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85" yWindow="3510" windowWidth="15195" windowHeight="8115" tabRatio="836"/>
  </bookViews>
  <sheets>
    <sheet name="1. Summary" sheetId="11" r:id="rId1"/>
    <sheet name="2. Purchased Power Model" sheetId="7" r:id="rId2"/>
    <sheet name="3. Variables" sheetId="37" r:id="rId3"/>
    <sheet name="4. Average Calcs for Variables" sheetId="39" r:id="rId4"/>
    <sheet name="5.Weather Data " sheetId="32" r:id="rId5"/>
    <sheet name="6. Regression Scenarios " sheetId="40"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Order1" hidden="1">255</definedName>
    <definedName name="_Sort" localSheetId="4" hidden="1">[1]Sheet1!$G$40:$K$40</definedName>
    <definedName name="_Sort" hidden="1">[2]Sheet1!$G$40:$K$40</definedName>
    <definedName name="AllVariables">'[3]5.Variables'!$B$114:$B$120</definedName>
    <definedName name="BI_LDCLIST">'[4]3. Rate Class Selection'!$B$19:$B$21</definedName>
    <definedName name="BridgeYear">'[5]LDC Info'!$E$26</definedName>
    <definedName name="CAfile">[6]Refs!$B$2</definedName>
    <definedName name="CArevReq">[6]Refs!$B$6</definedName>
    <definedName name="ClassRange1">[6]Refs!$B$3</definedName>
    <definedName name="ClassRange2">[6]Refs!$B$4</definedName>
    <definedName name="contactf" localSheetId="3">#REF!</definedName>
    <definedName name="contactf">#REF!</definedName>
    <definedName name="CustomerAdministration">[5]lists!$Z$1:$Z$36</definedName>
    <definedName name="EBNUMBER">'[5]LDC Info'!$E$16</definedName>
    <definedName name="Fixed_Charges">[5]lists!$I$1:$I$212</definedName>
    <definedName name="FolderPath">[6]Menu!$C$8</definedName>
    <definedName name="histdate">[7]Financials!$E$76</definedName>
    <definedName name="Incr2000" localSheetId="3">#REF!</definedName>
    <definedName name="Incr2000">#REF!</definedName>
    <definedName name="LDC_LIST">[8]lists!$AM$1:$AM$80</definedName>
    <definedName name="LIMIT" localSheetId="3">#REF!</definedName>
    <definedName name="LIMIT">#REF!</definedName>
    <definedName name="LossFactors">[5]lists!$L$2:$L$15</definedName>
    <definedName name="man_beg_bud" localSheetId="3">#REF!</definedName>
    <definedName name="man_beg_bud">#REF!</definedName>
    <definedName name="man_end_bud" localSheetId="3">#REF!</definedName>
    <definedName name="man_end_bud">#REF!</definedName>
    <definedName name="man12ACT" localSheetId="3">#REF!</definedName>
    <definedName name="man12ACT">#REF!</definedName>
    <definedName name="MANBUD" localSheetId="3">#REF!</definedName>
    <definedName name="MANBUD">#REF!</definedName>
    <definedName name="manCYACT" localSheetId="3">#REF!</definedName>
    <definedName name="manCYACT">#REF!</definedName>
    <definedName name="manCYBUD" localSheetId="3">#REF!</definedName>
    <definedName name="manCYBUD">#REF!</definedName>
    <definedName name="manCYF" localSheetId="3">#REF!</definedName>
    <definedName name="manCYF">#REF!</definedName>
    <definedName name="MANEND" localSheetId="3">#REF!</definedName>
    <definedName name="MANEND">#REF!</definedName>
    <definedName name="manNYbud" localSheetId="3">#REF!</definedName>
    <definedName name="manNYbud">#REF!</definedName>
    <definedName name="manpower_costs" localSheetId="3">#REF!</definedName>
    <definedName name="manpower_costs">#REF!</definedName>
    <definedName name="manPYACT" localSheetId="3">#REF!</definedName>
    <definedName name="manPYACT">#REF!</definedName>
    <definedName name="MANSTART" localSheetId="3">#REF!</definedName>
    <definedName name="MANSTART">#REF!</definedName>
    <definedName name="mat_beg_bud" localSheetId="3">#REF!</definedName>
    <definedName name="mat_beg_bud">#REF!</definedName>
    <definedName name="mat_end_bud" localSheetId="3">#REF!</definedName>
    <definedName name="mat_end_bud">#REF!</definedName>
    <definedName name="mat12ACT" localSheetId="3">#REF!</definedName>
    <definedName name="mat12ACT">#REF!</definedName>
    <definedName name="MATBUD" localSheetId="3">#REF!</definedName>
    <definedName name="MATBUD">#REF!</definedName>
    <definedName name="matCYACT" localSheetId="3">#REF!</definedName>
    <definedName name="matCYACT">#REF!</definedName>
    <definedName name="matCYBUD" localSheetId="3">#REF!</definedName>
    <definedName name="matCYBUD">#REF!</definedName>
    <definedName name="matCYF" localSheetId="3">#REF!</definedName>
    <definedName name="matCYF">#REF!</definedName>
    <definedName name="MATEND" localSheetId="3">#REF!</definedName>
    <definedName name="MATEND">#REF!</definedName>
    <definedName name="material_costs" localSheetId="3">#REF!</definedName>
    <definedName name="material_costs">#REF!</definedName>
    <definedName name="matNYbud" localSheetId="3">#REF!</definedName>
    <definedName name="matNYbud">#REF!</definedName>
    <definedName name="matPYACT" localSheetId="3">#REF!</definedName>
    <definedName name="matPYACT">#REF!</definedName>
    <definedName name="MATSTART" localSheetId="3">#REF!</definedName>
    <definedName name="MATSTART">#REF!</definedName>
    <definedName name="NewRevReq">[6]Refs!$B$8</definedName>
    <definedName name="NonPayment">[5]lists!$AA$1:$AA$71</definedName>
    <definedName name="oth_beg_bud" localSheetId="3">#REF!</definedName>
    <definedName name="oth_beg_bud">#REF!</definedName>
    <definedName name="oth_end_bud" localSheetId="3">#REF!</definedName>
    <definedName name="oth_end_bud">#REF!</definedName>
    <definedName name="oth12ACT" localSheetId="3">#REF!</definedName>
    <definedName name="oth12ACT">#REF!</definedName>
    <definedName name="othCYACT" localSheetId="3">#REF!</definedName>
    <definedName name="othCYACT">#REF!</definedName>
    <definedName name="othCYBUD" localSheetId="3">#REF!</definedName>
    <definedName name="othCYBUD">#REF!</definedName>
    <definedName name="othCYF" localSheetId="3">#REF!</definedName>
    <definedName name="othCYF">#REF!</definedName>
    <definedName name="OTHEND" localSheetId="3">#REF!</definedName>
    <definedName name="OTHEND">#REF!</definedName>
    <definedName name="other_costs" localSheetId="3">#REF!</definedName>
    <definedName name="other_costs">#REF!</definedName>
    <definedName name="OTHERBUD" localSheetId="3">#REF!</definedName>
    <definedName name="OTHERBUD">#REF!</definedName>
    <definedName name="othNYbud" localSheetId="3">#REF!</definedName>
    <definedName name="othNYbud">#REF!</definedName>
    <definedName name="othPYACT" localSheetId="3">#REF!</definedName>
    <definedName name="othPYACT">#REF!</definedName>
    <definedName name="OTHSTART" localSheetId="3">#REF!</definedName>
    <definedName name="OTHSTART">#REF!</definedName>
    <definedName name="PAGE11" localSheetId="3">#REF!</definedName>
    <definedName name="PAGE11" localSheetId="4">#REF!</definedName>
    <definedName name="PAGE11">#REF!</definedName>
    <definedName name="PAGE2" localSheetId="4">[1]Sheet1!$A$1:$I$40</definedName>
    <definedName name="PAGE2">[2]Sheet1!$A$1:$I$40</definedName>
    <definedName name="PAGE3" localSheetId="3">#REF!</definedName>
    <definedName name="PAGE3" localSheetId="4">#REF!</definedName>
    <definedName name="PAGE3">#REF!</definedName>
    <definedName name="PAGE4" localSheetId="3">#REF!</definedName>
    <definedName name="PAGE4" localSheetId="4">#REF!</definedName>
    <definedName name="PAGE4">#REF!</definedName>
    <definedName name="PAGE7" localSheetId="3">#REF!</definedName>
    <definedName name="PAGE7" localSheetId="4">#REF!</definedName>
    <definedName name="PAGE7">#REF!</definedName>
    <definedName name="PAGE9" localSheetId="3">#REF!</definedName>
    <definedName name="PAGE9" localSheetId="4">#REF!</definedName>
    <definedName name="PAGE9">#REF!</definedName>
    <definedName name="_xlnm.Print_Area" localSheetId="0">'1. Summary'!$A$1:$M$58</definedName>
    <definedName name="_xlnm.Print_Area" localSheetId="1">'2. Purchased Power Model'!$T$2:$AE$80</definedName>
    <definedName name="_xlnm.Print_Area" localSheetId="2">'3. Variables'!$A$1:$AE$147</definedName>
    <definedName name="print_end" localSheetId="3">#REF!</definedName>
    <definedName name="print_end">#REF!</definedName>
    <definedName name="_xlnm.Print_Titles" localSheetId="1">'2. Purchased Power Model'!$1:$2</definedName>
    <definedName name="Rate_Class">[5]lists!$A$1:$A$104</definedName>
    <definedName name="ratedescription">[9]hidden1!$D$1:$D$122</definedName>
    <definedName name="RebaseYear">'[5]LDC Info'!$E$28</definedName>
    <definedName name="RevReqLookupKey">[6]Refs!$B$5</definedName>
    <definedName name="RevReqRange">[6]Refs!$B$7</definedName>
    <definedName name="SALBENF" localSheetId="3">#REF!</definedName>
    <definedName name="SALBENF">#REF!</definedName>
    <definedName name="salreg" localSheetId="3">#REF!</definedName>
    <definedName name="salreg">#REF!</definedName>
    <definedName name="SALREGF" localSheetId="3">#REF!</definedName>
    <definedName name="SALREGF">#REF!</definedName>
    <definedName name="TEMPA" localSheetId="3">#REF!</definedName>
    <definedName name="TEMPA">#REF!</definedName>
    <definedName name="TestYear">'[5]LDC Info'!$E$24</definedName>
    <definedName name="total_dept" localSheetId="3">#REF!</definedName>
    <definedName name="total_dept">#REF!</definedName>
    <definedName name="total_manpower" localSheetId="3">#REF!</definedName>
    <definedName name="total_manpower">#REF!</definedName>
    <definedName name="total_material" localSheetId="3">#REF!</definedName>
    <definedName name="total_material">#REF!</definedName>
    <definedName name="total_other" localSheetId="3">#REF!</definedName>
    <definedName name="total_other">#REF!</definedName>
    <definedName name="total_transportation" localSheetId="3">#REF!</definedName>
    <definedName name="total_transportation">#REF!</definedName>
    <definedName name="TRANBUD" localSheetId="3">#REF!</definedName>
    <definedName name="TRANBUD">#REF!</definedName>
    <definedName name="TRANEND" localSheetId="3">#REF!</definedName>
    <definedName name="TRANEND">#REF!</definedName>
    <definedName name="transportation_costs" localSheetId="3">#REF!</definedName>
    <definedName name="transportation_costs">#REF!</definedName>
    <definedName name="TRANSTART" localSheetId="3">#REF!</definedName>
    <definedName name="TRANSTART">#REF!</definedName>
    <definedName name="trn_beg_bud" localSheetId="3">#REF!</definedName>
    <definedName name="trn_beg_bud">#REF!</definedName>
    <definedName name="trn_end_bud" localSheetId="3">#REF!</definedName>
    <definedName name="trn_end_bud">#REF!</definedName>
    <definedName name="trn12ACT" localSheetId="3">#REF!</definedName>
    <definedName name="trn12ACT">#REF!</definedName>
    <definedName name="trnCYACT" localSheetId="3">#REF!</definedName>
    <definedName name="trnCYACT">#REF!</definedName>
    <definedName name="trnCYBUD" localSheetId="3">#REF!</definedName>
    <definedName name="trnCYBUD">#REF!</definedName>
    <definedName name="trnCYF" localSheetId="3">#REF!</definedName>
    <definedName name="trnCYF">#REF!</definedName>
    <definedName name="trnNYbud" localSheetId="3">#REF!</definedName>
    <definedName name="trnNYbud">#REF!</definedName>
    <definedName name="trnPYACT" localSheetId="3">#REF!</definedName>
    <definedName name="trnPYACT">#REF!</definedName>
    <definedName name="Units">[5]lists!$N$2:$N$5</definedName>
    <definedName name="Utility">[7]Financials!$A$1</definedName>
    <definedName name="utitliy1">[10]Financials!$A$1</definedName>
    <definedName name="Variable1">'[3]5.Variables'!$B$10</definedName>
    <definedName name="Variable2">'[3]5.Variables'!$B$33</definedName>
    <definedName name="Variable3">'[3]5.Variables'!$B$56</definedName>
    <definedName name="Variable5">'[3]5.Variables'!$B$84</definedName>
    <definedName name="Variable6">'[3]5.Variables'!$B$98</definedName>
    <definedName name="Variable7">'[11]5.Variables'!$B$118</definedName>
    <definedName name="WAGBENF" localSheetId="3">#REF!</definedName>
    <definedName name="WAGBENF">#REF!</definedName>
    <definedName name="wagdob" localSheetId="3">#REF!</definedName>
    <definedName name="wagdob">#REF!</definedName>
    <definedName name="wagdobf" localSheetId="3">#REF!</definedName>
    <definedName name="wagdobf">#REF!</definedName>
    <definedName name="wagreg" localSheetId="3">#REF!</definedName>
    <definedName name="wagreg">#REF!</definedName>
    <definedName name="wagregf" localSheetId="3">#REF!</definedName>
    <definedName name="wagregf">#REF!</definedName>
  </definedNames>
  <calcPr calcId="145621"/>
</workbook>
</file>

<file path=xl/calcChain.xml><?xml version="1.0" encoding="utf-8"?>
<calcChain xmlns="http://schemas.openxmlformats.org/spreadsheetml/2006/main">
  <c r="M5" i="11" l="1"/>
  <c r="L5" i="11"/>
  <c r="K134" i="39" l="1" a="1"/>
  <c r="K135" i="39" s="1"/>
  <c r="K122" i="39" a="1"/>
  <c r="K123" i="39" s="1"/>
  <c r="H134" i="39" a="1"/>
  <c r="H141" i="39" s="1"/>
  <c r="H122" i="39" a="1"/>
  <c r="H126" i="39" s="1"/>
  <c r="K142" i="39" l="1"/>
  <c r="K134" i="39"/>
  <c r="K141" i="39"/>
  <c r="K140" i="39"/>
  <c r="K139" i="39"/>
  <c r="K138" i="39"/>
  <c r="K145" i="39"/>
  <c r="K137" i="39"/>
  <c r="K144" i="39"/>
  <c r="K136" i="39"/>
  <c r="K143" i="39"/>
  <c r="K128" i="39"/>
  <c r="K130" i="39"/>
  <c r="K122" i="39"/>
  <c r="K129" i="39"/>
  <c r="K127" i="39"/>
  <c r="K126" i="39"/>
  <c r="K133" i="39"/>
  <c r="K125" i="39"/>
  <c r="K132" i="39"/>
  <c r="K124" i="39"/>
  <c r="K131" i="39"/>
  <c r="H140" i="39"/>
  <c r="H139" i="39"/>
  <c r="H138" i="39"/>
  <c r="H145" i="39"/>
  <c r="J146" i="7" s="1"/>
  <c r="H137" i="39"/>
  <c r="H144" i="39"/>
  <c r="J145" i="7" s="1"/>
  <c r="H136" i="39"/>
  <c r="J137" i="7" s="1"/>
  <c r="H143" i="39"/>
  <c r="J144" i="7" s="1"/>
  <c r="H135" i="39"/>
  <c r="J136" i="7" s="1"/>
  <c r="H142" i="39"/>
  <c r="J143" i="7" s="1"/>
  <c r="H134" i="39"/>
  <c r="J135" i="7" s="1"/>
  <c r="J140" i="7"/>
  <c r="J139" i="7"/>
  <c r="J138" i="7"/>
  <c r="J142" i="7"/>
  <c r="H125" i="39"/>
  <c r="J126" i="7" s="1"/>
  <c r="H132" i="39"/>
  <c r="J133" i="7" s="1"/>
  <c r="H124" i="39"/>
  <c r="J125" i="7" s="1"/>
  <c r="H131" i="39"/>
  <c r="J132" i="7" s="1"/>
  <c r="H123" i="39"/>
  <c r="J124" i="7" s="1"/>
  <c r="H130" i="39"/>
  <c r="J131" i="7" s="1"/>
  <c r="H122" i="39"/>
  <c r="H129" i="39"/>
  <c r="H128" i="39"/>
  <c r="J129" i="7" s="1"/>
  <c r="H133" i="39"/>
  <c r="H127" i="39"/>
  <c r="J128" i="7"/>
  <c r="J134" i="7"/>
  <c r="J127" i="7"/>
  <c r="J123" i="7"/>
  <c r="J130" i="7"/>
  <c r="J141" i="7"/>
  <c r="K136" i="7" l="1"/>
  <c r="K137" i="7"/>
  <c r="K138" i="7"/>
  <c r="K139" i="7"/>
  <c r="K140" i="7"/>
  <c r="K141" i="7"/>
  <c r="K142" i="7"/>
  <c r="K143" i="7"/>
  <c r="K144" i="7"/>
  <c r="K145" i="7"/>
  <c r="K146" i="7"/>
  <c r="K135" i="7"/>
  <c r="P98" i="39" l="1"/>
  <c r="B135" i="37" l="1"/>
  <c r="H135" i="7" l="1"/>
  <c r="I135" i="7"/>
  <c r="H136" i="7" l="1"/>
  <c r="I136" i="7"/>
  <c r="H137" i="7"/>
  <c r="I137" i="7"/>
  <c r="H138" i="7"/>
  <c r="I138" i="7"/>
  <c r="H139" i="7"/>
  <c r="I139" i="7"/>
  <c r="H140" i="7"/>
  <c r="I140" i="7"/>
  <c r="H141" i="7"/>
  <c r="I141" i="7"/>
  <c r="H142" i="7"/>
  <c r="I142" i="7"/>
  <c r="H143" i="7"/>
  <c r="I143" i="7"/>
  <c r="H144" i="7"/>
  <c r="I144" i="7"/>
  <c r="H145" i="7"/>
  <c r="I145" i="7"/>
  <c r="H146" i="7"/>
  <c r="I146" i="7"/>
  <c r="H123" i="7" l="1"/>
  <c r="I123" i="7"/>
  <c r="F186" i="39" l="1"/>
  <c r="F176" i="39"/>
  <c r="F177" i="39"/>
  <c r="F178" i="39"/>
  <c r="F179" i="39"/>
  <c r="F180" i="39"/>
  <c r="F181" i="39"/>
  <c r="F182" i="39"/>
  <c r="F183" i="39"/>
  <c r="F184" i="39"/>
  <c r="F185" i="39"/>
  <c r="F175" i="39"/>
  <c r="F152" i="37"/>
  <c r="F150" i="37"/>
  <c r="F149" i="37"/>
  <c r="F146" i="37"/>
  <c r="F145" i="37"/>
  <c r="F144" i="37"/>
  <c r="F142" i="37"/>
  <c r="F141" i="37"/>
  <c r="F140" i="37"/>
  <c r="F139" i="37"/>
  <c r="F138" i="37"/>
  <c r="F136" i="37"/>
  <c r="F135" i="37"/>
  <c r="F137" i="37"/>
  <c r="F158" i="37"/>
  <c r="F157" i="37"/>
  <c r="F156" i="37"/>
  <c r="F155" i="37"/>
  <c r="F154" i="37"/>
  <c r="F153" i="37"/>
  <c r="F151" i="37"/>
  <c r="F148" i="37"/>
  <c r="F147" i="37"/>
  <c r="H124" i="7" l="1"/>
  <c r="H125" i="7"/>
  <c r="H126" i="7"/>
  <c r="H127" i="7"/>
  <c r="H128" i="7"/>
  <c r="H129" i="7"/>
  <c r="H130" i="7"/>
  <c r="H131" i="7"/>
  <c r="H132" i="7"/>
  <c r="H133" i="7"/>
  <c r="H134" i="7"/>
  <c r="F164" i="39"/>
  <c r="I124" i="7" s="1"/>
  <c r="F165" i="39"/>
  <c r="I125" i="7" s="1"/>
  <c r="F166" i="39"/>
  <c r="F167" i="39"/>
  <c r="I127" i="7" s="1"/>
  <c r="F168" i="39"/>
  <c r="I128" i="7" s="1"/>
  <c r="F169" i="39"/>
  <c r="F170" i="39"/>
  <c r="I130" i="7" s="1"/>
  <c r="F171" i="39"/>
  <c r="I131" i="7" s="1"/>
  <c r="F172" i="39"/>
  <c r="I132" i="7" s="1"/>
  <c r="F173" i="39"/>
  <c r="I133" i="7" s="1"/>
  <c r="F174" i="39"/>
  <c r="I134" i="7" s="1"/>
  <c r="F163" i="39"/>
  <c r="D185" i="39"/>
  <c r="D186" i="39"/>
  <c r="I129" i="7" l="1"/>
  <c r="I126" i="7"/>
  <c r="F151" i="39" l="1"/>
  <c r="N145" i="37" l="1"/>
  <c r="N137" i="37"/>
  <c r="N144" i="37"/>
  <c r="N136" i="37"/>
  <c r="N143" i="37"/>
  <c r="N146" i="37"/>
  <c r="N138" i="37"/>
  <c r="N141" i="37"/>
  <c r="N140" i="37"/>
  <c r="N135" i="37"/>
  <c r="N139" i="37"/>
  <c r="N142" i="37"/>
  <c r="L136" i="37" l="1"/>
  <c r="L164" i="39" s="1"/>
  <c r="L176" i="39" s="1"/>
  <c r="L144" i="37"/>
  <c r="L172" i="39" s="1"/>
  <c r="L184" i="39" s="1"/>
  <c r="L142" i="37"/>
  <c r="L170" i="39" s="1"/>
  <c r="L182" i="39" s="1"/>
  <c r="L135" i="37"/>
  <c r="L163" i="39" s="1"/>
  <c r="L175" i="39" s="1"/>
  <c r="L143" i="37"/>
  <c r="L171" i="39" s="1"/>
  <c r="L183" i="39" s="1"/>
  <c r="L140" i="37"/>
  <c r="L168" i="39" s="1"/>
  <c r="L180" i="39" s="1"/>
  <c r="L145" i="37"/>
  <c r="L173" i="39" s="1"/>
  <c r="L185" i="39" s="1"/>
  <c r="L137" i="37"/>
  <c r="L165" i="39" s="1"/>
  <c r="L177" i="39" s="1"/>
  <c r="L138" i="37"/>
  <c r="L166" i="39" s="1"/>
  <c r="L178" i="39" s="1"/>
  <c r="L139" i="37"/>
  <c r="L167" i="39" s="1"/>
  <c r="L179" i="39" s="1"/>
  <c r="L141" i="37"/>
  <c r="L169" i="39" s="1"/>
  <c r="L181" i="39" s="1"/>
  <c r="L146" i="37"/>
  <c r="L174" i="39" s="1"/>
  <c r="L186" i="39" s="1"/>
  <c r="F150" i="39" l="1"/>
  <c r="F149" i="39"/>
  <c r="F143" i="37"/>
  <c r="N31" i="32" l="1"/>
  <c r="N58" i="32"/>
  <c r="A12" i="37" l="1"/>
  <c r="A11" i="37"/>
  <c r="K141" i="37" l="1"/>
  <c r="K140" i="37"/>
  <c r="K139" i="37"/>
  <c r="K145" i="37"/>
  <c r="K137" i="37"/>
  <c r="K151" i="39" s="1"/>
  <c r="K165" i="39" s="1"/>
  <c r="K144" i="37"/>
  <c r="K136" i="37"/>
  <c r="K150" i="39" s="1"/>
  <c r="K164" i="39" s="1"/>
  <c r="K143" i="37"/>
  <c r="K135" i="37"/>
  <c r="K149" i="39" s="1"/>
  <c r="K163" i="39" s="1"/>
  <c r="K142" i="37"/>
  <c r="K146" i="37"/>
  <c r="K138" i="37"/>
  <c r="K152" i="39" l="1"/>
  <c r="K166" i="39" s="1"/>
  <c r="K159" i="39"/>
  <c r="K173" i="39" s="1"/>
  <c r="K160" i="39"/>
  <c r="K174" i="39" s="1"/>
  <c r="K155" i="39"/>
  <c r="K169" i="39" s="1"/>
  <c r="K154" i="39"/>
  <c r="K168" i="39" s="1"/>
  <c r="K153" i="39"/>
  <c r="K167" i="39" s="1"/>
  <c r="K158" i="39"/>
  <c r="K172" i="39" s="1"/>
  <c r="K157" i="39"/>
  <c r="K171" i="39" s="1"/>
  <c r="K156" i="39"/>
  <c r="K170" i="39" s="1"/>
  <c r="Y60" i="7" l="1"/>
  <c r="Y59" i="7"/>
  <c r="Y58" i="7"/>
  <c r="Y57" i="7"/>
  <c r="Y56" i="7"/>
  <c r="Y55" i="7"/>
  <c r="Y54" i="7"/>
  <c r="Y53" i="7"/>
  <c r="Y52" i="7"/>
  <c r="Y51" i="7"/>
  <c r="Y50" i="7"/>
  <c r="Y49" i="7"/>
  <c r="AB48" i="7"/>
  <c r="AA48" i="7"/>
  <c r="Z48" i="7"/>
  <c r="Y48" i="7"/>
  <c r="A4" i="7"/>
  <c r="A5" i="7" s="1"/>
  <c r="A6" i="7" s="1"/>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A128" i="7" s="1"/>
  <c r="A129" i="7" s="1"/>
  <c r="A130" i="7" s="1"/>
  <c r="A131" i="7" s="1"/>
  <c r="A132" i="7" s="1"/>
  <c r="A133" i="7" s="1"/>
  <c r="A134" i="7" s="1"/>
  <c r="A135" i="7" s="1"/>
  <c r="A136" i="7" s="1"/>
  <c r="A137" i="7" s="1"/>
  <c r="A138" i="7" s="1"/>
  <c r="A139" i="7" s="1"/>
  <c r="A140" i="7" s="1"/>
  <c r="A141" i="7" s="1"/>
  <c r="A142" i="7" s="1"/>
  <c r="A143" i="7" s="1"/>
  <c r="A144" i="7" s="1"/>
  <c r="A145" i="7" s="1"/>
  <c r="A146" i="7" s="1"/>
  <c r="P3" i="39"/>
  <c r="L1" i="39"/>
  <c r="J1" i="39"/>
  <c r="I1" i="39"/>
  <c r="H1" i="39"/>
  <c r="G1" i="39"/>
  <c r="F1" i="39"/>
  <c r="E1" i="39"/>
  <c r="D1" i="39"/>
  <c r="C1" i="39"/>
  <c r="B1" i="39"/>
  <c r="H146" i="37"/>
  <c r="G86" i="7"/>
  <c r="F85" i="7"/>
  <c r="A10" i="37"/>
  <c r="A9" i="37"/>
  <c r="A8" i="37"/>
  <c r="A7" i="37"/>
  <c r="A6" i="37"/>
  <c r="A5" i="37"/>
  <c r="A4" i="37"/>
  <c r="A3" i="37"/>
  <c r="A2" i="37"/>
  <c r="H139" i="37" l="1"/>
  <c r="H138" i="37"/>
  <c r="H141" i="37"/>
  <c r="H140" i="37"/>
  <c r="H136" i="37"/>
  <c r="H150" i="39" s="1"/>
  <c r="H145" i="37"/>
  <c r="H135" i="37"/>
  <c r="H149" i="39" s="1"/>
  <c r="H144" i="37"/>
  <c r="H137" i="37"/>
  <c r="H151" i="39" s="1"/>
  <c r="H143" i="37"/>
  <c r="H142" i="37"/>
  <c r="C136" i="37"/>
  <c r="C150" i="39" s="1"/>
  <c r="C140" i="37"/>
  <c r="I146" i="37"/>
  <c r="B141" i="37"/>
  <c r="I143" i="37"/>
  <c r="B137" i="37"/>
  <c r="B151" i="39" s="1"/>
  <c r="I139" i="37"/>
  <c r="C146" i="37"/>
  <c r="C144" i="37"/>
  <c r="B149" i="39"/>
  <c r="I137" i="37"/>
  <c r="I141" i="37"/>
  <c r="D159" i="39"/>
  <c r="D145" i="37"/>
  <c r="C135" i="37"/>
  <c r="C149" i="39" s="1"/>
  <c r="C139" i="37"/>
  <c r="C143" i="37"/>
  <c r="C138" i="37"/>
  <c r="C142" i="37"/>
  <c r="I144" i="37"/>
  <c r="B146" i="37"/>
  <c r="I135" i="37"/>
  <c r="D152" i="39"/>
  <c r="D138" i="37"/>
  <c r="D156" i="39"/>
  <c r="D142" i="37"/>
  <c r="C137" i="37"/>
  <c r="C151" i="39" s="1"/>
  <c r="C141" i="37"/>
  <c r="B145" i="37"/>
  <c r="D160" i="39"/>
  <c r="D146" i="37"/>
  <c r="B136" i="37"/>
  <c r="B150" i="39" s="1"/>
  <c r="D137" i="37"/>
  <c r="D151" i="39" s="1"/>
  <c r="I138" i="37"/>
  <c r="B140" i="37"/>
  <c r="D155" i="39"/>
  <c r="D141" i="37"/>
  <c r="I142" i="37"/>
  <c r="B144" i="37"/>
  <c r="C145" i="37"/>
  <c r="D136" i="37"/>
  <c r="D150" i="39" s="1"/>
  <c r="B139" i="37"/>
  <c r="D154" i="39"/>
  <c r="D140" i="37"/>
  <c r="B143" i="37"/>
  <c r="D158" i="39"/>
  <c r="D144" i="37"/>
  <c r="I145" i="37"/>
  <c r="D135" i="37"/>
  <c r="D149" i="39" s="1"/>
  <c r="I136" i="37"/>
  <c r="B138" i="37"/>
  <c r="D153" i="39"/>
  <c r="D139" i="37"/>
  <c r="I140" i="37"/>
  <c r="B142" i="37"/>
  <c r="D157" i="39"/>
  <c r="D143" i="37"/>
  <c r="P4" i="39"/>
  <c r="P5" i="39" s="1"/>
  <c r="P6" i="39" s="1"/>
  <c r="F40" i="7"/>
  <c r="F3" i="7"/>
  <c r="G16" i="7"/>
  <c r="G20" i="7"/>
  <c r="F36" i="7"/>
  <c r="F44" i="7"/>
  <c r="O44" i="7" s="1"/>
  <c r="F77" i="7"/>
  <c r="F11" i="7"/>
  <c r="G28" i="7"/>
  <c r="F48" i="7"/>
  <c r="F56" i="7"/>
  <c r="F68" i="7"/>
  <c r="G24" i="7"/>
  <c r="G32" i="7"/>
  <c r="F52" i="7"/>
  <c r="F60" i="7"/>
  <c r="F64" i="7"/>
  <c r="F72" i="7"/>
  <c r="G78" i="7"/>
  <c r="G95" i="7"/>
  <c r="G103" i="7"/>
  <c r="F119" i="7"/>
  <c r="G7" i="7"/>
  <c r="F15" i="7"/>
  <c r="F19" i="7"/>
  <c r="F23" i="7"/>
  <c r="F27" i="7"/>
  <c r="F31" i="7"/>
  <c r="F35" i="7"/>
  <c r="G36" i="7"/>
  <c r="G40" i="7"/>
  <c r="G44" i="7"/>
  <c r="G48" i="7"/>
  <c r="G52" i="7"/>
  <c r="G56" i="7"/>
  <c r="G60" i="7"/>
  <c r="G64" i="7"/>
  <c r="G68" i="7"/>
  <c r="G72" i="7"/>
  <c r="F76" i="7"/>
  <c r="G77" i="7"/>
  <c r="F84" i="7"/>
  <c r="G85" i="7"/>
  <c r="O85" i="7" s="1"/>
  <c r="F92" i="7"/>
  <c r="G93" i="7"/>
  <c r="F101" i="7"/>
  <c r="G102" i="7"/>
  <c r="F110" i="7"/>
  <c r="G111" i="7"/>
  <c r="F118" i="7"/>
  <c r="G119" i="7"/>
  <c r="F6" i="7"/>
  <c r="F10" i="7"/>
  <c r="G15" i="7"/>
  <c r="G19" i="7"/>
  <c r="G23" i="7"/>
  <c r="G27" i="7"/>
  <c r="G31" i="7"/>
  <c r="G35" i="7"/>
  <c r="F39" i="7"/>
  <c r="F43" i="7"/>
  <c r="F47" i="7"/>
  <c r="O47" i="7" s="1"/>
  <c r="F51" i="7"/>
  <c r="F55" i="7"/>
  <c r="F63" i="7"/>
  <c r="F67" i="7"/>
  <c r="F71" i="7"/>
  <c r="F75" i="7"/>
  <c r="G76" i="7"/>
  <c r="F83" i="7"/>
  <c r="O83" i="7" s="1"/>
  <c r="G84" i="7"/>
  <c r="G92" i="7"/>
  <c r="F100" i="7"/>
  <c r="G101" i="7"/>
  <c r="F109" i="7"/>
  <c r="G110" i="7"/>
  <c r="F117" i="7"/>
  <c r="O117" i="7" s="1"/>
  <c r="G118" i="7"/>
  <c r="G6" i="7"/>
  <c r="G10" i="7"/>
  <c r="F14" i="7"/>
  <c r="F18" i="7"/>
  <c r="F22" i="7"/>
  <c r="F26" i="7"/>
  <c r="F34" i="7"/>
  <c r="O34" i="7" s="1"/>
  <c r="G39" i="7"/>
  <c r="G43" i="7"/>
  <c r="G47" i="7"/>
  <c r="G51" i="7"/>
  <c r="G55" i="7"/>
  <c r="G59" i="7"/>
  <c r="G63" i="7"/>
  <c r="G67" i="7"/>
  <c r="G71" i="7"/>
  <c r="G75" i="7"/>
  <c r="F82" i="7"/>
  <c r="G83" i="7"/>
  <c r="F90" i="7"/>
  <c r="G91" i="7"/>
  <c r="F99" i="7"/>
  <c r="G100" i="7"/>
  <c r="F108" i="7"/>
  <c r="O108" i="7" s="1"/>
  <c r="G109" i="7"/>
  <c r="G117" i="7"/>
  <c r="G120" i="7"/>
  <c r="G18" i="7"/>
  <c r="G34" i="7"/>
  <c r="F50" i="7"/>
  <c r="F107" i="7"/>
  <c r="F93" i="7"/>
  <c r="F102" i="7"/>
  <c r="G112" i="7"/>
  <c r="G3" i="7"/>
  <c r="G11" i="7"/>
  <c r="F5" i="7"/>
  <c r="G26" i="7"/>
  <c r="F38" i="7"/>
  <c r="O38" i="7" s="1"/>
  <c r="F58" i="7"/>
  <c r="F62" i="7"/>
  <c r="F74" i="7"/>
  <c r="F81" i="7"/>
  <c r="G90" i="7"/>
  <c r="F98" i="7"/>
  <c r="G108" i="7"/>
  <c r="G116" i="7"/>
  <c r="F17" i="7"/>
  <c r="F25" i="7"/>
  <c r="F33" i="7"/>
  <c r="G38" i="7"/>
  <c r="G46" i="7"/>
  <c r="G54" i="7"/>
  <c r="G62" i="7"/>
  <c r="G70" i="7"/>
  <c r="G81" i="7"/>
  <c r="F88" i="7"/>
  <c r="G98" i="7"/>
  <c r="F105" i="7"/>
  <c r="G106" i="7"/>
  <c r="G107" i="7"/>
  <c r="G115" i="7"/>
  <c r="F4" i="7"/>
  <c r="F8" i="7"/>
  <c r="F12" i="7"/>
  <c r="G13" i="7"/>
  <c r="G17" i="7"/>
  <c r="G21" i="7"/>
  <c r="G25" i="7"/>
  <c r="G29" i="7"/>
  <c r="G33" i="7"/>
  <c r="F37" i="7"/>
  <c r="F41" i="7"/>
  <c r="F45" i="7"/>
  <c r="F49" i="7"/>
  <c r="F57" i="7"/>
  <c r="F61" i="7"/>
  <c r="F65" i="7"/>
  <c r="F69" i="7"/>
  <c r="F73" i="7"/>
  <c r="F79" i="7"/>
  <c r="G80" i="7"/>
  <c r="F87" i="7"/>
  <c r="G88" i="7"/>
  <c r="F96" i="7"/>
  <c r="G97" i="7"/>
  <c r="F104" i="7"/>
  <c r="G105" i="7"/>
  <c r="F113" i="7"/>
  <c r="G114" i="7"/>
  <c r="F121" i="7"/>
  <c r="G94" i="7"/>
  <c r="F111" i="7"/>
  <c r="F9" i="7"/>
  <c r="G14" i="7"/>
  <c r="G22" i="7"/>
  <c r="G30" i="7"/>
  <c r="F42" i="7"/>
  <c r="F46" i="7"/>
  <c r="F54" i="7"/>
  <c r="F66" i="7"/>
  <c r="F70" i="7"/>
  <c r="G82" i="7"/>
  <c r="F89" i="7"/>
  <c r="O89" i="7" s="1"/>
  <c r="G99" i="7"/>
  <c r="F106" i="7"/>
  <c r="F115" i="7"/>
  <c r="G5" i="7"/>
  <c r="G9" i="7"/>
  <c r="F21" i="7"/>
  <c r="F29" i="7"/>
  <c r="O29" i="7" s="1"/>
  <c r="G42" i="7"/>
  <c r="G50" i="7"/>
  <c r="G58" i="7"/>
  <c r="G66" i="7"/>
  <c r="G74" i="7"/>
  <c r="F80" i="7"/>
  <c r="G89" i="7"/>
  <c r="F97" i="7"/>
  <c r="F114" i="7"/>
  <c r="O114" i="7" s="1"/>
  <c r="I10" i="7"/>
  <c r="I18" i="7"/>
  <c r="I26" i="7"/>
  <c r="I34" i="7"/>
  <c r="I42" i="7"/>
  <c r="I50" i="7"/>
  <c r="I58" i="7"/>
  <c r="I66" i="7"/>
  <c r="I74" i="7"/>
  <c r="I82" i="7"/>
  <c r="I90" i="7"/>
  <c r="I98" i="7"/>
  <c r="I106" i="7"/>
  <c r="I114" i="7"/>
  <c r="I122" i="7"/>
  <c r="I13" i="7"/>
  <c r="I29" i="7"/>
  <c r="I45" i="7"/>
  <c r="I53" i="7"/>
  <c r="I69" i="7"/>
  <c r="I85" i="7"/>
  <c r="I109" i="7"/>
  <c r="I102" i="7"/>
  <c r="I25" i="7"/>
  <c r="I65" i="7"/>
  <c r="I97" i="7"/>
  <c r="I11" i="7"/>
  <c r="I19" i="7"/>
  <c r="I27" i="7"/>
  <c r="I35" i="7"/>
  <c r="I43" i="7"/>
  <c r="I51" i="7"/>
  <c r="I59" i="7"/>
  <c r="I67" i="7"/>
  <c r="I75" i="7"/>
  <c r="I83" i="7"/>
  <c r="I91" i="7"/>
  <c r="I99" i="7"/>
  <c r="I107" i="7"/>
  <c r="I115" i="7"/>
  <c r="I3" i="7"/>
  <c r="I5" i="7"/>
  <c r="I21" i="7"/>
  <c r="I37" i="7"/>
  <c r="I61" i="7"/>
  <c r="I77" i="7"/>
  <c r="I93" i="7"/>
  <c r="I101" i="7"/>
  <c r="I117" i="7"/>
  <c r="I6" i="7"/>
  <c r="I14" i="7"/>
  <c r="I22" i="7"/>
  <c r="I30" i="7"/>
  <c r="I38" i="7"/>
  <c r="I46" i="7"/>
  <c r="I54" i="7"/>
  <c r="I62" i="7"/>
  <c r="I78" i="7"/>
  <c r="I94" i="7"/>
  <c r="I118" i="7"/>
  <c r="I49" i="7"/>
  <c r="I73" i="7"/>
  <c r="I105" i="7"/>
  <c r="I4" i="7"/>
  <c r="I12" i="7"/>
  <c r="I20" i="7"/>
  <c r="I28" i="7"/>
  <c r="I36" i="7"/>
  <c r="I44" i="7"/>
  <c r="I52" i="7"/>
  <c r="I60" i="7"/>
  <c r="I68" i="7"/>
  <c r="I76" i="7"/>
  <c r="I84" i="7"/>
  <c r="I92" i="7"/>
  <c r="I100" i="7"/>
  <c r="I108" i="7"/>
  <c r="I116" i="7"/>
  <c r="I70" i="7"/>
  <c r="I86" i="7"/>
  <c r="I110" i="7"/>
  <c r="I41" i="7"/>
  <c r="I81" i="7"/>
  <c r="I121" i="7"/>
  <c r="I7" i="7"/>
  <c r="I15" i="7"/>
  <c r="I23" i="7"/>
  <c r="I31" i="7"/>
  <c r="I39" i="7"/>
  <c r="I47" i="7"/>
  <c r="I55" i="7"/>
  <c r="I63" i="7"/>
  <c r="I71" i="7"/>
  <c r="I79" i="7"/>
  <c r="I87" i="7"/>
  <c r="I95" i="7"/>
  <c r="I103" i="7"/>
  <c r="I111" i="7"/>
  <c r="I119" i="7"/>
  <c r="I8" i="7"/>
  <c r="I16" i="7"/>
  <c r="I24" i="7"/>
  <c r="I32" i="7"/>
  <c r="I40" i="7"/>
  <c r="I48" i="7"/>
  <c r="I56" i="7"/>
  <c r="I64" i="7"/>
  <c r="I72" i="7"/>
  <c r="I80" i="7"/>
  <c r="I88" i="7"/>
  <c r="I96" i="7"/>
  <c r="I104" i="7"/>
  <c r="I112" i="7"/>
  <c r="I120" i="7"/>
  <c r="I9" i="7"/>
  <c r="I17" i="7"/>
  <c r="I33" i="7"/>
  <c r="I57" i="7"/>
  <c r="I89" i="7"/>
  <c r="I113" i="7"/>
  <c r="K122" i="7"/>
  <c r="K93" i="7"/>
  <c r="K52" i="7"/>
  <c r="K115" i="7"/>
  <c r="K51" i="7"/>
  <c r="K53" i="7"/>
  <c r="K97" i="7"/>
  <c r="K88" i="7"/>
  <c r="K24" i="7"/>
  <c r="K106" i="7"/>
  <c r="K49" i="7"/>
  <c r="K71" i="7"/>
  <c r="K7" i="7"/>
  <c r="K66" i="7"/>
  <c r="K118" i="7"/>
  <c r="K54" i="7"/>
  <c r="K91" i="7"/>
  <c r="K27" i="7"/>
  <c r="K64" i="7"/>
  <c r="K111" i="7"/>
  <c r="K105" i="7"/>
  <c r="K20" i="7"/>
  <c r="K120" i="7"/>
  <c r="K18" i="7"/>
  <c r="K29" i="7"/>
  <c r="K22" i="7"/>
  <c r="K96" i="7"/>
  <c r="K15" i="7"/>
  <c r="K61" i="7"/>
  <c r="K44" i="7"/>
  <c r="K107" i="7"/>
  <c r="K43" i="7"/>
  <c r="K13" i="7"/>
  <c r="K65" i="7"/>
  <c r="K80" i="7"/>
  <c r="K16" i="7"/>
  <c r="K82" i="7"/>
  <c r="K25" i="7"/>
  <c r="K63" i="7"/>
  <c r="K101" i="7"/>
  <c r="K42" i="7"/>
  <c r="K110" i="7"/>
  <c r="K46" i="7"/>
  <c r="K28" i="7"/>
  <c r="K98" i="7"/>
  <c r="K109" i="7"/>
  <c r="K47" i="7"/>
  <c r="K94" i="7"/>
  <c r="K84" i="7"/>
  <c r="K74" i="7"/>
  <c r="K77" i="7"/>
  <c r="K39" i="7"/>
  <c r="K86" i="7"/>
  <c r="K85" i="7"/>
  <c r="K79" i="7"/>
  <c r="K21" i="7"/>
  <c r="K36" i="7"/>
  <c r="K99" i="7"/>
  <c r="K35" i="7"/>
  <c r="K116" i="7"/>
  <c r="K41" i="7"/>
  <c r="K72" i="7"/>
  <c r="K8" i="7"/>
  <c r="K58" i="7"/>
  <c r="K119" i="7"/>
  <c r="K55" i="7"/>
  <c r="K69" i="7"/>
  <c r="K26" i="7"/>
  <c r="K102" i="7"/>
  <c r="K38" i="7"/>
  <c r="K108" i="7"/>
  <c r="K17" i="7"/>
  <c r="K34" i="7"/>
  <c r="K45" i="7"/>
  <c r="K30" i="7"/>
  <c r="K83" i="7"/>
  <c r="K19" i="7"/>
  <c r="K56" i="7"/>
  <c r="K103" i="7"/>
  <c r="K81" i="7"/>
  <c r="K121" i="7"/>
  <c r="K73" i="7"/>
  <c r="K62" i="7"/>
  <c r="K76" i="7"/>
  <c r="K12" i="7"/>
  <c r="K75" i="7"/>
  <c r="K11" i="7"/>
  <c r="K50" i="7"/>
  <c r="K112" i="7"/>
  <c r="K48" i="7"/>
  <c r="K37" i="7"/>
  <c r="K113" i="7"/>
  <c r="K95" i="7"/>
  <c r="K31" i="7"/>
  <c r="K100" i="7"/>
  <c r="K57" i="7"/>
  <c r="K78" i="7"/>
  <c r="K14" i="7"/>
  <c r="K68" i="7"/>
  <c r="K4" i="7"/>
  <c r="K67" i="7"/>
  <c r="K117" i="7"/>
  <c r="K10" i="7"/>
  <c r="K104" i="7"/>
  <c r="K40" i="7"/>
  <c r="K5" i="7"/>
  <c r="K89" i="7"/>
  <c r="K87" i="7"/>
  <c r="K23" i="7"/>
  <c r="K114" i="7"/>
  <c r="K33" i="7"/>
  <c r="K70" i="7"/>
  <c r="K6" i="7"/>
  <c r="K60" i="7"/>
  <c r="K3" i="7"/>
  <c r="K59" i="7"/>
  <c r="K32" i="7"/>
  <c r="K92" i="7"/>
  <c r="K90" i="7"/>
  <c r="K9" i="7"/>
  <c r="G4" i="7"/>
  <c r="G8" i="7"/>
  <c r="G12" i="7"/>
  <c r="F16" i="7"/>
  <c r="F20" i="7"/>
  <c r="F24" i="7"/>
  <c r="F28" i="7"/>
  <c r="O28" i="7" s="1"/>
  <c r="G37" i="7"/>
  <c r="G41" i="7"/>
  <c r="G45" i="7"/>
  <c r="G49" i="7"/>
  <c r="G53" i="7"/>
  <c r="G57" i="7"/>
  <c r="G61" i="7"/>
  <c r="G65" i="7"/>
  <c r="G69" i="7"/>
  <c r="G73" i="7"/>
  <c r="F78" i="7"/>
  <c r="G79" i="7"/>
  <c r="F86" i="7"/>
  <c r="G87" i="7"/>
  <c r="F94" i="7"/>
  <c r="F95" i="7"/>
  <c r="G96" i="7"/>
  <c r="F103" i="7"/>
  <c r="G104" i="7"/>
  <c r="F112" i="7"/>
  <c r="G113" i="7"/>
  <c r="F120" i="7"/>
  <c r="G121" i="7"/>
  <c r="H13" i="7"/>
  <c r="J13" i="7"/>
  <c r="H17" i="7"/>
  <c r="J17" i="7"/>
  <c r="H25" i="7"/>
  <c r="J25" i="7"/>
  <c r="H29" i="7"/>
  <c r="J29" i="7"/>
  <c r="H105" i="7"/>
  <c r="J105" i="7"/>
  <c r="H106" i="7"/>
  <c r="J106" i="7"/>
  <c r="H41" i="7"/>
  <c r="J41" i="7"/>
  <c r="H45" i="7"/>
  <c r="J45" i="7"/>
  <c r="H69" i="7"/>
  <c r="J69" i="7"/>
  <c r="H96" i="7"/>
  <c r="J96" i="7"/>
  <c r="H121" i="7"/>
  <c r="J121" i="7"/>
  <c r="H16" i="7"/>
  <c r="J16" i="7"/>
  <c r="H28" i="7"/>
  <c r="J28" i="7"/>
  <c r="H78" i="7"/>
  <c r="J78" i="7"/>
  <c r="H103" i="7"/>
  <c r="J103" i="7"/>
  <c r="H3" i="7"/>
  <c r="J3" i="7"/>
  <c r="H7" i="7"/>
  <c r="J7" i="7"/>
  <c r="H11" i="7"/>
  <c r="J11" i="7"/>
  <c r="H36" i="7"/>
  <c r="J36" i="7"/>
  <c r="H40" i="7"/>
  <c r="J40" i="7"/>
  <c r="H44" i="7"/>
  <c r="J44" i="7"/>
  <c r="H48" i="7"/>
  <c r="J48" i="7"/>
  <c r="H52" i="7"/>
  <c r="J52" i="7"/>
  <c r="H56" i="7"/>
  <c r="J56" i="7"/>
  <c r="H60" i="7"/>
  <c r="J60" i="7"/>
  <c r="H64" i="7"/>
  <c r="J64" i="7"/>
  <c r="H68" i="7"/>
  <c r="J68" i="7"/>
  <c r="H72" i="7"/>
  <c r="J72" i="7"/>
  <c r="H77" i="7"/>
  <c r="J77" i="7"/>
  <c r="H85" i="7"/>
  <c r="J85" i="7"/>
  <c r="H93" i="7"/>
  <c r="J93" i="7"/>
  <c r="H94" i="7"/>
  <c r="J94" i="7"/>
  <c r="H102" i="7"/>
  <c r="J102" i="7"/>
  <c r="H111" i="7"/>
  <c r="J111" i="7"/>
  <c r="H119" i="7"/>
  <c r="J119" i="7"/>
  <c r="H15" i="7"/>
  <c r="J15" i="7"/>
  <c r="H19" i="7"/>
  <c r="J19" i="7"/>
  <c r="H23" i="7"/>
  <c r="J23" i="7"/>
  <c r="H27" i="7"/>
  <c r="J27" i="7"/>
  <c r="H31" i="7"/>
  <c r="J31" i="7"/>
  <c r="H76" i="7"/>
  <c r="J76" i="7"/>
  <c r="H84" i="7"/>
  <c r="J84" i="7"/>
  <c r="H92" i="7"/>
  <c r="J92" i="7"/>
  <c r="H101" i="7"/>
  <c r="J101" i="7"/>
  <c r="H110" i="7"/>
  <c r="J110" i="7"/>
  <c r="H118" i="7"/>
  <c r="J118" i="7"/>
  <c r="H21" i="7"/>
  <c r="J21" i="7"/>
  <c r="H114" i="7"/>
  <c r="J114" i="7"/>
  <c r="H4" i="7"/>
  <c r="J4" i="7"/>
  <c r="H37" i="7"/>
  <c r="J37" i="7"/>
  <c r="H49" i="7"/>
  <c r="J49" i="7"/>
  <c r="H53" i="7"/>
  <c r="J53" i="7"/>
  <c r="H61" i="7"/>
  <c r="J61" i="7"/>
  <c r="H65" i="7"/>
  <c r="J65" i="7"/>
  <c r="H73" i="7"/>
  <c r="J73" i="7"/>
  <c r="H79" i="7"/>
  <c r="J79" i="7"/>
  <c r="H104" i="7"/>
  <c r="J104" i="7"/>
  <c r="H112" i="7"/>
  <c r="J112" i="7"/>
  <c r="H6" i="7"/>
  <c r="J6" i="7"/>
  <c r="H14" i="7"/>
  <c r="J14" i="7"/>
  <c r="H18" i="7"/>
  <c r="J18" i="7"/>
  <c r="H22" i="7"/>
  <c r="J22" i="7"/>
  <c r="H26" i="7"/>
  <c r="J26" i="7"/>
  <c r="H30" i="7"/>
  <c r="J30" i="7"/>
  <c r="H34" i="7"/>
  <c r="J34" i="7"/>
  <c r="H82" i="7"/>
  <c r="J82" i="7"/>
  <c r="H90" i="7"/>
  <c r="J90" i="7"/>
  <c r="H99" i="7"/>
  <c r="J99" i="7"/>
  <c r="H108" i="7"/>
  <c r="J108" i="7"/>
  <c r="H116" i="7"/>
  <c r="J116" i="7"/>
  <c r="H33" i="7"/>
  <c r="J33" i="7"/>
  <c r="H80" i="7"/>
  <c r="J80" i="7"/>
  <c r="H88" i="7"/>
  <c r="J88" i="7"/>
  <c r="H97" i="7"/>
  <c r="J97" i="7"/>
  <c r="H8" i="7"/>
  <c r="J8" i="7"/>
  <c r="H57" i="7"/>
  <c r="J57" i="7"/>
  <c r="H87" i="7"/>
  <c r="J87" i="7"/>
  <c r="H113" i="7"/>
  <c r="J113" i="7"/>
  <c r="H12" i="7"/>
  <c r="J12" i="7"/>
  <c r="H20" i="7"/>
  <c r="J20" i="7"/>
  <c r="H24" i="7"/>
  <c r="J24" i="7"/>
  <c r="H32" i="7"/>
  <c r="J32" i="7"/>
  <c r="H86" i="7"/>
  <c r="J86" i="7"/>
  <c r="H95" i="7"/>
  <c r="J95" i="7"/>
  <c r="H120" i="7"/>
  <c r="J120" i="7"/>
  <c r="H10" i="7"/>
  <c r="J10" i="7"/>
  <c r="H35" i="7"/>
  <c r="J35" i="7"/>
  <c r="H39" i="7"/>
  <c r="J39" i="7"/>
  <c r="H43" i="7"/>
  <c r="J43" i="7"/>
  <c r="H47" i="7"/>
  <c r="J47" i="7"/>
  <c r="H51" i="7"/>
  <c r="J51" i="7"/>
  <c r="H55" i="7"/>
  <c r="J55" i="7"/>
  <c r="H59" i="7"/>
  <c r="J59" i="7"/>
  <c r="H63" i="7"/>
  <c r="J63" i="7"/>
  <c r="H67" i="7"/>
  <c r="J67" i="7"/>
  <c r="H71" i="7"/>
  <c r="J71" i="7"/>
  <c r="H75" i="7"/>
  <c r="J75" i="7"/>
  <c r="H83" i="7"/>
  <c r="J83" i="7"/>
  <c r="H91" i="7"/>
  <c r="J91" i="7"/>
  <c r="H100" i="7"/>
  <c r="J100" i="7"/>
  <c r="H109" i="7"/>
  <c r="J109" i="7"/>
  <c r="H117" i="7"/>
  <c r="J117" i="7"/>
  <c r="H5" i="7"/>
  <c r="J5" i="7"/>
  <c r="H9" i="7"/>
  <c r="J9" i="7"/>
  <c r="H38" i="7"/>
  <c r="J38" i="7"/>
  <c r="H42" i="7"/>
  <c r="J42" i="7"/>
  <c r="H46" i="7"/>
  <c r="J46" i="7"/>
  <c r="H50" i="7"/>
  <c r="J50" i="7"/>
  <c r="H54" i="7"/>
  <c r="J54" i="7"/>
  <c r="H58" i="7"/>
  <c r="J58" i="7"/>
  <c r="H62" i="7"/>
  <c r="J62" i="7"/>
  <c r="H66" i="7"/>
  <c r="J66" i="7"/>
  <c r="H70" i="7"/>
  <c r="J70" i="7"/>
  <c r="H74" i="7"/>
  <c r="J74" i="7"/>
  <c r="H81" i="7"/>
  <c r="J81" i="7"/>
  <c r="H89" i="7"/>
  <c r="J89" i="7"/>
  <c r="H98" i="7"/>
  <c r="J98" i="7"/>
  <c r="H107" i="7"/>
  <c r="J107" i="7"/>
  <c r="H115" i="7"/>
  <c r="J115" i="7"/>
  <c r="J62" i="32"/>
  <c r="C142" i="39" s="1"/>
  <c r="B32" i="32"/>
  <c r="B59" i="32"/>
  <c r="C35" i="32"/>
  <c r="B135" i="39" s="1"/>
  <c r="K35" i="32"/>
  <c r="B143" i="39" s="1"/>
  <c r="F13" i="7"/>
  <c r="J61" i="32"/>
  <c r="C130" i="39" s="1"/>
  <c r="F53" i="7"/>
  <c r="F32" i="7"/>
  <c r="O32" i="7" s="1"/>
  <c r="I34" i="32"/>
  <c r="B129" i="39" s="1"/>
  <c r="F59" i="7"/>
  <c r="F91" i="7"/>
  <c r="F7" i="7"/>
  <c r="O7" i="7" s="1"/>
  <c r="I61" i="32"/>
  <c r="C129" i="39" s="1"/>
  <c r="F30" i="7"/>
  <c r="O30" i="7" s="1"/>
  <c r="F116" i="7"/>
  <c r="O116" i="7" s="1"/>
  <c r="H165" i="39"/>
  <c r="F155" i="39"/>
  <c r="F153" i="39"/>
  <c r="C59" i="32"/>
  <c r="L60" i="32"/>
  <c r="H61" i="32"/>
  <c r="C128" i="39" s="1"/>
  <c r="K34" i="32"/>
  <c r="B131" i="39" s="1"/>
  <c r="N21" i="32"/>
  <c r="N41" i="32"/>
  <c r="K59" i="32"/>
  <c r="F35" i="32"/>
  <c r="B138" i="39" s="1"/>
  <c r="E35" i="32"/>
  <c r="B137" i="39" s="1"/>
  <c r="J32" i="32"/>
  <c r="K61" i="32"/>
  <c r="C131" i="39" s="1"/>
  <c r="G33" i="32"/>
  <c r="N26" i="32"/>
  <c r="F62" i="32"/>
  <c r="C138" i="39" s="1"/>
  <c r="N43" i="32"/>
  <c r="J60" i="32"/>
  <c r="N46" i="32"/>
  <c r="N47" i="32"/>
  <c r="J59" i="32"/>
  <c r="N54" i="32"/>
  <c r="G122" i="7"/>
  <c r="N12" i="32"/>
  <c r="J33" i="32"/>
  <c r="N20" i="32"/>
  <c r="N27" i="32"/>
  <c r="N40" i="32"/>
  <c r="L153" i="39"/>
  <c r="N14" i="32"/>
  <c r="N45" i="32"/>
  <c r="N53" i="32"/>
  <c r="N55" i="32"/>
  <c r="N19" i="32"/>
  <c r="N56" i="32"/>
  <c r="L157" i="39"/>
  <c r="E34" i="32"/>
  <c r="B125" i="39" s="1"/>
  <c r="N13" i="32"/>
  <c r="G59" i="32"/>
  <c r="N18" i="32"/>
  <c r="L59" i="32"/>
  <c r="D33" i="32"/>
  <c r="H34" i="32"/>
  <c r="B128" i="39" s="1"/>
  <c r="N29" i="32"/>
  <c r="L32" i="32"/>
  <c r="G159" i="39"/>
  <c r="G153" i="39"/>
  <c r="F159" i="39"/>
  <c r="L149" i="39"/>
  <c r="L160" i="39"/>
  <c r="G158" i="39"/>
  <c r="M32" i="32"/>
  <c r="M34" i="32"/>
  <c r="B133" i="39" s="1"/>
  <c r="M60" i="32"/>
  <c r="M62" i="32"/>
  <c r="C145" i="39" s="1"/>
  <c r="H35" i="32"/>
  <c r="B140" i="39" s="1"/>
  <c r="H33" i="32"/>
  <c r="N39" i="32"/>
  <c r="E61" i="32"/>
  <c r="C125" i="39" s="1"/>
  <c r="N48" i="32"/>
  <c r="M59" i="32"/>
  <c r="M61" i="32"/>
  <c r="C133" i="39" s="1"/>
  <c r="E59" i="32"/>
  <c r="G34" i="32"/>
  <c r="B127" i="39" s="1"/>
  <c r="C62" i="32"/>
  <c r="C135" i="39" s="1"/>
  <c r="N49" i="32"/>
  <c r="N51" i="32"/>
  <c r="H32" i="32"/>
  <c r="N30" i="32"/>
  <c r="H62" i="32"/>
  <c r="C140" i="39" s="1"/>
  <c r="D62" i="32"/>
  <c r="C136" i="39" s="1"/>
  <c r="G60" i="32"/>
  <c r="G61" i="32"/>
  <c r="C127" i="39" s="1"/>
  <c r="D60" i="32"/>
  <c r="N28" i="32"/>
  <c r="J35" i="32"/>
  <c r="B142" i="39" s="1"/>
  <c r="N57" i="32"/>
  <c r="E32" i="32"/>
  <c r="E60" i="32"/>
  <c r="N38" i="32"/>
  <c r="E62" i="32"/>
  <c r="C137" i="39" s="1"/>
  <c r="D35" i="32"/>
  <c r="B136" i="39" s="1"/>
  <c r="N16" i="32"/>
  <c r="N22" i="32"/>
  <c r="N24" i="32"/>
  <c r="B34" i="32"/>
  <c r="L33" i="32"/>
  <c r="J34" i="32"/>
  <c r="B130" i="39" s="1"/>
  <c r="N25" i="32"/>
  <c r="E33" i="32"/>
  <c r="N11" i="32"/>
  <c r="M33" i="32"/>
  <c r="M35" i="32"/>
  <c r="B145" i="39" s="1"/>
  <c r="C32" i="32"/>
  <c r="K32" i="32"/>
  <c r="G32" i="32"/>
  <c r="N52" i="32"/>
  <c r="N15" i="32"/>
  <c r="F34" i="32"/>
  <c r="B126" i="39" s="1"/>
  <c r="F32" i="32"/>
  <c r="N42" i="32"/>
  <c r="F61" i="32"/>
  <c r="C126" i="39" s="1"/>
  <c r="F59" i="32"/>
  <c r="B61" i="32"/>
  <c r="L62" i="32"/>
  <c r="C144" i="39" s="1"/>
  <c r="L152" i="39"/>
  <c r="G35" i="32"/>
  <c r="B139" i="39" s="1"/>
  <c r="N17" i="32"/>
  <c r="I32" i="32"/>
  <c r="F33" i="32"/>
  <c r="C34" i="32"/>
  <c r="B123" i="39" s="1"/>
  <c r="B35" i="32"/>
  <c r="L35" i="32"/>
  <c r="B144" i="39" s="1"/>
  <c r="G62" i="32"/>
  <c r="C139" i="39" s="1"/>
  <c r="N44" i="32"/>
  <c r="I59" i="32"/>
  <c r="F60" i="32"/>
  <c r="C61" i="32"/>
  <c r="C123" i="39" s="1"/>
  <c r="B62" i="32"/>
  <c r="L151" i="39"/>
  <c r="H59" i="32"/>
  <c r="I35" i="32"/>
  <c r="B141" i="39" s="1"/>
  <c r="I33" i="32"/>
  <c r="I62" i="32"/>
  <c r="C141" i="39" s="1"/>
  <c r="I60" i="32"/>
  <c r="H60" i="32"/>
  <c r="C33" i="32"/>
  <c r="K33" i="32"/>
  <c r="C60" i="32"/>
  <c r="K62" i="32"/>
  <c r="C143" i="39" s="1"/>
  <c r="K60" i="32"/>
  <c r="L155" i="39"/>
  <c r="L156" i="39"/>
  <c r="D34" i="32"/>
  <c r="B124" i="39" s="1"/>
  <c r="L34" i="32"/>
  <c r="B132" i="39" s="1"/>
  <c r="N23" i="32"/>
  <c r="D32" i="32"/>
  <c r="B33" i="32"/>
  <c r="D61" i="32"/>
  <c r="C124" i="39" s="1"/>
  <c r="L61" i="32"/>
  <c r="C132" i="39" s="1"/>
  <c r="N50" i="32"/>
  <c r="D59" i="32"/>
  <c r="B60" i="32"/>
  <c r="F122" i="7"/>
  <c r="G156" i="39"/>
  <c r="G151" i="39"/>
  <c r="F152" i="39"/>
  <c r="L150" i="39"/>
  <c r="G154" i="39"/>
  <c r="F157" i="39"/>
  <c r="L158" i="39"/>
  <c r="G152" i="39"/>
  <c r="G157" i="39"/>
  <c r="F160" i="39"/>
  <c r="G160" i="39"/>
  <c r="G155" i="39"/>
  <c r="F158" i="39"/>
  <c r="L159" i="39"/>
  <c r="L154" i="39"/>
  <c r="F156" i="39"/>
  <c r="F154" i="39"/>
  <c r="O73" i="7" l="1"/>
  <c r="O58" i="7"/>
  <c r="G135" i="7"/>
  <c r="O69" i="7"/>
  <c r="O43" i="7"/>
  <c r="O35" i="7"/>
  <c r="O99" i="7"/>
  <c r="O75" i="7"/>
  <c r="O111" i="7"/>
  <c r="O98" i="7"/>
  <c r="O22" i="7"/>
  <c r="O109" i="7"/>
  <c r="O27" i="7"/>
  <c r="O56" i="7"/>
  <c r="O86" i="7"/>
  <c r="O16" i="7"/>
  <c r="O54" i="7"/>
  <c r="O57" i="7"/>
  <c r="O90" i="7"/>
  <c r="O18" i="7"/>
  <c r="O67" i="7"/>
  <c r="O118" i="7"/>
  <c r="O84" i="7"/>
  <c r="O23" i="7"/>
  <c r="O72" i="7"/>
  <c r="O48" i="7"/>
  <c r="O3" i="7"/>
  <c r="O37" i="7"/>
  <c r="O17" i="7"/>
  <c r="O97" i="7"/>
  <c r="O104" i="7"/>
  <c r="O10" i="7"/>
  <c r="P10" i="7" s="1"/>
  <c r="Q10" i="7" s="1"/>
  <c r="R10" i="7" s="1"/>
  <c r="O36" i="7"/>
  <c r="O24" i="7"/>
  <c r="O21" i="7"/>
  <c r="O65" i="7"/>
  <c r="O26" i="7"/>
  <c r="O6" i="7"/>
  <c r="O68" i="7"/>
  <c r="O20" i="7"/>
  <c r="O61" i="7"/>
  <c r="O13" i="7"/>
  <c r="O112" i="7"/>
  <c r="O115" i="7"/>
  <c r="O46" i="7"/>
  <c r="O121" i="7"/>
  <c r="O87" i="7"/>
  <c r="O49" i="7"/>
  <c r="G137" i="7"/>
  <c r="O105" i="7"/>
  <c r="O81" i="7"/>
  <c r="O14" i="7"/>
  <c r="O100" i="7"/>
  <c r="O63" i="7"/>
  <c r="O19" i="7"/>
  <c r="O64" i="7"/>
  <c r="O40" i="7"/>
  <c r="O93" i="7"/>
  <c r="O70" i="7"/>
  <c r="O50" i="7"/>
  <c r="O92" i="7"/>
  <c r="O53" i="7"/>
  <c r="O80" i="7"/>
  <c r="O96" i="7"/>
  <c r="O59" i="7"/>
  <c r="O78" i="7"/>
  <c r="O106" i="7"/>
  <c r="O42" i="7"/>
  <c r="O45" i="7"/>
  <c r="O33" i="7"/>
  <c r="O74" i="7"/>
  <c r="O82" i="7"/>
  <c r="O55" i="7"/>
  <c r="O110" i="7"/>
  <c r="O76" i="7"/>
  <c r="O15" i="7"/>
  <c r="O60" i="7"/>
  <c r="O11" i="7"/>
  <c r="P11" i="7" s="1"/>
  <c r="Q11" i="7" s="1"/>
  <c r="R11" i="7" s="1"/>
  <c r="O8" i="7"/>
  <c r="P8" i="7" s="1"/>
  <c r="Q8" i="7" s="1"/>
  <c r="R8" i="7" s="1"/>
  <c r="O101" i="7"/>
  <c r="O119" i="7"/>
  <c r="O95" i="7"/>
  <c r="O4" i="7"/>
  <c r="O107" i="7"/>
  <c r="O94" i="7"/>
  <c r="O9" i="7"/>
  <c r="P9" i="7" s="1"/>
  <c r="Q9" i="7" s="1"/>
  <c r="R9" i="7" s="1"/>
  <c r="O39" i="7"/>
  <c r="O31" i="7"/>
  <c r="O120" i="7"/>
  <c r="O66" i="7"/>
  <c r="O5" i="7"/>
  <c r="O71" i="7"/>
  <c r="O91" i="7"/>
  <c r="O103" i="7"/>
  <c r="O113" i="7"/>
  <c r="O79" i="7"/>
  <c r="O41" i="7"/>
  <c r="O12" i="7"/>
  <c r="P12" i="7" s="1"/>
  <c r="Q12" i="7" s="1"/>
  <c r="R12" i="7" s="1"/>
  <c r="O88" i="7"/>
  <c r="O25" i="7"/>
  <c r="O62" i="7"/>
  <c r="O102" i="7"/>
  <c r="O51" i="7"/>
  <c r="O52" i="7"/>
  <c r="O77" i="7"/>
  <c r="H177" i="39"/>
  <c r="H167" i="39"/>
  <c r="B163" i="39"/>
  <c r="B175" i="39" s="1"/>
  <c r="F123" i="7"/>
  <c r="F135" i="7" s="1"/>
  <c r="O135" i="7" s="1"/>
  <c r="C164" i="39"/>
  <c r="C176" i="39" s="1"/>
  <c r="G124" i="7"/>
  <c r="G136" i="7" s="1"/>
  <c r="C165" i="39"/>
  <c r="C177" i="39" s="1"/>
  <c r="G125" i="7"/>
  <c r="B164" i="39"/>
  <c r="B176" i="39" s="1"/>
  <c r="F124" i="7"/>
  <c r="F136" i="7" s="1"/>
  <c r="O136" i="7" s="1"/>
  <c r="C163" i="39"/>
  <c r="C175" i="39" s="1"/>
  <c r="G123" i="7"/>
  <c r="B165" i="39"/>
  <c r="B177" i="39" s="1"/>
  <c r="F125" i="7"/>
  <c r="F137" i="7" s="1"/>
  <c r="O137" i="7" s="1"/>
  <c r="H173" i="39"/>
  <c r="H164" i="39"/>
  <c r="H171" i="39"/>
  <c r="H170" i="39"/>
  <c r="H166" i="39"/>
  <c r="H172" i="39"/>
  <c r="H169" i="39"/>
  <c r="H163" i="39"/>
  <c r="H168" i="39"/>
  <c r="C152" i="39"/>
  <c r="C155" i="39"/>
  <c r="C154" i="39"/>
  <c r="C153" i="39"/>
  <c r="C158" i="39"/>
  <c r="C157" i="39"/>
  <c r="C159" i="39"/>
  <c r="C156" i="39"/>
  <c r="P7" i="39"/>
  <c r="P7" i="7"/>
  <c r="Q7" i="7" s="1"/>
  <c r="R7" i="7" s="1"/>
  <c r="P13" i="7"/>
  <c r="Q13" i="7" s="1"/>
  <c r="R13" i="7" s="1"/>
  <c r="P14" i="7"/>
  <c r="Q14" i="7" s="1"/>
  <c r="R14" i="7" s="1"/>
  <c r="P5" i="7"/>
  <c r="Q5" i="7" s="1"/>
  <c r="R5" i="7" s="1"/>
  <c r="P6" i="7"/>
  <c r="Q6" i="7" s="1"/>
  <c r="R6" i="7" s="1"/>
  <c r="P4" i="7"/>
  <c r="Q4" i="7" s="1"/>
  <c r="R4" i="7" s="1"/>
  <c r="H122" i="7"/>
  <c r="O122" i="7" s="1"/>
  <c r="J122" i="7"/>
  <c r="H154" i="39"/>
  <c r="H153" i="39"/>
  <c r="H159" i="39"/>
  <c r="H156" i="39"/>
  <c r="H152" i="39"/>
  <c r="H155" i="39"/>
  <c r="H157" i="39"/>
  <c r="H158" i="39"/>
  <c r="H160" i="39"/>
  <c r="C160" i="39"/>
  <c r="E153" i="39"/>
  <c r="E173" i="39"/>
  <c r="B159" i="39"/>
  <c r="B154" i="39"/>
  <c r="N32" i="32"/>
  <c r="N59" i="32"/>
  <c r="E158" i="39"/>
  <c r="E157" i="39"/>
  <c r="E155" i="39"/>
  <c r="E151" i="39"/>
  <c r="E172" i="39"/>
  <c r="I151" i="39"/>
  <c r="U39" i="7"/>
  <c r="U38" i="7"/>
  <c r="E154" i="39"/>
  <c r="E179" i="39"/>
  <c r="B158" i="39"/>
  <c r="B152" i="39"/>
  <c r="U37" i="7"/>
  <c r="U49" i="7" s="1"/>
  <c r="E168" i="39"/>
  <c r="E183" i="39"/>
  <c r="E166" i="39"/>
  <c r="E163" i="39"/>
  <c r="E176" i="39"/>
  <c r="E170" i="39"/>
  <c r="B153" i="39"/>
  <c r="B155" i="39"/>
  <c r="I160" i="39"/>
  <c r="I156" i="39"/>
  <c r="I152" i="39"/>
  <c r="I159" i="39"/>
  <c r="I155" i="39"/>
  <c r="I149" i="39"/>
  <c r="I158" i="39"/>
  <c r="E150" i="39"/>
  <c r="E156" i="39"/>
  <c r="E182" i="39"/>
  <c r="I157" i="39"/>
  <c r="B160" i="39"/>
  <c r="E180" i="39"/>
  <c r="E159" i="39"/>
  <c r="E186" i="39"/>
  <c r="E171" i="39"/>
  <c r="E181" i="39"/>
  <c r="E149" i="39"/>
  <c r="N33" i="32"/>
  <c r="E185" i="39"/>
  <c r="C134" i="39"/>
  <c r="N62" i="32"/>
  <c r="E164" i="39"/>
  <c r="B156" i="39"/>
  <c r="I153" i="39"/>
  <c r="E167" i="39"/>
  <c r="E174" i="39"/>
  <c r="E165" i="39"/>
  <c r="E177" i="39"/>
  <c r="E160" i="39"/>
  <c r="E175" i="39"/>
  <c r="E184" i="39"/>
  <c r="B122" i="39"/>
  <c r="N34" i="32"/>
  <c r="E169" i="39"/>
  <c r="I154" i="39"/>
  <c r="E178" i="39"/>
  <c r="E152" i="39"/>
  <c r="N60" i="32"/>
  <c r="I150" i="39"/>
  <c r="B157" i="39"/>
  <c r="B134" i="39"/>
  <c r="N35" i="32"/>
  <c r="C122" i="39"/>
  <c r="N61" i="32"/>
  <c r="H185" i="39" l="1"/>
  <c r="H184" i="39"/>
  <c r="H176" i="39"/>
  <c r="H179" i="39"/>
  <c r="H178" i="39"/>
  <c r="H180" i="39"/>
  <c r="H182" i="39"/>
  <c r="H181" i="39"/>
  <c r="H183" i="39"/>
  <c r="B170" i="39"/>
  <c r="B182" i="39" s="1"/>
  <c r="F130" i="7"/>
  <c r="C171" i="39"/>
  <c r="G131" i="7"/>
  <c r="G143" i="7" s="1"/>
  <c r="C172" i="39"/>
  <c r="G132" i="7"/>
  <c r="G144" i="7" s="1"/>
  <c r="C166" i="39"/>
  <c r="G126" i="7"/>
  <c r="G138" i="7" s="1"/>
  <c r="B168" i="39"/>
  <c r="B180" i="39" s="1"/>
  <c r="F128" i="7"/>
  <c r="C167" i="39"/>
  <c r="G127" i="7"/>
  <c r="G139" i="7" s="1"/>
  <c r="B171" i="39"/>
  <c r="B183" i="39" s="1"/>
  <c r="F131" i="7"/>
  <c r="B169" i="39"/>
  <c r="B181" i="39" s="1"/>
  <c r="F129" i="7"/>
  <c r="B173" i="39"/>
  <c r="B185" i="39" s="1"/>
  <c r="F133" i="7"/>
  <c r="C168" i="39"/>
  <c r="G128" i="7"/>
  <c r="G140" i="7" s="1"/>
  <c r="B167" i="39"/>
  <c r="B179" i="39" s="1"/>
  <c r="F127" i="7"/>
  <c r="B166" i="39"/>
  <c r="B178" i="39" s="1"/>
  <c r="F126" i="7"/>
  <c r="C174" i="39"/>
  <c r="C186" i="39" s="1"/>
  <c r="G134" i="7"/>
  <c r="G146" i="7" s="1"/>
  <c r="C169" i="39"/>
  <c r="G129" i="7"/>
  <c r="G141" i="7" s="1"/>
  <c r="B174" i="39"/>
  <c r="B186" i="39" s="1"/>
  <c r="F134" i="7"/>
  <c r="B172" i="39"/>
  <c r="B184" i="39" s="1"/>
  <c r="F132" i="7"/>
  <c r="C170" i="39"/>
  <c r="G130" i="7"/>
  <c r="G142" i="7" s="1"/>
  <c r="C173" i="39"/>
  <c r="C185" i="39" s="1"/>
  <c r="G133" i="7"/>
  <c r="G145" i="7" s="1"/>
  <c r="H175" i="39"/>
  <c r="Z49" i="7"/>
  <c r="H174" i="39"/>
  <c r="U41" i="7"/>
  <c r="U53" i="7" s="1"/>
  <c r="U46" i="7"/>
  <c r="U58" i="7" s="1"/>
  <c r="P3" i="7"/>
  <c r="Q3" i="7" s="1"/>
  <c r="R3" i="7" s="1"/>
  <c r="P8" i="39"/>
  <c r="U42" i="7"/>
  <c r="U54" i="7" s="1"/>
  <c r="U43" i="7"/>
  <c r="U55" i="7" s="1"/>
  <c r="U40" i="7"/>
  <c r="V40" i="7" s="1"/>
  <c r="V38" i="7"/>
  <c r="V39" i="7"/>
  <c r="U51" i="7"/>
  <c r="U45" i="7"/>
  <c r="U57" i="7" s="1"/>
  <c r="U50" i="7"/>
  <c r="U44" i="7"/>
  <c r="W37" i="7"/>
  <c r="V49" i="7" s="1"/>
  <c r="F140" i="7" l="1"/>
  <c r="O140" i="7" s="1"/>
  <c r="C181" i="39"/>
  <c r="F139" i="7"/>
  <c r="O139" i="7" s="1"/>
  <c r="C184" i="39"/>
  <c r="F141" i="7"/>
  <c r="O141" i="7" s="1"/>
  <c r="C180" i="39"/>
  <c r="C183" i="39"/>
  <c r="F144" i="7"/>
  <c r="O144" i="7" s="1"/>
  <c r="H186" i="39"/>
  <c r="F146" i="7"/>
  <c r="O146" i="7" s="1"/>
  <c r="F138" i="7"/>
  <c r="O138" i="7" s="1"/>
  <c r="C179" i="39"/>
  <c r="C178" i="39"/>
  <c r="F143" i="7"/>
  <c r="O143" i="7" s="1"/>
  <c r="C182" i="39"/>
  <c r="F145" i="7"/>
  <c r="O145" i="7" s="1"/>
  <c r="F142" i="7"/>
  <c r="O142" i="7" s="1"/>
  <c r="Z50" i="7"/>
  <c r="Z54" i="7"/>
  <c r="Z55" i="7"/>
  <c r="Z53" i="7"/>
  <c r="Z57" i="7"/>
  <c r="Z51" i="7"/>
  <c r="Z58" i="7"/>
  <c r="P9" i="39"/>
  <c r="V42" i="7"/>
  <c r="V41" i="7"/>
  <c r="U52" i="7"/>
  <c r="V43" i="7"/>
  <c r="P15" i="7"/>
  <c r="Q15" i="7" s="1"/>
  <c r="V46" i="7"/>
  <c r="V45" i="7"/>
  <c r="V44" i="7"/>
  <c r="U56" i="7"/>
  <c r="Y37" i="7"/>
  <c r="AA49" i="7"/>
  <c r="W49" i="7"/>
  <c r="Z52" i="7" l="1"/>
  <c r="Z56" i="7"/>
  <c r="P10" i="39"/>
  <c r="R15" i="7"/>
  <c r="P11" i="39" l="1"/>
  <c r="P16" i="7"/>
  <c r="Q16" i="7" s="1"/>
  <c r="R16" i="7" s="1"/>
  <c r="P17" i="7"/>
  <c r="Q17" i="7" s="1"/>
  <c r="P12" i="39" l="1"/>
  <c r="R17" i="7"/>
  <c r="P13" i="39" l="1"/>
  <c r="P19" i="7"/>
  <c r="Q19" i="7" s="1"/>
  <c r="P18" i="7"/>
  <c r="Q18" i="7" s="1"/>
  <c r="R18" i="7" s="1"/>
  <c r="P14" i="39" l="1"/>
  <c r="P20" i="7"/>
  <c r="Q20" i="7" s="1"/>
  <c r="R19" i="7"/>
  <c r="P15" i="39" l="1"/>
  <c r="R20" i="7"/>
  <c r="P16" i="39" l="1"/>
  <c r="P22" i="7"/>
  <c r="Q22" i="7" s="1"/>
  <c r="P21" i="7"/>
  <c r="Q21" i="7" s="1"/>
  <c r="R21" i="7" s="1"/>
  <c r="P17" i="39" l="1"/>
  <c r="R22" i="7"/>
  <c r="P18" i="39" l="1"/>
  <c r="P23" i="7"/>
  <c r="Q23" i="7" s="1"/>
  <c r="R23" i="7" s="1"/>
  <c r="P19" i="39" l="1"/>
  <c r="P24" i="7"/>
  <c r="Q24" i="7" s="1"/>
  <c r="R24" i="7" s="1"/>
  <c r="P20" i="39" l="1"/>
  <c r="P26" i="7"/>
  <c r="Q26" i="7" s="1"/>
  <c r="P25" i="7"/>
  <c r="Q25" i="7" s="1"/>
  <c r="R25" i="7" s="1"/>
  <c r="P21" i="39" l="1"/>
  <c r="P27" i="7"/>
  <c r="Q27" i="7" s="1"/>
  <c r="R26" i="7"/>
  <c r="W38" i="7"/>
  <c r="P22" i="39" l="1"/>
  <c r="V50" i="7"/>
  <c r="Y38" i="7"/>
  <c r="X38" i="7"/>
  <c r="R27" i="7"/>
  <c r="P23" i="39" l="1"/>
  <c r="P28" i="7"/>
  <c r="Q28" i="7" s="1"/>
  <c r="R28" i="7" s="1"/>
  <c r="AA50" i="7"/>
  <c r="W50" i="7"/>
  <c r="P24" i="39" l="1"/>
  <c r="P29" i="7"/>
  <c r="Q29" i="7" s="1"/>
  <c r="R29" i="7" s="1"/>
  <c r="P25" i="39" l="1"/>
  <c r="P31" i="7"/>
  <c r="Q31" i="7" s="1"/>
  <c r="P30" i="7"/>
  <c r="Q30" i="7" s="1"/>
  <c r="R30" i="7" s="1"/>
  <c r="P26" i="39" l="1"/>
  <c r="R31" i="7"/>
  <c r="P27" i="39" l="1"/>
  <c r="P32" i="7"/>
  <c r="Q32" i="7" s="1"/>
  <c r="R32" i="7" s="1"/>
  <c r="P28" i="39" l="1"/>
  <c r="P33" i="7"/>
  <c r="Q33" i="7" s="1"/>
  <c r="R33" i="7" s="1"/>
  <c r="P29" i="39" l="1"/>
  <c r="P34" i="7"/>
  <c r="Q34" i="7" s="1"/>
  <c r="R34" i="7" s="1"/>
  <c r="P30" i="39" l="1"/>
  <c r="P35" i="7"/>
  <c r="Q35" i="7" s="1"/>
  <c r="R35" i="7" s="1"/>
  <c r="P31" i="39" l="1"/>
  <c r="P36" i="7"/>
  <c r="Q36" i="7" s="1"/>
  <c r="R36" i="7" s="1"/>
  <c r="P32" i="39" l="1"/>
  <c r="P38" i="7"/>
  <c r="Q38" i="7" s="1"/>
  <c r="P37" i="7"/>
  <c r="Q37" i="7" s="1"/>
  <c r="R37" i="7" s="1"/>
  <c r="P33" i="39" l="1"/>
  <c r="P39" i="7"/>
  <c r="Q39" i="7" s="1"/>
  <c r="R38" i="7"/>
  <c r="W39" i="7"/>
  <c r="P34" i="39" l="1"/>
  <c r="Y39" i="7"/>
  <c r="X39" i="7"/>
  <c r="V51" i="7"/>
  <c r="R39" i="7"/>
  <c r="P35" i="39" l="1"/>
  <c r="P41" i="7"/>
  <c r="Q41" i="7" s="1"/>
  <c r="P40" i="7"/>
  <c r="Q40" i="7" s="1"/>
  <c r="R40" i="7" s="1"/>
  <c r="AA51" i="7"/>
  <c r="W51" i="7"/>
  <c r="P36" i="39" l="1"/>
  <c r="P42" i="7"/>
  <c r="Q42" i="7" s="1"/>
  <c r="R41" i="7"/>
  <c r="P37" i="39" l="1"/>
  <c r="R42" i="7"/>
  <c r="P38" i="39" l="1"/>
  <c r="P43" i="7"/>
  <c r="Q43" i="7" s="1"/>
  <c r="R43" i="7" s="1"/>
  <c r="P39" i="39" l="1"/>
  <c r="P44" i="7"/>
  <c r="Q44" i="7" s="1"/>
  <c r="R44" i="7" s="1"/>
  <c r="P40" i="39" l="1"/>
  <c r="P41" i="39" s="1"/>
  <c r="P42" i="39" s="1"/>
  <c r="P43" i="39" s="1"/>
  <c r="P44" i="39" s="1"/>
  <c r="P45" i="39" s="1"/>
  <c r="P46" i="39" s="1"/>
  <c r="P47" i="39" s="1"/>
  <c r="P48" i="39" s="1"/>
  <c r="P49" i="39" s="1"/>
  <c r="P50" i="39" s="1"/>
  <c r="P51" i="39" s="1"/>
  <c r="P52" i="39" s="1"/>
  <c r="P53" i="39" s="1"/>
  <c r="P54" i="39" s="1"/>
  <c r="P55" i="39" s="1"/>
  <c r="P56" i="39" s="1"/>
  <c r="P57" i="39" s="1"/>
  <c r="P58" i="39" s="1"/>
  <c r="P59" i="39" s="1"/>
  <c r="P60" i="39" s="1"/>
  <c r="P61" i="39" s="1"/>
  <c r="P62" i="39" s="1"/>
  <c r="P63" i="39" s="1"/>
  <c r="P64" i="39" s="1"/>
  <c r="P65" i="39" s="1"/>
  <c r="P66" i="39" s="1"/>
  <c r="P67" i="39" s="1"/>
  <c r="P68" i="39" s="1"/>
  <c r="P69" i="39" s="1"/>
  <c r="P70" i="39" s="1"/>
  <c r="P71" i="39" s="1"/>
  <c r="P72" i="39" s="1"/>
  <c r="P73" i="39" s="1"/>
  <c r="P74" i="39" s="1"/>
  <c r="P75" i="39" s="1"/>
  <c r="P76" i="39" s="1"/>
  <c r="P77" i="39" s="1"/>
  <c r="P78" i="39" s="1"/>
  <c r="P79" i="39" s="1"/>
  <c r="P80" i="39" s="1"/>
  <c r="P81" i="39" s="1"/>
  <c r="P82" i="39" s="1"/>
  <c r="P83" i="39" s="1"/>
  <c r="P84" i="39" s="1"/>
  <c r="P85" i="39" s="1"/>
  <c r="P86" i="39" s="1"/>
  <c r="P87" i="39" s="1"/>
  <c r="P88" i="39" s="1"/>
  <c r="P89" i="39" s="1"/>
  <c r="P90" i="39" s="1"/>
  <c r="P91" i="39" s="1"/>
  <c r="P92" i="39" s="1"/>
  <c r="P93" i="39" s="1"/>
  <c r="P94" i="39" s="1"/>
  <c r="P95" i="39" s="1"/>
  <c r="P96" i="39" s="1"/>
  <c r="P97" i="39" s="1"/>
  <c r="P99" i="39" s="1"/>
  <c r="P45" i="7"/>
  <c r="Q45" i="7" s="1"/>
  <c r="R45" i="7" s="1"/>
  <c r="P100" i="39" l="1"/>
  <c r="P101" i="39" s="1"/>
  <c r="P46" i="7"/>
  <c r="Q46" i="7" s="1"/>
  <c r="R46" i="7" s="1"/>
  <c r="P102" i="39" l="1"/>
  <c r="K175" i="39"/>
  <c r="P47" i="7"/>
  <c r="Q47" i="7" s="1"/>
  <c r="R47" i="7" s="1"/>
  <c r="P103" i="39" l="1"/>
  <c r="K176" i="39"/>
  <c r="P48" i="7"/>
  <c r="Q48" i="7" s="1"/>
  <c r="R48" i="7" s="1"/>
  <c r="P104" i="39" l="1"/>
  <c r="P50" i="7"/>
  <c r="Q50" i="7" s="1"/>
  <c r="P49" i="7"/>
  <c r="Q49" i="7" s="1"/>
  <c r="R49" i="7" s="1"/>
  <c r="P105" i="39" l="1"/>
  <c r="K177" i="39"/>
  <c r="P51" i="7"/>
  <c r="Q51" i="7" s="1"/>
  <c r="R50" i="7"/>
  <c r="W40" i="7"/>
  <c r="P106" i="39" l="1"/>
  <c r="K178" i="39"/>
  <c r="R51" i="7"/>
  <c r="V52" i="7"/>
  <c r="Y40" i="7"/>
  <c r="X40" i="7"/>
  <c r="P107" i="39" l="1"/>
  <c r="K179" i="39"/>
  <c r="P52" i="7"/>
  <c r="Q52" i="7" s="1"/>
  <c r="R52" i="7" s="1"/>
  <c r="AA52" i="7"/>
  <c r="W52" i="7"/>
  <c r="P108" i="39" l="1"/>
  <c r="K180" i="39"/>
  <c r="P53" i="7"/>
  <c r="Q53" i="7" s="1"/>
  <c r="R53" i="7" s="1"/>
  <c r="P109" i="39" l="1"/>
  <c r="K181" i="39"/>
  <c r="P54" i="7"/>
  <c r="Q54" i="7" s="1"/>
  <c r="R54" i="7" s="1"/>
  <c r="P110" i="39" l="1"/>
  <c r="K182" i="39"/>
  <c r="P56" i="7"/>
  <c r="Q56" i="7" s="1"/>
  <c r="P55" i="7"/>
  <c r="Q55" i="7" s="1"/>
  <c r="R55" i="7" s="1"/>
  <c r="P111" i="39" l="1"/>
  <c r="K183" i="39"/>
  <c r="R56" i="7"/>
  <c r="P112" i="39" l="1"/>
  <c r="K184" i="39"/>
  <c r="P57" i="7"/>
  <c r="Q57" i="7" s="1"/>
  <c r="R57" i="7" s="1"/>
  <c r="P113" i="39" l="1"/>
  <c r="K185" i="39"/>
  <c r="P58" i="7"/>
  <c r="Q58" i="7" s="1"/>
  <c r="R58" i="7" s="1"/>
  <c r="P114" i="39" l="1"/>
  <c r="K186" i="39"/>
  <c r="P59" i="7"/>
  <c r="Q59" i="7" s="1"/>
  <c r="R59" i="7" s="1"/>
  <c r="P115" i="39" l="1"/>
  <c r="P60" i="7"/>
  <c r="Q60" i="7" s="1"/>
  <c r="R60" i="7" s="1"/>
  <c r="P116" i="39" l="1"/>
  <c r="P62" i="7"/>
  <c r="Q62" i="7" s="1"/>
  <c r="P61" i="7"/>
  <c r="Q61" i="7" s="1"/>
  <c r="R61" i="7" s="1"/>
  <c r="P117" i="39" l="1"/>
  <c r="P63" i="7"/>
  <c r="Q63" i="7" s="1"/>
  <c r="R62" i="7"/>
  <c r="W41" i="7"/>
  <c r="P118" i="39" l="1"/>
  <c r="V53" i="7"/>
  <c r="X41" i="7"/>
  <c r="Y41" i="7"/>
  <c r="R63" i="7"/>
  <c r="P119" i="39" l="1"/>
  <c r="P65" i="7"/>
  <c r="Q65" i="7" s="1"/>
  <c r="P64" i="7"/>
  <c r="Q64" i="7" s="1"/>
  <c r="R64" i="7" s="1"/>
  <c r="AA53" i="7"/>
  <c r="W53" i="7"/>
  <c r="P120" i="39" l="1"/>
  <c r="R65" i="7"/>
  <c r="P121" i="39" l="1"/>
  <c r="P66" i="7"/>
  <c r="Q66" i="7" s="1"/>
  <c r="R66" i="7" s="1"/>
  <c r="P122" i="39" l="1"/>
  <c r="L122" i="39"/>
  <c r="I122" i="39"/>
  <c r="I163" i="39" s="1"/>
  <c r="I175" i="39" s="1"/>
  <c r="G122" i="39"/>
  <c r="D122" i="39"/>
  <c r="E122" i="39"/>
  <c r="F122" i="39"/>
  <c r="P68" i="7"/>
  <c r="Q68" i="7" s="1"/>
  <c r="P67" i="7"/>
  <c r="Q67" i="7" s="1"/>
  <c r="R67" i="7" s="1"/>
  <c r="K123" i="7" l="1"/>
  <c r="O123" i="7" s="1"/>
  <c r="P123" i="39"/>
  <c r="F123" i="39"/>
  <c r="G123" i="39"/>
  <c r="D123" i="39"/>
  <c r="L123" i="39"/>
  <c r="E123" i="39"/>
  <c r="P69" i="7"/>
  <c r="Q69" i="7" s="1"/>
  <c r="R68" i="7"/>
  <c r="K124" i="7" l="1"/>
  <c r="O124" i="7" s="1"/>
  <c r="I123" i="39"/>
  <c r="I164" i="39" s="1"/>
  <c r="I176" i="39" s="1"/>
  <c r="P124" i="39"/>
  <c r="L124" i="39"/>
  <c r="E124" i="39"/>
  <c r="R69" i="7"/>
  <c r="I124" i="39" l="1"/>
  <c r="I165" i="39" s="1"/>
  <c r="I177" i="39" s="1"/>
  <c r="D124" i="39"/>
  <c r="D163" i="39" s="1"/>
  <c r="G124" i="39"/>
  <c r="G125" i="39" s="1"/>
  <c r="P125" i="39"/>
  <c r="L125" i="39" s="1"/>
  <c r="E125" i="39"/>
  <c r="F124" i="39"/>
  <c r="F125" i="39" s="1"/>
  <c r="P70" i="7"/>
  <c r="Q70" i="7" s="1"/>
  <c r="R70" i="7" s="1"/>
  <c r="F126" i="39" l="1"/>
  <c r="G126" i="39"/>
  <c r="K125" i="7"/>
  <c r="O125" i="7" s="1"/>
  <c r="D125" i="39"/>
  <c r="D164" i="39" s="1"/>
  <c r="I125" i="39"/>
  <c r="I166" i="39" s="1"/>
  <c r="I178" i="39" s="1"/>
  <c r="P126" i="39"/>
  <c r="L126" i="39"/>
  <c r="P71" i="7"/>
  <c r="Q71" i="7" s="1"/>
  <c r="R71" i="7" s="1"/>
  <c r="K127" i="7" l="1"/>
  <c r="O127" i="7" s="1"/>
  <c r="E126" i="39"/>
  <c r="E127" i="39" s="1"/>
  <c r="P127" i="39"/>
  <c r="G127" i="39"/>
  <c r="D126" i="39"/>
  <c r="D165" i="39" s="1"/>
  <c r="I126" i="39"/>
  <c r="I167" i="39" s="1"/>
  <c r="I179" i="39" s="1"/>
  <c r="K126" i="7"/>
  <c r="O126" i="7" s="1"/>
  <c r="P72" i="7"/>
  <c r="Q72" i="7" s="1"/>
  <c r="R72" i="7" s="1"/>
  <c r="F127" i="39" l="1"/>
  <c r="L127" i="39"/>
  <c r="I127" i="39"/>
  <c r="I168" i="39" s="1"/>
  <c r="I180" i="39" s="1"/>
  <c r="P128" i="39"/>
  <c r="G128" i="39"/>
  <c r="D127" i="39"/>
  <c r="D166" i="39" s="1"/>
  <c r="P74" i="7"/>
  <c r="Q74" i="7" s="1"/>
  <c r="P73" i="7"/>
  <c r="Q73" i="7" s="1"/>
  <c r="R73" i="7" s="1"/>
  <c r="F128" i="39" l="1"/>
  <c r="F129" i="39" s="1"/>
  <c r="E128" i="39"/>
  <c r="D128" i="39"/>
  <c r="D167" i="39" s="1"/>
  <c r="I128" i="39"/>
  <c r="I169" i="39" s="1"/>
  <c r="I181" i="39" s="1"/>
  <c r="K128" i="7"/>
  <c r="O128" i="7" s="1"/>
  <c r="L128" i="39"/>
  <c r="L129" i="39" s="1"/>
  <c r="P129" i="39"/>
  <c r="E129" i="39"/>
  <c r="G129" i="39"/>
  <c r="P75" i="7"/>
  <c r="Q75" i="7" s="1"/>
  <c r="R74" i="7"/>
  <c r="W42" i="7"/>
  <c r="K130" i="7" l="1"/>
  <c r="O130" i="7" s="1"/>
  <c r="K129" i="7"/>
  <c r="O129" i="7" s="1"/>
  <c r="P130" i="39"/>
  <c r="F130" i="39"/>
  <c r="G130" i="39"/>
  <c r="L130" i="39"/>
  <c r="I129" i="39"/>
  <c r="I170" i="39" s="1"/>
  <c r="I182" i="39" s="1"/>
  <c r="D129" i="39"/>
  <c r="D168" i="39" s="1"/>
  <c r="V54" i="7"/>
  <c r="Y42" i="7"/>
  <c r="X42" i="7"/>
  <c r="R75" i="7"/>
  <c r="L131" i="39" l="1"/>
  <c r="I130" i="39"/>
  <c r="I171" i="39" s="1"/>
  <c r="I183" i="39" s="1"/>
  <c r="D130" i="39"/>
  <c r="D169" i="39" s="1"/>
  <c r="E130" i="39"/>
  <c r="P131" i="39"/>
  <c r="G131" i="39"/>
  <c r="F131" i="39"/>
  <c r="P76" i="7"/>
  <c r="Q76" i="7" s="1"/>
  <c r="R76" i="7" s="1"/>
  <c r="AA54" i="7"/>
  <c r="W54" i="7"/>
  <c r="K131" i="7" l="1"/>
  <c r="O131" i="7" s="1"/>
  <c r="I131" i="39"/>
  <c r="I172" i="39" s="1"/>
  <c r="I184" i="39" s="1"/>
  <c r="F132" i="39"/>
  <c r="K132" i="7"/>
  <c r="O132" i="7" s="1"/>
  <c r="D131" i="39"/>
  <c r="D170" i="39" s="1"/>
  <c r="E131" i="39"/>
  <c r="P132" i="39"/>
  <c r="L132" i="39"/>
  <c r="G132" i="39"/>
  <c r="P77" i="7"/>
  <c r="Q77" i="7" s="1"/>
  <c r="R77" i="7" s="1"/>
  <c r="I132" i="39" l="1"/>
  <c r="I173" i="39" s="1"/>
  <c r="I185" i="39" s="1"/>
  <c r="D132" i="39"/>
  <c r="D171" i="39" s="1"/>
  <c r="K133" i="7"/>
  <c r="O133" i="7" s="1"/>
  <c r="E132" i="39"/>
  <c r="E133" i="39" s="1"/>
  <c r="P133" i="39"/>
  <c r="P78" i="7"/>
  <c r="Q78" i="7" s="1"/>
  <c r="R78" i="7" s="1"/>
  <c r="D133" i="39" l="1"/>
  <c r="D172" i="39" s="1"/>
  <c r="I133" i="39"/>
  <c r="I174" i="39" s="1"/>
  <c r="I186" i="39" s="1"/>
  <c r="L133" i="39"/>
  <c r="L134" i="39" s="1"/>
  <c r="P134" i="39"/>
  <c r="D134" i="39"/>
  <c r="D173" i="39" s="1"/>
  <c r="I134" i="39"/>
  <c r="G133" i="39"/>
  <c r="F133" i="39"/>
  <c r="F134" i="39" s="1"/>
  <c r="P79" i="7"/>
  <c r="Q79" i="7" s="1"/>
  <c r="R79" i="7" s="1"/>
  <c r="G134" i="39" l="1"/>
  <c r="G135" i="39" s="1"/>
  <c r="E134" i="39"/>
  <c r="E135" i="39" s="1"/>
  <c r="P135" i="39"/>
  <c r="L135" i="39" s="1"/>
  <c r="F135" i="39"/>
  <c r="D135" i="39"/>
  <c r="D174" i="39" s="1"/>
  <c r="I135" i="39"/>
  <c r="K134" i="7"/>
  <c r="O134" i="7" s="1"/>
  <c r="M134" i="39"/>
  <c r="P80" i="7"/>
  <c r="Q80" i="7" s="1"/>
  <c r="R80" i="7" s="1"/>
  <c r="P146" i="7" l="1"/>
  <c r="M135" i="39"/>
  <c r="P134" i="7"/>
  <c r="U66" i="7"/>
  <c r="V75" i="7" s="1"/>
  <c r="P136" i="39"/>
  <c r="L136" i="39"/>
  <c r="I136" i="39"/>
  <c r="F136" i="39"/>
  <c r="D136" i="39"/>
  <c r="D175" i="39" s="1"/>
  <c r="O148" i="7"/>
  <c r="P81" i="7"/>
  <c r="Q81" i="7" s="1"/>
  <c r="R81" i="7" s="1"/>
  <c r="M136" i="39" l="1"/>
  <c r="E136" i="39"/>
  <c r="P137" i="39"/>
  <c r="G136" i="39"/>
  <c r="G137" i="39" s="1"/>
  <c r="P82" i="7"/>
  <c r="Q82" i="7" s="1"/>
  <c r="R82" i="7" s="1"/>
  <c r="G138" i="39" l="1"/>
  <c r="P138" i="39"/>
  <c r="F137" i="39"/>
  <c r="F138" i="39" s="1"/>
  <c r="D137" i="39"/>
  <c r="D176" i="39" s="1"/>
  <c r="L137" i="39"/>
  <c r="L138" i="39" s="1"/>
  <c r="E137" i="39"/>
  <c r="E138" i="39" s="1"/>
  <c r="M137" i="39"/>
  <c r="I137" i="39"/>
  <c r="I138" i="39" s="1"/>
  <c r="P83" i="7"/>
  <c r="Q83" i="7" s="1"/>
  <c r="R83" i="7" s="1"/>
  <c r="D138" i="39" l="1"/>
  <c r="D177" i="39" s="1"/>
  <c r="M138" i="39"/>
  <c r="P139" i="39"/>
  <c r="I139" i="39" s="1"/>
  <c r="F139" i="39"/>
  <c r="G139" i="39"/>
  <c r="E139" i="39"/>
  <c r="P84" i="7"/>
  <c r="Q84" i="7" s="1"/>
  <c r="R84" i="7" s="1"/>
  <c r="D139" i="39" l="1"/>
  <c r="D178" i="39" s="1"/>
  <c r="M139" i="39"/>
  <c r="L139" i="39"/>
  <c r="L140" i="39" s="1"/>
  <c r="P140" i="39"/>
  <c r="G140" i="39" s="1"/>
  <c r="F140" i="39"/>
  <c r="I140" i="39"/>
  <c r="P86" i="7"/>
  <c r="Q86" i="7" s="1"/>
  <c r="P85" i="7"/>
  <c r="Q85" i="7" s="1"/>
  <c r="R85" i="7" s="1"/>
  <c r="D140" i="39" l="1"/>
  <c r="D179" i="39" s="1"/>
  <c r="M140" i="39"/>
  <c r="P141" i="39"/>
  <c r="F141" i="39"/>
  <c r="L141" i="39"/>
  <c r="G141" i="39"/>
  <c r="I141" i="39"/>
  <c r="E140" i="39"/>
  <c r="E141" i="39" s="1"/>
  <c r="P87" i="7"/>
  <c r="Q87" i="7" s="1"/>
  <c r="R86" i="7"/>
  <c r="W43" i="7"/>
  <c r="D141" i="39" l="1"/>
  <c r="D180" i="39" s="1"/>
  <c r="M141" i="39"/>
  <c r="P142" i="39"/>
  <c r="I142" i="39"/>
  <c r="F142" i="39"/>
  <c r="L142" i="39"/>
  <c r="G142" i="39"/>
  <c r="E142" i="39"/>
  <c r="R87" i="7"/>
  <c r="X43" i="7"/>
  <c r="V55" i="7"/>
  <c r="Y43" i="7"/>
  <c r="D142" i="39" l="1"/>
  <c r="D181" i="39" s="1"/>
  <c r="M142" i="39"/>
  <c r="F143" i="39"/>
  <c r="P143" i="39"/>
  <c r="E143" i="39"/>
  <c r="G143" i="39"/>
  <c r="L143" i="39"/>
  <c r="I143" i="39"/>
  <c r="P89" i="7"/>
  <c r="Q89" i="7" s="1"/>
  <c r="P88" i="7"/>
  <c r="Q88" i="7" s="1"/>
  <c r="R88" i="7" s="1"/>
  <c r="AA55" i="7"/>
  <c r="W55" i="7"/>
  <c r="D143" i="39" l="1"/>
  <c r="D182" i="39" s="1"/>
  <c r="M143" i="39"/>
  <c r="G144" i="39"/>
  <c r="P144" i="39"/>
  <c r="L144" i="39"/>
  <c r="E144" i="39"/>
  <c r="F144" i="39"/>
  <c r="D144" i="39"/>
  <c r="D183" i="39" s="1"/>
  <c r="I144" i="39"/>
  <c r="R89" i="7"/>
  <c r="M144" i="39" l="1"/>
  <c r="I145" i="39"/>
  <c r="E145" i="39"/>
  <c r="P145" i="39"/>
  <c r="F145" i="39"/>
  <c r="G145" i="39"/>
  <c r="L145" i="39"/>
  <c r="D145" i="39"/>
  <c r="D184" i="39" s="1"/>
  <c r="P90" i="7"/>
  <c r="Q90" i="7" s="1"/>
  <c r="R90" i="7" s="1"/>
  <c r="M145" i="39" l="1"/>
  <c r="P91" i="7"/>
  <c r="Q91" i="7" s="1"/>
  <c r="R91" i="7" s="1"/>
  <c r="P92" i="7" l="1"/>
  <c r="Q92" i="7" s="1"/>
  <c r="R92" i="7" s="1"/>
  <c r="P93" i="7" l="1"/>
  <c r="Q93" i="7" s="1"/>
  <c r="R93" i="7" s="1"/>
  <c r="P94" i="7" l="1"/>
  <c r="Q94" i="7" s="1"/>
  <c r="R94" i="7" s="1"/>
  <c r="P95" i="7" l="1"/>
  <c r="Q95" i="7" s="1"/>
  <c r="R95" i="7" s="1"/>
  <c r="P96" i="7" l="1"/>
  <c r="Q96" i="7" s="1"/>
  <c r="R96" i="7" s="1"/>
  <c r="P98" i="7" l="1"/>
  <c r="Q98" i="7" s="1"/>
  <c r="P97" i="7"/>
  <c r="Q97" i="7" s="1"/>
  <c r="R97" i="7" s="1"/>
  <c r="P99" i="7" l="1"/>
  <c r="Q99" i="7" s="1"/>
  <c r="R98" i="7"/>
  <c r="W44" i="7"/>
  <c r="V56" i="7" l="1"/>
  <c r="Y44" i="7"/>
  <c r="X44" i="7"/>
  <c r="R99" i="7"/>
  <c r="P100" i="7" l="1"/>
  <c r="Q100" i="7" s="1"/>
  <c r="R100" i="7" s="1"/>
  <c r="AA56" i="7"/>
  <c r="W56" i="7"/>
  <c r="P101" i="7" l="1"/>
  <c r="Q101" i="7" s="1"/>
  <c r="R101" i="7" s="1"/>
  <c r="P102" i="7" l="1"/>
  <c r="Q102" i="7" s="1"/>
  <c r="R102" i="7" s="1"/>
  <c r="P103" i="7" l="1"/>
  <c r="Q103" i="7" s="1"/>
  <c r="R103" i="7" s="1"/>
  <c r="P104" i="7" l="1"/>
  <c r="Q104" i="7" s="1"/>
  <c r="R104" i="7" s="1"/>
  <c r="P105" i="7" l="1"/>
  <c r="Q105" i="7" s="1"/>
  <c r="R105" i="7" s="1"/>
  <c r="P106" i="7" l="1"/>
  <c r="Q106" i="7" s="1"/>
  <c r="R106" i="7" s="1"/>
  <c r="P107" i="7" l="1"/>
  <c r="Q107" i="7" s="1"/>
  <c r="R107" i="7" s="1"/>
  <c r="P108" i="7" l="1"/>
  <c r="Q108" i="7" s="1"/>
  <c r="R108" i="7" s="1"/>
  <c r="P110" i="7" l="1"/>
  <c r="Q110" i="7" s="1"/>
  <c r="P109" i="7"/>
  <c r="Q109" i="7" s="1"/>
  <c r="R109" i="7" s="1"/>
  <c r="R110" i="7" l="1"/>
  <c r="W45" i="7"/>
  <c r="X45" i="7" l="1"/>
  <c r="V57" i="7"/>
  <c r="Y45" i="7"/>
  <c r="AA57" i="7" l="1"/>
  <c r="W57" i="7"/>
  <c r="J135" i="37" l="1"/>
  <c r="P111" i="7" l="1"/>
  <c r="Q111" i="7" s="1"/>
  <c r="J136" i="37"/>
  <c r="J149" i="39" l="1"/>
  <c r="J137" i="37"/>
  <c r="R111" i="7"/>
  <c r="J150" i="39"/>
  <c r="P113" i="7" l="1"/>
  <c r="Q113" i="7" s="1"/>
  <c r="P112" i="7"/>
  <c r="Q112" i="7" s="1"/>
  <c r="R112" i="7" s="1"/>
  <c r="J138" i="37"/>
  <c r="J139" i="37" l="1"/>
  <c r="R113" i="7"/>
  <c r="J151" i="39"/>
  <c r="P115" i="7" l="1"/>
  <c r="Q115" i="7" s="1"/>
  <c r="P114" i="7"/>
  <c r="Q114" i="7" s="1"/>
  <c r="R114" i="7" s="1"/>
  <c r="J152" i="39"/>
  <c r="J140" i="37"/>
  <c r="P116" i="7" l="1"/>
  <c r="Q116" i="7" s="1"/>
  <c r="J141" i="37"/>
  <c r="R115" i="7"/>
  <c r="J153" i="39"/>
  <c r="P117" i="7" l="1"/>
  <c r="Q117" i="7" s="1"/>
  <c r="J154" i="39"/>
  <c r="J142" i="37"/>
  <c r="R116" i="7"/>
  <c r="P118" i="7" l="1"/>
  <c r="Q118" i="7" s="1"/>
  <c r="R117" i="7"/>
  <c r="J155" i="39"/>
  <c r="J143" i="37"/>
  <c r="J144" i="37" l="1"/>
  <c r="J157" i="39"/>
  <c r="J156" i="39"/>
  <c r="R118" i="7"/>
  <c r="P119" i="7" l="1"/>
  <c r="Q119" i="7" s="1"/>
  <c r="R119" i="7" s="1"/>
  <c r="J158" i="39"/>
  <c r="J145" i="37"/>
  <c r="P120" i="7" l="1"/>
  <c r="Q120" i="7" s="1"/>
  <c r="R120" i="7" s="1"/>
  <c r="J146" i="37"/>
  <c r="J159" i="39"/>
  <c r="P122" i="7" l="1"/>
  <c r="Q122" i="7" s="1"/>
  <c r="P121" i="7"/>
  <c r="Q121" i="7" s="1"/>
  <c r="R121" i="7" s="1"/>
  <c r="J160" i="39" l="1"/>
  <c r="J122" i="39"/>
  <c r="R122" i="7"/>
  <c r="R123" i="7" s="1"/>
  <c r="W46" i="7"/>
  <c r="J123" i="39" l="1"/>
  <c r="J163" i="39"/>
  <c r="J175" i="39" s="1"/>
  <c r="X46" i="7"/>
  <c r="Y46" i="7"/>
  <c r="V58" i="7"/>
  <c r="J124" i="39" l="1"/>
  <c r="J164" i="39"/>
  <c r="J176" i="39" s="1"/>
  <c r="AB59" i="7"/>
  <c r="W58" i="7"/>
  <c r="AA58" i="7"/>
  <c r="J125" i="39" l="1"/>
  <c r="J165" i="39"/>
  <c r="J177" i="39" s="1"/>
  <c r="V66" i="7"/>
  <c r="W59" i="7"/>
  <c r="W60" i="7"/>
  <c r="J126" i="39" l="1"/>
  <c r="J166" i="39"/>
  <c r="J178" i="39" s="1"/>
  <c r="J127" i="39" l="1"/>
  <c r="J167" i="39"/>
  <c r="J179" i="39" s="1"/>
  <c r="J128" i="39" l="1"/>
  <c r="J168" i="39"/>
  <c r="J180" i="39" s="1"/>
  <c r="J129" i="39" l="1"/>
  <c r="J169" i="39"/>
  <c r="J181" i="39" s="1"/>
  <c r="J130" i="39" l="1"/>
  <c r="J170" i="39"/>
  <c r="J182" i="39" s="1"/>
  <c r="J131" i="39" l="1"/>
  <c r="J171" i="39"/>
  <c r="J183" i="39" s="1"/>
  <c r="J132" i="39" l="1"/>
  <c r="J172" i="39"/>
  <c r="J184" i="39" s="1"/>
  <c r="J133" i="39" l="1"/>
  <c r="J173" i="39"/>
  <c r="J185" i="39" s="1"/>
  <c r="J134" i="39" l="1"/>
  <c r="J135" i="39" s="1"/>
  <c r="J136" i="39" s="1"/>
  <c r="J137" i="39" s="1"/>
  <c r="J138" i="39" s="1"/>
  <c r="J139" i="39" s="1"/>
  <c r="J140" i="39" s="1"/>
  <c r="J141" i="39" s="1"/>
  <c r="J142" i="39" s="1"/>
  <c r="J143" i="39" s="1"/>
  <c r="J144" i="39" s="1"/>
  <c r="J145" i="39" s="1"/>
  <c r="J174" i="39"/>
  <c r="J186" i="39" s="1"/>
  <c r="U67" i="7" l="1"/>
  <c r="V76" i="7" s="1"/>
  <c r="V77" i="7" s="1"/>
  <c r="V67" i="7" l="1"/>
  <c r="AB60" i="7"/>
</calcChain>
</file>

<file path=xl/sharedStrings.xml><?xml version="1.0" encoding="utf-8"?>
<sst xmlns="http://schemas.openxmlformats.org/spreadsheetml/2006/main" count="590" uniqueCount="161">
  <si>
    <t xml:space="preserve">Residential </t>
  </si>
  <si>
    <t xml:space="preserve">Unmetered Loads </t>
  </si>
  <si>
    <t>Number of Days in Month</t>
  </si>
  <si>
    <t>% Difference</t>
  </si>
  <si>
    <t>Total</t>
  </si>
  <si>
    <t xml:space="preserve">Predicted Purchases </t>
  </si>
  <si>
    <t>% Variance</t>
  </si>
  <si>
    <t>Check</t>
  </si>
  <si>
    <t>SUMMARY OUTPUT</t>
  </si>
  <si>
    <t>Regression Statistics</t>
  </si>
  <si>
    <t>Multiple R</t>
  </si>
  <si>
    <t>R Square</t>
  </si>
  <si>
    <t>Adjusted R Square</t>
  </si>
  <si>
    <t>Standard Error</t>
  </si>
  <si>
    <t>Observations</t>
  </si>
  <si>
    <t>ANOVA</t>
  </si>
  <si>
    <t>Regression</t>
  </si>
  <si>
    <t>Residual</t>
  </si>
  <si>
    <t>Intercept</t>
  </si>
  <si>
    <t>df</t>
  </si>
  <si>
    <t>SS</t>
  </si>
  <si>
    <t>MS</t>
  </si>
  <si>
    <t>F</t>
  </si>
  <si>
    <t>Significance F</t>
  </si>
  <si>
    <t>Coefficients</t>
  </si>
  <si>
    <t>t Stat</t>
  </si>
  <si>
    <t>P-value</t>
  </si>
  <si>
    <t>Lower 95%</t>
  </si>
  <si>
    <t>Upper 95%</t>
  </si>
  <si>
    <t>Difference</t>
  </si>
  <si>
    <t xml:space="preserve">  Customers</t>
  </si>
  <si>
    <t xml:space="preserve">  kWh</t>
  </si>
  <si>
    <t xml:space="preserve">  kW</t>
  </si>
  <si>
    <t xml:space="preserve">  Connections</t>
  </si>
  <si>
    <t xml:space="preserve">  kW from applicable classes</t>
  </si>
  <si>
    <t xml:space="preserve">  Customer/Connections</t>
  </si>
  <si>
    <t>Actual kWh Purchases</t>
  </si>
  <si>
    <t>Predicted kWh Purchases</t>
  </si>
  <si>
    <t>By Class</t>
  </si>
  <si>
    <t>Street Lights</t>
  </si>
  <si>
    <t>Jan</t>
  </si>
  <si>
    <t>Feb</t>
  </si>
  <si>
    <t>Mar</t>
  </si>
  <si>
    <t>Apr</t>
  </si>
  <si>
    <t>May</t>
  </si>
  <si>
    <t>Jun</t>
  </si>
  <si>
    <t>Jul</t>
  </si>
  <si>
    <t>Aug</t>
  </si>
  <si>
    <t>Sep</t>
  </si>
  <si>
    <t>Oct</t>
  </si>
  <si>
    <t>Nov</t>
  </si>
  <si>
    <t>Dec</t>
  </si>
  <si>
    <t>Mean Average Percent Error</t>
  </si>
  <si>
    <t>CDM</t>
  </si>
  <si>
    <t>CDM Purchase Adjustment</t>
  </si>
  <si>
    <t>Predicted kWh Purchases after CDM</t>
  </si>
  <si>
    <t xml:space="preserve">Billed kWh </t>
  </si>
  <si>
    <t>Month</t>
  </si>
  <si>
    <t>20 Year Trend</t>
  </si>
  <si>
    <t>10 Year Average</t>
  </si>
  <si>
    <t>2016 Weather Normal</t>
  </si>
  <si>
    <t>2015 Weather Normal</t>
  </si>
  <si>
    <t>Lower 95.0%</t>
  </si>
  <si>
    <t>Upper 95.0%</t>
  </si>
  <si>
    <t>Sentinel Lights</t>
  </si>
  <si>
    <t>Station Name</t>
  </si>
  <si>
    <t>MOUNT FOREST (AUT)</t>
  </si>
  <si>
    <t>Province</t>
  </si>
  <si>
    <t>ONTARIO</t>
  </si>
  <si>
    <t>Source:</t>
  </si>
  <si>
    <t>Latitude</t>
  </si>
  <si>
    <t>http://climate.weather.gc.ca/climateData/dailydata_e.html?timeframe=2&amp;Prov=&amp;StationID=7844&amp;dlyRange=1992-12-02%7C2014-11-06&amp;Year=2014&amp;Month=10&amp;cmdB2=Go</t>
  </si>
  <si>
    <t>Longitude</t>
  </si>
  <si>
    <t>Elevation</t>
  </si>
  <si>
    <t>Climate Identifier</t>
  </si>
  <si>
    <t>WMO Identifier</t>
  </si>
  <si>
    <t>TC Identifier</t>
  </si>
  <si>
    <t>WLS</t>
  </si>
  <si>
    <t>Grand Total</t>
  </si>
  <si>
    <t>Summary of Heating Deg Days (°C)</t>
  </si>
  <si>
    <t>Summary of Cooling Deg Days (°C)</t>
  </si>
  <si>
    <t>20 Year Average</t>
  </si>
  <si>
    <t>HDD</t>
  </si>
  <si>
    <t>CDD</t>
  </si>
  <si>
    <t>All-items CPI (2002=100)</t>
  </si>
  <si>
    <t>Recession</t>
  </si>
  <si>
    <t>Number of Peak Hours</t>
  </si>
  <si>
    <t>GDP</t>
  </si>
  <si>
    <t>Customer / Connection Count</t>
  </si>
  <si>
    <t>Heating Degree Day</t>
  </si>
  <si>
    <t>Cooling Degree Day</t>
  </si>
  <si>
    <t>Year</t>
  </si>
  <si>
    <t>kWh Purchased</t>
  </si>
  <si>
    <t>year over year</t>
  </si>
  <si>
    <t>Adjusted</t>
  </si>
  <si>
    <t>Purch. VS Adj.</t>
  </si>
  <si>
    <t>Mean Average Percentage Error (Mape) :</t>
  </si>
  <si>
    <t>Median</t>
  </si>
  <si>
    <t>Note: Statistically, MAPE is defined as the average of percentage errors</t>
  </si>
  <si>
    <t>Note: the median is the numerical value separating the higher half of a data sample, from the lower half</t>
  </si>
  <si>
    <t>kWh Forecasted Purchases</t>
  </si>
  <si>
    <t>10 Year Trend</t>
  </si>
  <si>
    <t>2015 Averaging Method</t>
  </si>
  <si>
    <t>2016 Averaging Method</t>
  </si>
  <si>
    <t>10 yr average</t>
  </si>
  <si>
    <t>Wellington North Power Inc. Weather Normal Load Forecast for 2016 Rate Application</t>
  </si>
  <si>
    <t>General Service 
&lt; 50 kW</t>
  </si>
  <si>
    <t>General Service 
50 to 999 kW</t>
  </si>
  <si>
    <t>General Service 
1000 to 4,999 kW</t>
  </si>
  <si>
    <t xml:space="preserve">2005 
Actual </t>
  </si>
  <si>
    <t xml:space="preserve">2006 
Actual </t>
  </si>
  <si>
    <t xml:space="preserve">2007 
Actual </t>
  </si>
  <si>
    <t xml:space="preserve">2008 
Actual </t>
  </si>
  <si>
    <t xml:space="preserve">2009 
Actual </t>
  </si>
  <si>
    <t xml:space="preserve">2010 
Actual </t>
  </si>
  <si>
    <t xml:space="preserve">2011 
Actual </t>
  </si>
  <si>
    <t xml:space="preserve">2012 
Actual </t>
  </si>
  <si>
    <t xml:space="preserve">2013 
Actual </t>
  </si>
  <si>
    <t xml:space="preserve">2014 
Actual </t>
  </si>
  <si>
    <t>Month Count</t>
  </si>
  <si>
    <t>TREND</t>
  </si>
  <si>
    <t>AVERAGE</t>
  </si>
  <si>
    <t>List of Variables Tested</t>
  </si>
  <si>
    <t>FORECAST</t>
  </si>
  <si>
    <t>Scenario 1</t>
  </si>
  <si>
    <t>Scenario 2</t>
  </si>
  <si>
    <t>Forecast</t>
  </si>
  <si>
    <t>Scenario 3</t>
  </si>
  <si>
    <t>Scenario 4</t>
  </si>
  <si>
    <t>Scenario 5</t>
  </si>
  <si>
    <t>Scenario 6</t>
  </si>
  <si>
    <t>Scenario 7</t>
  </si>
  <si>
    <t>MicroFIT/FIT Generation</t>
  </si>
  <si>
    <t>Spring Fall Flag</t>
  </si>
  <si>
    <t>Revised Wholesale Purchases kWh</t>
  </si>
  <si>
    <t>Generation
(MicroFIT and FIT) kWh</t>
  </si>
  <si>
    <t>Unadjusted Wholesale Purchases (kWh)</t>
  </si>
  <si>
    <t>% Variance (Abs)</t>
  </si>
  <si>
    <t>Regional Employment</t>
  </si>
  <si>
    <t>Sensitive Customers (Purchased kWh)</t>
  </si>
  <si>
    <t>2015 Total</t>
  </si>
  <si>
    <t>2016 Total</t>
  </si>
  <si>
    <t>Scenario 8</t>
  </si>
  <si>
    <t>Actual</t>
  </si>
  <si>
    <t>Estimate</t>
  </si>
  <si>
    <t>Key</t>
  </si>
  <si>
    <t>EB-2015-0110</t>
  </si>
  <si>
    <t>10-year average</t>
  </si>
  <si>
    <t>10-year trend</t>
  </si>
  <si>
    <t>10-year Trend</t>
  </si>
  <si>
    <t>10 yr Trend</t>
  </si>
  <si>
    <t>2-year trend</t>
  </si>
  <si>
    <t>(used average of 2013 and 2014)</t>
  </si>
  <si>
    <t>Predicted</t>
  </si>
  <si>
    <t>2016 Weather Normal - 10 year average</t>
  </si>
  <si>
    <t>2016 Weather Normal - 20 year average</t>
  </si>
  <si>
    <t>2016 Weather Normal - 20 year trend</t>
  </si>
  <si>
    <t>OK</t>
  </si>
  <si>
    <t>Trend Variable
3-EProbe-13</t>
  </si>
  <si>
    <t>2 yr Trend</t>
  </si>
  <si>
    <t>Trend Variable 3-EProbe-13</t>
  </si>
</sst>
</file>

<file path=xl/styles.xml><?xml version="1.0" encoding="utf-8"?>
<styleSheet xmlns="http://schemas.openxmlformats.org/spreadsheetml/2006/main" xmlns:mc="http://schemas.openxmlformats.org/markup-compatibility/2006" xmlns:x14ac="http://schemas.microsoft.com/office/spreadsheetml/2009/9/ac" mc:Ignorable="x14ac">
  <numFmts count="139">
    <numFmt numFmtId="5" formatCode="&quot;$&quot;#,##0_);\(&quot;$&quot;#,##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0.0"/>
    <numFmt numFmtId="173" formatCode="0.0000"/>
    <numFmt numFmtId="174" formatCode="#,##0.0000"/>
    <numFmt numFmtId="177" formatCode="_(* #,##0_);_(* \(#,##0\);_(* &quot;-&quot;??_);_(@_)"/>
    <numFmt numFmtId="178" formatCode="_(* #,##0.0_);_(* \(#,##0.0\);_(* &quot;-&quot;??_);_(@_)"/>
    <numFmt numFmtId="179" formatCode="_(* #,##0.0000_);_(* \(#,##0.0000\);_(* &quot;-&quot;??_);_(@_)"/>
    <numFmt numFmtId="180" formatCode="_-* #,##0_-;\-* #,##0_-;_-* &quot;-&quot;??_-;_-@_-"/>
    <numFmt numFmtId="185" formatCode="#,##0.0"/>
    <numFmt numFmtId="188" formatCode="_(* #,##0.000_);_(* \(#,##0.000\);_(* &quot;-&quot;??_);_(@_)"/>
    <numFmt numFmtId="189" formatCode="mm/dd/yyyy"/>
    <numFmt numFmtId="190" formatCode="0\-0"/>
    <numFmt numFmtId="191" formatCode="##\-#"/>
    <numFmt numFmtId="192" formatCode="&quot;£ &quot;#,##0.00;[Red]\-&quot;£ &quot;#,##0.00"/>
    <numFmt numFmtId="193" formatCode="0.00_);[Red]\(0.00\)"/>
    <numFmt numFmtId="194" formatCode="_(&quot;$&quot;* #,##0_);_(&quot;$&quot;* \(#,##0\);_(&quot;$&quot;* &quot;-&quot;??_);_(@_)"/>
    <numFmt numFmtId="197" formatCode="&quot;$&quot;#,##0.00"/>
    <numFmt numFmtId="202" formatCode="_-\$* #,##0.00_-;&quot;-$&quot;* #,##0.00_-;_-\$* \-??_-;_-@_-"/>
    <numFmt numFmtId="203" formatCode="#,##0.0_);\(#,##0.0\)"/>
    <numFmt numFmtId="204" formatCode="&quot;$&quot;_(#,##0.00_);&quot;$&quot;\(#,##0.00\)"/>
    <numFmt numFmtId="205" formatCode="_(&quot;$&quot;* #,##0.00000000000000000_);_(&quot;$&quot;* \(#,##0.00000000000000000\);_(&quot;$&quot;* &quot;-&quot;??_);_(@_)"/>
    <numFmt numFmtId="206" formatCode="_-&quot;£&quot;* #,##0.00_-;\-&quot;£&quot;* #,##0.00_-;_-&quot;£&quot;* &quot;-&quot;??_-;_-@_-"/>
    <numFmt numFmtId="207" formatCode="#,##0.0_)\x;\(#,##0.0\)\x"/>
    <numFmt numFmtId="208" formatCode="_(&quot;$&quot;* #,##0.00000000_);_(&quot;$&quot;* \(#,##0.00000000\);_(&quot;$&quot;* &quot;-&quot;??_);_(@_)"/>
    <numFmt numFmtId="209" formatCode="_(&quot;$&quot;* #,##0.00000000000_);_(&quot;$&quot;* \(#,##0.00000000000\);_(&quot;$&quot;* &quot;-&quot;??_);_(@_)"/>
    <numFmt numFmtId="210" formatCode="_(&quot;$&quot;* #,##0.000000000000_);_(&quot;$&quot;* \(#,##0.000000000000\);_(&quot;$&quot;* &quot;-&quot;??_);_(@_)"/>
    <numFmt numFmtId="211" formatCode="_-&quot;£&quot;* #,##0_-;\-&quot;£&quot;* #,##0_-;_-&quot;£&quot;* &quot;-&quot;_-;_-@_-"/>
    <numFmt numFmtId="212" formatCode="#,##0.0_)_x;\(#,##0.0\)_x"/>
    <numFmt numFmtId="213" formatCode="_(* #,##0.0_);_(* \(#,##0.0\);_(* &quot;-&quot;?_);_(@_)"/>
    <numFmt numFmtId="214" formatCode="#,##0.0_)_x;\(#,##0.0\)_x;0.0_)_x;@_)_x"/>
    <numFmt numFmtId="215" formatCode="_(&quot;$&quot;* #,##0.00000000000000_);_(&quot;$&quot;* \(#,##0.00000000000000\);_(&quot;$&quot;* &quot;-&quot;??_);_(@_)"/>
    <numFmt numFmtId="216" formatCode="0.0_)\%;\(0.0\)\%"/>
    <numFmt numFmtId="217" formatCode="_(&quot;$&quot;* #,##0.000000000000000_);_(&quot;$&quot;* \(#,##0.000000000000000\);_(&quot;$&quot;* &quot;-&quot;??_);_(@_)"/>
    <numFmt numFmtId="218" formatCode="#,##0.0_)_%;\(#,##0.0\)_%"/>
    <numFmt numFmtId="219" formatCode="#,##0.0_);\(#,##0.0\);0_._0_)"/>
    <numFmt numFmtId="220" formatCode="\¥\ #,##0_);[Red]\(\¥\ #,##0\)"/>
    <numFmt numFmtId="221" formatCode="0.000000"/>
    <numFmt numFmtId="222" formatCode="[&gt;1]&quot;10Q: &quot;0&quot; qtrs&quot;;&quot;10Q: &quot;0&quot; qtr&quot;"/>
    <numFmt numFmtId="223" formatCode="0.0%;[Red]\(0.0%\)"/>
    <numFmt numFmtId="224" formatCode="#,##0.0\ \ \ _);\(#,##0.0\)\ \ "/>
    <numFmt numFmtId="225" formatCode="#,##0.00;[Red]\(#,##0.00\)"/>
    <numFmt numFmtId="226" formatCode="_-* #,##0.00\ _F_-;\-* #,##0.00\ _F_-;_-* &quot;-&quot;??\ _F_-;_-@_-"/>
    <numFmt numFmtId="227" formatCode="m\-d\-yy"/>
    <numFmt numFmtId="228" formatCode="&quot;£&quot;#,##0.00_);[Red]\(&quot;£&quot;#,##0.00\)"/>
    <numFmt numFmtId="229" formatCode="0.0_)"/>
    <numFmt numFmtId="230" formatCode="m/yy"/>
    <numFmt numFmtId="231" formatCode="#,###.0#"/>
    <numFmt numFmtId="232" formatCode="#,###.#"/>
    <numFmt numFmtId="233" formatCode="0000\ \-\ 0000"/>
    <numFmt numFmtId="234" formatCode="[Red][&gt;0.0000001]\+#,##0.?#;[Red][&lt;-0.0000001]\-#,##0.?#;[Green]&quot;=  &quot;"/>
    <numFmt numFmtId="235" formatCode="#.#######\x"/>
    <numFmt numFmtId="236" formatCode="0.00000E+00"/>
    <numFmt numFmtId="237" formatCode="_(* #,##0.0_);_(* \(#,##0.0\);_(* &quot;-&quot;_);_(@_)"/>
    <numFmt numFmtId="238" formatCode="_-* #,##0.00\ _D_M_-;\-* #,##0.00\ _D_M_-;_-* &quot;-&quot;??\ _D_M_-;_-@_-"/>
    <numFmt numFmtId="239" formatCode="#,##0_%_);\(#,##0\)_%;#,##0_%_);@_%_)"/>
    <numFmt numFmtId="240" formatCode="#,##0.00_%_);\(#,##0.00\)_%;**;@_%_)"/>
    <numFmt numFmtId="241" formatCode="0.000\x"/>
    <numFmt numFmtId="242" formatCode="&quot;$&quot;#,##0.00_);[Red]\(&quot;$&quot;#,##0.00\);&quot;--  &quot;;_(@_)"/>
    <numFmt numFmtId="243" formatCode="_(&quot;$&quot;* #,##0.0_);_(&quot;$&quot;* \(#,##0.0\);_(&quot;$&quot;* &quot;-&quot;_);_(@_)"/>
    <numFmt numFmtId="244" formatCode="&quot;$&quot;#,##0.00_%_);\(&quot;$&quot;#,##0.00\)_%;**;@_%_)"/>
    <numFmt numFmtId="245" formatCode="&quot;$&quot;#,##0.00_%_);\(&quot;$&quot;#,##0.00\)_%;&quot;$&quot;###0.00_%_);@_%_)"/>
    <numFmt numFmtId="246" formatCode="_(\§\ #,##0_)\ ;[Red]\(\§\ #,##0\)\ ;&quot; - &quot;;_(@\ _)"/>
    <numFmt numFmtId="247" formatCode="_(\§\ #,##0.00_);[Red]\(\§\ #,##0.00\);&quot; - &quot;_0_0;_(@_)"/>
    <numFmt numFmtId="248" formatCode="###0.00_)"/>
    <numFmt numFmtId="249" formatCode="m/d/yy_%_)"/>
    <numFmt numFmtId="250" formatCode="mmm\-dd\-yyyy"/>
    <numFmt numFmtId="251" formatCode="mmm\-d\-yyyy"/>
    <numFmt numFmtId="252" formatCode="mmm\-yyyy"/>
    <numFmt numFmtId="253" formatCode="m/d/yy_%_);;**"/>
    <numFmt numFmtId="254" formatCode="#,##0.0_);[Red]\(#,##0.0\)"/>
    <numFmt numFmtId="255" formatCode="_([$€-2]* #,##0.00_);_([$€-2]* \(#,##0.00\);_([$€-2]* &quot;-&quot;??_)"/>
    <numFmt numFmtId="256" formatCode="&quot;$&quot;#,##0.000_);[Red]\(&quot;$&quot;#,##0.000\)"/>
    <numFmt numFmtId="257" formatCode="0.0000000000000"/>
    <numFmt numFmtId="258" formatCode="0_)"/>
    <numFmt numFmtId="259" formatCode="[$-409]d\-mmm\-yy;@"/>
    <numFmt numFmtId="260" formatCode="#,##0.00_);[Red]\(#,##0.00\);\-\-\ \ \ "/>
    <numFmt numFmtId="261" formatCode="General_)"/>
    <numFmt numFmtId="262" formatCode="&quot;&quot;"/>
    <numFmt numFmtId="263" formatCode="#,##0.0\ ;\(#,##0.0\ \)"/>
    <numFmt numFmtId="264" formatCode="0.0%;0.0%;\-\ "/>
    <numFmt numFmtId="265" formatCode="0.0%\ ;\(0.0%\)"/>
    <numFmt numFmtId="266" formatCode="_ * #,##0.00_)\ _$_ ;_ * \(#,##0.00\)\ _$_ ;_ * &quot;-&quot;??_)\ _$_ ;_ @_ "/>
    <numFmt numFmtId="267" formatCode="#,##0.00000\ ;\(#,##0.00000\ \)"/>
    <numFmt numFmtId="268" formatCode="0.000000000000"/>
    <numFmt numFmtId="269" formatCode="_ * #,##0.00_)\ &quot;$&quot;_ ;_ * \(#,##0.00\)\ &quot;$&quot;_ ;_ * &quot;-&quot;??_)\ &quot;$&quot;_ ;_ @_ "/>
    <numFmt numFmtId="270" formatCode="#,##0.0000\ ;\(#,##0.0000\ \)"/>
    <numFmt numFmtId="271" formatCode="0.000%\ ;\(0.000%\)"/>
    <numFmt numFmtId="272" formatCode="#,##0.0\x_)_);\(#,##0.0\x\)_);#,##0.0\x_)_);@_%_)"/>
    <numFmt numFmtId="273" formatCode="_(* #,##0.00000_);_(* \(#,##0.00000\);_(* &quot;-&quot;?_);_(@_)"/>
    <numFmt numFmtId="274" formatCode="#,##0.0_);[Red]\(#,##0.0\);&quot;--  &quot;"/>
    <numFmt numFmtId="275" formatCode="0.00_)"/>
    <numFmt numFmtId="276" formatCode="#,##0.000_);[Red]\(#,##0.000\)"/>
    <numFmt numFmtId="277" formatCode="0_);\(0\)"/>
    <numFmt numFmtId="278" formatCode="#,##0.00&quot;x&quot;_);[Red]\(#,##0.00&quot;x&quot;\)"/>
    <numFmt numFmtId="279" formatCode="#,##0_);\(#,##0\);&quot;-  &quot;"/>
    <numFmt numFmtId="280" formatCode="#,##0.0_);\(#,##0.0\);&quot;-  &quot;"/>
    <numFmt numFmtId="281" formatCode="#,##0.0_);\(#,##0.0\);\-_)"/>
    <numFmt numFmtId="282" formatCode="0.00000000"/>
    <numFmt numFmtId="283" formatCode="#,##0.0%_);[Red]\(#,##0.0%\)"/>
    <numFmt numFmtId="284" formatCode="#,##0.00%_);[Red]\(#,##0.00%\)"/>
    <numFmt numFmtId="285" formatCode="0.0%_);\(0.0%\);&quot;-  &quot;"/>
    <numFmt numFmtId="286" formatCode="#,##0.0\%_);\(#,##0.0\%\);#,##0.0\%_);@_%_)"/>
    <numFmt numFmtId="287" formatCode="mm/dd/yy"/>
    <numFmt numFmtId="288" formatCode="0.00\ ;\-0.00\ ;&quot;- &quot;"/>
    <numFmt numFmtId="289" formatCode="#,##0\ ;[Red]\(#,##0\);\ \-\ "/>
    <numFmt numFmtId="290" formatCode="#,##0.00_);\(#,##0.00\);#,##0.00_);@_)"/>
    <numFmt numFmtId="291" formatCode="[White]General"/>
    <numFmt numFmtId="292" formatCode="#,###.##"/>
    <numFmt numFmtId="293" formatCode="&quot;$&quot;#,##0.000000_);[Red]\(&quot;$&quot;#,##0.000000\)"/>
    <numFmt numFmtId="294" formatCode="&quot;Table &quot;0"/>
    <numFmt numFmtId="295" formatCode="_(General_)"/>
    <numFmt numFmtId="296" formatCode="0.00\ "/>
    <numFmt numFmtId="297" formatCode="_-&quot;L.&quot;\ * #,##0.00_-;\-&quot;L.&quot;\ * #,##0.00_-;_-&quot;L.&quot;\ * &quot;-&quot;??_-;_-@_-"/>
    <numFmt numFmtId="298" formatCode="0_%_);\(0\)_%;0_%_);@_%_)"/>
    <numFmt numFmtId="299" formatCode="0,000\x"/>
    <numFmt numFmtId="300" formatCode="yyyy&quot;A&quot;"/>
    <numFmt numFmtId="301" formatCode="_-* #,##0\ _D_M_-;\-* #,##0\ _D_M_-;_-* &quot;-&quot;\ _D_M_-;_-@_-"/>
    <numFmt numFmtId="302" formatCode="&quot;@ &quot;0.00"/>
    <numFmt numFmtId="303" formatCode="&quot;Yes&quot;_%_);&quot;Error&quot;_%_);&quot;No&quot;_%_);&quot;--&quot;_%_)"/>
    <numFmt numFmtId="304" formatCode="[$-1009]d\-mmm\-yy;@"/>
    <numFmt numFmtId="305" formatCode="_(* #,##0.0_);_(* \(#,##0.0\);_(* \-??_);_(@_)"/>
    <numFmt numFmtId="306" formatCode="_-* #,##0.00_-;\-* #,##0.00_-;_-* \-??_-;_-@_-"/>
    <numFmt numFmtId="307" formatCode="_(* #,##0.00_);_(* \(#,##0.00\);_(* \-??_);_(@_)"/>
    <numFmt numFmtId="308" formatCode="_(\$* #,##0.00_);_(\$* \(#,##0.00\);_(\$* \-??_);_(@_)"/>
    <numFmt numFmtId="309" formatCode="\$#,##0_);&quot;($&quot;#,##0\)"/>
    <numFmt numFmtId="310" formatCode="_(* #,##0_);_(* \(#,##0\);_(* \-??_);_(@_)"/>
    <numFmt numFmtId="311" formatCode="&quot;£ &quot;#,##0.00;[Red]&quot;-£ &quot;#,##0.00"/>
    <numFmt numFmtId="312" formatCode="[$-409]mmmm\ d\,\ yyyy;@"/>
    <numFmt numFmtId="313" formatCode="0.0000_);[Red]\(0.0000\)"/>
  </numFmts>
  <fonts count="29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10"/>
      <name val="Arial"/>
      <family val="2"/>
    </font>
    <font>
      <b/>
      <sz val="12"/>
      <name val="Arial"/>
      <family val="2"/>
    </font>
    <font>
      <i/>
      <sz val="10"/>
      <name val="Arial"/>
      <family val="2"/>
    </font>
    <font>
      <sz val="8"/>
      <name val="Arial"/>
      <family val="2"/>
    </font>
    <font>
      <sz val="10"/>
      <name val="Arial"/>
      <family val="2"/>
    </font>
    <font>
      <sz val="10"/>
      <color rgb="FFFF0000"/>
      <name val="Arial"/>
      <family val="2"/>
    </font>
    <font>
      <sz val="10"/>
      <name val="Arial"/>
      <family val="2"/>
    </font>
    <font>
      <b/>
      <sz val="8"/>
      <name val="Arial"/>
      <family val="2"/>
    </font>
    <font>
      <sz val="11"/>
      <color rgb="FFFF0000"/>
      <name val="Calibri"/>
      <family val="2"/>
      <scheme val="minor"/>
    </font>
    <font>
      <b/>
      <sz val="11"/>
      <color theme="1"/>
      <name val="Calibri"/>
      <family val="2"/>
      <scheme val="minor"/>
    </font>
    <font>
      <b/>
      <sz val="14"/>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0"/>
      <color rgb="FFFF0000"/>
      <name val="Arial"/>
      <family val="2"/>
    </font>
    <font>
      <sz val="12"/>
      <color theme="1"/>
      <name val="Calibri"/>
      <family val="2"/>
      <scheme val="minor"/>
    </font>
    <font>
      <b/>
      <sz val="10"/>
      <color rgb="FF0033CC"/>
      <name val="Arial"/>
      <family val="2"/>
    </font>
    <font>
      <sz val="10"/>
      <color rgb="FF0000FF"/>
      <name val="Arial"/>
      <family val="2"/>
    </font>
    <font>
      <sz val="8"/>
      <color rgb="FF0000FF"/>
      <name val="Arial"/>
      <family val="2"/>
    </font>
    <font>
      <u/>
      <sz val="11"/>
      <color theme="10"/>
      <name val="Calibri"/>
      <family val="2"/>
      <scheme val="minor"/>
    </font>
    <font>
      <b/>
      <sz val="10"/>
      <color rgb="FF0000FF"/>
      <name val="Arial"/>
      <family val="2"/>
    </font>
    <font>
      <sz val="10"/>
      <name val="Times New Roman"/>
      <family val="1"/>
    </font>
    <font>
      <sz val="10"/>
      <color indexed="8"/>
      <name val="Arial"/>
      <family val="2"/>
    </font>
    <font>
      <sz val="6"/>
      <name val="Arial"/>
      <family val="2"/>
    </font>
    <font>
      <sz val="11"/>
      <color indexed="8"/>
      <name val="Calibri"/>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0"/>
      <color theme="1"/>
      <name val="Arial"/>
      <family val="2"/>
    </font>
    <font>
      <sz val="10"/>
      <color theme="0" tint="-0.499984740745262"/>
      <name val="Arial"/>
      <family val="2"/>
    </font>
    <font>
      <u/>
      <sz val="10"/>
      <color theme="10"/>
      <name val="Times New Roman"/>
      <family val="1"/>
    </font>
    <font>
      <u/>
      <sz val="10"/>
      <color indexed="12"/>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0"/>
      <color theme="10"/>
      <name val="Arial"/>
      <family val="2"/>
    </font>
    <font>
      <sz val="10"/>
      <name val="Arial Narrow"/>
      <family val="2"/>
    </font>
    <font>
      <sz val="8"/>
      <color rgb="FF0033CC"/>
      <name val="Arial"/>
      <family val="2"/>
    </font>
    <font>
      <sz val="10"/>
      <color theme="3" tint="0.39997558519241921"/>
      <name val="Arial"/>
      <family val="2"/>
    </font>
    <font>
      <sz val="8"/>
      <color rgb="FFFF0000"/>
      <name val="Arial"/>
      <family val="2"/>
    </font>
    <font>
      <b/>
      <sz val="8"/>
      <color rgb="FFFF0000"/>
      <name val="Arial"/>
      <family val="2"/>
    </font>
    <font>
      <sz val="8"/>
      <color theme="0" tint="-0.249977111117893"/>
      <name val="Arial"/>
      <family val="2"/>
    </font>
    <font>
      <sz val="10"/>
      <color rgb="FF0033CC"/>
      <name val="Arial"/>
      <family val="2"/>
    </font>
    <font>
      <b/>
      <sz val="11"/>
      <color rgb="FF0000FF"/>
      <name val="Arial"/>
      <family val="2"/>
    </font>
    <font>
      <sz val="9"/>
      <name val="Arial"/>
      <family val="2"/>
    </font>
    <font>
      <sz val="11"/>
      <name val="Arial"/>
      <family val="2"/>
    </font>
    <font>
      <i/>
      <sz val="9"/>
      <name val="Arial"/>
      <family val="2"/>
    </font>
    <font>
      <sz val="10"/>
      <name val="Arial"/>
      <family val="2"/>
      <charset val="1"/>
    </font>
    <font>
      <sz val="10"/>
      <name val="Mangal"/>
      <family val="2"/>
      <charset val="1"/>
    </font>
    <font>
      <u/>
      <sz val="10"/>
      <color indexed="12"/>
      <name val="Arial"/>
      <family val="2"/>
      <charset val="1"/>
    </font>
    <font>
      <sz val="10"/>
      <color indexed="8"/>
      <name val="Arial"/>
      <family val="2"/>
      <charset val="1"/>
    </font>
    <font>
      <sz val="10"/>
      <name val="Mangal"/>
      <family val="2"/>
    </font>
    <font>
      <sz val="11"/>
      <color theme="1"/>
      <name val="Arial"/>
      <family val="2"/>
    </font>
    <font>
      <b/>
      <sz val="11"/>
      <color theme="1"/>
      <name val="Arial"/>
      <family val="2"/>
    </font>
    <font>
      <sz val="8"/>
      <name val="Arial"/>
      <family val="2"/>
      <charset val="1"/>
    </font>
    <font>
      <sz val="9"/>
      <color theme="1"/>
      <name val="Calibri"/>
      <family val="2"/>
      <scheme val="minor"/>
    </font>
    <font>
      <sz val="8"/>
      <color indexed="12"/>
      <name val="Arial"/>
      <family val="2"/>
    </font>
    <font>
      <sz val="10"/>
      <name val="Geneva"/>
    </font>
    <font>
      <sz val="10"/>
      <name val="Book Antiqua"/>
      <family val="1"/>
    </font>
    <font>
      <sz val="10"/>
      <name val="Helv"/>
      <charset val="204"/>
    </font>
    <font>
      <sz val="10"/>
      <name val="Frutiger 45 Light"/>
    </font>
    <font>
      <sz val="10"/>
      <name val="Frutiger 45 Light"/>
      <family val="2"/>
    </font>
    <font>
      <sz val="12"/>
      <name val="Times New Roman"/>
      <family val="1"/>
    </font>
    <font>
      <sz val="12"/>
      <color theme="1"/>
      <name val="Times New Roman"/>
      <family val="2"/>
    </font>
    <font>
      <sz val="11"/>
      <color theme="0"/>
      <name val="Arial"/>
      <family val="2"/>
    </font>
    <font>
      <b/>
      <sz val="12"/>
      <color indexed="8"/>
      <name val="Times New Roman"/>
      <family val="1"/>
    </font>
    <font>
      <sz val="8"/>
      <name val="Times New Roman"/>
      <family val="1"/>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b/>
      <sz val="7"/>
      <name val="Arial"/>
      <family val="2"/>
    </font>
    <font>
      <b/>
      <sz val="11"/>
      <color rgb="FFFA7D00"/>
      <name val="Arial"/>
      <family val="2"/>
    </font>
    <font>
      <b/>
      <sz val="11"/>
      <color theme="0"/>
      <name val="Arial"/>
      <family val="2"/>
    </font>
    <font>
      <sz val="10"/>
      <name val="MS Sans Serif"/>
      <family val="2"/>
    </font>
    <font>
      <sz val="11"/>
      <color indexed="12"/>
      <name val="Arial"/>
      <family val="2"/>
    </font>
    <font>
      <sz val="10"/>
      <color indexed="39"/>
      <name val="Century Schoolbook"/>
      <family val="1"/>
    </font>
    <font>
      <sz val="10"/>
      <name val="Sabon"/>
    </font>
    <font>
      <sz val="8"/>
      <name val="Palatino"/>
      <family val="1"/>
    </font>
    <font>
      <sz val="12"/>
      <color theme="1"/>
      <name val="Calibri"/>
      <family val="2"/>
    </font>
    <font>
      <sz val="10"/>
      <name val="Verdana"/>
      <family val="2"/>
    </font>
    <font>
      <sz val="12"/>
      <color indexed="8"/>
      <name val="Arial"/>
      <family val="2"/>
    </font>
    <font>
      <sz val="12"/>
      <color theme="1"/>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10"/>
      <name val="Helv"/>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9.35"/>
      <color theme="10"/>
      <name val="Calibri"/>
      <family val="2"/>
    </font>
    <font>
      <u/>
      <sz val="10"/>
      <color indexed="12"/>
      <name val="Times New Roman"/>
      <family val="1"/>
    </font>
    <font>
      <u/>
      <sz val="11"/>
      <color indexed="12"/>
      <name val="Calibri"/>
      <family val="2"/>
    </font>
    <font>
      <u/>
      <sz val="11"/>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name val="Frutiger 45 Light"/>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b/>
      <sz val="15"/>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4"/>
      <color indexed="9"/>
      <name val="Times New Roman"/>
      <family val="1"/>
    </font>
    <font>
      <b/>
      <sz val="14"/>
      <name val="Times New Roman"/>
      <family val="1"/>
    </font>
    <font>
      <b/>
      <sz val="12"/>
      <name val="Helv"/>
    </font>
    <font>
      <b/>
      <sz val="12"/>
      <color theme="1"/>
      <name val="Calibri"/>
      <family val="2"/>
    </font>
    <font>
      <u/>
      <sz val="8"/>
      <color indexed="8"/>
      <name val="Arial"/>
      <family val="2"/>
    </font>
    <font>
      <sz val="16"/>
      <name val="WarburgLogo"/>
      <family val="1"/>
    </font>
    <font>
      <sz val="11"/>
      <color rgb="FFFF0000"/>
      <name val="Arial"/>
      <family val="2"/>
    </font>
    <font>
      <sz val="8"/>
      <color indexed="12"/>
      <name val="Times New Roman"/>
      <family val="1"/>
    </font>
    <font>
      <sz val="11"/>
      <color indexed="8"/>
      <name val="Calibri"/>
      <family val="2"/>
      <charset val="1"/>
    </font>
    <font>
      <sz val="11"/>
      <color indexed="9"/>
      <name val="Calibri"/>
      <family val="2"/>
      <charset val="1"/>
    </font>
    <font>
      <sz val="10"/>
      <color indexed="9"/>
      <name val="Arial"/>
      <family val="2"/>
      <charset val="1"/>
    </font>
    <font>
      <sz val="11"/>
      <color indexed="16"/>
      <name val="Calibri"/>
      <family val="2"/>
      <charset val="1"/>
    </font>
    <font>
      <sz val="11"/>
      <color indexed="34"/>
      <name val="Calibri"/>
      <family val="2"/>
      <charset val="1"/>
    </font>
    <font>
      <sz val="10"/>
      <color indexed="34"/>
      <name val="Arial"/>
      <family val="2"/>
      <charset val="1"/>
    </font>
    <font>
      <b/>
      <sz val="11"/>
      <color indexed="59"/>
      <name val="Calibri"/>
      <family val="2"/>
      <charset val="1"/>
    </font>
    <font>
      <b/>
      <sz val="11"/>
      <color indexed="52"/>
      <name val="Calibri"/>
      <family val="2"/>
      <charset val="1"/>
    </font>
    <font>
      <b/>
      <sz val="10"/>
      <color indexed="52"/>
      <name val="Arial"/>
      <family val="2"/>
      <charset val="1"/>
    </font>
    <font>
      <b/>
      <sz val="11"/>
      <color indexed="9"/>
      <name val="Calibri"/>
      <family val="2"/>
      <charset val="1"/>
    </font>
    <font>
      <b/>
      <sz val="10"/>
      <color indexed="9"/>
      <name val="Arial"/>
      <family val="2"/>
      <charset val="1"/>
    </font>
    <font>
      <i/>
      <sz val="11"/>
      <color indexed="19"/>
      <name val="Calibri"/>
      <family val="2"/>
      <charset val="1"/>
    </font>
    <font>
      <i/>
      <sz val="11"/>
      <color indexed="23"/>
      <name val="Calibri"/>
      <family val="2"/>
      <charset val="1"/>
    </font>
    <font>
      <i/>
      <sz val="10"/>
      <color indexed="23"/>
      <name val="Arial"/>
      <family val="2"/>
      <charset val="1"/>
    </font>
    <font>
      <sz val="11"/>
      <color indexed="56"/>
      <name val="Calibri"/>
      <family val="2"/>
      <charset val="1"/>
    </font>
    <font>
      <sz val="10"/>
      <color indexed="56"/>
      <name val="Arial"/>
      <family val="2"/>
      <charset val="1"/>
    </font>
    <font>
      <b/>
      <sz val="15"/>
      <color indexed="62"/>
      <name val="Calibri"/>
      <family val="2"/>
      <charset val="1"/>
    </font>
    <font>
      <b/>
      <sz val="15"/>
      <color indexed="11"/>
      <name val="Calibri"/>
      <family val="2"/>
      <charset val="1"/>
    </font>
    <font>
      <b/>
      <sz val="13"/>
      <color indexed="62"/>
      <name val="Calibri"/>
      <family val="2"/>
      <charset val="1"/>
    </font>
    <font>
      <b/>
      <sz val="13"/>
      <color indexed="11"/>
      <name val="Calibri"/>
      <family val="2"/>
      <charset val="1"/>
    </font>
    <font>
      <b/>
      <sz val="11"/>
      <color indexed="62"/>
      <name val="Calibri"/>
      <family val="2"/>
      <charset val="1"/>
    </font>
    <font>
      <b/>
      <sz val="11"/>
      <color indexed="11"/>
      <name val="Calibri"/>
      <family val="2"/>
      <charset val="1"/>
    </font>
    <font>
      <b/>
      <sz val="11"/>
      <color indexed="11"/>
      <name val="Arial"/>
      <family val="2"/>
      <charset val="1"/>
    </font>
    <font>
      <u/>
      <sz val="7.5"/>
      <color indexed="12"/>
      <name val="Arial"/>
      <family val="2"/>
      <charset val="1"/>
    </font>
    <font>
      <sz val="11"/>
      <color indexed="62"/>
      <name val="Calibri"/>
      <family val="2"/>
      <charset val="1"/>
    </font>
    <font>
      <sz val="11"/>
      <color indexed="63"/>
      <name val="Calibri"/>
      <family val="2"/>
      <charset val="1"/>
    </font>
    <font>
      <sz val="10"/>
      <color indexed="62"/>
      <name val="Arial"/>
      <family val="2"/>
      <charset val="1"/>
    </font>
    <font>
      <sz val="11"/>
      <color indexed="59"/>
      <name val="Calibri"/>
      <family val="2"/>
      <charset val="1"/>
    </font>
    <font>
      <sz val="11"/>
      <color indexed="52"/>
      <name val="Calibri"/>
      <family val="2"/>
      <charset val="1"/>
    </font>
    <font>
      <sz val="10"/>
      <color indexed="52"/>
      <name val="Arial"/>
      <family val="2"/>
      <charset val="1"/>
    </font>
    <font>
      <sz val="11"/>
      <color indexed="60"/>
      <name val="Calibri"/>
      <family val="2"/>
      <charset val="1"/>
    </font>
    <font>
      <sz val="11"/>
      <color indexed="23"/>
      <name val="Calibri"/>
      <family val="2"/>
      <charset val="1"/>
    </font>
    <font>
      <sz val="10"/>
      <color indexed="23"/>
      <name val="Arial"/>
      <family val="2"/>
      <charset val="1"/>
    </font>
    <font>
      <sz val="10"/>
      <color indexed="8"/>
      <name val="Courier New"/>
      <family val="2"/>
      <charset val="1"/>
    </font>
    <font>
      <b/>
      <sz val="11"/>
      <color indexed="63"/>
      <name val="Calibri"/>
      <family val="2"/>
      <charset val="1"/>
    </font>
    <font>
      <b/>
      <sz val="10"/>
      <color indexed="63"/>
      <name val="Arial"/>
      <family val="2"/>
      <charset val="1"/>
    </font>
    <font>
      <b/>
      <sz val="18"/>
      <color indexed="62"/>
      <name val="Cambria"/>
      <family val="2"/>
      <charset val="1"/>
    </font>
    <font>
      <b/>
      <sz val="18"/>
      <color indexed="11"/>
      <name val="Cambria"/>
      <family val="2"/>
      <charset val="1"/>
    </font>
    <font>
      <b/>
      <sz val="11"/>
      <color indexed="8"/>
      <name val="Calibri"/>
      <family val="2"/>
      <charset val="1"/>
    </font>
    <font>
      <sz val="11"/>
      <color indexed="10"/>
      <name val="Calibri"/>
      <family val="2"/>
      <charset val="1"/>
    </font>
    <font>
      <sz val="10"/>
      <color indexed="10"/>
      <name val="Arial"/>
      <family val="2"/>
      <charset val="1"/>
    </font>
    <font>
      <sz val="10"/>
      <color rgb="FF000000"/>
      <name val="Arial"/>
      <family val="2"/>
    </font>
    <font>
      <b/>
      <sz val="18"/>
      <name val="Arial"/>
      <family val="2"/>
    </font>
    <font>
      <b/>
      <sz val="12"/>
      <color rgb="FF000000"/>
      <name val="Arial"/>
      <family val="2"/>
    </font>
    <font>
      <u/>
      <sz val="7.5"/>
      <color indexed="12"/>
      <name val="Arial"/>
      <family val="2"/>
    </font>
    <font>
      <sz val="10"/>
      <color theme="1"/>
      <name val="Courier"/>
      <family val="2"/>
    </font>
    <font>
      <sz val="10"/>
      <color indexed="9"/>
      <name val="Arial"/>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sz val="10"/>
      <color indexed="10"/>
      <name val="Arial"/>
      <family val="2"/>
    </font>
    <font>
      <b/>
      <sz val="8"/>
      <color theme="1"/>
      <name val="Calibri"/>
      <family val="2"/>
      <scheme val="minor"/>
    </font>
    <font>
      <b/>
      <sz val="11"/>
      <color indexed="53"/>
      <name val="Calibri"/>
      <family val="2"/>
      <charset val="1"/>
    </font>
    <font>
      <i/>
      <sz val="11"/>
      <color indexed="21"/>
      <name val="Calibri"/>
      <family val="2"/>
      <charset val="1"/>
    </font>
    <font>
      <sz val="11"/>
      <color indexed="17"/>
      <name val="Calibri"/>
      <family val="2"/>
      <charset val="1"/>
    </font>
    <font>
      <sz val="11"/>
      <color indexed="53"/>
      <name val="Calibri"/>
      <family val="2"/>
      <charset val="1"/>
    </font>
    <font>
      <sz val="11"/>
      <color indexed="19"/>
      <name val="Calibri"/>
      <family val="2"/>
      <charset val="1"/>
    </font>
    <font>
      <sz val="12"/>
      <name val="Goudy Old Style"/>
      <family val="1"/>
    </font>
  </fonts>
  <fills count="158">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indexed="9"/>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59999389629810485"/>
        <bgColor indexed="64"/>
      </patternFill>
    </fill>
    <fill>
      <patternFill patternType="solid">
        <fgColor theme="0" tint="-0.14999847407452621"/>
        <bgColor indexed="64"/>
      </patternFill>
    </fill>
    <fill>
      <patternFill patternType="solid">
        <fgColor rgb="FFFF6600"/>
        <bgColor indexed="64"/>
      </patternFill>
    </fill>
    <fill>
      <patternFill patternType="solid">
        <fgColor rgb="FF66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26"/>
        <bgColor indexed="64"/>
      </patternFill>
    </fill>
    <fill>
      <patternFill patternType="solid">
        <fgColor rgb="FFFFC000"/>
        <bgColor indexed="64"/>
      </patternFill>
    </fill>
    <fill>
      <patternFill patternType="solid">
        <fgColor rgb="FF66FF66"/>
        <bgColor indexed="64"/>
      </patternFill>
    </fill>
    <fill>
      <patternFill patternType="solid">
        <fgColor theme="5" tint="0.59999389629810485"/>
        <bgColor indexed="64"/>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indexed="41"/>
        <bgColor indexed="27"/>
      </patternFill>
    </fill>
    <fill>
      <patternFill patternType="solid">
        <fgColor indexed="31"/>
        <bgColor indexed="15"/>
      </patternFill>
    </fill>
    <fill>
      <patternFill patternType="solid">
        <fgColor indexed="36"/>
        <bgColor indexed="28"/>
      </patternFill>
    </fill>
    <fill>
      <patternFill patternType="solid">
        <fgColor indexed="45"/>
        <bgColor indexed="51"/>
      </patternFill>
    </fill>
    <fill>
      <patternFill patternType="solid">
        <fgColor indexed="39"/>
        <bgColor indexed="58"/>
      </patternFill>
    </fill>
    <fill>
      <patternFill patternType="solid">
        <fgColor indexed="42"/>
        <bgColor indexed="27"/>
      </patternFill>
    </fill>
    <fill>
      <patternFill patternType="solid">
        <fgColor indexed="28"/>
        <bgColor indexed="41"/>
      </patternFill>
    </fill>
    <fill>
      <patternFill patternType="solid">
        <fgColor indexed="46"/>
        <bgColor indexed="50"/>
      </patternFill>
    </fill>
    <fill>
      <patternFill patternType="solid">
        <fgColor indexed="27"/>
        <bgColor indexed="41"/>
      </patternFill>
    </fill>
    <fill>
      <patternFill patternType="solid">
        <fgColor indexed="18"/>
        <bgColor indexed="58"/>
      </patternFill>
    </fill>
    <fill>
      <patternFill patternType="solid">
        <fgColor indexed="47"/>
        <bgColor indexed="51"/>
      </patternFill>
    </fill>
    <fill>
      <patternFill patternType="solid">
        <fgColor indexed="44"/>
        <bgColor indexed="24"/>
      </patternFill>
    </fill>
    <fill>
      <patternFill patternType="solid">
        <fgColor indexed="29"/>
        <bgColor indexed="46"/>
      </patternFill>
    </fill>
    <fill>
      <patternFill patternType="solid">
        <fgColor indexed="11"/>
        <bgColor indexed="20"/>
      </patternFill>
    </fill>
    <fill>
      <patternFill patternType="solid">
        <fgColor indexed="17"/>
        <bgColor indexed="35"/>
      </patternFill>
    </fill>
    <fill>
      <patternFill patternType="solid">
        <fgColor indexed="14"/>
        <bgColor indexed="22"/>
      </patternFill>
    </fill>
    <fill>
      <patternFill patternType="solid">
        <fgColor indexed="15"/>
        <bgColor indexed="31"/>
      </patternFill>
    </fill>
    <fill>
      <patternFill patternType="solid">
        <fgColor indexed="34"/>
        <bgColor indexed="47"/>
      </patternFill>
    </fill>
    <fill>
      <patternFill patternType="solid">
        <fgColor indexed="51"/>
        <bgColor indexed="47"/>
      </patternFill>
    </fill>
    <fill>
      <patternFill patternType="solid">
        <fgColor indexed="24"/>
        <bgColor indexed="44"/>
      </patternFill>
    </fill>
    <fill>
      <patternFill patternType="darkGray">
        <fgColor indexed="50"/>
        <bgColor indexed="46"/>
      </patternFill>
    </fill>
    <fill>
      <patternFill patternType="mediumGray">
        <fgColor indexed="11"/>
        <bgColor indexed="22"/>
      </patternFill>
    </fill>
    <fill>
      <patternFill patternType="solid">
        <fgColor indexed="49"/>
        <bgColor indexed="48"/>
      </patternFill>
    </fill>
    <fill>
      <patternFill patternType="darkGray">
        <fgColor indexed="52"/>
        <bgColor indexed="59"/>
      </patternFill>
    </fill>
    <fill>
      <patternFill patternType="darkGray">
        <fgColor indexed="48"/>
        <bgColor indexed="19"/>
      </patternFill>
    </fill>
    <fill>
      <patternFill patternType="solid">
        <fgColor indexed="62"/>
        <bgColor indexed="21"/>
      </patternFill>
    </fill>
    <fill>
      <patternFill patternType="solid">
        <fgColor indexed="48"/>
        <bgColor indexed="21"/>
      </patternFill>
    </fill>
    <fill>
      <patternFill patternType="solid">
        <fgColor indexed="60"/>
        <bgColor indexed="53"/>
      </patternFill>
    </fill>
    <fill>
      <patternFill patternType="solid">
        <fgColor indexed="10"/>
        <bgColor indexed="37"/>
      </patternFill>
    </fill>
    <fill>
      <patternFill patternType="solid">
        <fgColor indexed="50"/>
        <bgColor indexed="55"/>
      </patternFill>
    </fill>
    <fill>
      <patternFill patternType="solid">
        <fgColor indexed="54"/>
        <bgColor indexed="19"/>
      </patternFill>
    </fill>
    <fill>
      <patternFill patternType="darkGray">
        <fgColor indexed="54"/>
        <bgColor indexed="19"/>
      </patternFill>
    </fill>
    <fill>
      <patternFill patternType="solid">
        <fgColor indexed="59"/>
        <bgColor indexed="53"/>
      </patternFill>
    </fill>
    <fill>
      <patternFill patternType="solid">
        <fgColor indexed="33"/>
        <bgColor indexed="34"/>
      </patternFill>
    </fill>
    <fill>
      <patternFill patternType="solid">
        <fgColor indexed="32"/>
        <bgColor indexed="58"/>
      </patternFill>
    </fill>
    <fill>
      <patternFill patternType="solid">
        <fgColor indexed="22"/>
        <bgColor indexed="35"/>
      </patternFill>
    </fill>
    <fill>
      <patternFill patternType="solid">
        <fgColor indexed="55"/>
        <bgColor indexed="38"/>
      </patternFill>
    </fill>
    <fill>
      <patternFill patternType="mediumGray">
        <fgColor indexed="42"/>
        <bgColor indexed="11"/>
      </patternFill>
    </fill>
    <fill>
      <patternFill patternType="solid">
        <fgColor indexed="26"/>
        <bgColor indexed="39"/>
      </patternFill>
    </fill>
    <fill>
      <patternFill patternType="mediumGray">
        <fgColor indexed="43"/>
        <bgColor indexed="34"/>
      </patternFill>
    </fill>
    <fill>
      <patternFill patternType="solid">
        <fgColor indexed="43"/>
        <bgColor indexed="26"/>
      </patternFill>
    </fill>
    <fill>
      <patternFill patternType="solid">
        <fgColor theme="4" tint="0.39997558519241921"/>
        <bgColor indexed="64"/>
      </patternFill>
    </fill>
    <fill>
      <patternFill patternType="solid">
        <fgColor indexed="58"/>
        <bgColor indexed="27"/>
      </patternFill>
    </fill>
    <fill>
      <patternFill patternType="solid">
        <fgColor indexed="39"/>
        <bgColor indexed="32"/>
      </patternFill>
    </fill>
    <fill>
      <patternFill patternType="solid">
        <fgColor indexed="28"/>
        <bgColor indexed="58"/>
      </patternFill>
    </fill>
    <fill>
      <patternFill patternType="solid">
        <fgColor indexed="27"/>
        <bgColor indexed="58"/>
      </patternFill>
    </fill>
    <fill>
      <patternFill patternType="solid">
        <fgColor indexed="18"/>
        <bgColor indexed="39"/>
      </patternFill>
    </fill>
    <fill>
      <patternFill patternType="solid">
        <fgColor indexed="56"/>
        <bgColor indexed="41"/>
      </patternFill>
    </fill>
    <fill>
      <patternFill patternType="solid">
        <fgColor indexed="20"/>
        <bgColor indexed="47"/>
      </patternFill>
    </fill>
    <fill>
      <patternFill patternType="solid">
        <fgColor indexed="35"/>
        <bgColor indexed="56"/>
      </patternFill>
    </fill>
    <fill>
      <patternFill patternType="solid">
        <fgColor indexed="46"/>
        <bgColor indexed="30"/>
      </patternFill>
    </fill>
    <fill>
      <patternFill patternType="darkGray">
        <fgColor indexed="48"/>
        <bgColor indexed="61"/>
      </patternFill>
    </fill>
    <fill>
      <patternFill patternType="solid">
        <fgColor indexed="25"/>
        <bgColor indexed="19"/>
      </patternFill>
    </fill>
    <fill>
      <patternFill patternType="solid">
        <fgColor indexed="50"/>
        <bgColor indexed="30"/>
      </patternFill>
    </fill>
    <fill>
      <patternFill patternType="solid">
        <fgColor indexed="54"/>
        <bgColor indexed="57"/>
      </patternFill>
    </fill>
    <fill>
      <patternFill patternType="solid">
        <fgColor indexed="52"/>
        <bgColor indexed="53"/>
      </patternFill>
    </fill>
    <fill>
      <patternFill patternType="solid">
        <fgColor indexed="33"/>
        <bgColor indexed="20"/>
      </patternFill>
    </fill>
    <fill>
      <patternFill patternType="solid">
        <fgColor indexed="32"/>
        <bgColor indexed="39"/>
      </patternFill>
    </fill>
    <fill>
      <patternFill patternType="solid">
        <fgColor indexed="40"/>
        <bgColor indexed="30"/>
      </patternFill>
    </fill>
    <fill>
      <patternFill patternType="solid">
        <fgColor indexed="41"/>
        <bgColor indexed="42"/>
      </patternFill>
    </fill>
    <fill>
      <patternFill patternType="solid">
        <fgColor indexed="22"/>
        <bgColor indexed="59"/>
      </patternFill>
    </fill>
    <fill>
      <patternFill patternType="solid">
        <fgColor indexed="34"/>
        <bgColor indexed="43"/>
      </patternFill>
    </fill>
    <fill>
      <patternFill patternType="solid">
        <fgColor indexed="42"/>
        <bgColor indexed="41"/>
      </patternFill>
    </fill>
  </fills>
  <borders count="87">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33CC"/>
      </bottom>
      <diagonal/>
    </border>
    <border>
      <left/>
      <right/>
      <top/>
      <bottom style="medium">
        <color rgb="FF0033CC"/>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0033CC"/>
      </left>
      <right style="thin">
        <color rgb="FF0033CC"/>
      </right>
      <top style="thin">
        <color rgb="FF0033CC"/>
      </top>
      <bottom style="thin">
        <color rgb="FF0033CC"/>
      </bottom>
      <diagonal/>
    </border>
    <border>
      <left/>
      <right/>
      <top style="thin">
        <color rgb="FF0033CC"/>
      </top>
      <bottom style="thin">
        <color rgb="FF0033CC"/>
      </bottom>
      <diagonal/>
    </border>
    <border>
      <left style="medium">
        <color indexed="64"/>
      </left>
      <right style="medium">
        <color indexed="64"/>
      </right>
      <top style="medium">
        <color indexed="64"/>
      </top>
      <bottom style="medium">
        <color indexed="64"/>
      </bottom>
      <diagonal/>
    </border>
    <border>
      <left/>
      <right/>
      <top/>
      <bottom style="dashed">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8"/>
      </left>
      <right style="thin">
        <color indexed="8"/>
      </right>
      <top style="thin">
        <color indexed="8"/>
      </top>
      <bottom style="thin">
        <color indexed="8"/>
      </bottom>
      <diagonal/>
    </border>
    <border>
      <left style="double">
        <color indexed="64"/>
      </left>
      <right/>
      <top/>
      <bottom style="hair">
        <color indexed="64"/>
      </bottom>
      <diagonal/>
    </border>
    <border>
      <left/>
      <right/>
      <top style="thin">
        <color indexed="8"/>
      </top>
      <bottom/>
      <diagonal/>
    </border>
    <border>
      <left/>
      <right/>
      <top/>
      <bottom style="thin">
        <color indexed="28"/>
      </bottom>
      <diagonal/>
    </border>
    <border>
      <left style="thin">
        <color indexed="23"/>
      </left>
      <right style="thin">
        <color indexed="23"/>
      </right>
      <top/>
      <bottom/>
      <diagonal/>
    </border>
    <border>
      <left/>
      <right style="thin">
        <color indexed="8"/>
      </right>
      <top style="thin">
        <color indexed="8"/>
      </top>
      <bottom/>
      <diagonal/>
    </border>
    <border>
      <left/>
      <right/>
      <top/>
      <bottom style="thin">
        <color indexed="22"/>
      </bottom>
      <diagonal/>
    </border>
    <border>
      <left/>
      <right/>
      <top/>
      <bottom style="dotted">
        <color auto="1"/>
      </bottom>
      <diagonal/>
    </border>
    <border>
      <left/>
      <right/>
      <top/>
      <bottom style="thick">
        <color indexed="64"/>
      </bottom>
      <diagonal/>
    </border>
    <border>
      <left/>
      <right/>
      <top/>
      <bottom style="thin">
        <color indexed="8"/>
      </bottom>
      <diagonal/>
    </border>
    <border>
      <left/>
      <right/>
      <top/>
      <bottom style="hair">
        <color indexed="64"/>
      </bottom>
      <diagonal/>
    </border>
    <border>
      <left style="thin">
        <color indexed="64"/>
      </left>
      <right style="hair">
        <color indexed="64"/>
      </right>
      <top/>
      <bottom/>
      <diagonal/>
    </border>
    <border>
      <left style="hair">
        <color auto="1"/>
      </left>
      <right/>
      <top style="hair">
        <color auto="1"/>
      </top>
      <bottom/>
      <diagonal/>
    </border>
    <border>
      <left/>
      <right style="hair">
        <color indexed="64"/>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style="thin">
        <color indexed="19"/>
      </left>
      <right style="thin">
        <color indexed="19"/>
      </right>
      <top style="thin">
        <color indexed="19"/>
      </top>
      <bottom style="thin">
        <color indexed="19"/>
      </bottom>
      <diagonal/>
    </border>
    <border>
      <left/>
      <right/>
      <top/>
      <bottom style="thick">
        <color indexed="48"/>
      </bottom>
      <diagonal/>
    </border>
    <border>
      <left/>
      <right/>
      <top/>
      <bottom style="thick">
        <color indexed="24"/>
      </bottom>
      <diagonal/>
    </border>
    <border>
      <left/>
      <right/>
      <top/>
      <bottom style="medium">
        <color indexed="24"/>
      </bottom>
      <diagonal/>
    </border>
    <border>
      <left/>
      <right/>
      <top/>
      <bottom style="medium">
        <color indexed="50"/>
      </bottom>
      <diagonal/>
    </border>
    <border>
      <left/>
      <right/>
      <top/>
      <bottom style="double">
        <color indexed="59"/>
      </bottom>
      <diagonal/>
    </border>
    <border>
      <left style="thin">
        <color indexed="50"/>
      </left>
      <right style="thin">
        <color indexed="50"/>
      </right>
      <top style="thin">
        <color indexed="50"/>
      </top>
      <bottom style="thin">
        <color indexed="50"/>
      </bottom>
      <diagonal/>
    </border>
    <border>
      <left/>
      <right/>
      <top style="thin">
        <color indexed="48"/>
      </top>
      <bottom style="double">
        <color indexed="48"/>
      </bottom>
      <diagonal/>
    </border>
    <border>
      <left/>
      <right/>
      <top style="double">
        <color indexed="0"/>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indexed="21"/>
      </left>
      <right style="thin">
        <color indexed="21"/>
      </right>
      <top style="thin">
        <color indexed="21"/>
      </top>
      <bottom style="thin">
        <color indexed="21"/>
      </bottom>
      <diagonal/>
    </border>
    <border>
      <left/>
      <right/>
      <top/>
      <bottom style="double">
        <color indexed="53"/>
      </bottom>
      <diagonal/>
    </border>
    <border>
      <left style="thin">
        <color indexed="30"/>
      </left>
      <right style="thin">
        <color indexed="30"/>
      </right>
      <top style="thin">
        <color indexed="30"/>
      </top>
      <bottom style="thin">
        <color indexed="30"/>
      </bottom>
      <diagonal/>
    </border>
  </borders>
  <cellStyleXfs count="56012">
    <xf numFmtId="0" fontId="0" fillId="0" borderId="0"/>
    <xf numFmtId="43" fontId="11" fillId="0" borderId="0" applyFont="0" applyFill="0" applyBorder="0" applyAlignment="0" applyProtection="0"/>
    <xf numFmtId="9" fontId="11" fillId="0" borderId="0" applyFont="0" applyFill="0" applyBorder="0" applyAlignment="0" applyProtection="0"/>
    <xf numFmtId="0" fontId="19" fillId="4" borderId="1" applyNumberFormat="0" applyProtection="0">
      <alignment horizontal="left" vertical="center"/>
    </xf>
    <xf numFmtId="0" fontId="11" fillId="0" borderId="0"/>
    <xf numFmtId="43" fontId="11" fillId="0" borderId="0" applyFont="0" applyFill="0" applyBorder="0" applyAlignment="0" applyProtection="0"/>
    <xf numFmtId="43" fontId="11" fillId="0" borderId="0" applyFont="0" applyFill="0" applyBorder="0" applyAlignment="0" applyProtection="0"/>
    <xf numFmtId="3" fontId="11" fillId="0" borderId="0" applyFont="0" applyFill="0" applyBorder="0" applyAlignment="0" applyProtection="0"/>
    <xf numFmtId="5" fontId="11" fillId="0" borderId="0" applyFont="0" applyFill="0" applyBorder="0" applyAlignment="0" applyProtection="0"/>
    <xf numFmtId="14" fontId="11" fillId="0" borderId="0" applyFont="0" applyFill="0" applyBorder="0" applyAlignment="0" applyProtection="0"/>
    <xf numFmtId="2" fontId="11" fillId="0" borderId="0" applyFont="0" applyFill="0" applyBorder="0" applyAlignment="0" applyProtection="0"/>
    <xf numFmtId="43" fontId="11" fillId="0" borderId="0" applyFont="0" applyFill="0" applyBorder="0" applyAlignment="0" applyProtection="0"/>
    <xf numFmtId="0" fontId="11" fillId="0" borderId="0"/>
    <xf numFmtId="0" fontId="10" fillId="0" borderId="0"/>
    <xf numFmtId="170" fontId="10" fillId="0" borderId="0" applyFont="0" applyFill="0" applyBorder="0" applyAlignment="0" applyProtection="0"/>
    <xf numFmtId="9" fontId="10" fillId="0" borderId="0" applyFont="0" applyFill="0" applyBorder="0" applyAlignment="0" applyProtection="0"/>
    <xf numFmtId="170" fontId="10" fillId="0" borderId="0" applyFont="0" applyFill="0" applyBorder="0" applyAlignment="0" applyProtection="0"/>
    <xf numFmtId="170" fontId="11" fillId="0" borderId="0" applyFont="0" applyFill="0" applyBorder="0" applyAlignment="0" applyProtection="0"/>
    <xf numFmtId="0" fontId="24" fillId="0" borderId="0" applyNumberFormat="0" applyFill="0" applyBorder="0" applyAlignment="0" applyProtection="0"/>
    <xf numFmtId="0" fontId="11" fillId="0" borderId="0"/>
    <xf numFmtId="9" fontId="9" fillId="0" borderId="0" applyFont="0" applyFill="0" applyBorder="0" applyAlignment="0" applyProtection="0"/>
    <xf numFmtId="43" fontId="39" fillId="0" borderId="0" applyFont="0" applyFill="0" applyBorder="0" applyAlignment="0" applyProtection="0"/>
    <xf numFmtId="0" fontId="39" fillId="0" borderId="0"/>
    <xf numFmtId="44" fontId="11" fillId="0" borderId="0" applyFont="0" applyFill="0" applyBorder="0" applyAlignment="0" applyProtection="0"/>
    <xf numFmtId="9" fontId="9" fillId="0" borderId="0" applyFont="0" applyFill="0" applyBorder="0" applyAlignment="0" applyProtection="0"/>
    <xf numFmtId="44" fontId="11" fillId="0" borderId="0" applyFont="0" applyFill="0" applyBorder="0" applyAlignment="0" applyProtection="0"/>
    <xf numFmtId="0" fontId="43" fillId="0" borderId="0" applyNumberFormat="0" applyFill="0" applyBorder="0" applyAlignment="0" applyProtection="0"/>
    <xf numFmtId="0" fontId="45" fillId="0" borderId="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50" fillId="18" borderId="0" applyNumberFormat="0" applyBorder="0" applyAlignment="0" applyProtection="0"/>
    <xf numFmtId="0" fontId="50" fillId="18" borderId="0" applyNumberFormat="0" applyBorder="0" applyAlignment="0" applyProtection="0"/>
    <xf numFmtId="0" fontId="50" fillId="18" borderId="0" applyNumberFormat="0" applyBorder="0" applyAlignment="0" applyProtection="0"/>
    <xf numFmtId="0" fontId="50" fillId="18" borderId="0" applyNumberFormat="0" applyBorder="0" applyAlignment="0" applyProtection="0"/>
    <xf numFmtId="0" fontId="50" fillId="18" borderId="0" applyNumberFormat="0" applyBorder="0" applyAlignment="0" applyProtection="0"/>
    <xf numFmtId="0" fontId="50" fillId="18" borderId="0" applyNumberFormat="0" applyBorder="0" applyAlignment="0" applyProtection="0"/>
    <xf numFmtId="0" fontId="50" fillId="18" borderId="0" applyNumberFormat="0" applyBorder="0" applyAlignment="0" applyProtection="0"/>
    <xf numFmtId="0" fontId="50" fillId="18" borderId="0" applyNumberFormat="0" applyBorder="0" applyAlignment="0" applyProtection="0"/>
    <xf numFmtId="0" fontId="50" fillId="18" borderId="0" applyNumberFormat="0" applyBorder="0" applyAlignment="0" applyProtection="0"/>
    <xf numFmtId="0" fontId="50" fillId="18" borderId="0" applyNumberFormat="0" applyBorder="0" applyAlignment="0" applyProtection="0"/>
    <xf numFmtId="0" fontId="50" fillId="18" borderId="0" applyNumberFormat="0" applyBorder="0" applyAlignment="0" applyProtection="0"/>
    <xf numFmtId="0" fontId="50" fillId="18" borderId="0" applyNumberFormat="0" applyBorder="0" applyAlignment="0" applyProtection="0"/>
    <xf numFmtId="0" fontId="50" fillId="18" borderId="0" applyNumberFormat="0" applyBorder="0" applyAlignment="0" applyProtection="0"/>
    <xf numFmtId="0" fontId="50" fillId="18"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4" borderId="0" applyNumberFormat="0" applyBorder="0" applyAlignment="0" applyProtection="0"/>
    <xf numFmtId="0" fontId="50" fillId="34" borderId="0" applyNumberFormat="0" applyBorder="0" applyAlignment="0" applyProtection="0"/>
    <xf numFmtId="0" fontId="50" fillId="34" borderId="0" applyNumberFormat="0" applyBorder="0" applyAlignment="0" applyProtection="0"/>
    <xf numFmtId="0" fontId="50" fillId="34" borderId="0" applyNumberFormat="0" applyBorder="0" applyAlignment="0" applyProtection="0"/>
    <xf numFmtId="0" fontId="50" fillId="34" borderId="0" applyNumberFormat="0" applyBorder="0" applyAlignment="0" applyProtection="0"/>
    <xf numFmtId="0" fontId="50" fillId="34" borderId="0" applyNumberFormat="0" applyBorder="0" applyAlignment="0" applyProtection="0"/>
    <xf numFmtId="0" fontId="50" fillId="34" borderId="0" applyNumberFormat="0" applyBorder="0" applyAlignment="0" applyProtection="0"/>
    <xf numFmtId="0" fontId="50" fillId="34" borderId="0" applyNumberFormat="0" applyBorder="0" applyAlignment="0" applyProtection="0"/>
    <xf numFmtId="0" fontId="50" fillId="34" borderId="0" applyNumberFormat="0" applyBorder="0" applyAlignment="0" applyProtection="0"/>
    <xf numFmtId="0" fontId="50" fillId="34" borderId="0" applyNumberFormat="0" applyBorder="0" applyAlignment="0" applyProtection="0"/>
    <xf numFmtId="0" fontId="50" fillId="34" borderId="0" applyNumberFormat="0" applyBorder="0" applyAlignment="0" applyProtection="0"/>
    <xf numFmtId="0" fontId="50" fillId="34" borderId="0" applyNumberFormat="0" applyBorder="0" applyAlignment="0" applyProtection="0"/>
    <xf numFmtId="0" fontId="50" fillId="34" borderId="0" applyNumberFormat="0" applyBorder="0" applyAlignment="0" applyProtection="0"/>
    <xf numFmtId="0" fontId="50" fillId="34" borderId="0" applyNumberFormat="0" applyBorder="0" applyAlignment="0" applyProtection="0"/>
    <xf numFmtId="0" fontId="50" fillId="38" borderId="0" applyNumberFormat="0" applyBorder="0" applyAlignment="0" applyProtection="0"/>
    <xf numFmtId="0" fontId="50" fillId="38" borderId="0" applyNumberFormat="0" applyBorder="0" applyAlignment="0" applyProtection="0"/>
    <xf numFmtId="0" fontId="50" fillId="38" borderId="0" applyNumberFormat="0" applyBorder="0" applyAlignment="0" applyProtection="0"/>
    <xf numFmtId="0" fontId="50" fillId="38" borderId="0" applyNumberFormat="0" applyBorder="0" applyAlignment="0" applyProtection="0"/>
    <xf numFmtId="0" fontId="50" fillId="38" borderId="0" applyNumberFormat="0" applyBorder="0" applyAlignment="0" applyProtection="0"/>
    <xf numFmtId="0" fontId="50" fillId="38" borderId="0" applyNumberFormat="0" applyBorder="0" applyAlignment="0" applyProtection="0"/>
    <xf numFmtId="0" fontId="50" fillId="38" borderId="0" applyNumberFormat="0" applyBorder="0" applyAlignment="0" applyProtection="0"/>
    <xf numFmtId="0" fontId="50" fillId="38" borderId="0" applyNumberFormat="0" applyBorder="0" applyAlignment="0" applyProtection="0"/>
    <xf numFmtId="0" fontId="50" fillId="38" borderId="0" applyNumberFormat="0" applyBorder="0" applyAlignment="0" applyProtection="0"/>
    <xf numFmtId="0" fontId="50" fillId="38" borderId="0" applyNumberFormat="0" applyBorder="0" applyAlignment="0" applyProtection="0"/>
    <xf numFmtId="0" fontId="50" fillId="38" borderId="0" applyNumberFormat="0" applyBorder="0" applyAlignment="0" applyProtection="0"/>
    <xf numFmtId="0" fontId="50" fillId="38" borderId="0" applyNumberFormat="0" applyBorder="0" applyAlignment="0" applyProtection="0"/>
    <xf numFmtId="0" fontId="50" fillId="38" borderId="0" applyNumberFormat="0" applyBorder="0" applyAlignment="0" applyProtection="0"/>
    <xf numFmtId="0" fontId="50" fillId="38"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2" fillId="12" borderId="31" applyNumberFormat="0" applyAlignment="0" applyProtection="0"/>
    <xf numFmtId="0" fontId="52" fillId="12" borderId="31" applyNumberFormat="0" applyAlignment="0" applyProtection="0"/>
    <xf numFmtId="0" fontId="52" fillId="12" borderId="31" applyNumberFormat="0" applyAlignment="0" applyProtection="0"/>
    <xf numFmtId="0" fontId="52" fillId="12" borderId="31" applyNumberFormat="0" applyAlignment="0" applyProtection="0"/>
    <xf numFmtId="0" fontId="52" fillId="12" borderId="31" applyNumberFormat="0" applyAlignment="0" applyProtection="0"/>
    <xf numFmtId="0" fontId="52" fillId="12" borderId="31" applyNumberFormat="0" applyAlignment="0" applyProtection="0"/>
    <xf numFmtId="0" fontId="52" fillId="12" borderId="31" applyNumberFormat="0" applyAlignment="0" applyProtection="0"/>
    <xf numFmtId="0" fontId="52" fillId="12" borderId="31" applyNumberFormat="0" applyAlignment="0" applyProtection="0"/>
    <xf numFmtId="0" fontId="52" fillId="12" borderId="31" applyNumberFormat="0" applyAlignment="0" applyProtection="0"/>
    <xf numFmtId="0" fontId="52" fillId="12" borderId="31" applyNumberFormat="0" applyAlignment="0" applyProtection="0"/>
    <xf numFmtId="0" fontId="52" fillId="12" borderId="31" applyNumberFormat="0" applyAlignment="0" applyProtection="0"/>
    <xf numFmtId="0" fontId="52" fillId="12" borderId="31" applyNumberFormat="0" applyAlignment="0" applyProtection="0"/>
    <xf numFmtId="0" fontId="52" fillId="12" borderId="31" applyNumberFormat="0" applyAlignment="0" applyProtection="0"/>
    <xf numFmtId="0" fontId="52" fillId="12" borderId="31" applyNumberFormat="0" applyAlignment="0" applyProtection="0"/>
    <xf numFmtId="0" fontId="53" fillId="13" borderId="34" applyNumberFormat="0" applyAlignment="0" applyProtection="0"/>
    <xf numFmtId="0" fontId="53" fillId="13" borderId="34" applyNumberFormat="0" applyAlignment="0" applyProtection="0"/>
    <xf numFmtId="0" fontId="53" fillId="13" borderId="34" applyNumberFormat="0" applyAlignment="0" applyProtection="0"/>
    <xf numFmtId="0" fontId="53" fillId="13" borderId="34" applyNumberFormat="0" applyAlignment="0" applyProtection="0"/>
    <xf numFmtId="0" fontId="53" fillId="13" borderId="34" applyNumberFormat="0" applyAlignment="0" applyProtection="0"/>
    <xf numFmtId="0" fontId="53" fillId="13" borderId="34" applyNumberFormat="0" applyAlignment="0" applyProtection="0"/>
    <xf numFmtId="0" fontId="53" fillId="13" borderId="34" applyNumberFormat="0" applyAlignment="0" applyProtection="0"/>
    <xf numFmtId="0" fontId="53" fillId="13" borderId="34" applyNumberFormat="0" applyAlignment="0" applyProtection="0"/>
    <xf numFmtId="0" fontId="53" fillId="13" borderId="34" applyNumberFormat="0" applyAlignment="0" applyProtection="0"/>
    <xf numFmtId="0" fontId="53" fillId="13" borderId="34" applyNumberFormat="0" applyAlignment="0" applyProtection="0"/>
    <xf numFmtId="0" fontId="53" fillId="13" borderId="34" applyNumberFormat="0" applyAlignment="0" applyProtection="0"/>
    <xf numFmtId="0" fontId="53" fillId="13" borderId="34" applyNumberFormat="0" applyAlignment="0" applyProtection="0"/>
    <xf numFmtId="0" fontId="53" fillId="13" borderId="34" applyNumberFormat="0" applyAlignment="0" applyProtection="0"/>
    <xf numFmtId="0" fontId="53" fillId="13" borderId="34" applyNumberFormat="0" applyAlignment="0" applyProtection="0"/>
    <xf numFmtId="170" fontId="45" fillId="0" borderId="0" applyFont="0" applyFill="0" applyBorder="0" applyAlignment="0" applyProtection="0"/>
    <xf numFmtId="43" fontId="48"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8" borderId="0" applyNumberFormat="0" applyBorder="0" applyAlignment="0" applyProtection="0"/>
    <xf numFmtId="0" fontId="55" fillId="8" borderId="0" applyNumberFormat="0" applyBorder="0" applyAlignment="0" applyProtection="0"/>
    <xf numFmtId="0" fontId="55" fillId="8" borderId="0" applyNumberFormat="0" applyBorder="0" applyAlignment="0" applyProtection="0"/>
    <xf numFmtId="0" fontId="55" fillId="8" borderId="0" applyNumberFormat="0" applyBorder="0" applyAlignment="0" applyProtection="0"/>
    <xf numFmtId="0" fontId="55" fillId="8" borderId="0" applyNumberFormat="0" applyBorder="0" applyAlignment="0" applyProtection="0"/>
    <xf numFmtId="0" fontId="55" fillId="8" borderId="0" applyNumberFormat="0" applyBorder="0" applyAlignment="0" applyProtection="0"/>
    <xf numFmtId="0" fontId="55" fillId="8" borderId="0" applyNumberFormat="0" applyBorder="0" applyAlignment="0" applyProtection="0"/>
    <xf numFmtId="0" fontId="55" fillId="8" borderId="0" applyNumberFormat="0" applyBorder="0" applyAlignment="0" applyProtection="0"/>
    <xf numFmtId="0" fontId="55" fillId="8" borderId="0" applyNumberFormat="0" applyBorder="0" applyAlignment="0" applyProtection="0"/>
    <xf numFmtId="0" fontId="55" fillId="8" borderId="0" applyNumberFormat="0" applyBorder="0" applyAlignment="0" applyProtection="0"/>
    <xf numFmtId="0" fontId="55" fillId="8" borderId="0" applyNumberFormat="0" applyBorder="0" applyAlignment="0" applyProtection="0"/>
    <xf numFmtId="0" fontId="55" fillId="8" borderId="0" applyNumberFormat="0" applyBorder="0" applyAlignment="0" applyProtection="0"/>
    <xf numFmtId="0" fontId="55" fillId="8" borderId="0" applyNumberFormat="0" applyBorder="0" applyAlignment="0" applyProtection="0"/>
    <xf numFmtId="0" fontId="55" fillId="8" borderId="0" applyNumberFormat="0" applyBorder="0" applyAlignment="0" applyProtection="0"/>
    <xf numFmtId="0" fontId="56" fillId="0" borderId="28" applyNumberFormat="0" applyFill="0" applyAlignment="0" applyProtection="0"/>
    <xf numFmtId="0" fontId="56" fillId="0" borderId="28" applyNumberFormat="0" applyFill="0" applyAlignment="0" applyProtection="0"/>
    <xf numFmtId="0" fontId="56" fillId="0" borderId="28" applyNumberFormat="0" applyFill="0" applyAlignment="0" applyProtection="0"/>
    <xf numFmtId="0" fontId="56" fillId="0" borderId="28" applyNumberFormat="0" applyFill="0" applyAlignment="0" applyProtection="0"/>
    <xf numFmtId="0" fontId="56" fillId="0" borderId="28" applyNumberFormat="0" applyFill="0" applyAlignment="0" applyProtection="0"/>
    <xf numFmtId="0" fontId="56" fillId="0" borderId="28" applyNumberFormat="0" applyFill="0" applyAlignment="0" applyProtection="0"/>
    <xf numFmtId="0" fontId="56" fillId="0" borderId="28" applyNumberFormat="0" applyFill="0" applyAlignment="0" applyProtection="0"/>
    <xf numFmtId="0" fontId="56" fillId="0" borderId="28" applyNumberFormat="0" applyFill="0" applyAlignment="0" applyProtection="0"/>
    <xf numFmtId="0" fontId="56" fillId="0" borderId="28" applyNumberFormat="0" applyFill="0" applyAlignment="0" applyProtection="0"/>
    <xf numFmtId="0" fontId="56" fillId="0" borderId="28" applyNumberFormat="0" applyFill="0" applyAlignment="0" applyProtection="0"/>
    <xf numFmtId="0" fontId="56" fillId="0" borderId="28" applyNumberFormat="0" applyFill="0" applyAlignment="0" applyProtection="0"/>
    <xf numFmtId="0" fontId="56" fillId="0" borderId="28" applyNumberFormat="0" applyFill="0" applyAlignment="0" applyProtection="0"/>
    <xf numFmtId="0" fontId="56" fillId="0" borderId="28" applyNumberFormat="0" applyFill="0" applyAlignment="0" applyProtection="0"/>
    <xf numFmtId="0" fontId="56" fillId="0" borderId="28" applyNumberFormat="0" applyFill="0" applyAlignment="0" applyProtection="0"/>
    <xf numFmtId="0" fontId="57" fillId="0" borderId="29" applyNumberFormat="0" applyFill="0" applyAlignment="0" applyProtection="0"/>
    <xf numFmtId="0" fontId="57" fillId="0" borderId="29" applyNumberFormat="0" applyFill="0" applyAlignment="0" applyProtection="0"/>
    <xf numFmtId="0" fontId="57" fillId="0" borderId="29" applyNumberFormat="0" applyFill="0" applyAlignment="0" applyProtection="0"/>
    <xf numFmtId="0" fontId="57" fillId="0" borderId="29" applyNumberFormat="0" applyFill="0" applyAlignment="0" applyProtection="0"/>
    <xf numFmtId="0" fontId="57" fillId="0" borderId="29" applyNumberFormat="0" applyFill="0" applyAlignment="0" applyProtection="0"/>
    <xf numFmtId="0" fontId="57" fillId="0" borderId="29" applyNumberFormat="0" applyFill="0" applyAlignment="0" applyProtection="0"/>
    <xf numFmtId="0" fontId="57" fillId="0" borderId="29" applyNumberFormat="0" applyFill="0" applyAlignment="0" applyProtection="0"/>
    <xf numFmtId="0" fontId="57" fillId="0" borderId="29" applyNumberFormat="0" applyFill="0" applyAlignment="0" applyProtection="0"/>
    <xf numFmtId="0" fontId="57" fillId="0" borderId="29" applyNumberFormat="0" applyFill="0" applyAlignment="0" applyProtection="0"/>
    <xf numFmtId="0" fontId="57" fillId="0" borderId="29" applyNumberFormat="0" applyFill="0" applyAlignment="0" applyProtection="0"/>
    <xf numFmtId="0" fontId="57" fillId="0" borderId="29" applyNumberFormat="0" applyFill="0" applyAlignment="0" applyProtection="0"/>
    <xf numFmtId="0" fontId="57" fillId="0" borderId="29" applyNumberFormat="0" applyFill="0" applyAlignment="0" applyProtection="0"/>
    <xf numFmtId="0" fontId="57" fillId="0" borderId="29" applyNumberFormat="0" applyFill="0" applyAlignment="0" applyProtection="0"/>
    <xf numFmtId="0" fontId="57" fillId="0" borderId="29" applyNumberFormat="0" applyFill="0" applyAlignment="0" applyProtection="0"/>
    <xf numFmtId="0" fontId="58" fillId="0" borderId="30" applyNumberFormat="0" applyFill="0" applyAlignment="0" applyProtection="0"/>
    <xf numFmtId="0" fontId="58" fillId="0" borderId="30" applyNumberFormat="0" applyFill="0" applyAlignment="0" applyProtection="0"/>
    <xf numFmtId="0" fontId="58" fillId="0" borderId="30" applyNumberFormat="0" applyFill="0" applyAlignment="0" applyProtection="0"/>
    <xf numFmtId="0" fontId="58" fillId="0" borderId="30" applyNumberFormat="0" applyFill="0" applyAlignment="0" applyProtection="0"/>
    <xf numFmtId="0" fontId="58" fillId="0" borderId="30" applyNumberFormat="0" applyFill="0" applyAlignment="0" applyProtection="0"/>
    <xf numFmtId="0" fontId="58" fillId="0" borderId="30" applyNumberFormat="0" applyFill="0" applyAlignment="0" applyProtection="0"/>
    <xf numFmtId="0" fontId="58" fillId="0" borderId="30" applyNumberFormat="0" applyFill="0" applyAlignment="0" applyProtection="0"/>
    <xf numFmtId="0" fontId="58" fillId="0" borderId="30" applyNumberFormat="0" applyFill="0" applyAlignment="0" applyProtection="0"/>
    <xf numFmtId="0" fontId="58" fillId="0" borderId="30" applyNumberFormat="0" applyFill="0" applyAlignment="0" applyProtection="0"/>
    <xf numFmtId="0" fontId="58" fillId="0" borderId="30" applyNumberFormat="0" applyFill="0" applyAlignment="0" applyProtection="0"/>
    <xf numFmtId="0" fontId="58" fillId="0" borderId="30" applyNumberFormat="0" applyFill="0" applyAlignment="0" applyProtection="0"/>
    <xf numFmtId="0" fontId="58" fillId="0" borderId="30" applyNumberFormat="0" applyFill="0" applyAlignment="0" applyProtection="0"/>
    <xf numFmtId="0" fontId="58" fillId="0" borderId="30" applyNumberFormat="0" applyFill="0" applyAlignment="0" applyProtection="0"/>
    <xf numFmtId="0" fontId="58" fillId="0" borderId="30" applyNumberFormat="0" applyFill="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9" fillId="11" borderId="31" applyNumberFormat="0" applyAlignment="0" applyProtection="0"/>
    <xf numFmtId="0" fontId="59" fillId="11" borderId="31" applyNumberFormat="0" applyAlignment="0" applyProtection="0"/>
    <xf numFmtId="0" fontId="59" fillId="11" borderId="31" applyNumberFormat="0" applyAlignment="0" applyProtection="0"/>
    <xf numFmtId="0" fontId="59" fillId="11" borderId="31" applyNumberFormat="0" applyAlignment="0" applyProtection="0"/>
    <xf numFmtId="0" fontId="59" fillId="11" borderId="31" applyNumberFormat="0" applyAlignment="0" applyProtection="0"/>
    <xf numFmtId="0" fontId="59" fillId="11" borderId="31" applyNumberFormat="0" applyAlignment="0" applyProtection="0"/>
    <xf numFmtId="0" fontId="59" fillId="11" borderId="31" applyNumberFormat="0" applyAlignment="0" applyProtection="0"/>
    <xf numFmtId="0" fontId="59" fillId="11" borderId="31" applyNumberFormat="0" applyAlignment="0" applyProtection="0"/>
    <xf numFmtId="0" fontId="59" fillId="11" borderId="31" applyNumberFormat="0" applyAlignment="0" applyProtection="0"/>
    <xf numFmtId="0" fontId="59" fillId="11" borderId="31" applyNumberFormat="0" applyAlignment="0" applyProtection="0"/>
    <xf numFmtId="0" fontId="59" fillId="11" borderId="31" applyNumberFormat="0" applyAlignment="0" applyProtection="0"/>
    <xf numFmtId="0" fontId="59" fillId="11" borderId="31" applyNumberFormat="0" applyAlignment="0" applyProtection="0"/>
    <xf numFmtId="0" fontId="59" fillId="11" borderId="31" applyNumberFormat="0" applyAlignment="0" applyProtection="0"/>
    <xf numFmtId="0" fontId="59" fillId="11" borderId="31" applyNumberFormat="0" applyAlignment="0" applyProtection="0"/>
    <xf numFmtId="0" fontId="60" fillId="0" borderId="33" applyNumberFormat="0" applyFill="0" applyAlignment="0" applyProtection="0"/>
    <xf numFmtId="0" fontId="60" fillId="0" borderId="33" applyNumberFormat="0" applyFill="0" applyAlignment="0" applyProtection="0"/>
    <xf numFmtId="0" fontId="60" fillId="0" borderId="33" applyNumberFormat="0" applyFill="0" applyAlignment="0" applyProtection="0"/>
    <xf numFmtId="0" fontId="60" fillId="0" borderId="33" applyNumberFormat="0" applyFill="0" applyAlignment="0" applyProtection="0"/>
    <xf numFmtId="0" fontId="60" fillId="0" borderId="33" applyNumberFormat="0" applyFill="0" applyAlignment="0" applyProtection="0"/>
    <xf numFmtId="0" fontId="60" fillId="0" borderId="33" applyNumberFormat="0" applyFill="0" applyAlignment="0" applyProtection="0"/>
    <xf numFmtId="0" fontId="60" fillId="0" borderId="33" applyNumberFormat="0" applyFill="0" applyAlignment="0" applyProtection="0"/>
    <xf numFmtId="0" fontId="60" fillId="0" borderId="33" applyNumberFormat="0" applyFill="0" applyAlignment="0" applyProtection="0"/>
    <xf numFmtId="0" fontId="60" fillId="0" borderId="33" applyNumberFormat="0" applyFill="0" applyAlignment="0" applyProtection="0"/>
    <xf numFmtId="0" fontId="60" fillId="0" borderId="33" applyNumberFormat="0" applyFill="0" applyAlignment="0" applyProtection="0"/>
    <xf numFmtId="0" fontId="60" fillId="0" borderId="33" applyNumberFormat="0" applyFill="0" applyAlignment="0" applyProtection="0"/>
    <xf numFmtId="0" fontId="60" fillId="0" borderId="33" applyNumberFormat="0" applyFill="0" applyAlignment="0" applyProtection="0"/>
    <xf numFmtId="0" fontId="60" fillId="0" borderId="33" applyNumberFormat="0" applyFill="0" applyAlignment="0" applyProtection="0"/>
    <xf numFmtId="0" fontId="60" fillId="0" borderId="33" applyNumberFormat="0" applyFill="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9" fillId="0" borderId="0"/>
    <xf numFmtId="0" fontId="9" fillId="0" borderId="0"/>
    <xf numFmtId="0" fontId="11" fillId="0" borderId="0"/>
    <xf numFmtId="0" fontId="11" fillId="0" borderId="0"/>
    <xf numFmtId="0" fontId="49" fillId="0" borderId="0"/>
    <xf numFmtId="0" fontId="45"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6" fillId="14" borderId="35" applyNumberFormat="0" applyFont="0" applyAlignment="0" applyProtection="0"/>
    <xf numFmtId="0" fontId="46" fillId="14" borderId="35" applyNumberFormat="0" applyFont="0" applyAlignment="0" applyProtection="0"/>
    <xf numFmtId="0" fontId="46" fillId="14" borderId="35" applyNumberFormat="0" applyFont="0" applyAlignment="0" applyProtection="0"/>
    <xf numFmtId="0" fontId="46" fillId="14" borderId="35" applyNumberFormat="0" applyFont="0" applyAlignment="0" applyProtection="0"/>
    <xf numFmtId="0" fontId="46" fillId="14" borderId="35" applyNumberFormat="0" applyFont="0" applyAlignment="0" applyProtection="0"/>
    <xf numFmtId="0" fontId="46" fillId="14" borderId="35" applyNumberFormat="0" applyFont="0" applyAlignment="0" applyProtection="0"/>
    <xf numFmtId="0" fontId="46" fillId="14" borderId="35" applyNumberFormat="0" applyFont="0" applyAlignment="0" applyProtection="0"/>
    <xf numFmtId="0" fontId="46" fillId="14" borderId="35" applyNumberFormat="0" applyFont="0" applyAlignment="0" applyProtection="0"/>
    <xf numFmtId="0" fontId="46" fillId="14" borderId="35" applyNumberFormat="0" applyFont="0" applyAlignment="0" applyProtection="0"/>
    <xf numFmtId="0" fontId="46" fillId="14" borderId="35" applyNumberFormat="0" applyFont="0" applyAlignment="0" applyProtection="0"/>
    <xf numFmtId="0" fontId="46" fillId="14" borderId="35" applyNumberFormat="0" applyFont="0" applyAlignment="0" applyProtection="0"/>
    <xf numFmtId="0" fontId="46" fillId="14" borderId="35" applyNumberFormat="0" applyFont="0" applyAlignment="0" applyProtection="0"/>
    <xf numFmtId="0" fontId="46" fillId="14" borderId="35" applyNumberFormat="0" applyFont="0" applyAlignment="0" applyProtection="0"/>
    <xf numFmtId="0" fontId="46" fillId="14" borderId="35" applyNumberFormat="0" applyFont="0" applyAlignment="0" applyProtection="0"/>
    <xf numFmtId="0" fontId="62" fillId="12" borderId="32" applyNumberFormat="0" applyAlignment="0" applyProtection="0"/>
    <xf numFmtId="0" fontId="62" fillId="12" borderId="32" applyNumberFormat="0" applyAlignment="0" applyProtection="0"/>
    <xf numFmtId="0" fontId="62" fillId="12" borderId="32" applyNumberFormat="0" applyAlignment="0" applyProtection="0"/>
    <xf numFmtId="0" fontId="62" fillId="12" borderId="32" applyNumberFormat="0" applyAlignment="0" applyProtection="0"/>
    <xf numFmtId="0" fontId="62" fillId="12" borderId="32" applyNumberFormat="0" applyAlignment="0" applyProtection="0"/>
    <xf numFmtId="0" fontId="62" fillId="12" borderId="32" applyNumberFormat="0" applyAlignment="0" applyProtection="0"/>
    <xf numFmtId="0" fontId="62" fillId="12" borderId="32" applyNumberFormat="0" applyAlignment="0" applyProtection="0"/>
    <xf numFmtId="0" fontId="62" fillId="12" borderId="32" applyNumberFormat="0" applyAlignment="0" applyProtection="0"/>
    <xf numFmtId="0" fontId="62" fillId="12" borderId="32" applyNumberFormat="0" applyAlignment="0" applyProtection="0"/>
    <xf numFmtId="0" fontId="62" fillId="12" borderId="32" applyNumberFormat="0" applyAlignment="0" applyProtection="0"/>
    <xf numFmtId="0" fontId="62" fillId="12" borderId="32" applyNumberFormat="0" applyAlignment="0" applyProtection="0"/>
    <xf numFmtId="0" fontId="62" fillId="12" borderId="32" applyNumberFormat="0" applyAlignment="0" applyProtection="0"/>
    <xf numFmtId="0" fontId="62" fillId="12" borderId="32" applyNumberFormat="0" applyAlignment="0" applyProtection="0"/>
    <xf numFmtId="0" fontId="62" fillId="12" borderId="32" applyNumberFormat="0" applyAlignment="0" applyProtection="0"/>
    <xf numFmtId="9" fontId="45" fillId="0" borderId="0" applyFont="0" applyFill="0" applyBorder="0" applyAlignment="0" applyProtection="0"/>
    <xf numFmtId="9" fontId="45" fillId="0" borderId="0" applyFont="0" applyFill="0" applyBorder="0" applyAlignment="0" applyProtection="0"/>
    <xf numFmtId="9" fontId="48" fillId="0" borderId="0" applyFont="0" applyFill="0" applyBorder="0" applyAlignment="0" applyProtection="0"/>
    <xf numFmtId="0" fontId="63" fillId="0" borderId="36" applyNumberFormat="0" applyFill="0" applyAlignment="0" applyProtection="0"/>
    <xf numFmtId="0" fontId="63" fillId="0" borderId="36" applyNumberFormat="0" applyFill="0" applyAlignment="0" applyProtection="0"/>
    <xf numFmtId="0" fontId="63" fillId="0" borderId="36" applyNumberFormat="0" applyFill="0" applyAlignment="0" applyProtection="0"/>
    <xf numFmtId="0" fontId="63" fillId="0" borderId="36" applyNumberFormat="0" applyFill="0" applyAlignment="0" applyProtection="0"/>
    <xf numFmtId="0" fontId="63" fillId="0" borderId="36" applyNumberFormat="0" applyFill="0" applyAlignment="0" applyProtection="0"/>
    <xf numFmtId="0" fontId="63" fillId="0" borderId="36" applyNumberFormat="0" applyFill="0" applyAlignment="0" applyProtection="0"/>
    <xf numFmtId="0" fontId="63" fillId="0" borderId="36" applyNumberFormat="0" applyFill="0" applyAlignment="0" applyProtection="0"/>
    <xf numFmtId="0" fontId="63" fillId="0" borderId="36" applyNumberFormat="0" applyFill="0" applyAlignment="0" applyProtection="0"/>
    <xf numFmtId="0" fontId="63" fillId="0" borderId="36" applyNumberFormat="0" applyFill="0" applyAlignment="0" applyProtection="0"/>
    <xf numFmtId="0" fontId="63" fillId="0" borderId="36" applyNumberFormat="0" applyFill="0" applyAlignment="0" applyProtection="0"/>
    <xf numFmtId="0" fontId="63" fillId="0" borderId="36" applyNumberFormat="0" applyFill="0" applyAlignment="0" applyProtection="0"/>
    <xf numFmtId="0" fontId="63" fillId="0" borderId="36" applyNumberFormat="0" applyFill="0" applyAlignment="0" applyProtection="0"/>
    <xf numFmtId="0" fontId="63" fillId="0" borderId="36" applyNumberFormat="0" applyFill="0" applyAlignment="0" applyProtection="0"/>
    <xf numFmtId="0" fontId="63" fillId="0" borderId="36"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9" fontId="11" fillId="0" borderId="0" applyFont="0" applyFill="0" applyBorder="0" applyAlignment="0" applyProtection="0"/>
    <xf numFmtId="44" fontId="11" fillId="0" borderId="0" applyFont="0" applyFill="0" applyBorder="0" applyAlignment="0" applyProtection="0"/>
    <xf numFmtId="0" fontId="9" fillId="0" borderId="0"/>
    <xf numFmtId="0" fontId="9"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0" fontId="9" fillId="0" borderId="0" applyFont="0" applyFill="0" applyBorder="0" applyAlignment="0" applyProtection="0"/>
    <xf numFmtId="169" fontId="11" fillId="0" borderId="0" applyFont="0" applyFill="0" applyBorder="0" applyAlignment="0" applyProtection="0"/>
    <xf numFmtId="44" fontId="11" fillId="0" borderId="0" applyFont="0" applyFill="0" applyBorder="0" applyAlignment="0" applyProtection="0"/>
    <xf numFmtId="0" fontId="11" fillId="0" borderId="0"/>
    <xf numFmtId="0" fontId="9" fillId="0" borderId="0"/>
    <xf numFmtId="0" fontId="9" fillId="0" borderId="0"/>
    <xf numFmtId="0" fontId="11" fillId="0" borderId="0"/>
    <xf numFmtId="0" fontId="9"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4" borderId="1" applyNumberFormat="0" applyProtection="0">
      <alignment horizontal="left" vertical="center"/>
    </xf>
    <xf numFmtId="0" fontId="11" fillId="4" borderId="1" applyNumberFormat="0" applyProtection="0">
      <alignment horizontal="left" vertical="center"/>
    </xf>
    <xf numFmtId="9"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45" fillId="0" borderId="0"/>
    <xf numFmtId="43" fontId="45" fillId="0" borderId="0" applyFont="0" applyFill="0" applyBorder="0" applyAlignment="0" applyProtection="0"/>
    <xf numFmtId="9" fontId="45" fillId="0" borderId="0" applyFont="0" applyFill="0" applyBorder="0" applyAlignment="0" applyProtection="0"/>
    <xf numFmtId="0" fontId="45" fillId="0" borderId="0"/>
    <xf numFmtId="0" fontId="9" fillId="0" borderId="0"/>
    <xf numFmtId="170" fontId="9" fillId="0" borderId="0" applyFont="0" applyFill="0" applyBorder="0" applyAlignment="0" applyProtection="0"/>
    <xf numFmtId="9" fontId="9" fillId="0" borderId="0" applyFont="0" applyFill="0" applyBorder="0" applyAlignment="0" applyProtection="0"/>
    <xf numFmtId="0" fontId="45" fillId="0" borderId="0"/>
    <xf numFmtId="170" fontId="45" fillId="0" borderId="0" applyFont="0" applyFill="0" applyBorder="0" applyAlignment="0" applyProtection="0"/>
    <xf numFmtId="0" fontId="9" fillId="0" borderId="0"/>
    <xf numFmtId="0" fontId="9" fillId="0" borderId="0"/>
    <xf numFmtId="9" fontId="45"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48" fillId="43" borderId="0" applyNumberFormat="0" applyBorder="0" applyAlignment="0" applyProtection="0"/>
    <xf numFmtId="0" fontId="48" fillId="44" borderId="0" applyNumberFormat="0" applyBorder="0" applyAlignment="0" applyProtection="0"/>
    <xf numFmtId="0" fontId="48" fillId="45" borderId="0" applyNumberFormat="0" applyBorder="0" applyAlignment="0" applyProtection="0"/>
    <xf numFmtId="0" fontId="48" fillId="46" borderId="0" applyNumberFormat="0" applyBorder="0" applyAlignment="0" applyProtection="0"/>
    <xf numFmtId="0" fontId="48" fillId="47" borderId="0" applyNumberFormat="0" applyBorder="0" applyAlignment="0" applyProtection="0"/>
    <xf numFmtId="0" fontId="48" fillId="48" borderId="0" applyNumberFormat="0" applyBorder="0" applyAlignment="0" applyProtection="0"/>
    <xf numFmtId="0" fontId="48" fillId="49" borderId="0" applyNumberFormat="0" applyBorder="0" applyAlignment="0" applyProtection="0"/>
    <xf numFmtId="0" fontId="48" fillId="50" borderId="0" applyNumberFormat="0" applyBorder="0" applyAlignment="0" applyProtection="0"/>
    <xf numFmtId="0" fontId="48" fillId="51" borderId="0" applyNumberFormat="0" applyBorder="0" applyAlignment="0" applyProtection="0"/>
    <xf numFmtId="0" fontId="48" fillId="46" borderId="0" applyNumberFormat="0" applyBorder="0" applyAlignment="0" applyProtection="0"/>
    <xf numFmtId="0" fontId="48" fillId="49" borderId="0" applyNumberFormat="0" applyBorder="0" applyAlignment="0" applyProtection="0"/>
    <xf numFmtId="0" fontId="48" fillId="52" borderId="0" applyNumberFormat="0" applyBorder="0" applyAlignment="0" applyProtection="0"/>
    <xf numFmtId="0" fontId="67" fillId="53" borderId="0" applyNumberFormat="0" applyBorder="0" applyAlignment="0" applyProtection="0"/>
    <xf numFmtId="0" fontId="67" fillId="50" borderId="0" applyNumberFormat="0" applyBorder="0" applyAlignment="0" applyProtection="0"/>
    <xf numFmtId="0" fontId="67" fillId="51" borderId="0" applyNumberFormat="0" applyBorder="0" applyAlignment="0" applyProtection="0"/>
    <xf numFmtId="0" fontId="67" fillId="54" borderId="0" applyNumberFormat="0" applyBorder="0" applyAlignment="0" applyProtection="0"/>
    <xf numFmtId="0" fontId="67" fillId="55" borderId="0" applyNumberFormat="0" applyBorder="0" applyAlignment="0" applyProtection="0"/>
    <xf numFmtId="0" fontId="67" fillId="56" borderId="0" applyNumberFormat="0" applyBorder="0" applyAlignment="0" applyProtection="0"/>
    <xf numFmtId="0" fontId="67" fillId="57" borderId="0" applyNumberFormat="0" applyBorder="0" applyAlignment="0" applyProtection="0"/>
    <xf numFmtId="0" fontId="67" fillId="58" borderId="0" applyNumberFormat="0" applyBorder="0" applyAlignment="0" applyProtection="0"/>
    <xf numFmtId="0" fontId="67" fillId="59" borderId="0" applyNumberFormat="0" applyBorder="0" applyAlignment="0" applyProtection="0"/>
    <xf numFmtId="0" fontId="69" fillId="61" borderId="39" applyNumberFormat="0" applyAlignment="0" applyProtection="0"/>
    <xf numFmtId="0" fontId="66" fillId="0" borderId="0" applyNumberFormat="0" applyFill="0" applyBorder="0" applyAlignment="0" applyProtection="0">
      <alignment vertical="top"/>
      <protection locked="0"/>
    </xf>
    <xf numFmtId="0" fontId="78" fillId="63" borderId="0" applyNumberFormat="0" applyBorder="0" applyAlignment="0" applyProtection="0"/>
    <xf numFmtId="0" fontId="80" fillId="0" borderId="0" applyNumberFormat="0" applyFill="0" applyBorder="0" applyAlignment="0" applyProtection="0"/>
    <xf numFmtId="0" fontId="81" fillId="0" borderId="47" applyNumberFormat="0" applyFill="0" applyAlignment="0" applyProtection="0"/>
    <xf numFmtId="0" fontId="82" fillId="0" borderId="0" applyNumberFormat="0" applyFill="0" applyBorder="0" applyAlignment="0" applyProtection="0"/>
    <xf numFmtId="0" fontId="24" fillId="0" borderId="0" applyNumberFormat="0" applyFill="0" applyBorder="0" applyAlignment="0" applyProtection="0"/>
    <xf numFmtId="0" fontId="26" fillId="0" borderId="29" applyNumberFormat="0" applyFill="0" applyAlignment="0" applyProtection="0"/>
    <xf numFmtId="0" fontId="25" fillId="0" borderId="28" applyNumberFormat="0" applyFill="0" applyAlignment="0" applyProtection="0"/>
    <xf numFmtId="0" fontId="9" fillId="0" borderId="0"/>
    <xf numFmtId="0" fontId="27" fillId="0" borderId="30" applyNumberFormat="0" applyFill="0" applyAlignment="0" applyProtection="0"/>
    <xf numFmtId="0" fontId="27" fillId="0" borderId="0" applyNumberFormat="0" applyFill="0" applyBorder="0" applyAlignment="0" applyProtection="0"/>
    <xf numFmtId="0" fontId="28" fillId="8" borderId="0" applyNumberFormat="0" applyBorder="0" applyAlignment="0" applyProtection="0"/>
    <xf numFmtId="0" fontId="29" fillId="9" borderId="0" applyNumberFormat="0" applyBorder="0" applyAlignment="0" applyProtection="0"/>
    <xf numFmtId="0" fontId="30" fillId="10" borderId="0" applyNumberFormat="0" applyBorder="0" applyAlignment="0" applyProtection="0"/>
    <xf numFmtId="0" fontId="31" fillId="11" borderId="31" applyNumberFormat="0" applyAlignment="0" applyProtection="0"/>
    <xf numFmtId="0" fontId="32" fillId="12" borderId="32" applyNumberFormat="0" applyAlignment="0" applyProtection="0"/>
    <xf numFmtId="0" fontId="33" fillId="12" borderId="31" applyNumberFormat="0" applyAlignment="0" applyProtection="0"/>
    <xf numFmtId="0" fontId="34" fillId="0" borderId="33" applyNumberFormat="0" applyFill="0" applyAlignment="0" applyProtection="0"/>
    <xf numFmtId="0" fontId="35" fillId="13" borderId="34" applyNumberFormat="0" applyAlignment="0" applyProtection="0"/>
    <xf numFmtId="0" fontId="21" fillId="0" borderId="0" applyNumberFormat="0" applyFill="0" applyBorder="0" applyAlignment="0" applyProtection="0"/>
    <xf numFmtId="0" fontId="9" fillId="14" borderId="35" applyNumberFormat="0" applyFont="0" applyAlignment="0" applyProtection="0"/>
    <xf numFmtId="0" fontId="36" fillId="0" borderId="0" applyNumberFormat="0" applyFill="0" applyBorder="0" applyAlignment="0" applyProtection="0"/>
    <xf numFmtId="0" fontId="22" fillId="0" borderId="36" applyNumberFormat="0" applyFill="0" applyAlignment="0" applyProtection="0"/>
    <xf numFmtId="0" fontId="37"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37" fillId="38" borderId="0" applyNumberFormat="0" applyBorder="0" applyAlignment="0" applyProtection="0"/>
    <xf numFmtId="0" fontId="9" fillId="0" borderId="0"/>
    <xf numFmtId="170" fontId="9" fillId="0" borderId="0" applyFont="0" applyFill="0" applyBorder="0" applyAlignment="0" applyProtection="0"/>
    <xf numFmtId="0" fontId="9" fillId="0" borderId="0"/>
    <xf numFmtId="170" fontId="9" fillId="0" borderId="0" applyFont="0" applyFill="0" applyBorder="0" applyAlignment="0" applyProtection="0"/>
    <xf numFmtId="9" fontId="9" fillId="0" borderId="0" applyFont="0" applyFill="0" applyBorder="0" applyAlignment="0" applyProtection="0"/>
    <xf numFmtId="0" fontId="9" fillId="0" borderId="0"/>
    <xf numFmtId="178" fontId="11" fillId="0" borderId="0"/>
    <xf numFmtId="185" fontId="11" fillId="0" borderId="0"/>
    <xf numFmtId="178" fontId="11" fillId="0" borderId="0"/>
    <xf numFmtId="178" fontId="11" fillId="0" borderId="0"/>
    <xf numFmtId="178" fontId="11" fillId="0" borderId="0"/>
    <xf numFmtId="178" fontId="11" fillId="0" borderId="0"/>
    <xf numFmtId="189" fontId="11" fillId="0" borderId="0"/>
    <xf numFmtId="190" fontId="11" fillId="0" borderId="0"/>
    <xf numFmtId="189" fontId="11" fillId="0" borderId="0"/>
    <xf numFmtId="38" fontId="16" fillId="65" borderId="0" applyNumberFormat="0" applyBorder="0" applyAlignment="0" applyProtection="0"/>
    <xf numFmtId="10" fontId="16" fillId="66" borderId="1" applyNumberFormat="0" applyBorder="0" applyAlignment="0" applyProtection="0"/>
    <xf numFmtId="191" fontId="11" fillId="0" borderId="0"/>
    <xf numFmtId="191" fontId="11" fillId="0" borderId="0"/>
    <xf numFmtId="191" fontId="11" fillId="0" borderId="0"/>
    <xf numFmtId="191" fontId="11" fillId="0" borderId="0"/>
    <xf numFmtId="191" fontId="11" fillId="0" borderId="0"/>
    <xf numFmtId="192" fontId="11" fillId="0" borderId="0"/>
    <xf numFmtId="10" fontId="11" fillId="0" borderId="0" applyFont="0" applyFill="0" applyBorder="0" applyAlignment="0" applyProtection="0"/>
    <xf numFmtId="0" fontId="9" fillId="0" borderId="0"/>
    <xf numFmtId="170" fontId="9" fillId="0" borderId="0" applyFont="0" applyFill="0" applyBorder="0" applyAlignment="0" applyProtection="0"/>
    <xf numFmtId="9" fontId="9" fillId="0" borderId="0" applyFont="0" applyFill="0" applyBorder="0" applyAlignment="0" applyProtection="0"/>
    <xf numFmtId="169" fontId="11" fillId="0" borderId="0" applyFont="0" applyFill="0" applyBorder="0" applyAlignment="0" applyProtection="0"/>
    <xf numFmtId="0" fontId="9" fillId="0" borderId="0"/>
    <xf numFmtId="0" fontId="9" fillId="0" borderId="0"/>
    <xf numFmtId="177" fontId="11" fillId="0" borderId="0"/>
    <xf numFmtId="0" fontId="79" fillId="61" borderId="46" applyNumberFormat="0" applyAlignment="0" applyProtection="0"/>
    <xf numFmtId="0" fontId="70" fillId="62" borderId="40" applyNumberFormat="0" applyAlignment="0" applyProtection="0"/>
    <xf numFmtId="0" fontId="76" fillId="48" borderId="39" applyNumberFormat="0" applyAlignment="0" applyProtection="0"/>
    <xf numFmtId="0" fontId="11" fillId="64" borderId="45" applyNumberFormat="0" applyFont="0" applyAlignment="0" applyProtection="0"/>
    <xf numFmtId="0" fontId="72" fillId="45" borderId="0" applyNumberFormat="0" applyBorder="0" applyAlignment="0" applyProtection="0"/>
    <xf numFmtId="0" fontId="68" fillId="44" borderId="0" applyNumberFormat="0" applyBorder="0" applyAlignment="0" applyProtection="0"/>
    <xf numFmtId="0" fontId="75" fillId="0" borderId="43" applyNumberFormat="0" applyFill="0" applyAlignment="0" applyProtection="0"/>
    <xf numFmtId="0" fontId="74" fillId="0" borderId="42" applyNumberFormat="0" applyFill="0" applyAlignment="0" applyProtection="0"/>
    <xf numFmtId="0" fontId="71" fillId="0" borderId="0" applyNumberFormat="0" applyFill="0" applyBorder="0" applyAlignment="0" applyProtection="0"/>
    <xf numFmtId="0" fontId="73" fillId="0" borderId="41" applyNumberFormat="0" applyFill="0" applyAlignment="0" applyProtection="0"/>
    <xf numFmtId="0" fontId="65" fillId="0" borderId="0" applyNumberFormat="0" applyFill="0" applyBorder="0" applyAlignment="0" applyProtection="0"/>
    <xf numFmtId="0" fontId="9" fillId="0" borderId="0"/>
    <xf numFmtId="0" fontId="9" fillId="0" borderId="0"/>
    <xf numFmtId="170" fontId="9" fillId="0" borderId="0" applyFont="0" applyFill="0" applyBorder="0" applyAlignment="0" applyProtection="0"/>
    <xf numFmtId="9" fontId="9" fillId="0" borderId="0" applyFont="0" applyFill="0" applyBorder="0" applyAlignment="0" applyProtection="0"/>
    <xf numFmtId="169" fontId="9" fillId="0" borderId="0" applyFont="0" applyFill="0" applyBorder="0" applyAlignment="0" applyProtection="0"/>
    <xf numFmtId="0" fontId="67" fillId="55" borderId="0" applyNumberFormat="0" applyBorder="0" applyAlignment="0" applyProtection="0"/>
    <xf numFmtId="0" fontId="9" fillId="0" borderId="0"/>
    <xf numFmtId="0" fontId="9" fillId="0" borderId="0"/>
    <xf numFmtId="0" fontId="9" fillId="0" borderId="0"/>
    <xf numFmtId="0" fontId="67" fillId="60" borderId="0" applyNumberFormat="0" applyBorder="0" applyAlignment="0" applyProtection="0"/>
    <xf numFmtId="0" fontId="67" fillId="54" borderId="0" applyNumberFormat="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45" fillId="0" borderId="0"/>
    <xf numFmtId="0" fontId="77" fillId="0" borderId="44" applyNumberFormat="0" applyFill="0" applyAlignment="0" applyProtection="0"/>
    <xf numFmtId="0" fontId="9" fillId="0" borderId="0"/>
    <xf numFmtId="170"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75" fillId="0" borderId="0" applyNumberFormat="0" applyFill="0" applyBorder="0" applyAlignment="0" applyProtection="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11" fillId="0" borderId="0"/>
    <xf numFmtId="0" fontId="11" fillId="0" borderId="0"/>
    <xf numFmtId="0" fontId="76" fillId="48" borderId="39" applyNumberFormat="0" applyAlignment="0" applyProtection="0"/>
    <xf numFmtId="0" fontId="76" fillId="48" borderId="39" applyNumberFormat="0" applyAlignment="0" applyProtection="0"/>
    <xf numFmtId="0" fontId="76" fillId="48" borderId="39" applyNumberFormat="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9" fontId="11" fillId="0" borderId="0" applyFont="0" applyFill="0" applyBorder="0" applyAlignment="0" applyProtection="0"/>
    <xf numFmtId="9" fontId="11" fillId="0" borderId="0" applyFont="0" applyFill="0" applyBorder="0" applyAlignment="0" applyProtection="0"/>
    <xf numFmtId="0" fontId="76" fillId="48" borderId="39" applyNumberFormat="0" applyAlignment="0" applyProtection="0"/>
    <xf numFmtId="0" fontId="11" fillId="0" borderId="0"/>
    <xf numFmtId="0" fontId="45" fillId="0" borderId="0"/>
    <xf numFmtId="0" fontId="9" fillId="0" borderId="0"/>
    <xf numFmtId="0" fontId="9" fillId="0" borderId="0"/>
    <xf numFmtId="9" fontId="45"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0" fontId="9" fillId="0" borderId="0"/>
    <xf numFmtId="0" fontId="11" fillId="0" borderId="0"/>
    <xf numFmtId="9" fontId="45" fillId="0" borderId="0" applyFont="0" applyFill="0" applyBorder="0" applyAlignment="0" applyProtection="0"/>
    <xf numFmtId="0" fontId="45" fillId="0" borderId="0"/>
    <xf numFmtId="9" fontId="11" fillId="0" borderId="0" applyFont="0" applyFill="0" applyBorder="0" applyAlignment="0" applyProtection="0"/>
    <xf numFmtId="0" fontId="11" fillId="0" borderId="0"/>
    <xf numFmtId="9" fontId="45" fillId="0" borderId="0" applyFont="0" applyFill="0" applyBorder="0" applyAlignment="0" applyProtection="0"/>
    <xf numFmtId="0" fontId="45" fillId="0" borderId="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44" fontId="11" fillId="0" borderId="0" applyFont="0" applyFill="0" applyBorder="0" applyAlignment="0" applyProtection="0"/>
    <xf numFmtId="43" fontId="9" fillId="0" borderId="0" applyFont="0" applyFill="0" applyBorder="0" applyAlignment="0" applyProtection="0"/>
    <xf numFmtId="0" fontId="11" fillId="0" borderId="0"/>
    <xf numFmtId="0" fontId="9" fillId="0" borderId="0"/>
    <xf numFmtId="0" fontId="9" fillId="0" borderId="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0" fontId="80" fillId="0" borderId="0" applyNumberFormat="0" applyFill="0" applyBorder="0" applyAlignment="0" applyProtection="0"/>
    <xf numFmtId="0" fontId="9" fillId="0" borderId="0"/>
    <xf numFmtId="169" fontId="45"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83" fillId="0" borderId="0" applyNumberFormat="0" applyFill="0" applyBorder="0" applyAlignment="0" applyProtection="0"/>
    <xf numFmtId="0" fontId="9" fillId="0" borderId="0"/>
    <xf numFmtId="0" fontId="9" fillId="0" borderId="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70" fontId="9" fillId="0" borderId="0" applyFont="0" applyFill="0" applyBorder="0" applyAlignment="0" applyProtection="0"/>
    <xf numFmtId="0" fontId="9" fillId="0" borderId="0"/>
    <xf numFmtId="0" fontId="45" fillId="0" borderId="0"/>
    <xf numFmtId="170" fontId="45" fillId="0" borderId="0" applyFont="0" applyFill="0" applyBorder="0" applyAlignment="0" applyProtection="0"/>
    <xf numFmtId="0" fontId="9" fillId="0" borderId="0"/>
    <xf numFmtId="0" fontId="9" fillId="0" borderId="0"/>
    <xf numFmtId="9" fontId="45"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70" fontId="9"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70"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70" fontId="9" fillId="0" borderId="0" applyFont="0" applyFill="0" applyBorder="0" applyAlignment="0" applyProtection="0"/>
    <xf numFmtId="0" fontId="45" fillId="0" borderId="0"/>
    <xf numFmtId="9" fontId="45" fillId="0" borderId="0" applyFont="0" applyFill="0" applyBorder="0" applyAlignment="0" applyProtection="0"/>
    <xf numFmtId="9" fontId="11" fillId="0" borderId="0" applyFont="0" applyFill="0" applyBorder="0" applyAlignment="0" applyProtection="0"/>
    <xf numFmtId="9" fontId="45" fillId="0" borderId="0" applyFont="0" applyFill="0" applyBorder="0" applyAlignment="0" applyProtection="0"/>
    <xf numFmtId="9" fontId="11"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65" fillId="0" borderId="0" applyNumberForma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0" fontId="45" fillId="0" borderId="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0" fontId="9" fillId="0" borderId="0"/>
    <xf numFmtId="0" fontId="9" fillId="0" borderId="0"/>
    <xf numFmtId="0" fontId="45" fillId="0" borderId="0"/>
    <xf numFmtId="9" fontId="45"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9" fontId="9" fillId="0" borderId="0" applyFont="0" applyFill="0" applyBorder="0" applyAlignment="0" applyProtection="0"/>
    <xf numFmtId="0" fontId="45" fillId="0" borderId="0"/>
    <xf numFmtId="0" fontId="9" fillId="0" borderId="0"/>
    <xf numFmtId="0" fontId="9" fillId="0" borderId="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14" borderId="35" applyNumberFormat="0" applyFont="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9" fontId="45" fillId="0" borderId="0" applyFont="0" applyFill="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0" borderId="0"/>
    <xf numFmtId="170" fontId="9" fillId="0" borderId="0" applyFont="0" applyFill="0" applyBorder="0" applyAlignment="0" applyProtection="0"/>
    <xf numFmtId="0" fontId="9" fillId="0" borderId="0"/>
    <xf numFmtId="170" fontId="9" fillId="0" borderId="0" applyFont="0" applyFill="0" applyBorder="0" applyAlignment="0" applyProtection="0"/>
    <xf numFmtId="9" fontId="9" fillId="0" borderId="0" applyFont="0" applyFill="0" applyBorder="0" applyAlignment="0" applyProtection="0"/>
    <xf numFmtId="0" fontId="9" fillId="0" borderId="0"/>
    <xf numFmtId="9" fontId="45" fillId="0" borderId="0" applyFont="0" applyFill="0" applyBorder="0" applyAlignment="0" applyProtection="0"/>
    <xf numFmtId="0" fontId="9" fillId="0" borderId="0"/>
    <xf numFmtId="170"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170" fontId="9" fillId="0" borderId="0" applyFont="0" applyFill="0" applyBorder="0" applyAlignment="0" applyProtection="0"/>
    <xf numFmtId="9" fontId="9" fillId="0" borderId="0" applyFont="0" applyFill="0" applyBorder="0" applyAlignment="0" applyProtection="0"/>
    <xf numFmtId="16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45" fillId="0" borderId="0"/>
    <xf numFmtId="0" fontId="9" fillId="0" borderId="0"/>
    <xf numFmtId="0" fontId="9" fillId="0" borderId="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70"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70" fontId="9"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70"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70" fontId="9" fillId="0" borderId="0" applyFont="0" applyFill="0" applyBorder="0" applyAlignment="0" applyProtection="0"/>
    <xf numFmtId="0" fontId="45" fillId="0" borderId="0"/>
    <xf numFmtId="9" fontId="45" fillId="0" borderId="0" applyFont="0" applyFill="0" applyBorder="0" applyAlignment="0" applyProtection="0"/>
    <xf numFmtId="0" fontId="9" fillId="0" borderId="0"/>
    <xf numFmtId="0" fontId="9" fillId="0" borderId="0"/>
    <xf numFmtId="9" fontId="45" fillId="0" borderId="0" applyFont="0" applyFill="0" applyBorder="0" applyAlignment="0" applyProtection="0"/>
    <xf numFmtId="0" fontId="4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45" fillId="0" borderId="0"/>
    <xf numFmtId="0" fontId="9" fillId="0" borderId="0"/>
    <xf numFmtId="0" fontId="9" fillId="0" borderId="0"/>
    <xf numFmtId="9" fontId="45"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170"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45" fillId="0" borderId="0" applyFont="0" applyFill="0" applyBorder="0" applyAlignment="0" applyProtection="0"/>
    <xf numFmtId="0" fontId="45" fillId="0" borderId="0"/>
    <xf numFmtId="9" fontId="45" fillId="0" borderId="0" applyFont="0" applyFill="0" applyBorder="0" applyAlignment="0" applyProtection="0"/>
    <xf numFmtId="0" fontId="45" fillId="0" borderId="0"/>
    <xf numFmtId="9" fontId="45" fillId="0" borderId="0" applyFont="0" applyFill="0" applyBorder="0" applyAlignment="0" applyProtection="0"/>
    <xf numFmtId="0" fontId="45" fillId="0" borderId="0"/>
    <xf numFmtId="0" fontId="45" fillId="0" borderId="0"/>
    <xf numFmtId="9" fontId="45" fillId="0" borderId="0" applyFont="0" applyFill="0" applyBorder="0" applyAlignment="0" applyProtection="0"/>
    <xf numFmtId="0" fontId="45" fillId="0" borderId="0"/>
    <xf numFmtId="0" fontId="45" fillId="0" borderId="0"/>
    <xf numFmtId="9" fontId="45" fillId="0" borderId="0" applyFont="0" applyFill="0" applyBorder="0" applyAlignment="0" applyProtection="0"/>
    <xf numFmtId="0" fontId="45" fillId="0" borderId="0"/>
    <xf numFmtId="9" fontId="45" fillId="0" borderId="0" applyFont="0" applyFill="0" applyBorder="0" applyAlignment="0" applyProtection="0"/>
    <xf numFmtId="9" fontId="45" fillId="0" borderId="0" applyFont="0" applyFill="0" applyBorder="0" applyAlignment="0" applyProtection="0"/>
    <xf numFmtId="0" fontId="31" fillId="11" borderId="31" applyNumberFormat="0" applyAlignment="0" applyProtection="0"/>
    <xf numFmtId="0" fontId="8" fillId="0" borderId="0"/>
    <xf numFmtId="0" fontId="11" fillId="0" borderId="0"/>
    <xf numFmtId="0" fontId="7" fillId="0" borderId="0"/>
    <xf numFmtId="170" fontId="7" fillId="0" borderId="0" applyFont="0" applyFill="0" applyBorder="0" applyAlignment="0" applyProtection="0"/>
    <xf numFmtId="9" fontId="7" fillId="0" borderId="0" applyFont="0" applyFill="0" applyBorder="0" applyAlignment="0" applyProtection="0"/>
    <xf numFmtId="170" fontId="7" fillId="0" borderId="0" applyFont="0" applyFill="0" applyBorder="0" applyAlignment="0" applyProtection="0"/>
    <xf numFmtId="0" fontId="11" fillId="0" borderId="0"/>
    <xf numFmtId="0" fontId="11" fillId="0" borderId="0"/>
    <xf numFmtId="0" fontId="11" fillId="0" borderId="0"/>
    <xf numFmtId="0" fontId="11" fillId="0" borderId="0"/>
    <xf numFmtId="0" fontId="6" fillId="0" borderId="0"/>
    <xf numFmtId="170" fontId="6" fillId="0" borderId="0" applyFont="0" applyFill="0" applyBorder="0" applyAlignment="0" applyProtection="0"/>
    <xf numFmtId="9" fontId="6" fillId="0" borderId="0" applyFont="0" applyFill="0" applyBorder="0" applyAlignment="0" applyProtection="0"/>
    <xf numFmtId="170"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xf numFmtId="0" fontId="6" fillId="0" borderId="0"/>
    <xf numFmtId="0" fontId="11" fillId="0" borderId="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11" fillId="0" borderId="0"/>
    <xf numFmtId="0" fontId="6" fillId="0" borderId="0"/>
    <xf numFmtId="0" fontId="6" fillId="14" borderId="35" applyNumberFormat="0" applyFont="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170" fontId="6" fillId="0" borderId="0" applyFont="0" applyFill="0" applyBorder="0" applyAlignment="0" applyProtection="0"/>
    <xf numFmtId="9" fontId="6" fillId="0" borderId="0" applyFont="0" applyFill="0" applyBorder="0" applyAlignment="0" applyProtection="0"/>
    <xf numFmtId="16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11" fillId="0" borderId="0"/>
    <xf numFmtId="0" fontId="6" fillId="0" borderId="0"/>
    <xf numFmtId="0" fontId="6" fillId="0" borderId="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11"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170" fontId="6" fillId="0" borderId="0" applyFont="0" applyFill="0" applyBorder="0" applyAlignment="0" applyProtection="0"/>
    <xf numFmtId="0" fontId="6" fillId="0" borderId="0"/>
    <xf numFmtId="0" fontId="11"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170"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170" fontId="6" fillId="0" borderId="0" applyFont="0" applyFill="0" applyBorder="0" applyAlignment="0" applyProtection="0"/>
    <xf numFmtId="0" fontId="6" fillId="0" borderId="0"/>
    <xf numFmtId="0" fontId="6" fillId="0" borderId="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14" borderId="35" applyNumberFormat="0" applyFont="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170" fontId="6" fillId="0" borderId="0" applyFont="0" applyFill="0" applyBorder="0" applyAlignment="0" applyProtection="0"/>
    <xf numFmtId="9" fontId="6" fillId="0" borderId="0" applyFont="0" applyFill="0" applyBorder="0" applyAlignment="0" applyProtection="0"/>
    <xf numFmtId="16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170"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170"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17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9" fontId="6" fillId="0" borderId="0" applyFont="0" applyFill="0" applyBorder="0" applyAlignment="0" applyProtection="0"/>
    <xf numFmtId="170" fontId="6"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 fillId="0" borderId="0"/>
    <xf numFmtId="170" fontId="5" fillId="0" borderId="0" applyFont="0" applyFill="0" applyBorder="0" applyAlignment="0" applyProtection="0"/>
    <xf numFmtId="9" fontId="5" fillId="0" borderId="0" applyFont="0" applyFill="0" applyBorder="0" applyAlignment="0" applyProtection="0"/>
    <xf numFmtId="170" fontId="5" fillId="0" borderId="0" applyFont="0" applyFill="0" applyBorder="0" applyAlignment="0" applyProtection="0"/>
    <xf numFmtId="0" fontId="11" fillId="0" borderId="0"/>
    <xf numFmtId="0" fontId="4" fillId="0" borderId="0"/>
    <xf numFmtId="170" fontId="4" fillId="0" borderId="0" applyFont="0" applyFill="0" applyBorder="0" applyAlignment="0" applyProtection="0"/>
    <xf numFmtId="9" fontId="4" fillId="0" borderId="0" applyFont="0" applyFill="0" applyBorder="0" applyAlignment="0" applyProtection="0"/>
    <xf numFmtId="170"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1" fillId="0" borderId="0"/>
    <xf numFmtId="0" fontId="4" fillId="0" borderId="0"/>
    <xf numFmtId="0" fontId="4" fillId="0" borderId="0"/>
    <xf numFmtId="0" fontId="11" fillId="0" borderId="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14" borderId="35" applyNumberFormat="0" applyFont="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0" borderId="0"/>
    <xf numFmtId="170" fontId="4" fillId="0" borderId="0" applyFont="0" applyFill="0" applyBorder="0" applyAlignment="0" applyProtection="0"/>
    <xf numFmtId="0" fontId="4" fillId="0" borderId="0"/>
    <xf numFmtId="170"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70" fontId="4" fillId="0" borderId="0" applyFont="0" applyFill="0" applyBorder="0" applyAlignment="0" applyProtection="0"/>
    <xf numFmtId="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170"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170"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170"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170" fontId="4" fillId="0" borderId="0" applyFont="0" applyFill="0" applyBorder="0" applyAlignment="0" applyProtection="0"/>
    <xf numFmtId="0" fontId="4" fillId="0" borderId="0"/>
    <xf numFmtId="0" fontId="4" fillId="0" borderId="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14" borderId="35" applyNumberFormat="0" applyFont="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0" borderId="0"/>
    <xf numFmtId="170" fontId="4" fillId="0" borderId="0" applyFont="0" applyFill="0" applyBorder="0" applyAlignment="0" applyProtection="0"/>
    <xf numFmtId="0" fontId="4" fillId="0" borderId="0"/>
    <xf numFmtId="170"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70" fontId="4" fillId="0" borderId="0" applyFont="0" applyFill="0" applyBorder="0" applyAlignment="0" applyProtection="0"/>
    <xf numFmtId="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170"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170"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170"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17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9" fontId="4" fillId="0" borderId="0" applyFont="0" applyFill="0" applyBorder="0" applyAlignment="0" applyProtection="0"/>
    <xf numFmtId="170" fontId="4" fillId="0" borderId="0" applyFont="0" applyFill="0" applyBorder="0" applyAlignment="0" applyProtection="0"/>
    <xf numFmtId="0" fontId="4" fillId="0" borderId="0"/>
    <xf numFmtId="170" fontId="4" fillId="0" borderId="0" applyFont="0" applyFill="0" applyBorder="0" applyAlignment="0" applyProtection="0"/>
    <xf numFmtId="9" fontId="4" fillId="0" borderId="0" applyFont="0" applyFill="0" applyBorder="0" applyAlignment="0" applyProtection="0"/>
    <xf numFmtId="170"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14" borderId="35" applyNumberFormat="0" applyFont="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0" borderId="0"/>
    <xf numFmtId="170" fontId="4" fillId="0" borderId="0" applyFont="0" applyFill="0" applyBorder="0" applyAlignment="0" applyProtection="0"/>
    <xf numFmtId="0" fontId="4" fillId="0" borderId="0"/>
    <xf numFmtId="170"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70" fontId="4" fillId="0" borderId="0" applyFont="0" applyFill="0" applyBorder="0" applyAlignment="0" applyProtection="0"/>
    <xf numFmtId="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170"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170"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170"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170" fontId="4" fillId="0" borderId="0" applyFont="0" applyFill="0" applyBorder="0" applyAlignment="0" applyProtection="0"/>
    <xf numFmtId="0" fontId="4" fillId="0" borderId="0"/>
    <xf numFmtId="0" fontId="4" fillId="0" borderId="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14" borderId="35" applyNumberFormat="0" applyFont="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0" borderId="0"/>
    <xf numFmtId="170" fontId="4" fillId="0" borderId="0" applyFont="0" applyFill="0" applyBorder="0" applyAlignment="0" applyProtection="0"/>
    <xf numFmtId="0" fontId="4" fillId="0" borderId="0"/>
    <xf numFmtId="170"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70" fontId="4" fillId="0" borderId="0" applyFont="0" applyFill="0" applyBorder="0" applyAlignment="0" applyProtection="0"/>
    <xf numFmtId="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170"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170"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170"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17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9" fontId="4" fillId="0" borderId="0" applyFont="0" applyFill="0" applyBorder="0" applyAlignment="0" applyProtection="0"/>
    <xf numFmtId="170" fontId="4" fillId="0" borderId="0" applyFont="0" applyFill="0" applyBorder="0" applyAlignment="0" applyProtection="0"/>
    <xf numFmtId="0" fontId="4" fillId="0" borderId="0"/>
    <xf numFmtId="170" fontId="4" fillId="0" borderId="0" applyFont="0" applyFill="0" applyBorder="0" applyAlignment="0" applyProtection="0"/>
    <xf numFmtId="9" fontId="4" fillId="0" borderId="0" applyFont="0" applyFill="0" applyBorder="0" applyAlignment="0" applyProtection="0"/>
    <xf numFmtId="170" fontId="4" fillId="0" borderId="0" applyFont="0" applyFill="0" applyBorder="0" applyAlignment="0" applyProtection="0"/>
    <xf numFmtId="0" fontId="11" fillId="0" borderId="0"/>
    <xf numFmtId="0" fontId="3" fillId="0" borderId="0"/>
    <xf numFmtId="0" fontId="2" fillId="0" borderId="0"/>
    <xf numFmtId="0" fontId="11" fillId="0" borderId="0"/>
    <xf numFmtId="43" fontId="11" fillId="0" borderId="0" applyFont="0" applyFill="0" applyBorder="0" applyAlignment="0" applyProtection="0"/>
    <xf numFmtId="9" fontId="11" fillId="0" borderId="0" applyFont="0" applyFill="0" applyBorder="0" applyAlignment="0" applyProtection="0"/>
    <xf numFmtId="0" fontId="2" fillId="0" borderId="0"/>
    <xf numFmtId="170" fontId="2" fillId="0" borderId="0" applyFont="0" applyFill="0" applyBorder="0" applyAlignment="0" applyProtection="0"/>
    <xf numFmtId="9" fontId="2" fillId="0" borderId="0" applyFont="0" applyFill="0" applyBorder="0" applyAlignment="0" applyProtection="0"/>
    <xf numFmtId="170"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14" borderId="35"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9"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70"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70"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14" borderId="35"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9"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70"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70"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9"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9" fontId="2" fillId="0" borderId="0" applyFont="0" applyFill="0" applyBorder="0" applyAlignment="0" applyProtection="0"/>
    <xf numFmtId="170"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14" borderId="35"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9"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70"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70"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14" borderId="35"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9"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70"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70"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9" fontId="2" fillId="0" borderId="0" applyFont="0" applyFill="0" applyBorder="0" applyAlignment="0" applyProtection="0"/>
    <xf numFmtId="170" fontId="2" fillId="0" borderId="0" applyFont="0" applyFill="0" applyBorder="0" applyAlignment="0" applyProtection="0"/>
    <xf numFmtId="44" fontId="11" fillId="0" borderId="0" applyFont="0" applyFill="0" applyBorder="0" applyAlignment="0" applyProtection="0"/>
    <xf numFmtId="0" fontId="2" fillId="0" borderId="0"/>
    <xf numFmtId="170" fontId="2" fillId="0" borderId="0" applyFont="0" applyFill="0" applyBorder="0" applyAlignment="0" applyProtection="0"/>
    <xf numFmtId="9"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9" fontId="2" fillId="0" borderId="0" applyFont="0" applyFill="0" applyBorder="0" applyAlignment="0" applyProtection="0"/>
    <xf numFmtId="170"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14" borderId="35"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9"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70"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70"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14" borderId="35"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9"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70"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70"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9"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9" fontId="2" fillId="0" borderId="0" applyFont="0" applyFill="0" applyBorder="0" applyAlignment="0" applyProtection="0"/>
    <xf numFmtId="170"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14" borderId="35"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9"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70"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70"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14" borderId="35"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9"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70"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70"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9"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9"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0" fontId="25" fillId="0" borderId="28" applyNumberFormat="0" applyFill="0" applyAlignment="0" applyProtection="0"/>
    <xf numFmtId="0" fontId="26" fillId="0" borderId="29" applyNumberFormat="0" applyFill="0" applyAlignment="0" applyProtection="0"/>
    <xf numFmtId="0" fontId="27" fillId="0" borderId="30" applyNumberFormat="0" applyFill="0" applyAlignment="0" applyProtection="0"/>
    <xf numFmtId="0" fontId="27" fillId="0" borderId="0" applyNumberFormat="0" applyFill="0" applyBorder="0" applyAlignment="0" applyProtection="0"/>
    <xf numFmtId="0" fontId="28" fillId="8" borderId="0" applyNumberFormat="0" applyBorder="0" applyAlignment="0" applyProtection="0"/>
    <xf numFmtId="0" fontId="29" fillId="9" borderId="0" applyNumberFormat="0" applyBorder="0" applyAlignment="0" applyProtection="0"/>
    <xf numFmtId="0" fontId="30" fillId="10" borderId="0" applyNumberFormat="0" applyBorder="0" applyAlignment="0" applyProtection="0"/>
    <xf numFmtId="0" fontId="32" fillId="12" borderId="32" applyNumberFormat="0" applyAlignment="0" applyProtection="0"/>
    <xf numFmtId="0" fontId="33" fillId="12" borderId="31" applyNumberFormat="0" applyAlignment="0" applyProtection="0"/>
    <xf numFmtId="0" fontId="34" fillId="0" borderId="33" applyNumberFormat="0" applyFill="0" applyAlignment="0" applyProtection="0"/>
    <xf numFmtId="0" fontId="35" fillId="13" borderId="34" applyNumberFormat="0" applyAlignment="0" applyProtection="0"/>
    <xf numFmtId="0" fontId="21" fillId="0" borderId="0" applyNumberFormat="0" applyFill="0" applyBorder="0" applyAlignment="0" applyProtection="0"/>
    <xf numFmtId="0" fontId="36" fillId="0" borderId="0" applyNumberFormat="0" applyFill="0" applyBorder="0" applyAlignment="0" applyProtection="0"/>
    <xf numFmtId="0" fontId="22" fillId="0" borderId="36" applyNumberFormat="0" applyFill="0" applyAlignment="0" applyProtection="0"/>
    <xf numFmtId="0" fontId="37"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37" fillId="38" borderId="0" applyNumberFormat="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48" fillId="43" borderId="0" applyNumberFormat="0" applyBorder="0" applyAlignment="0" applyProtection="0"/>
    <xf numFmtId="0" fontId="48" fillId="44" borderId="0" applyNumberFormat="0" applyBorder="0" applyAlignment="0" applyProtection="0"/>
    <xf numFmtId="0" fontId="48" fillId="45" borderId="0" applyNumberFormat="0" applyBorder="0" applyAlignment="0" applyProtection="0"/>
    <xf numFmtId="0" fontId="48" fillId="46" borderId="0" applyNumberFormat="0" applyBorder="0" applyAlignment="0" applyProtection="0"/>
    <xf numFmtId="0" fontId="48" fillId="47" borderId="0" applyNumberFormat="0" applyBorder="0" applyAlignment="0" applyProtection="0"/>
    <xf numFmtId="0" fontId="48" fillId="48" borderId="0" applyNumberFormat="0" applyBorder="0" applyAlignment="0" applyProtection="0"/>
    <xf numFmtId="0" fontId="48" fillId="49" borderId="0" applyNumberFormat="0" applyBorder="0" applyAlignment="0" applyProtection="0"/>
    <xf numFmtId="0" fontId="48" fillId="50" borderId="0" applyNumberFormat="0" applyBorder="0" applyAlignment="0" applyProtection="0"/>
    <xf numFmtId="0" fontId="48" fillId="51" borderId="0" applyNumberFormat="0" applyBorder="0" applyAlignment="0" applyProtection="0"/>
    <xf numFmtId="0" fontId="48" fillId="46" borderId="0" applyNumberFormat="0" applyBorder="0" applyAlignment="0" applyProtection="0"/>
    <xf numFmtId="0" fontId="48" fillId="49" borderId="0" applyNumberFormat="0" applyBorder="0" applyAlignment="0" applyProtection="0"/>
    <xf numFmtId="0" fontId="48" fillId="52" borderId="0" applyNumberFormat="0" applyBorder="0" applyAlignment="0" applyProtection="0"/>
    <xf numFmtId="0" fontId="67" fillId="53" borderId="0" applyNumberFormat="0" applyBorder="0" applyAlignment="0" applyProtection="0"/>
    <xf numFmtId="0" fontId="67" fillId="50" borderId="0" applyNumberFormat="0" applyBorder="0" applyAlignment="0" applyProtection="0"/>
    <xf numFmtId="0" fontId="67" fillId="51" borderId="0" applyNumberFormat="0" applyBorder="0" applyAlignment="0" applyProtection="0"/>
    <xf numFmtId="0" fontId="67" fillId="54" borderId="0" applyNumberFormat="0" applyBorder="0" applyAlignment="0" applyProtection="0"/>
    <xf numFmtId="0" fontId="67" fillId="55" borderId="0" applyNumberFormat="0" applyBorder="0" applyAlignment="0" applyProtection="0"/>
    <xf numFmtId="0" fontId="67" fillId="56" borderId="0" applyNumberFormat="0" applyBorder="0" applyAlignment="0" applyProtection="0"/>
    <xf numFmtId="0" fontId="67" fillId="57" borderId="0" applyNumberFormat="0" applyBorder="0" applyAlignment="0" applyProtection="0"/>
    <xf numFmtId="0" fontId="67" fillId="58" borderId="0" applyNumberFormat="0" applyBorder="0" applyAlignment="0" applyProtection="0"/>
    <xf numFmtId="0" fontId="67" fillId="59" borderId="0" applyNumberFormat="0" applyBorder="0" applyAlignment="0" applyProtection="0"/>
    <xf numFmtId="0" fontId="67" fillId="54" borderId="0" applyNumberFormat="0" applyBorder="0" applyAlignment="0" applyProtection="0"/>
    <xf numFmtId="0" fontId="67" fillId="55" borderId="0" applyNumberFormat="0" applyBorder="0" applyAlignment="0" applyProtection="0"/>
    <xf numFmtId="0" fontId="67" fillId="60" borderId="0" applyNumberFormat="0" applyBorder="0" applyAlignment="0" applyProtection="0"/>
    <xf numFmtId="0" fontId="68" fillId="44" borderId="0" applyNumberFormat="0" applyBorder="0" applyAlignment="0" applyProtection="0"/>
    <xf numFmtId="0" fontId="69" fillId="61" borderId="39" applyNumberFormat="0" applyAlignment="0" applyProtection="0"/>
    <xf numFmtId="0" fontId="70" fillId="62" borderId="40" applyNumberFormat="0" applyAlignment="0" applyProtection="0"/>
    <xf numFmtId="170" fontId="11" fillId="0" borderId="0" applyFont="0" applyFill="0" applyBorder="0" applyAlignment="0" applyProtection="0"/>
    <xf numFmtId="170" fontId="11" fillId="0" borderId="0" applyFont="0" applyFill="0" applyBorder="0" applyAlignment="0" applyProtection="0"/>
    <xf numFmtId="170" fontId="1" fillId="0" borderId="0" applyFont="0" applyFill="0" applyBorder="0" applyAlignment="0" applyProtection="0"/>
    <xf numFmtId="0" fontId="71" fillId="0" borderId="0" applyNumberFormat="0" applyFill="0" applyBorder="0" applyAlignment="0" applyProtection="0"/>
    <xf numFmtId="0" fontId="72" fillId="45" borderId="0" applyNumberFormat="0" applyBorder="0" applyAlignment="0" applyProtection="0"/>
    <xf numFmtId="0" fontId="73" fillId="0" borderId="41" applyNumberFormat="0" applyFill="0" applyAlignment="0" applyProtection="0"/>
    <xf numFmtId="0" fontId="74" fillId="0" borderId="42" applyNumberFormat="0" applyFill="0" applyAlignment="0" applyProtection="0"/>
    <xf numFmtId="0" fontId="75" fillId="0" borderId="43" applyNumberFormat="0" applyFill="0" applyAlignment="0" applyProtection="0"/>
    <xf numFmtId="0" fontId="75" fillId="0" borderId="0" applyNumberFormat="0" applyFill="0" applyBorder="0" applyAlignment="0" applyProtection="0"/>
    <xf numFmtId="0" fontId="76" fillId="48" borderId="39" applyNumberFormat="0" applyAlignment="0" applyProtection="0"/>
    <xf numFmtId="0" fontId="77" fillId="0" borderId="44" applyNumberFormat="0" applyFill="0" applyAlignment="0" applyProtection="0"/>
    <xf numFmtId="0" fontId="78" fillId="63" borderId="0" applyNumberFormat="0" applyBorder="0" applyAlignment="0" applyProtection="0"/>
    <xf numFmtId="0" fontId="46" fillId="0" borderId="0"/>
    <xf numFmtId="0" fontId="46" fillId="0" borderId="0"/>
    <xf numFmtId="0" fontId="1" fillId="0" borderId="0"/>
    <xf numFmtId="0" fontId="1" fillId="0" borderId="0"/>
    <xf numFmtId="0" fontId="11" fillId="64" borderId="45" applyNumberFormat="0" applyFont="0" applyAlignment="0" applyProtection="0"/>
    <xf numFmtId="0" fontId="11" fillId="64" borderId="45" applyNumberFormat="0" applyFont="0" applyAlignment="0" applyProtection="0"/>
    <xf numFmtId="0" fontId="79" fillId="61" borderId="46" applyNumberFormat="0" applyAlignment="0" applyProtection="0"/>
    <xf numFmtId="9" fontId="1" fillId="0" borderId="0" applyFont="0" applyFill="0" applyBorder="0" applyAlignment="0" applyProtection="0"/>
    <xf numFmtId="0" fontId="81" fillId="0" borderId="47" applyNumberFormat="0" applyFill="0" applyAlignment="0" applyProtection="0"/>
    <xf numFmtId="0" fontId="82" fillId="0" borderId="0" applyNumberFormat="0" applyFill="0" applyBorder="0" applyAlignment="0" applyProtection="0"/>
    <xf numFmtId="0" fontId="69" fillId="61" borderId="39" applyNumberFormat="0" applyAlignment="0" applyProtection="0"/>
    <xf numFmtId="0" fontId="76" fillId="48" borderId="39" applyNumberFormat="0" applyAlignment="0" applyProtection="0"/>
    <xf numFmtId="0" fontId="11" fillId="64" borderId="45" applyNumberFormat="0" applyFont="0" applyAlignment="0" applyProtection="0"/>
    <xf numFmtId="0" fontId="11" fillId="64" borderId="45" applyNumberFormat="0" applyFont="0" applyAlignment="0" applyProtection="0"/>
    <xf numFmtId="0" fontId="79" fillId="61" borderId="46" applyNumberFormat="0" applyAlignment="0" applyProtection="0"/>
    <xf numFmtId="0" fontId="81" fillId="0" borderId="47" applyNumberFormat="0" applyFill="0" applyAlignment="0" applyProtection="0"/>
    <xf numFmtId="16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97" fillId="0" borderId="0" applyNumberFormat="0" applyFill="0" applyBorder="0" applyAlignment="0" applyProtection="0"/>
    <xf numFmtId="202" fontId="99" fillId="0" borderId="0" applyFill="0" applyBorder="0" applyAlignment="0" applyProtection="0"/>
    <xf numFmtId="0" fontId="69" fillId="61" borderId="39" applyNumberFormat="0" applyAlignment="0" applyProtection="0"/>
    <xf numFmtId="0" fontId="76" fillId="48" borderId="39" applyNumberFormat="0" applyAlignment="0" applyProtection="0"/>
    <xf numFmtId="0" fontId="11" fillId="64" borderId="45" applyNumberFormat="0" applyFont="0" applyAlignment="0" applyProtection="0"/>
    <xf numFmtId="0" fontId="11" fillId="64" borderId="45" applyNumberFormat="0" applyFont="0" applyAlignment="0" applyProtection="0"/>
    <xf numFmtId="0" fontId="79" fillId="61" borderId="46" applyNumberFormat="0" applyAlignment="0" applyProtection="0"/>
    <xf numFmtId="0" fontId="81" fillId="0" borderId="47" applyNumberFormat="0" applyFill="0" applyAlignment="0" applyProtection="0"/>
    <xf numFmtId="0" fontId="69" fillId="61" borderId="39" applyNumberFormat="0" applyAlignment="0" applyProtection="0"/>
    <xf numFmtId="0" fontId="76" fillId="48" borderId="39" applyNumberFormat="0" applyAlignment="0" applyProtection="0"/>
    <xf numFmtId="0" fontId="11" fillId="64" borderId="45" applyNumberFormat="0" applyFont="0" applyAlignment="0" applyProtection="0"/>
    <xf numFmtId="0" fontId="11" fillId="64" borderId="45" applyNumberFormat="0" applyFont="0" applyAlignment="0" applyProtection="0"/>
    <xf numFmtId="0" fontId="79" fillId="61" borderId="46" applyNumberFormat="0" applyAlignment="0" applyProtection="0"/>
    <xf numFmtId="0" fontId="81" fillId="0" borderId="47" applyNumberFormat="0" applyFill="0" applyAlignment="0" applyProtection="0"/>
    <xf numFmtId="9" fontId="104" fillId="0" borderId="0">
      <alignment horizontal="right"/>
    </xf>
    <xf numFmtId="164" fontId="105" fillId="0" borderId="0" applyFont="0" applyFill="0" applyBorder="0" applyAlignment="0" applyProtection="0"/>
    <xf numFmtId="166" fontId="105" fillId="0" borderId="0" applyFont="0" applyFill="0" applyBorder="0" applyAlignment="0" applyProtection="0"/>
    <xf numFmtId="9" fontId="105" fillId="0" borderId="0" applyFont="0" applyFill="0" applyBorder="0" applyAlignment="0" applyProtection="0"/>
    <xf numFmtId="10" fontId="105" fillId="0" borderId="0" applyFont="0" applyFill="0" applyBorder="0" applyAlignment="0" applyProtection="0"/>
    <xf numFmtId="0" fontId="11" fillId="70" borderId="39" applyNumberFormat="0">
      <alignment horizontal="centerContinuous" vertical="center" wrapText="1"/>
    </xf>
    <xf numFmtId="0" fontId="11" fillId="71" borderId="39" applyNumberFormat="0">
      <alignment horizontal="left" vertical="center"/>
    </xf>
    <xf numFmtId="170" fontId="106" fillId="0" borderId="0" applyFont="0" applyFill="0" applyBorder="0" applyAlignment="0" applyProtection="0"/>
    <xf numFmtId="0" fontId="11" fillId="0" borderId="0"/>
    <xf numFmtId="0" fontId="11" fillId="0" borderId="0" applyFont="0" applyFill="0" applyBorder="0" applyAlignment="0" applyProtection="0"/>
    <xf numFmtId="203" fontId="11" fillId="0" borderId="0" applyFont="0" applyFill="0" applyBorder="0" applyAlignment="0" applyProtection="0"/>
    <xf numFmtId="0" fontId="107" fillId="0" borderId="0"/>
    <xf numFmtId="0" fontId="108" fillId="0" borderId="0" applyFont="0" applyFill="0" applyBorder="0" applyAlignment="0" applyProtection="0"/>
    <xf numFmtId="204" fontId="11" fillId="0" borderId="0" applyFont="0" applyFill="0" applyBorder="0" applyAlignment="0" applyProtection="0"/>
    <xf numFmtId="178" fontId="11" fillId="0" borderId="0" applyFont="0" applyFill="0" applyBorder="0" applyAlignment="0" applyProtection="0"/>
    <xf numFmtId="205" fontId="45" fillId="0" borderId="0" applyFont="0" applyFill="0" applyBorder="0" applyAlignment="0" applyProtection="0"/>
    <xf numFmtId="206" fontId="45" fillId="0" borderId="0" applyFont="0" applyFill="0" applyBorder="0" applyAlignment="0" applyProtection="0"/>
    <xf numFmtId="39" fontId="11" fillId="0" borderId="0" applyFont="0" applyFill="0" applyBorder="0" applyAlignment="0" applyProtection="0"/>
    <xf numFmtId="0" fontId="107" fillId="0" borderId="0"/>
    <xf numFmtId="0" fontId="11" fillId="0" borderId="0">
      <alignment vertical="top"/>
    </xf>
    <xf numFmtId="9" fontId="108" fillId="0" borderId="0">
      <alignment horizontal="right"/>
    </xf>
    <xf numFmtId="0" fontId="109" fillId="0" borderId="0" applyNumberFormat="0" applyFill="0">
      <alignment horizontal="left" vertical="center" wrapText="1"/>
    </xf>
    <xf numFmtId="207" fontId="11" fillId="0" borderId="0" applyFont="0" applyFill="0" applyBorder="0" applyAlignment="0" applyProtection="0"/>
    <xf numFmtId="208" fontId="45" fillId="0" borderId="0" applyFont="0" applyFill="0" applyBorder="0" applyAlignment="0" applyProtection="0"/>
    <xf numFmtId="209" fontId="45" fillId="0" borderId="0" applyFont="0" applyFill="0" applyBorder="0" applyAlignment="0" applyProtection="0"/>
    <xf numFmtId="210" fontId="45" fillId="0" borderId="0" applyFont="0" applyFill="0" applyBorder="0" applyAlignment="0" applyProtection="0"/>
    <xf numFmtId="211" fontId="45" fillId="0" borderId="0" applyFont="0" applyFill="0" applyBorder="0" applyAlignment="0" applyProtection="0"/>
    <xf numFmtId="212" fontId="11" fillId="0" borderId="0" applyFont="0" applyFill="0" applyBorder="0" applyAlignment="0" applyProtection="0"/>
    <xf numFmtId="213" fontId="11" fillId="0" borderId="0" applyFont="0" applyFill="0" applyBorder="0" applyAlignment="0" applyProtection="0"/>
    <xf numFmtId="214" fontId="11" fillId="0" borderId="0" applyFont="0" applyFill="0" applyBorder="0" applyProtection="0">
      <alignment horizontal="right"/>
    </xf>
    <xf numFmtId="215" fontId="45" fillId="0" borderId="0" applyFont="0" applyFill="0" applyBorder="0" applyAlignment="0" applyProtection="0"/>
    <xf numFmtId="168" fontId="45" fillId="0" borderId="0" applyFont="0" applyFill="0" applyBorder="0" applyAlignment="0" applyProtection="0"/>
    <xf numFmtId="216" fontId="11" fillId="0" borderId="0" applyFont="0" applyFill="0" applyBorder="0" applyAlignment="0" applyProtection="0"/>
    <xf numFmtId="173" fontId="11" fillId="0" borderId="0" applyFont="0" applyFill="0" applyBorder="0" applyAlignment="0" applyProtection="0"/>
    <xf numFmtId="217" fontId="45" fillId="0" borderId="0" applyFont="0" applyFill="0" applyBorder="0" applyAlignment="0" applyProtection="0"/>
    <xf numFmtId="217" fontId="11" fillId="0" borderId="0" applyFont="0" applyFill="0" applyBorder="0" applyAlignment="0" applyProtection="0"/>
    <xf numFmtId="218" fontId="11" fillId="0" borderId="0" applyFont="0" applyFill="0" applyBorder="0" applyAlignment="0" applyProtection="0"/>
    <xf numFmtId="188" fontId="11" fillId="0" borderId="0" applyFont="0" applyFill="0" applyBorder="0" applyAlignment="0" applyProtection="0"/>
    <xf numFmtId="219" fontId="11" fillId="0" borderId="0" applyFont="0" applyFill="0" applyBorder="0" applyAlignment="0" applyProtection="0"/>
    <xf numFmtId="0" fontId="11" fillId="0" borderId="0"/>
    <xf numFmtId="0" fontId="11" fillId="0" borderId="0"/>
    <xf numFmtId="0" fontId="110" fillId="0" borderId="0" applyFont="0" applyFill="0" applyBorder="0" applyAlignment="0" applyProtection="0"/>
    <xf numFmtId="220" fontId="110" fillId="0" borderId="0" applyFont="0" applyFill="0" applyBorder="0" applyAlignment="0" applyProtection="0"/>
    <xf numFmtId="0" fontId="45" fillId="0" borderId="0" applyNumberFormat="0" applyFill="0" applyBorder="0" applyAlignment="0" applyProtection="0"/>
    <xf numFmtId="221" fontId="109" fillId="0" borderId="0" applyNumberFormat="0" applyFill="0">
      <alignment horizontal="left" vertical="center" wrapText="1"/>
    </xf>
    <xf numFmtId="0" fontId="109" fillId="4" borderId="0" applyFont="0" applyFill="0" applyProtection="0"/>
    <xf numFmtId="203" fontId="11" fillId="0" borderId="0"/>
    <xf numFmtId="222" fontId="20" fillId="0" borderId="0" applyFill="0" applyBorder="0" applyAlignment="0" applyProtection="0">
      <alignment horizontal="right"/>
    </xf>
    <xf numFmtId="0" fontId="1" fillId="16" borderId="0" applyNumberFormat="0" applyBorder="0" applyAlignment="0" applyProtection="0"/>
    <xf numFmtId="0" fontId="100"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00" fillId="16" borderId="0" applyNumberFormat="0" applyBorder="0" applyAlignment="0" applyProtection="0"/>
    <xf numFmtId="0" fontId="1"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00" fillId="16" borderId="0" applyNumberFormat="0" applyBorder="0" applyAlignment="0" applyProtection="0"/>
    <xf numFmtId="0" fontId="11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00"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00" fillId="20" borderId="0" applyNumberFormat="0" applyBorder="0" applyAlignment="0" applyProtection="0"/>
    <xf numFmtId="0" fontId="1"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1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00"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00" fillId="24" borderId="0" applyNumberFormat="0" applyBorder="0" applyAlignment="0" applyProtection="0"/>
    <xf numFmtId="0" fontId="1"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1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00"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00" fillId="28" borderId="0" applyNumberFormat="0" applyBorder="0" applyAlignment="0" applyProtection="0"/>
    <xf numFmtId="0" fontId="1"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1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00"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00" fillId="32" borderId="0" applyNumberFormat="0" applyBorder="0" applyAlignment="0" applyProtection="0"/>
    <xf numFmtId="0" fontId="1"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1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00"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00" fillId="36" borderId="0" applyNumberFormat="0" applyBorder="0" applyAlignment="0" applyProtection="0"/>
    <xf numFmtId="0" fontId="1"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1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00"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00" fillId="17" borderId="0" applyNumberFormat="0" applyBorder="0" applyAlignment="0" applyProtection="0"/>
    <xf numFmtId="0" fontId="1"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11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00"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00" fillId="21" borderId="0" applyNumberFormat="0" applyBorder="0" applyAlignment="0" applyProtection="0"/>
    <xf numFmtId="0" fontId="1"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11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00"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00" fillId="25" borderId="0" applyNumberFormat="0" applyBorder="0" applyAlignment="0" applyProtection="0"/>
    <xf numFmtId="0" fontId="1"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11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00"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00" fillId="29" borderId="0" applyNumberFormat="0" applyBorder="0" applyAlignment="0" applyProtection="0"/>
    <xf numFmtId="0" fontId="1"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1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00"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00" fillId="33" borderId="0" applyNumberFormat="0" applyBorder="0" applyAlignment="0" applyProtection="0"/>
    <xf numFmtId="0" fontId="1"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11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00"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00" fillId="37" borderId="0" applyNumberFormat="0" applyBorder="0" applyAlignment="0" applyProtection="0"/>
    <xf numFmtId="0" fontId="1"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00" fillId="37" borderId="0" applyNumberFormat="0" applyBorder="0" applyAlignment="0" applyProtection="0"/>
    <xf numFmtId="0" fontId="11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12" fillId="18" borderId="0" applyNumberFormat="0" applyBorder="0" applyAlignment="0" applyProtection="0"/>
    <xf numFmtId="0" fontId="112" fillId="18" borderId="0" applyNumberFormat="0" applyBorder="0" applyAlignment="0" applyProtection="0"/>
    <xf numFmtId="0" fontId="112" fillId="18" borderId="0" applyNumberFormat="0" applyBorder="0" applyAlignment="0" applyProtection="0"/>
    <xf numFmtId="0" fontId="112" fillId="18" borderId="0" applyNumberFormat="0" applyBorder="0" applyAlignment="0" applyProtection="0"/>
    <xf numFmtId="0" fontId="112" fillId="18" borderId="0" applyNumberFormat="0" applyBorder="0" applyAlignment="0" applyProtection="0"/>
    <xf numFmtId="0" fontId="112" fillId="18" borderId="0" applyNumberFormat="0" applyBorder="0" applyAlignment="0" applyProtection="0"/>
    <xf numFmtId="0" fontId="112" fillId="18" borderId="0" applyNumberFormat="0" applyBorder="0" applyAlignment="0" applyProtection="0"/>
    <xf numFmtId="0" fontId="37" fillId="18" borderId="0" applyNumberFormat="0" applyBorder="0" applyAlignment="0" applyProtection="0"/>
    <xf numFmtId="0" fontId="112" fillId="22" borderId="0" applyNumberFormat="0" applyBorder="0" applyAlignment="0" applyProtection="0"/>
    <xf numFmtId="0" fontId="112" fillId="22" borderId="0" applyNumberFormat="0" applyBorder="0" applyAlignment="0" applyProtection="0"/>
    <xf numFmtId="0" fontId="112" fillId="22" borderId="0" applyNumberFormat="0" applyBorder="0" applyAlignment="0" applyProtection="0"/>
    <xf numFmtId="0" fontId="112" fillId="22" borderId="0" applyNumberFormat="0" applyBorder="0" applyAlignment="0" applyProtection="0"/>
    <xf numFmtId="0" fontId="112" fillId="22" borderId="0" applyNumberFormat="0" applyBorder="0" applyAlignment="0" applyProtection="0"/>
    <xf numFmtId="0" fontId="112" fillId="22" borderId="0" applyNumberFormat="0" applyBorder="0" applyAlignment="0" applyProtection="0"/>
    <xf numFmtId="0" fontId="112" fillId="22" borderId="0" applyNumberFormat="0" applyBorder="0" applyAlignment="0" applyProtection="0"/>
    <xf numFmtId="0" fontId="37" fillId="22" borderId="0" applyNumberFormat="0" applyBorder="0" applyAlignment="0" applyProtection="0"/>
    <xf numFmtId="0" fontId="112" fillId="26" borderId="0" applyNumberFormat="0" applyBorder="0" applyAlignment="0" applyProtection="0"/>
    <xf numFmtId="0" fontId="112" fillId="26" borderId="0" applyNumberFormat="0" applyBorder="0" applyAlignment="0" applyProtection="0"/>
    <xf numFmtId="0" fontId="112" fillId="26" borderId="0" applyNumberFormat="0" applyBorder="0" applyAlignment="0" applyProtection="0"/>
    <xf numFmtId="0" fontId="112" fillId="26" borderId="0" applyNumberFormat="0" applyBorder="0" applyAlignment="0" applyProtection="0"/>
    <xf numFmtId="0" fontId="112" fillId="26" borderId="0" applyNumberFormat="0" applyBorder="0" applyAlignment="0" applyProtection="0"/>
    <xf numFmtId="0" fontId="112" fillId="26" borderId="0" applyNumberFormat="0" applyBorder="0" applyAlignment="0" applyProtection="0"/>
    <xf numFmtId="0" fontId="112" fillId="26" borderId="0" applyNumberFormat="0" applyBorder="0" applyAlignment="0" applyProtection="0"/>
    <xf numFmtId="0" fontId="37" fillId="26" borderId="0" applyNumberFormat="0" applyBorder="0" applyAlignment="0" applyProtection="0"/>
    <xf numFmtId="0" fontId="112" fillId="30" borderId="0" applyNumberFormat="0" applyBorder="0" applyAlignment="0" applyProtection="0"/>
    <xf numFmtId="0" fontId="112" fillId="30" borderId="0" applyNumberFormat="0" applyBorder="0" applyAlignment="0" applyProtection="0"/>
    <xf numFmtId="0" fontId="112" fillId="30" borderId="0" applyNumberFormat="0" applyBorder="0" applyAlignment="0" applyProtection="0"/>
    <xf numFmtId="0" fontId="112" fillId="30" borderId="0" applyNumberFormat="0" applyBorder="0" applyAlignment="0" applyProtection="0"/>
    <xf numFmtId="0" fontId="112" fillId="30" borderId="0" applyNumberFormat="0" applyBorder="0" applyAlignment="0" applyProtection="0"/>
    <xf numFmtId="0" fontId="112" fillId="30" borderId="0" applyNumberFormat="0" applyBorder="0" applyAlignment="0" applyProtection="0"/>
    <xf numFmtId="0" fontId="112" fillId="30" borderId="0" applyNumberFormat="0" applyBorder="0" applyAlignment="0" applyProtection="0"/>
    <xf numFmtId="0" fontId="37" fillId="30" borderId="0" applyNumberFormat="0" applyBorder="0" applyAlignment="0" applyProtection="0"/>
    <xf numFmtId="0" fontId="112" fillId="34" borderId="0" applyNumberFormat="0" applyBorder="0" applyAlignment="0" applyProtection="0"/>
    <xf numFmtId="0" fontId="112" fillId="34" borderId="0" applyNumberFormat="0" applyBorder="0" applyAlignment="0" applyProtection="0"/>
    <xf numFmtId="0" fontId="112" fillId="34" borderId="0" applyNumberFormat="0" applyBorder="0" applyAlignment="0" applyProtection="0"/>
    <xf numFmtId="0" fontId="112" fillId="34" borderId="0" applyNumberFormat="0" applyBorder="0" applyAlignment="0" applyProtection="0"/>
    <xf numFmtId="0" fontId="112" fillId="34" borderId="0" applyNumberFormat="0" applyBorder="0" applyAlignment="0" applyProtection="0"/>
    <xf numFmtId="0" fontId="112" fillId="34" borderId="0" applyNumberFormat="0" applyBorder="0" applyAlignment="0" applyProtection="0"/>
    <xf numFmtId="0" fontId="112" fillId="34" borderId="0" applyNumberFormat="0" applyBorder="0" applyAlignment="0" applyProtection="0"/>
    <xf numFmtId="0" fontId="37" fillId="34"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37" fillId="38" borderId="0" applyNumberFormat="0" applyBorder="0" applyAlignment="0" applyProtection="0"/>
    <xf numFmtId="223" fontId="11" fillId="0" borderId="15">
      <alignment horizontal="right"/>
    </xf>
    <xf numFmtId="0" fontId="112" fillId="15" borderId="0" applyNumberFormat="0" applyBorder="0" applyAlignment="0" applyProtection="0"/>
    <xf numFmtId="0" fontId="112" fillId="15" borderId="0" applyNumberFormat="0" applyBorder="0" applyAlignment="0" applyProtection="0"/>
    <xf numFmtId="0" fontId="112" fillId="15" borderId="0" applyNumberFormat="0" applyBorder="0" applyAlignment="0" applyProtection="0"/>
    <xf numFmtId="0" fontId="112" fillId="15" borderId="0" applyNumberFormat="0" applyBorder="0" applyAlignment="0" applyProtection="0"/>
    <xf numFmtId="0" fontId="112" fillId="15" borderId="0" applyNumberFormat="0" applyBorder="0" applyAlignment="0" applyProtection="0"/>
    <xf numFmtId="0" fontId="112" fillId="15" borderId="0" applyNumberFormat="0" applyBorder="0" applyAlignment="0" applyProtection="0"/>
    <xf numFmtId="0" fontId="112" fillId="15" borderId="0" applyNumberFormat="0" applyBorder="0" applyAlignment="0" applyProtection="0"/>
    <xf numFmtId="0" fontId="37" fillId="15" borderId="0" applyNumberFormat="0" applyBorder="0" applyAlignment="0" applyProtection="0"/>
    <xf numFmtId="0" fontId="112" fillId="19" borderId="0" applyNumberFormat="0" applyBorder="0" applyAlignment="0" applyProtection="0"/>
    <xf numFmtId="0" fontId="112" fillId="19" borderId="0" applyNumberFormat="0" applyBorder="0" applyAlignment="0" applyProtection="0"/>
    <xf numFmtId="0" fontId="112" fillId="19" borderId="0" applyNumberFormat="0" applyBorder="0" applyAlignment="0" applyProtection="0"/>
    <xf numFmtId="0" fontId="112" fillId="19" borderId="0" applyNumberFormat="0" applyBorder="0" applyAlignment="0" applyProtection="0"/>
    <xf numFmtId="0" fontId="112" fillId="19" borderId="0" applyNumberFormat="0" applyBorder="0" applyAlignment="0" applyProtection="0"/>
    <xf numFmtId="0" fontId="112" fillId="19" borderId="0" applyNumberFormat="0" applyBorder="0" applyAlignment="0" applyProtection="0"/>
    <xf numFmtId="0" fontId="112" fillId="19" borderId="0" applyNumberFormat="0" applyBorder="0" applyAlignment="0" applyProtection="0"/>
    <xf numFmtId="0" fontId="37" fillId="19" borderId="0" applyNumberFormat="0" applyBorder="0" applyAlignment="0" applyProtection="0"/>
    <xf numFmtId="0" fontId="112" fillId="23" borderId="0" applyNumberFormat="0" applyBorder="0" applyAlignment="0" applyProtection="0"/>
    <xf numFmtId="0" fontId="112" fillId="23" borderId="0" applyNumberFormat="0" applyBorder="0" applyAlignment="0" applyProtection="0"/>
    <xf numFmtId="0" fontId="112" fillId="23" borderId="0" applyNumberFormat="0" applyBorder="0" applyAlignment="0" applyProtection="0"/>
    <xf numFmtId="0" fontId="112" fillId="23" borderId="0" applyNumberFormat="0" applyBorder="0" applyAlignment="0" applyProtection="0"/>
    <xf numFmtId="0" fontId="112" fillId="23" borderId="0" applyNumberFormat="0" applyBorder="0" applyAlignment="0" applyProtection="0"/>
    <xf numFmtId="0" fontId="112" fillId="23" borderId="0" applyNumberFormat="0" applyBorder="0" applyAlignment="0" applyProtection="0"/>
    <xf numFmtId="0" fontId="112" fillId="23" borderId="0" applyNumberFormat="0" applyBorder="0" applyAlignment="0" applyProtection="0"/>
    <xf numFmtId="0" fontId="37" fillId="23" borderId="0" applyNumberFormat="0" applyBorder="0" applyAlignment="0" applyProtection="0"/>
    <xf numFmtId="0" fontId="112" fillId="27" borderId="0" applyNumberFormat="0" applyBorder="0" applyAlignment="0" applyProtection="0"/>
    <xf numFmtId="0" fontId="112" fillId="27" borderId="0" applyNumberFormat="0" applyBorder="0" applyAlignment="0" applyProtection="0"/>
    <xf numFmtId="0" fontId="112" fillId="27" borderId="0" applyNumberFormat="0" applyBorder="0" applyAlignment="0" applyProtection="0"/>
    <xf numFmtId="0" fontId="112" fillId="27" borderId="0" applyNumberFormat="0" applyBorder="0" applyAlignment="0" applyProtection="0"/>
    <xf numFmtId="0" fontId="112" fillId="27" borderId="0" applyNumberFormat="0" applyBorder="0" applyAlignment="0" applyProtection="0"/>
    <xf numFmtId="0" fontId="112" fillId="27" borderId="0" applyNumberFormat="0" applyBorder="0" applyAlignment="0" applyProtection="0"/>
    <xf numFmtId="0" fontId="112" fillId="27" borderId="0" applyNumberFormat="0" applyBorder="0" applyAlignment="0" applyProtection="0"/>
    <xf numFmtId="0" fontId="37" fillId="27" borderId="0" applyNumberFormat="0" applyBorder="0" applyAlignment="0" applyProtection="0"/>
    <xf numFmtId="0" fontId="112" fillId="31" borderId="0" applyNumberFormat="0" applyBorder="0" applyAlignment="0" applyProtection="0"/>
    <xf numFmtId="0" fontId="112" fillId="31" borderId="0" applyNumberFormat="0" applyBorder="0" applyAlignment="0" applyProtection="0"/>
    <xf numFmtId="0" fontId="112" fillId="31" borderId="0" applyNumberFormat="0" applyBorder="0" applyAlignment="0" applyProtection="0"/>
    <xf numFmtId="0" fontId="112" fillId="31" borderId="0" applyNumberFormat="0" applyBorder="0" applyAlignment="0" applyProtection="0"/>
    <xf numFmtId="0" fontId="112" fillId="31" borderId="0" applyNumberFormat="0" applyBorder="0" applyAlignment="0" applyProtection="0"/>
    <xf numFmtId="0" fontId="112" fillId="31" borderId="0" applyNumberFormat="0" applyBorder="0" applyAlignment="0" applyProtection="0"/>
    <xf numFmtId="0" fontId="112" fillId="31" borderId="0" applyNumberFormat="0" applyBorder="0" applyAlignment="0" applyProtection="0"/>
    <xf numFmtId="0" fontId="37" fillId="31" borderId="0" applyNumberFormat="0" applyBorder="0" applyAlignment="0" applyProtection="0"/>
    <xf numFmtId="0" fontId="112" fillId="35" borderId="0" applyNumberFormat="0" applyBorder="0" applyAlignment="0" applyProtection="0"/>
    <xf numFmtId="0" fontId="112" fillId="35" borderId="0" applyNumberFormat="0" applyBorder="0" applyAlignment="0" applyProtection="0"/>
    <xf numFmtId="0" fontId="112" fillId="35" borderId="0" applyNumberFormat="0" applyBorder="0" applyAlignment="0" applyProtection="0"/>
    <xf numFmtId="0" fontId="112" fillId="35" borderId="0" applyNumberFormat="0" applyBorder="0" applyAlignment="0" applyProtection="0"/>
    <xf numFmtId="0" fontId="112" fillId="35" borderId="0" applyNumberFormat="0" applyBorder="0" applyAlignment="0" applyProtection="0"/>
    <xf numFmtId="0" fontId="112" fillId="35" borderId="0" applyNumberFormat="0" applyBorder="0" applyAlignment="0" applyProtection="0"/>
    <xf numFmtId="0" fontId="112" fillId="35" borderId="0" applyNumberFormat="0" applyBorder="0" applyAlignment="0" applyProtection="0"/>
    <xf numFmtId="0" fontId="37" fillId="35" borderId="0" applyNumberFormat="0" applyBorder="0" applyAlignment="0" applyProtection="0"/>
    <xf numFmtId="167" fontId="113" fillId="0" borderId="0" applyFont="0"/>
    <xf numFmtId="167" fontId="113" fillId="0" borderId="27" applyFont="0"/>
    <xf numFmtId="168" fontId="113" fillId="0" borderId="0" applyFont="0"/>
    <xf numFmtId="224" fontId="84" fillId="0" borderId="15">
      <alignment horizontal="right"/>
    </xf>
    <xf numFmtId="224" fontId="84" fillId="0" borderId="15" applyFill="0">
      <alignment horizontal="right"/>
    </xf>
    <xf numFmtId="225" fontId="11" fillId="0" borderId="15">
      <alignment horizontal="right"/>
    </xf>
    <xf numFmtId="3" fontId="11" fillId="0" borderId="15" applyFill="0">
      <alignment horizontal="right"/>
    </xf>
    <xf numFmtId="226" fontId="84" fillId="0" borderId="15" applyFill="0">
      <alignment horizontal="right"/>
    </xf>
    <xf numFmtId="3" fontId="114" fillId="0" borderId="15" applyFill="0">
      <alignment horizontal="right"/>
    </xf>
    <xf numFmtId="227" fontId="13" fillId="72" borderId="57">
      <alignment horizontal="center" vertical="center"/>
    </xf>
    <xf numFmtId="0" fontId="11" fillId="0" borderId="0"/>
    <xf numFmtId="203" fontId="115" fillId="0" borderId="0"/>
    <xf numFmtId="0" fontId="11" fillId="0" borderId="0"/>
    <xf numFmtId="228" fontId="11" fillId="0" borderId="15">
      <alignment horizontal="right"/>
      <protection locked="0"/>
    </xf>
    <xf numFmtId="165" fontId="84" fillId="0" borderId="15" applyNumberFormat="0" applyFont="0" applyBorder="0" applyProtection="0">
      <alignment horizontal="right"/>
    </xf>
    <xf numFmtId="229" fontId="116" fillId="73" borderId="58"/>
    <xf numFmtId="0" fontId="11" fillId="0" borderId="0" applyNumberFormat="0" applyFill="0" applyBorder="0" applyAlignment="0" applyProtection="0"/>
    <xf numFmtId="0" fontId="117" fillId="0" borderId="0" applyNumberFormat="0" applyFill="0" applyBorder="0" applyAlignment="0" applyProtection="0"/>
    <xf numFmtId="0" fontId="118" fillId="0" borderId="0"/>
    <xf numFmtId="0" fontId="119" fillId="9" borderId="0" applyNumberFormat="0" applyBorder="0" applyAlignment="0" applyProtection="0"/>
    <xf numFmtId="0" fontId="119" fillId="9" borderId="0" applyNumberFormat="0" applyBorder="0" applyAlignment="0" applyProtection="0"/>
    <xf numFmtId="0" fontId="119" fillId="9" borderId="0" applyNumberFormat="0" applyBorder="0" applyAlignment="0" applyProtection="0"/>
    <xf numFmtId="0" fontId="119" fillId="9" borderId="0" applyNumberFormat="0" applyBorder="0" applyAlignment="0" applyProtection="0"/>
    <xf numFmtId="0" fontId="119" fillId="9" borderId="0" applyNumberFormat="0" applyBorder="0" applyAlignment="0" applyProtection="0"/>
    <xf numFmtId="0" fontId="119" fillId="9" borderId="0" applyNumberFormat="0" applyBorder="0" applyAlignment="0" applyProtection="0"/>
    <xf numFmtId="0" fontId="119" fillId="9" borderId="0" applyNumberFormat="0" applyBorder="0" applyAlignment="0" applyProtection="0"/>
    <xf numFmtId="0" fontId="29" fillId="9" borderId="0" applyNumberFormat="0" applyBorder="0" applyAlignment="0" applyProtection="0"/>
    <xf numFmtId="1" fontId="120" fillId="74" borderId="5" applyNumberFormat="0" applyBorder="0" applyAlignment="0">
      <alignment horizontal="center" vertical="top" wrapText="1"/>
      <protection hidden="1"/>
    </xf>
    <xf numFmtId="0" fontId="121" fillId="66" borderId="0"/>
    <xf numFmtId="0" fontId="122" fillId="0" borderId="0" applyAlignment="0"/>
    <xf numFmtId="0" fontId="123" fillId="0" borderId="13" applyNumberFormat="0" applyFill="0" applyAlignment="0" applyProtection="0"/>
    <xf numFmtId="0" fontId="114" fillId="0" borderId="2" applyNumberFormat="0" applyFont="0" applyFill="0" applyAlignment="0" applyProtection="0"/>
    <xf numFmtId="0" fontId="124" fillId="0" borderId="59" applyNumberFormat="0" applyFont="0" applyFill="0" applyAlignment="0" applyProtection="0">
      <alignment horizontal="centerContinuous"/>
    </xf>
    <xf numFmtId="0" fontId="105" fillId="0" borderId="13" applyNumberFormat="0" applyFont="0" applyFill="0" applyAlignment="0" applyProtection="0"/>
    <xf numFmtId="0" fontId="105" fillId="0" borderId="5" applyNumberFormat="0" applyFont="0" applyFill="0" applyAlignment="0" applyProtection="0"/>
    <xf numFmtId="0" fontId="105" fillId="0" borderId="6" applyNumberFormat="0" applyFont="0" applyFill="0" applyAlignment="0" applyProtection="0"/>
    <xf numFmtId="0" fontId="105" fillId="0" borderId="11" applyNumberFormat="0" applyFont="0" applyFill="0" applyAlignment="0" applyProtection="0"/>
    <xf numFmtId="230" fontId="11" fillId="0" borderId="0" applyFont="0" applyFill="0" applyBorder="0" applyAlignment="0" applyProtection="0"/>
    <xf numFmtId="0" fontId="45" fillId="0" borderId="0">
      <alignment horizontal="right"/>
    </xf>
    <xf numFmtId="0" fontId="110" fillId="0" borderId="0" applyFont="0" applyFill="0" applyBorder="0" applyAlignment="0" applyProtection="0"/>
    <xf numFmtId="231" fontId="45" fillId="0" borderId="0" applyFill="0" applyBorder="0" applyAlignment="0"/>
    <xf numFmtId="232" fontId="45" fillId="0" borderId="0" applyFill="0" applyBorder="0" applyAlignment="0"/>
    <xf numFmtId="197" fontId="45" fillId="0" borderId="0" applyFill="0" applyBorder="0" applyAlignment="0"/>
    <xf numFmtId="233" fontId="45" fillId="0" borderId="0" applyFill="0" applyBorder="0" applyAlignment="0"/>
    <xf numFmtId="197" fontId="11" fillId="0" borderId="0" applyFill="0" applyBorder="0" applyAlignment="0"/>
    <xf numFmtId="231" fontId="45" fillId="0" borderId="0" applyFill="0" applyBorder="0" applyAlignment="0"/>
    <xf numFmtId="233" fontId="11" fillId="0" borderId="0" applyFill="0" applyBorder="0" applyAlignment="0"/>
    <xf numFmtId="232" fontId="45" fillId="0" borderId="0" applyFill="0" applyBorder="0" applyAlignment="0"/>
    <xf numFmtId="0" fontId="125" fillId="12" borderId="31" applyNumberFormat="0" applyAlignment="0" applyProtection="0"/>
    <xf numFmtId="0" fontId="125" fillId="12" borderId="31" applyNumberFormat="0" applyAlignment="0" applyProtection="0"/>
    <xf numFmtId="0" fontId="125" fillId="12" borderId="31" applyNumberFormat="0" applyAlignment="0" applyProtection="0"/>
    <xf numFmtId="0" fontId="125" fillId="12" borderId="31" applyNumberFormat="0" applyAlignment="0" applyProtection="0"/>
    <xf numFmtId="0" fontId="125" fillId="12" borderId="31" applyNumberFormat="0" applyAlignment="0" applyProtection="0"/>
    <xf numFmtId="0" fontId="33" fillId="12" borderId="31" applyNumberFormat="0" applyAlignment="0" applyProtection="0"/>
    <xf numFmtId="203" fontId="114" fillId="75" borderId="0" applyNumberFormat="0" applyFont="0" applyBorder="0" applyAlignment="0">
      <alignment horizontal="left"/>
    </xf>
    <xf numFmtId="234" fontId="11" fillId="0" borderId="0" applyFont="0" applyFill="0" applyBorder="0" applyProtection="0">
      <alignment horizontal="center" vertical="center"/>
    </xf>
    <xf numFmtId="0" fontId="126" fillId="13" borderId="34" applyNumberFormat="0" applyAlignment="0" applyProtection="0"/>
    <xf numFmtId="0" fontId="126" fillId="13" borderId="34" applyNumberFormat="0" applyAlignment="0" applyProtection="0"/>
    <xf numFmtId="0" fontId="126" fillId="13" borderId="34" applyNumberFormat="0" applyAlignment="0" applyProtection="0"/>
    <xf numFmtId="0" fontId="126" fillId="13" borderId="34" applyNumberFormat="0" applyAlignment="0" applyProtection="0"/>
    <xf numFmtId="0" fontId="126" fillId="13" borderId="34" applyNumberFormat="0" applyAlignment="0" applyProtection="0"/>
    <xf numFmtId="0" fontId="126" fillId="13" borderId="34" applyNumberFormat="0" applyAlignment="0" applyProtection="0"/>
    <xf numFmtId="0" fontId="126" fillId="13" borderId="34" applyNumberFormat="0" applyAlignment="0" applyProtection="0"/>
    <xf numFmtId="0" fontId="35" fillId="13" borderId="34" applyNumberFormat="0" applyAlignment="0" applyProtection="0"/>
    <xf numFmtId="235" fontId="11" fillId="0" borderId="0" applyNumberFormat="0" applyFont="0" applyFill="0" applyAlignment="0" applyProtection="0"/>
    <xf numFmtId="0" fontId="123" fillId="0" borderId="13" applyNumberFormat="0" applyFill="0" applyProtection="0">
      <alignment horizontal="left" vertical="center"/>
    </xf>
    <xf numFmtId="0" fontId="127" fillId="0" borderId="0">
      <alignment horizontal="center" wrapText="1"/>
      <protection hidden="1"/>
    </xf>
    <xf numFmtId="0" fontId="128" fillId="0" borderId="0">
      <alignment horizontal="right"/>
    </xf>
    <xf numFmtId="172" fontId="20" fillId="0" borderId="0" applyBorder="0">
      <alignment horizontal="right"/>
    </xf>
    <xf numFmtId="172" fontId="20" fillId="0" borderId="2" applyAlignment="0">
      <alignment horizontal="right"/>
    </xf>
    <xf numFmtId="236" fontId="45" fillId="0" borderId="0"/>
    <xf numFmtId="236" fontId="45" fillId="0" borderId="0"/>
    <xf numFmtId="236" fontId="45" fillId="0" borderId="0"/>
    <xf numFmtId="236" fontId="45" fillId="0" borderId="0"/>
    <xf numFmtId="236" fontId="45" fillId="0" borderId="0"/>
    <xf numFmtId="236" fontId="45" fillId="0" borderId="0"/>
    <xf numFmtId="236" fontId="45" fillId="0" borderId="0"/>
    <xf numFmtId="236" fontId="45" fillId="0" borderId="0"/>
    <xf numFmtId="168" fontId="129" fillId="0" borderId="0" applyFont="0" applyBorder="0">
      <alignment horizontal="right"/>
    </xf>
    <xf numFmtId="231" fontId="45" fillId="0" borderId="0" applyFont="0" applyFill="0" applyBorder="0" applyAlignment="0" applyProtection="0"/>
    <xf numFmtId="237" fontId="11" fillId="0" borderId="0" applyFont="0"/>
    <xf numFmtId="0" fontId="130" fillId="0" borderId="0" applyFont="0" applyFill="0" applyBorder="0" applyProtection="0">
      <alignment horizontal="right"/>
    </xf>
    <xf numFmtId="0" fontId="130" fillId="0" borderId="0" applyFont="0" applyFill="0" applyBorder="0" applyProtection="0">
      <alignment horizontal="right"/>
    </xf>
    <xf numFmtId="173" fontId="11" fillId="0" borderId="0" applyFont="0" applyFill="0" applyBorder="0" applyAlignment="0" applyProtection="0">
      <alignment horizontal="right"/>
    </xf>
    <xf numFmtId="238" fontId="11" fillId="0" borderId="0" applyFont="0" applyFill="0" applyBorder="0" applyAlignment="0" applyProtection="0"/>
    <xf numFmtId="239" fontId="131" fillId="0" borderId="0" applyFont="0" applyFill="0" applyBorder="0" applyAlignment="0" applyProtection="0">
      <alignment horizontal="right"/>
    </xf>
    <xf numFmtId="170" fontId="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48" fillId="0" borderId="0" applyFont="0" applyFill="0" applyBorder="0" applyAlignment="0" applyProtection="0"/>
    <xf numFmtId="170" fontId="1" fillId="0" borderId="0" applyFont="0" applyFill="0" applyBorder="0" applyAlignment="0" applyProtection="0"/>
    <xf numFmtId="170" fontId="48" fillId="0" borderId="0" applyFont="0" applyFill="0" applyBorder="0" applyAlignment="0" applyProtection="0"/>
    <xf numFmtId="170" fontId="11" fillId="0" borderId="0" applyFont="0" applyFill="0" applyBorder="0" applyAlignment="0" applyProtection="0"/>
    <xf numFmtId="170" fontId="132" fillId="0" borderId="0" applyFont="0" applyFill="0" applyBorder="0" applyAlignment="0" applyProtection="0"/>
    <xf numFmtId="170" fontId="132" fillId="0" borderId="0" applyFont="0" applyFill="0" applyBorder="0" applyAlignment="0" applyProtection="0"/>
    <xf numFmtId="177" fontId="11" fillId="0" borderId="0" applyFont="0" applyFill="0" applyBorder="0" applyAlignment="0" applyProtection="0">
      <alignment horizontal="right"/>
    </xf>
    <xf numFmtId="177" fontId="11" fillId="0" borderId="0" applyFont="0" applyFill="0" applyBorder="0" applyAlignment="0" applyProtection="0">
      <alignment horizontal="right"/>
    </xf>
    <xf numFmtId="177" fontId="11" fillId="0" borderId="0" applyFont="0" applyFill="0" applyBorder="0" applyAlignment="0" applyProtection="0">
      <alignment horizontal="right"/>
    </xf>
    <xf numFmtId="177" fontId="11" fillId="0" borderId="0" applyFont="0" applyFill="0" applyBorder="0" applyAlignment="0" applyProtection="0">
      <alignment horizontal="right"/>
    </xf>
    <xf numFmtId="170" fontId="11" fillId="0" borderId="0" applyFont="0" applyFill="0" applyBorder="0" applyAlignment="0" applyProtection="0"/>
    <xf numFmtId="170" fontId="132" fillId="0" borderId="0" applyFont="0" applyFill="0" applyBorder="0" applyAlignment="0" applyProtection="0"/>
    <xf numFmtId="177" fontId="11" fillId="0" borderId="0" applyFont="0" applyFill="0" applyBorder="0" applyAlignment="0" applyProtection="0">
      <alignment horizontal="right"/>
    </xf>
    <xf numFmtId="177" fontId="11" fillId="0" borderId="0" applyFont="0" applyFill="0" applyBorder="0" applyAlignment="0" applyProtection="0">
      <alignment horizontal="right"/>
    </xf>
    <xf numFmtId="177" fontId="11" fillId="0" borderId="0" applyFont="0" applyFill="0" applyBorder="0" applyAlignment="0" applyProtection="0">
      <alignment horizontal="right"/>
    </xf>
    <xf numFmtId="177" fontId="11" fillId="0" borderId="0" applyFont="0" applyFill="0" applyBorder="0" applyAlignment="0" applyProtection="0">
      <alignment horizontal="right"/>
    </xf>
    <xf numFmtId="170" fontId="127" fillId="0" borderId="0" applyFont="0" applyFill="0" applyBorder="0" applyAlignment="0" applyProtection="0"/>
    <xf numFmtId="170" fontId="132" fillId="0" borderId="0" applyFont="0" applyFill="0" applyBorder="0" applyAlignment="0" applyProtection="0"/>
    <xf numFmtId="170" fontId="127" fillId="0" borderId="0" applyFont="0" applyFill="0" applyBorder="0" applyAlignment="0" applyProtection="0"/>
    <xf numFmtId="170" fontId="127" fillId="0" borderId="0" applyFont="0" applyFill="0" applyBorder="0" applyAlignment="0" applyProtection="0"/>
    <xf numFmtId="170" fontId="127" fillId="0" borderId="0" applyFont="0" applyFill="0" applyBorder="0" applyAlignment="0" applyProtection="0"/>
    <xf numFmtId="170" fontId="132"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240" fontId="131" fillId="0" borderId="0" applyFont="0" applyFill="0" applyBorder="0" applyAlignment="0" applyProtection="0"/>
    <xf numFmtId="170" fontId="4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17"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3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1" fillId="0" borderId="0" applyFont="0" applyFill="0" applyBorder="0" applyAlignment="0" applyProtection="0"/>
    <xf numFmtId="170" fontId="1" fillId="0" borderId="0" applyFont="0" applyFill="0" applyBorder="0" applyAlignment="0" applyProtection="0"/>
    <xf numFmtId="170" fontId="134"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34"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35"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45"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4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 fillId="0" borderId="0" applyFont="0" applyFill="0" applyBorder="0" applyAlignment="0" applyProtection="0"/>
    <xf numFmtId="170" fontId="11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3" fontId="136" fillId="0" borderId="0" applyFont="0" applyFill="0" applyBorder="0" applyAlignment="0" applyProtection="0"/>
    <xf numFmtId="203" fontId="137" fillId="0" borderId="0"/>
    <xf numFmtId="0" fontId="138" fillId="0" borderId="0"/>
    <xf numFmtId="0" fontId="139" fillId="76" borderId="0">
      <alignment horizontal="center" vertical="center" wrapText="1"/>
    </xf>
    <xf numFmtId="241" fontId="11" fillId="0" borderId="0" applyFill="0" applyBorder="0">
      <alignment horizontal="right"/>
      <protection locked="0"/>
    </xf>
    <xf numFmtId="242" fontId="16" fillId="0" borderId="60" applyFont="0" applyFill="0" applyBorder="0" applyAlignment="0" applyProtection="0"/>
    <xf numFmtId="232" fontId="45" fillId="0" borderId="0" applyFont="0" applyFill="0" applyBorder="0" applyAlignment="0" applyProtection="0"/>
    <xf numFmtId="243" fontId="92" fillId="0" borderId="0">
      <alignment horizontal="right"/>
    </xf>
    <xf numFmtId="166" fontId="140" fillId="0" borderId="61">
      <protection locked="0"/>
    </xf>
    <xf numFmtId="0" fontId="130" fillId="0" borderId="0" applyFont="0" applyFill="0" applyBorder="0" applyProtection="0">
      <alignment horizontal="right"/>
    </xf>
    <xf numFmtId="212" fontId="11" fillId="0" borderId="0" applyFont="0" applyFill="0" applyBorder="0" applyAlignment="0" applyProtection="0">
      <alignment horizontal="right"/>
    </xf>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48" fillId="0" borderId="0" applyFont="0" applyFill="0" applyBorder="0" applyAlignment="0" applyProtection="0"/>
    <xf numFmtId="169" fontId="1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46"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46" fillId="0" borderId="0" applyFont="0" applyFill="0" applyBorder="0" applyAlignment="0" applyProtection="0"/>
    <xf numFmtId="169" fontId="133" fillId="0" borderId="0" applyFont="0" applyFill="0" applyBorder="0" applyAlignment="0" applyProtection="0"/>
    <xf numFmtId="169" fontId="117" fillId="0" borderId="0" applyFont="0" applyFill="0" applyBorder="0" applyAlignment="0" applyProtection="0"/>
    <xf numFmtId="169" fontId="134" fillId="0" borderId="0" applyFont="0" applyFill="0" applyBorder="0" applyAlignment="0" applyProtection="0"/>
    <xf numFmtId="169" fontId="11" fillId="0" borderId="0" applyFont="0" applyFill="0" applyBorder="0" applyAlignment="0" applyProtection="0"/>
    <xf numFmtId="169" fontId="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94" fontId="11" fillId="0" borderId="0" applyFont="0" applyFill="0" applyBorder="0" applyAlignment="0" applyProtection="0">
      <alignment horizontal="right"/>
    </xf>
    <xf numFmtId="194" fontId="11" fillId="0" borderId="0" applyFont="0" applyFill="0" applyBorder="0" applyAlignment="0" applyProtection="0">
      <alignment horizontal="right"/>
    </xf>
    <xf numFmtId="194" fontId="11" fillId="0" borderId="0" applyFont="0" applyFill="0" applyBorder="0" applyAlignment="0" applyProtection="0">
      <alignment horizontal="right"/>
    </xf>
    <xf numFmtId="194" fontId="11" fillId="0" borderId="0" applyFont="0" applyFill="0" applyBorder="0" applyAlignment="0" applyProtection="0">
      <alignment horizontal="right"/>
    </xf>
    <xf numFmtId="169" fontId="11" fillId="0" borderId="0" applyFont="0" applyFill="0" applyBorder="0" applyAlignment="0" applyProtection="0"/>
    <xf numFmtId="169" fontId="46" fillId="0" borderId="0" applyFont="0" applyFill="0" applyBorder="0" applyAlignment="0" applyProtection="0"/>
    <xf numFmtId="169" fontId="46" fillId="0" borderId="0" applyFont="0" applyFill="0" applyBorder="0" applyAlignment="0" applyProtection="0"/>
    <xf numFmtId="194" fontId="11" fillId="0" borderId="0" applyFont="0" applyFill="0" applyBorder="0" applyAlignment="0" applyProtection="0">
      <alignment horizontal="right"/>
    </xf>
    <xf numFmtId="194" fontId="11" fillId="0" borderId="0" applyFont="0" applyFill="0" applyBorder="0" applyAlignment="0" applyProtection="0">
      <alignment horizontal="right"/>
    </xf>
    <xf numFmtId="194" fontId="11" fillId="0" borderId="0" applyFont="0" applyFill="0" applyBorder="0" applyAlignment="0" applyProtection="0">
      <alignment horizontal="right"/>
    </xf>
    <xf numFmtId="194" fontId="11" fillId="0" borderId="0" applyFont="0" applyFill="0" applyBorder="0" applyAlignment="0" applyProtection="0">
      <alignment horizontal="right"/>
    </xf>
    <xf numFmtId="169" fontId="46" fillId="0" borderId="0" applyFont="0" applyFill="0" applyBorder="0" applyAlignment="0" applyProtection="0"/>
    <xf numFmtId="169" fontId="46" fillId="0" borderId="0" applyFont="0" applyFill="0" applyBorder="0" applyAlignment="0" applyProtection="0"/>
    <xf numFmtId="169" fontId="46" fillId="0" borderId="0" applyFont="0" applyFill="0" applyBorder="0" applyAlignment="0" applyProtection="0"/>
    <xf numFmtId="169" fontId="46" fillId="0" borderId="0" applyFont="0" applyFill="0" applyBorder="0" applyAlignment="0" applyProtection="0"/>
    <xf numFmtId="169" fontId="46" fillId="0" borderId="0" applyFont="0" applyFill="0" applyBorder="0" applyAlignment="0" applyProtection="0"/>
    <xf numFmtId="169" fontId="11" fillId="0" borderId="0" applyFont="0" applyFill="0" applyBorder="0" applyAlignment="0" applyProtection="0"/>
    <xf numFmtId="244" fontId="141" fillId="0" borderId="0" applyFont="0" applyFill="0" applyBorder="0" applyAlignment="0" applyProtection="0"/>
    <xf numFmtId="169" fontId="1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35" fillId="0" borderId="0" applyFont="0" applyFill="0" applyBorder="0" applyAlignment="0" applyProtection="0"/>
    <xf numFmtId="169" fontId="13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33" fillId="0" borderId="0" applyFont="0" applyFill="0" applyBorder="0" applyAlignment="0" applyProtection="0"/>
    <xf numFmtId="169" fontId="1" fillId="0" borderId="0" applyFont="0" applyFill="0" applyBorder="0" applyAlignment="0" applyProtection="0"/>
    <xf numFmtId="169" fontId="11" fillId="0" borderId="0" applyFont="0" applyFill="0" applyBorder="0" applyAlignment="0" applyProtection="0"/>
    <xf numFmtId="169" fontId="1" fillId="0" borderId="0" applyFont="0" applyFill="0" applyBorder="0" applyAlignment="0" applyProtection="0"/>
    <xf numFmtId="169" fontId="4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3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4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4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45" fontId="45" fillId="0" borderId="0" applyFont="0" applyFill="0" applyBorder="0" applyProtection="0">
      <alignment horizontal="right"/>
    </xf>
    <xf numFmtId="246" fontId="84" fillId="0" borderId="0" applyFont="0" applyFill="0" applyBorder="0" applyAlignment="0" applyProtection="0">
      <alignment vertical="center"/>
    </xf>
    <xf numFmtId="247" fontId="84" fillId="0" borderId="0" applyFont="0" applyFill="0" applyBorder="0" applyAlignment="0" applyProtection="0">
      <alignment vertical="center"/>
    </xf>
    <xf numFmtId="0" fontId="127" fillId="0" borderId="0" applyFont="0" applyFill="0" applyBorder="0" applyAlignment="0">
      <protection locked="0"/>
    </xf>
    <xf numFmtId="0" fontId="110" fillId="0" borderId="0" applyFont="0" applyFill="0" applyBorder="0" applyAlignment="0" applyProtection="0"/>
    <xf numFmtId="248" fontId="142" fillId="0" borderId="62" applyNumberFormat="0" applyFill="0">
      <alignment horizontal="right"/>
    </xf>
    <xf numFmtId="248" fontId="142" fillId="0" borderId="62" applyNumberFormat="0" applyFill="0">
      <alignment horizontal="right"/>
    </xf>
    <xf numFmtId="1" fontId="143" fillId="0" borderId="0"/>
    <xf numFmtId="249" fontId="114" fillId="0" borderId="0" applyFont="0" applyFill="0" applyBorder="0" applyProtection="0">
      <alignment horizontal="right"/>
    </xf>
    <xf numFmtId="250" fontId="16" fillId="0" borderId="0" applyFont="0" applyFill="0" applyBorder="0" applyAlignment="0" applyProtection="0"/>
    <xf numFmtId="250" fontId="16" fillId="0" borderId="0" applyFont="0" applyFill="0" applyBorder="0" applyAlignment="0" applyProtection="0"/>
    <xf numFmtId="251" fontId="104" fillId="66" borderId="16" applyFont="0" applyFill="0" applyBorder="0" applyAlignment="0" applyProtection="0"/>
    <xf numFmtId="252" fontId="20" fillId="0" borderId="13" applyFont="0" applyFill="0" applyBorder="0" applyAlignment="0" applyProtection="0"/>
    <xf numFmtId="204" fontId="11" fillId="0" borderId="0" applyFont="0" applyFill="0" applyBorder="0" applyAlignment="0" applyProtection="0"/>
    <xf numFmtId="253" fontId="131" fillId="0" borderId="0" applyFont="0" applyFill="0" applyBorder="0" applyAlignment="0" applyProtection="0"/>
    <xf numFmtId="0" fontId="131" fillId="0" borderId="0" applyFont="0" applyFill="0" applyBorder="0" applyAlignment="0" applyProtection="0"/>
    <xf numFmtId="14" fontId="46" fillId="0" borderId="0" applyFill="0" applyBorder="0" applyAlignment="0"/>
    <xf numFmtId="0" fontId="11" fillId="0" borderId="0">
      <alignment horizontal="left" vertical="top"/>
    </xf>
    <xf numFmtId="167" fontId="144" fillId="0" borderId="0"/>
    <xf numFmtId="0" fontId="16" fillId="0" borderId="0"/>
    <xf numFmtId="168" fontId="11" fillId="0" borderId="0" applyFont="0" applyFill="0" applyBorder="0" applyAlignment="0" applyProtection="0"/>
    <xf numFmtId="170" fontId="11" fillId="0" borderId="0" applyFont="0" applyFill="0" applyBorder="0" applyAlignment="0" applyProtection="0"/>
    <xf numFmtId="0" fontId="145" fillId="0" borderId="0">
      <protection locked="0"/>
    </xf>
    <xf numFmtId="0" fontId="11" fillId="0" borderId="0"/>
    <xf numFmtId="167" fontId="45" fillId="0" borderId="0"/>
    <xf numFmtId="172" fontId="11" fillId="0" borderId="63" applyNumberFormat="0" applyFont="0" applyFill="0" applyAlignment="0" applyProtection="0"/>
    <xf numFmtId="172" fontId="11" fillId="0" borderId="63" applyNumberFormat="0" applyFont="0" applyFill="0" applyAlignment="0" applyProtection="0"/>
    <xf numFmtId="172" fontId="11" fillId="0" borderId="63" applyNumberFormat="0" applyFont="0" applyFill="0" applyAlignment="0" applyProtection="0"/>
    <xf numFmtId="167" fontId="146" fillId="0" borderId="0" applyFill="0" applyBorder="0" applyAlignment="0" applyProtection="0"/>
    <xf numFmtId="1" fontId="114" fillId="0" borderId="0"/>
    <xf numFmtId="254" fontId="147" fillId="0" borderId="0">
      <protection locked="0"/>
    </xf>
    <xf numFmtId="254" fontId="147" fillId="0" borderId="0">
      <protection locked="0"/>
    </xf>
    <xf numFmtId="231" fontId="45" fillId="0" borderId="0" applyFill="0" applyBorder="0" applyAlignment="0"/>
    <xf numFmtId="232" fontId="45" fillId="0" borderId="0" applyFill="0" applyBorder="0" applyAlignment="0"/>
    <xf numFmtId="231" fontId="45" fillId="0" borderId="0" applyFill="0" applyBorder="0" applyAlignment="0"/>
    <xf numFmtId="233" fontId="11" fillId="0" borderId="0" applyFill="0" applyBorder="0" applyAlignment="0"/>
    <xf numFmtId="232" fontId="45" fillId="0" borderId="0" applyFill="0" applyBorder="0" applyAlignment="0"/>
    <xf numFmtId="255" fontId="108" fillId="0" borderId="0" applyFon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36" fillId="0" borderId="0" applyNumberFormat="0" applyFill="0" applyBorder="0" applyAlignment="0" applyProtection="0"/>
    <xf numFmtId="256" fontId="127" fillId="77" borderId="5">
      <alignment horizontal="left"/>
    </xf>
    <xf numFmtId="1" fontId="149" fillId="78" borderId="10" applyNumberFormat="0" applyBorder="0" applyAlignment="0">
      <alignment horizontal="centerContinuous" vertical="center"/>
      <protection locked="0"/>
    </xf>
    <xf numFmtId="257" fontId="11" fillId="0" borderId="0">
      <protection locked="0"/>
    </xf>
    <xf numFmtId="235" fontId="11" fillId="0" borderId="0">
      <protection locked="0"/>
    </xf>
    <xf numFmtId="2" fontId="136" fillId="0" borderId="0" applyFont="0" applyFill="0" applyBorder="0" applyAlignment="0" applyProtection="0"/>
    <xf numFmtId="0" fontId="150" fillId="0" borderId="0" applyFill="0" applyBorder="0" applyProtection="0">
      <alignment horizontal="left"/>
    </xf>
    <xf numFmtId="0" fontId="151" fillId="8" borderId="0" applyNumberFormat="0" applyBorder="0" applyAlignment="0" applyProtection="0"/>
    <xf numFmtId="0" fontId="151" fillId="8" borderId="0" applyNumberFormat="0" applyBorder="0" applyAlignment="0" applyProtection="0"/>
    <xf numFmtId="0" fontId="151" fillId="8" borderId="0" applyNumberFormat="0" applyBorder="0" applyAlignment="0" applyProtection="0"/>
    <xf numFmtId="0" fontId="151" fillId="8" borderId="0" applyNumberFormat="0" applyBorder="0" applyAlignment="0" applyProtection="0"/>
    <xf numFmtId="0" fontId="151" fillId="8" borderId="0" applyNumberFormat="0" applyBorder="0" applyAlignment="0" applyProtection="0"/>
    <xf numFmtId="0" fontId="151" fillId="8" borderId="0" applyNumberFormat="0" applyBorder="0" applyAlignment="0" applyProtection="0"/>
    <xf numFmtId="0" fontId="151" fillId="8" borderId="0" applyNumberFormat="0" applyBorder="0" applyAlignment="0" applyProtection="0"/>
    <xf numFmtId="0" fontId="28" fillId="8" borderId="0" applyNumberFormat="0" applyBorder="0" applyAlignment="0" applyProtection="0"/>
    <xf numFmtId="0" fontId="152" fillId="0" borderId="0" applyNumberFormat="0">
      <alignment horizontal="right"/>
    </xf>
    <xf numFmtId="0" fontId="11" fillId="0" borderId="0"/>
    <xf numFmtId="0" fontId="11" fillId="0" borderId="0"/>
    <xf numFmtId="0" fontId="11" fillId="0" borderId="0"/>
    <xf numFmtId="0" fontId="11" fillId="0" borderId="0"/>
    <xf numFmtId="171" fontId="11" fillId="79" borderId="1" applyNumberFormat="0" applyFont="0" applyBorder="0" applyAlignment="0" applyProtection="0"/>
    <xf numFmtId="207" fontId="11" fillId="0" borderId="0" applyFont="0" applyFill="0" applyBorder="0" applyAlignment="0" applyProtection="0">
      <alignment horizontal="right"/>
    </xf>
    <xf numFmtId="203" fontId="153" fillId="79" borderId="0" applyNumberFormat="0" applyFont="0" applyAlignment="0"/>
    <xf numFmtId="0" fontId="154" fillId="0" borderId="0" applyProtection="0">
      <alignment horizontal="right"/>
    </xf>
    <xf numFmtId="0" fontId="14" fillId="0" borderId="17" applyNumberFormat="0" applyAlignment="0" applyProtection="0">
      <alignment horizontal="left" vertical="center"/>
    </xf>
    <xf numFmtId="0" fontId="14" fillId="0" borderId="4">
      <alignment horizontal="left" vertical="center"/>
    </xf>
    <xf numFmtId="49" fontId="155" fillId="0" borderId="0">
      <alignment horizontal="centerContinuous"/>
    </xf>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25" fillId="0" borderId="28" applyNumberFormat="0" applyFill="0" applyAlignment="0" applyProtection="0"/>
    <xf numFmtId="0" fontId="156" fillId="0" borderId="0" applyNumberFormat="0" applyFill="0" applyBorder="0" applyAlignment="0" applyProtection="0"/>
    <xf numFmtId="0" fontId="157" fillId="0" borderId="0" applyProtection="0">
      <alignment horizontal="left"/>
    </xf>
    <xf numFmtId="0" fontId="157" fillId="0" borderId="0" applyProtection="0">
      <alignment horizontal="left"/>
    </xf>
    <xf numFmtId="0" fontId="157" fillId="0" borderId="0" applyProtection="0">
      <alignment horizontal="left"/>
    </xf>
    <xf numFmtId="0" fontId="157" fillId="0" borderId="0" applyProtection="0">
      <alignment horizontal="left"/>
    </xf>
    <xf numFmtId="0" fontId="26" fillId="0" borderId="29" applyNumberFormat="0" applyFill="0" applyAlignment="0" applyProtection="0"/>
    <xf numFmtId="0" fontId="157" fillId="0" borderId="0" applyProtection="0">
      <alignment horizontal="left"/>
    </xf>
    <xf numFmtId="0" fontId="158" fillId="0" borderId="0" applyProtection="0">
      <alignment horizontal="left"/>
    </xf>
    <xf numFmtId="0" fontId="158" fillId="0" borderId="0" applyProtection="0">
      <alignment horizontal="left"/>
    </xf>
    <xf numFmtId="0" fontId="158" fillId="0" borderId="0" applyProtection="0">
      <alignment horizontal="left"/>
    </xf>
    <xf numFmtId="0" fontId="158" fillId="0" borderId="0" applyProtection="0">
      <alignment horizontal="left"/>
    </xf>
    <xf numFmtId="0" fontId="159" fillId="0" borderId="30" applyNumberFormat="0" applyFill="0" applyAlignment="0" applyProtection="0"/>
    <xf numFmtId="0" fontId="27" fillId="0" borderId="30" applyNumberFormat="0" applyFill="0" applyAlignment="0" applyProtection="0"/>
    <xf numFmtId="0" fontId="158" fillId="0" borderId="0" applyProtection="0">
      <alignment horizontal="left"/>
    </xf>
    <xf numFmtId="0" fontId="160" fillId="0" borderId="0"/>
    <xf numFmtId="0" fontId="118" fillId="0" borderId="0"/>
    <xf numFmtId="258" fontId="113" fillId="0" borderId="0">
      <alignment horizontal="centerContinuous"/>
    </xf>
    <xf numFmtId="0" fontId="161" fillId="0" borderId="64" applyNumberFormat="0" applyFill="0" applyBorder="0" applyAlignment="0" applyProtection="0">
      <alignment horizontal="left"/>
    </xf>
    <xf numFmtId="258" fontId="113" fillId="0" borderId="65">
      <alignment horizontal="center"/>
    </xf>
    <xf numFmtId="0" fontId="11" fillId="0" borderId="0" applyNumberFormat="0" applyFill="0" applyBorder="0" applyProtection="0">
      <alignment wrapText="1"/>
    </xf>
    <xf numFmtId="0" fontId="11" fillId="0" borderId="0" applyNumberFormat="0" applyFill="0" applyBorder="0" applyProtection="0">
      <alignment horizontal="justify" vertical="top" wrapText="1"/>
    </xf>
    <xf numFmtId="0" fontId="162" fillId="0" borderId="66">
      <alignment horizontal="left" vertical="center"/>
    </xf>
    <xf numFmtId="0" fontId="162" fillId="80" borderId="0">
      <alignment horizontal="centerContinuous" wrapText="1"/>
    </xf>
    <xf numFmtId="0" fontId="163"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43" fillId="0" borderId="0" applyNumberFormat="0" applyFill="0" applyBorder="0" applyAlignment="0" applyProtection="0"/>
    <xf numFmtId="0" fontId="66" fillId="0" borderId="0" applyNumberFormat="0" applyFill="0" applyBorder="0" applyAlignment="0" applyProtection="0">
      <alignment vertical="top"/>
      <protection locked="0"/>
    </xf>
    <xf numFmtId="0" fontId="165" fillId="0" borderId="0" applyNumberFormat="0" applyFill="0" applyBorder="0" applyAlignment="0" applyProtection="0"/>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165"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259" fontId="66" fillId="0" borderId="0" applyNumberFormat="0" applyFill="0" applyBorder="0" applyAlignment="0" applyProtection="0">
      <alignment vertical="top"/>
      <protection locked="0"/>
    </xf>
    <xf numFmtId="0" fontId="11" fillId="0" borderId="0" applyNumberFormat="0" applyFill="0" applyBorder="0" applyAlignment="0" applyProtection="0"/>
    <xf numFmtId="0" fontId="11" fillId="0" borderId="0">
      <alignment horizontal="right"/>
    </xf>
    <xf numFmtId="0" fontId="167" fillId="11" borderId="31" applyNumberFormat="0" applyAlignment="0" applyProtection="0"/>
    <xf numFmtId="0" fontId="167" fillId="11" borderId="31" applyNumberFormat="0" applyAlignment="0" applyProtection="0"/>
    <xf numFmtId="0" fontId="167" fillId="11" borderId="31" applyNumberFormat="0" applyAlignment="0" applyProtection="0"/>
    <xf numFmtId="0" fontId="167" fillId="11" borderId="31" applyNumberFormat="0" applyAlignment="0" applyProtection="0"/>
    <xf numFmtId="0" fontId="167" fillId="11" borderId="31" applyNumberFormat="0" applyAlignment="0" applyProtection="0"/>
    <xf numFmtId="0" fontId="31" fillId="11" borderId="31" applyNumberFormat="0" applyAlignment="0" applyProtection="0"/>
    <xf numFmtId="260" fontId="127" fillId="0" borderId="0" applyNumberFormat="0" applyFill="0" applyBorder="0" applyAlignment="0" applyProtection="0"/>
    <xf numFmtId="0" fontId="11" fillId="0" borderId="0" applyNumberFormat="0" applyFill="0" applyBorder="0" applyAlignment="0">
      <protection locked="0"/>
    </xf>
    <xf numFmtId="0" fontId="168" fillId="66" borderId="0" applyNumberFormat="0" applyFont="0" applyBorder="0" applyAlignment="0">
      <alignment horizontal="right"/>
      <protection locked="0"/>
    </xf>
    <xf numFmtId="0" fontId="169" fillId="63" borderId="0" applyNumberFormat="0" applyFont="0" applyBorder="0" applyAlignment="0">
      <alignment horizontal="right" vertical="top"/>
      <protection locked="0"/>
    </xf>
    <xf numFmtId="261" fontId="11" fillId="66" borderId="67" applyNumberFormat="0" applyFont="0" applyBorder="0" applyAlignment="0">
      <alignment horizontal="right" vertical="center"/>
      <protection locked="0"/>
    </xf>
    <xf numFmtId="0" fontId="169" fillId="63" borderId="0" applyNumberFormat="0" applyFont="0" applyBorder="0" applyAlignment="0">
      <alignment horizontal="right" vertical="top"/>
      <protection locked="0"/>
    </xf>
    <xf numFmtId="0" fontId="127" fillId="0" borderId="0" applyFill="0" applyBorder="0">
      <alignment horizontal="right"/>
      <protection locked="0"/>
    </xf>
    <xf numFmtId="262" fontId="170" fillId="0" borderId="68" applyFont="0" applyFill="0" applyBorder="0" applyAlignment="0" applyProtection="0"/>
    <xf numFmtId="263" fontId="11" fillId="0" borderId="0" applyFill="0" applyBorder="0">
      <alignment horizontal="right"/>
      <protection locked="0"/>
    </xf>
    <xf numFmtId="0" fontId="171" fillId="0" borderId="0" applyFill="0" applyBorder="0"/>
    <xf numFmtId="0" fontId="172" fillId="81" borderId="56">
      <alignment horizontal="left" vertical="center" wrapText="1"/>
    </xf>
    <xf numFmtId="0" fontId="110" fillId="0" borderId="0" applyNumberFormat="0" applyFill="0" applyBorder="0" applyProtection="0">
      <alignment horizontal="left" vertical="center"/>
    </xf>
    <xf numFmtId="0" fontId="173"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45" fillId="82" borderId="0" applyNumberFormat="0" applyFont="0" applyBorder="0" applyProtection="0"/>
    <xf numFmtId="2" fontId="174" fillId="0" borderId="13"/>
    <xf numFmtId="231" fontId="45" fillId="0" borderId="0" applyFill="0" applyBorder="0" applyAlignment="0"/>
    <xf numFmtId="232" fontId="45" fillId="0" borderId="0" applyFill="0" applyBorder="0" applyAlignment="0"/>
    <xf numFmtId="231" fontId="45" fillId="0" borderId="0" applyFill="0" applyBorder="0" applyAlignment="0"/>
    <xf numFmtId="233" fontId="11" fillId="0" borderId="0" applyFill="0" applyBorder="0" applyAlignment="0"/>
    <xf numFmtId="232" fontId="45" fillId="0" borderId="0" applyFill="0" applyBorder="0" applyAlignment="0"/>
    <xf numFmtId="0" fontId="175" fillId="0" borderId="33" applyNumberFormat="0" applyFill="0" applyAlignment="0" applyProtection="0"/>
    <xf numFmtId="0" fontId="175" fillId="0" borderId="33" applyNumberFormat="0" applyFill="0" applyAlignment="0" applyProtection="0"/>
    <xf numFmtId="0" fontId="175" fillId="0" borderId="33" applyNumberFormat="0" applyFill="0" applyAlignment="0" applyProtection="0"/>
    <xf numFmtId="0" fontId="175" fillId="0" borderId="33" applyNumberFormat="0" applyFill="0" applyAlignment="0" applyProtection="0"/>
    <xf numFmtId="0" fontId="175" fillId="0" borderId="33" applyNumberFormat="0" applyFill="0" applyAlignment="0" applyProtection="0"/>
    <xf numFmtId="0" fontId="175" fillId="0" borderId="33" applyNumberFormat="0" applyFill="0" applyAlignment="0" applyProtection="0"/>
    <xf numFmtId="0" fontId="175" fillId="0" borderId="33" applyNumberFormat="0" applyFill="0" applyAlignment="0" applyProtection="0"/>
    <xf numFmtId="0" fontId="34" fillId="0" borderId="33" applyNumberFormat="0" applyFill="0" applyAlignment="0" applyProtection="0"/>
    <xf numFmtId="14" fontId="20" fillId="0" borderId="13" applyFont="0" applyFill="0" applyBorder="0" applyAlignment="0" applyProtection="0"/>
    <xf numFmtId="3" fontId="11" fillId="0" borderId="0"/>
    <xf numFmtId="1" fontId="176" fillId="0" borderId="0"/>
    <xf numFmtId="264" fontId="177" fillId="83" borderId="0" applyBorder="0" applyAlignment="0">
      <alignment horizontal="right"/>
    </xf>
    <xf numFmtId="168" fontId="11" fillId="0" borderId="0" applyFont="0" applyFill="0" applyBorder="0" applyAlignment="0" applyProtection="0"/>
    <xf numFmtId="17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265" fontId="11" fillId="0" borderId="0" applyFont="0" applyFill="0" applyBorder="0" applyAlignment="0" applyProtection="0"/>
    <xf numFmtId="266" fontId="1" fillId="0" borderId="0" applyFont="0" applyFill="0" applyBorder="0" applyAlignment="0" applyProtection="0"/>
    <xf numFmtId="267" fontId="11" fillId="0" borderId="0" applyFont="0" applyFill="0" applyBorder="0" applyAlignment="0" applyProtection="0"/>
    <xf numFmtId="14" fontId="105" fillId="0" borderId="0" applyFont="0" applyFill="0" applyBorder="0" applyAlignment="0" applyProtection="0"/>
    <xf numFmtId="3" fontId="110" fillId="0" borderId="0"/>
    <xf numFmtId="3" fontId="110" fillId="0" borderId="0"/>
    <xf numFmtId="0" fontId="11" fillId="0" borderId="0" applyFont="0" applyFill="0" applyBorder="0" applyAlignment="0" applyProtection="0"/>
    <xf numFmtId="0" fontId="11" fillId="0" borderId="0" applyFont="0" applyFill="0" applyBorder="0" applyAlignment="0" applyProtection="0"/>
    <xf numFmtId="268" fontId="11" fillId="0" borderId="0" applyFont="0" applyFill="0" applyBorder="0" applyAlignment="0" applyProtection="0"/>
    <xf numFmtId="269" fontId="1" fillId="0" borderId="0" applyFont="0" applyFill="0" applyBorder="0" applyAlignment="0" applyProtection="0"/>
    <xf numFmtId="270" fontId="11" fillId="0" borderId="0" applyFont="0" applyFill="0" applyBorder="0" applyAlignment="0" applyProtection="0"/>
    <xf numFmtId="271" fontId="11" fillId="0" borderId="0">
      <protection locked="0"/>
    </xf>
    <xf numFmtId="252" fontId="16" fillId="66" borderId="0">
      <alignment horizontal="center"/>
    </xf>
    <xf numFmtId="272" fontId="131" fillId="0" borderId="0" applyFont="0" applyFill="0" applyBorder="0" applyProtection="0">
      <alignment horizontal="right"/>
    </xf>
    <xf numFmtId="273" fontId="11" fillId="0" borderId="0" applyFont="0" applyFill="0" applyBorder="0" applyAlignment="0" applyProtection="0"/>
    <xf numFmtId="178" fontId="11" fillId="0" borderId="0" applyFont="0" applyFill="0" applyBorder="0" applyAlignment="0" applyProtection="0"/>
    <xf numFmtId="0" fontId="130" fillId="0" borderId="0" applyFont="0" applyFill="0" applyBorder="0" applyProtection="0">
      <alignment horizontal="right"/>
    </xf>
    <xf numFmtId="0" fontId="130" fillId="0" borderId="0" applyFont="0" applyFill="0" applyBorder="0" applyProtection="0">
      <alignment horizontal="right"/>
    </xf>
    <xf numFmtId="0" fontId="130" fillId="0" borderId="0" applyFont="0" applyFill="0" applyBorder="0" applyProtection="0">
      <alignment horizontal="right"/>
    </xf>
    <xf numFmtId="0" fontId="11" fillId="0" borderId="0" applyFont="0" applyFill="0" applyBorder="0" applyProtection="0">
      <alignment horizontal="right"/>
    </xf>
    <xf numFmtId="172" fontId="11" fillId="0" borderId="0" applyFont="0" applyFill="0" applyBorder="0" applyProtection="0">
      <alignment horizontal="right"/>
    </xf>
    <xf numFmtId="0" fontId="11" fillId="0" borderId="69" applyBorder="0" applyAlignment="0" applyProtection="0">
      <alignment horizontal="center"/>
    </xf>
    <xf numFmtId="0" fontId="178" fillId="10" borderId="0" applyNumberFormat="0" applyBorder="0" applyAlignment="0" applyProtection="0"/>
    <xf numFmtId="0" fontId="178" fillId="10" borderId="0" applyNumberFormat="0" applyBorder="0" applyAlignment="0" applyProtection="0"/>
    <xf numFmtId="0" fontId="178" fillId="10" borderId="0" applyNumberFormat="0" applyBorder="0" applyAlignment="0" applyProtection="0"/>
    <xf numFmtId="0" fontId="178" fillId="10" borderId="0" applyNumberFormat="0" applyBorder="0" applyAlignment="0" applyProtection="0"/>
    <xf numFmtId="0" fontId="178" fillId="10" borderId="0" applyNumberFormat="0" applyBorder="0" applyAlignment="0" applyProtection="0"/>
    <xf numFmtId="0" fontId="178" fillId="10" borderId="0" applyNumberFormat="0" applyBorder="0" applyAlignment="0" applyProtection="0"/>
    <xf numFmtId="0" fontId="178" fillId="10" borderId="0" applyNumberFormat="0" applyBorder="0" applyAlignment="0" applyProtection="0"/>
    <xf numFmtId="0" fontId="30" fillId="10" borderId="0" applyNumberFormat="0" applyBorder="0" applyAlignment="0" applyProtection="0"/>
    <xf numFmtId="0" fontId="122" fillId="0" borderId="0"/>
    <xf numFmtId="261" fontId="84" fillId="0" borderId="0" applyNumberFormat="0" applyFont="0" applyFill="0" applyBorder="0" applyAlignment="0" applyProtection="0">
      <alignment vertical="center"/>
    </xf>
    <xf numFmtId="37" fontId="179" fillId="0" borderId="0"/>
    <xf numFmtId="0" fontId="180" fillId="0" borderId="0"/>
    <xf numFmtId="0" fontId="92" fillId="84" borderId="0" applyNumberFormat="0" applyBorder="0" applyAlignment="0">
      <alignment horizontal="right"/>
      <protection hidden="1"/>
    </xf>
    <xf numFmtId="261" fontId="181" fillId="0" borderId="0" applyNumberFormat="0" applyFill="0" applyBorder="0" applyAlignment="0" applyProtection="0">
      <alignment vertical="center"/>
    </xf>
    <xf numFmtId="1" fontId="110" fillId="0" borderId="0"/>
    <xf numFmtId="274" fontId="16" fillId="0" borderId="0" applyFont="0" applyFill="0" applyBorder="0" applyAlignment="0" applyProtection="0">
      <alignment horizontal="right"/>
    </xf>
    <xf numFmtId="275" fontId="182" fillId="0" borderId="0"/>
    <xf numFmtId="37" fontId="104" fillId="85" borderId="0" applyFont="0" applyFill="0" applyBorder="0" applyAlignment="0" applyProtection="0"/>
    <xf numFmtId="254" fontId="11" fillId="0" borderId="0" applyFont="0" applyFill="0" applyBorder="0" applyAlignment="0"/>
    <xf numFmtId="276" fontId="16" fillId="0" borderId="0" applyFont="0" applyFill="0" applyBorder="0" applyAlignment="0"/>
    <xf numFmtId="277" fontId="16" fillId="0" borderId="0" applyFont="0" applyFill="0" applyBorder="0" applyAlignment="0"/>
    <xf numFmtId="276" fontId="16" fillId="0" borderId="0" applyFont="0" applyFill="0" applyBorder="0" applyAlignment="0"/>
    <xf numFmtId="0" fontId="48" fillId="0" borderId="0"/>
    <xf numFmtId="0" fontId="11" fillId="0" borderId="0"/>
    <xf numFmtId="0" fontId="11" fillId="0" borderId="0"/>
    <xf numFmtId="0" fontId="11" fillId="0" borderId="0"/>
    <xf numFmtId="0" fontId="11" fillId="0" borderId="0"/>
    <xf numFmtId="0" fontId="127" fillId="0" borderId="0"/>
    <xf numFmtId="0" fontId="1" fillId="0" borderId="0"/>
    <xf numFmtId="0" fontId="135" fillId="0" borderId="0"/>
    <xf numFmtId="0" fontId="1" fillId="0" borderId="0"/>
    <xf numFmtId="0" fontId="11" fillId="0" borderId="0"/>
    <xf numFmtId="0" fontId="1" fillId="0" borderId="0"/>
    <xf numFmtId="0" fontId="1" fillId="0" borderId="0"/>
    <xf numFmtId="0" fontId="1" fillId="0" borderId="0"/>
    <xf numFmtId="0" fontId="127" fillId="0" borderId="0"/>
    <xf numFmtId="0" fontId="11" fillId="0" borderId="0"/>
    <xf numFmtId="0" fontId="127" fillId="0" borderId="0"/>
    <xf numFmtId="0" fontId="1" fillId="0" borderId="0"/>
    <xf numFmtId="0" fontId="1" fillId="0" borderId="0"/>
    <xf numFmtId="0" fontId="1" fillId="0" borderId="0"/>
    <xf numFmtId="0" fontId="1" fillId="0" borderId="0"/>
    <xf numFmtId="0" fontId="127" fillId="0" borderId="0"/>
    <xf numFmtId="0" fontId="46" fillId="0" borderId="0">
      <alignment vertical="top"/>
    </xf>
    <xf numFmtId="0" fontId="46" fillId="0" borderId="0">
      <alignment vertical="top"/>
    </xf>
    <xf numFmtId="0" fontId="127" fillId="0" borderId="0"/>
    <xf numFmtId="0" fontId="11" fillId="0" borderId="0"/>
    <xf numFmtId="0" fontId="11" fillId="0" borderId="0"/>
    <xf numFmtId="0" fontId="127" fillId="0" borderId="0"/>
    <xf numFmtId="0" fontId="11" fillId="0" borderId="0"/>
    <xf numFmtId="0" fontId="11" fillId="0" borderId="0"/>
    <xf numFmtId="0" fontId="11" fillId="0" borderId="0"/>
    <xf numFmtId="0" fontId="11" fillId="0" borderId="0"/>
    <xf numFmtId="0" fontId="127" fillId="0" borderId="0"/>
    <xf numFmtId="0" fontId="11" fillId="0" borderId="0"/>
    <xf numFmtId="0" fontId="11" fillId="0" borderId="0"/>
    <xf numFmtId="0" fontId="127" fillId="0" borderId="0"/>
    <xf numFmtId="0" fontId="1" fillId="0" borderId="0"/>
    <xf numFmtId="0" fontId="127" fillId="0" borderId="0"/>
    <xf numFmtId="0" fontId="127" fillId="0" borderId="0"/>
    <xf numFmtId="274" fontId="16" fillId="0" borderId="0" applyFont="0" applyFill="0" applyBorder="0" applyAlignment="0" applyProtection="0">
      <alignment horizontal="right"/>
    </xf>
    <xf numFmtId="0" fontId="127" fillId="0" borderId="0"/>
    <xf numFmtId="259" fontId="11" fillId="0" borderId="0"/>
    <xf numFmtId="0" fontId="127" fillId="0" borderId="0"/>
    <xf numFmtId="259" fontId="11" fillId="0" borderId="0"/>
    <xf numFmtId="0" fontId="127" fillId="0" borderId="0"/>
    <xf numFmtId="259" fontId="11" fillId="0" borderId="0"/>
    <xf numFmtId="0" fontId="127" fillId="0" borderId="0"/>
    <xf numFmtId="259" fontId="11" fillId="0" borderId="0"/>
    <xf numFmtId="0" fontId="127" fillId="0" borderId="0"/>
    <xf numFmtId="259" fontId="11" fillId="0" borderId="0"/>
    <xf numFmtId="0" fontId="127" fillId="0" borderId="0"/>
    <xf numFmtId="259" fontId="11" fillId="0" borderId="0"/>
    <xf numFmtId="0" fontId="127" fillId="0" borderId="0"/>
    <xf numFmtId="259" fontId="11" fillId="0" borderId="0"/>
    <xf numFmtId="0" fontId="127" fillId="0" borderId="0"/>
    <xf numFmtId="259" fontId="11" fillId="0" borderId="0"/>
    <xf numFmtId="0" fontId="127" fillId="0" borderId="0"/>
    <xf numFmtId="259" fontId="11" fillId="0" borderId="0"/>
    <xf numFmtId="0" fontId="127" fillId="0" borderId="0"/>
    <xf numFmtId="259" fontId="11" fillId="0" borderId="0"/>
    <xf numFmtId="0" fontId="49" fillId="0" borderId="0"/>
    <xf numFmtId="0" fontId="11" fillId="0" borderId="0"/>
    <xf numFmtId="0" fontId="11" fillId="0" borderId="0"/>
    <xf numFmtId="0" fontId="49" fillId="0" borderId="0"/>
    <xf numFmtId="0" fontId="127" fillId="0" borderId="0"/>
    <xf numFmtId="0" fontId="11" fillId="0" borderId="0"/>
    <xf numFmtId="0" fontId="11" fillId="0" borderId="0"/>
    <xf numFmtId="0" fontId="127" fillId="0" borderId="0"/>
    <xf numFmtId="0" fontId="127" fillId="0" borderId="0"/>
    <xf numFmtId="259" fontId="11" fillId="0" borderId="0"/>
    <xf numFmtId="0" fontId="49" fillId="0" borderId="0"/>
    <xf numFmtId="259" fontId="11" fillId="0" borderId="0"/>
    <xf numFmtId="0" fontId="127" fillId="0" borderId="0"/>
    <xf numFmtId="259" fontId="11" fillId="0" borderId="0"/>
    <xf numFmtId="0" fontId="127" fillId="0" borderId="0"/>
    <xf numFmtId="259" fontId="11" fillId="0" borderId="0"/>
    <xf numFmtId="0" fontId="127" fillId="0" borderId="0"/>
    <xf numFmtId="259" fontId="11" fillId="0" borderId="0"/>
    <xf numFmtId="0" fontId="127" fillId="0" borderId="0"/>
    <xf numFmtId="259" fontId="11" fillId="0" borderId="0"/>
    <xf numFmtId="0" fontId="127" fillId="0" borderId="0"/>
    <xf numFmtId="0" fontId="1" fillId="0" borderId="0"/>
    <xf numFmtId="0" fontId="1" fillId="0" borderId="0"/>
    <xf numFmtId="0" fontId="1" fillId="0" borderId="0"/>
    <xf numFmtId="259" fontId="11" fillId="0" borderId="0"/>
    <xf numFmtId="0" fontId="127" fillId="0" borderId="0"/>
    <xf numFmtId="259" fontId="11" fillId="0" borderId="0"/>
    <xf numFmtId="0" fontId="127" fillId="0" borderId="0"/>
    <xf numFmtId="259" fontId="11" fillId="0" borderId="0"/>
    <xf numFmtId="0" fontId="127" fillId="0" borderId="0"/>
    <xf numFmtId="259" fontId="11" fillId="0" borderId="0"/>
    <xf numFmtId="0" fontId="127" fillId="0" borderId="0"/>
    <xf numFmtId="259" fontId="11" fillId="0" borderId="0"/>
    <xf numFmtId="0" fontId="127" fillId="0" borderId="0"/>
    <xf numFmtId="259" fontId="11" fillId="0" borderId="0"/>
    <xf numFmtId="259" fontId="11" fillId="0" borderId="0"/>
    <xf numFmtId="0" fontId="11" fillId="0" borderId="0"/>
    <xf numFmtId="0" fontId="127" fillId="0" borderId="0"/>
    <xf numFmtId="259" fontId="11" fillId="0" borderId="0"/>
    <xf numFmtId="0" fontId="127"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0" fontId="11" fillId="0" borderId="0"/>
    <xf numFmtId="0" fontId="11" fillId="0" borderId="0"/>
    <xf numFmtId="259" fontId="11" fillId="0" borderId="0"/>
    <xf numFmtId="0" fontId="11" fillId="0" borderId="0"/>
    <xf numFmtId="0" fontId="12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52" fillId="0" borderId="0"/>
    <xf numFmtId="259" fontId="11" fillId="0" borderId="0"/>
    <xf numFmtId="0" fontId="127" fillId="0" borderId="0"/>
    <xf numFmtId="0" fontId="127" fillId="0" borderId="0"/>
    <xf numFmtId="259" fontId="11" fillId="0" borderId="0"/>
    <xf numFmtId="0" fontId="127" fillId="0" borderId="0"/>
    <xf numFmtId="259" fontId="11" fillId="0" borderId="0"/>
    <xf numFmtId="0" fontId="127" fillId="0" borderId="0"/>
    <xf numFmtId="259" fontId="11" fillId="0" borderId="0"/>
    <xf numFmtId="0" fontId="127" fillId="0" borderId="0"/>
    <xf numFmtId="259" fontId="11" fillId="0" borderId="0"/>
    <xf numFmtId="0" fontId="127" fillId="0" borderId="0"/>
    <xf numFmtId="0" fontId="127" fillId="0" borderId="0"/>
    <xf numFmtId="0" fontId="127" fillId="0" borderId="0"/>
    <xf numFmtId="0" fontId="127" fillId="0" borderId="0"/>
    <xf numFmtId="0" fontId="127" fillId="0" borderId="0"/>
    <xf numFmtId="0" fontId="127"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0" fontId="127"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0" fontId="127"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0" fontId="127"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0" fontId="127"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74" fontId="16" fillId="0" borderId="0" applyFont="0" applyFill="0" applyBorder="0" applyAlignment="0" applyProtection="0">
      <alignment horizontal="right"/>
    </xf>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52" fillId="0" borderId="0"/>
    <xf numFmtId="0" fontId="11" fillId="0" borderId="0"/>
    <xf numFmtId="0" fontId="133" fillId="0" borderId="0"/>
    <xf numFmtId="0" fontId="133" fillId="0" borderId="0"/>
    <xf numFmtId="0" fontId="127" fillId="0" borderId="0"/>
    <xf numFmtId="0" fontId="127"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7" fillId="0" borderId="0"/>
    <xf numFmtId="0" fontId="127" fillId="0" borderId="0"/>
    <xf numFmtId="0" fontId="1" fillId="0" borderId="0"/>
    <xf numFmtId="0" fontId="1" fillId="0" borderId="0"/>
    <xf numFmtId="0" fontId="1" fillId="0" borderId="0"/>
    <xf numFmtId="0" fontId="127" fillId="0" borderId="0"/>
    <xf numFmtId="0" fontId="127" fillId="0" borderId="0"/>
    <xf numFmtId="0" fontId="127" fillId="0" borderId="0"/>
    <xf numFmtId="0" fontId="127" fillId="0" borderId="0"/>
    <xf numFmtId="0" fontId="127" fillId="0" borderId="0"/>
    <xf numFmtId="0" fontId="117" fillId="0" borderId="0"/>
    <xf numFmtId="0" fontId="127" fillId="0" borderId="0"/>
    <xf numFmtId="0" fontId="133" fillId="0" borderId="0"/>
    <xf numFmtId="0" fontId="133" fillId="0" borderId="0"/>
    <xf numFmtId="0" fontId="127" fillId="0" borderId="0"/>
    <xf numFmtId="0" fontId="12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33" fillId="0" borderId="0"/>
    <xf numFmtId="0" fontId="11" fillId="0" borderId="0"/>
    <xf numFmtId="0" fontId="127" fillId="0" borderId="0"/>
    <xf numFmtId="0" fontId="11" fillId="0" borderId="0"/>
    <xf numFmtId="0" fontId="133" fillId="0" borderId="0"/>
    <xf numFmtId="0" fontId="11" fillId="0" borderId="0"/>
    <xf numFmtId="0" fontId="11" fillId="0" borderId="0"/>
    <xf numFmtId="0" fontId="133" fillId="0" borderId="0"/>
    <xf numFmtId="0" fontId="11" fillId="0" borderId="0"/>
    <xf numFmtId="0" fontId="11" fillId="0" borderId="0"/>
    <xf numFmtId="0" fontId="11" fillId="0" borderId="0"/>
    <xf numFmtId="0" fontId="11" fillId="0" borderId="0"/>
    <xf numFmtId="0" fontId="11" fillId="0" borderId="0"/>
    <xf numFmtId="0" fontId="133" fillId="0" borderId="0"/>
    <xf numFmtId="0" fontId="152" fillId="0" borderId="0"/>
    <xf numFmtId="0" fontId="127" fillId="0" borderId="0"/>
    <xf numFmtId="0" fontId="133" fillId="0" borderId="0"/>
    <xf numFmtId="0" fontId="11" fillId="0" borderId="0"/>
    <xf numFmtId="0" fontId="11" fillId="0" borderId="0"/>
    <xf numFmtId="0" fontId="117" fillId="0" borderId="0"/>
    <xf numFmtId="0" fontId="127" fillId="0" borderId="0"/>
    <xf numFmtId="0" fontId="127" fillId="0" borderId="0"/>
    <xf numFmtId="0" fontId="127" fillId="0" borderId="0"/>
    <xf numFmtId="0" fontId="127" fillId="0" borderId="0"/>
    <xf numFmtId="0" fontId="127"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0" fontId="127"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0" fontId="127" fillId="0" borderId="0"/>
    <xf numFmtId="259" fontId="11" fillId="0" borderId="0"/>
    <xf numFmtId="0" fontId="127" fillId="0" borderId="0"/>
    <xf numFmtId="259" fontId="11" fillId="0" borderId="0"/>
    <xf numFmtId="0" fontId="127" fillId="0" borderId="0"/>
    <xf numFmtId="0" fontId="127"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0" fontId="127"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0" fontId="127" fillId="0" borderId="0"/>
    <xf numFmtId="0" fontId="127" fillId="0" borderId="0"/>
    <xf numFmtId="0" fontId="127" fillId="0" borderId="0"/>
    <xf numFmtId="274" fontId="16" fillId="0" borderId="0" applyFont="0" applyFill="0" applyBorder="0" applyAlignment="0" applyProtection="0">
      <alignment horizontal="right"/>
    </xf>
    <xf numFmtId="0" fontId="127"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0" fontId="127" fillId="0" borderId="0"/>
    <xf numFmtId="259" fontId="1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83" fillId="0" borderId="0"/>
    <xf numFmtId="0" fontId="183" fillId="0" borderId="0"/>
    <xf numFmtId="0" fontId="127" fillId="0" borderId="0"/>
    <xf numFmtId="259" fontId="11" fillId="0" borderId="0"/>
    <xf numFmtId="0" fontId="117" fillId="0" borderId="0"/>
    <xf numFmtId="0" fontId="127" fillId="0" borderId="0"/>
    <xf numFmtId="259" fontId="11" fillId="0" borderId="0"/>
    <xf numFmtId="0" fontId="127" fillId="0" borderId="0"/>
    <xf numFmtId="259" fontId="11" fillId="0" borderId="0"/>
    <xf numFmtId="0" fontId="127" fillId="0" borderId="0"/>
    <xf numFmtId="259" fontId="11" fillId="0" borderId="0"/>
    <xf numFmtId="0" fontId="127" fillId="0" borderId="0"/>
    <xf numFmtId="259" fontId="11" fillId="0" borderId="0"/>
    <xf numFmtId="0" fontId="127" fillId="0" borderId="0"/>
    <xf numFmtId="259" fontId="11" fillId="0" borderId="0"/>
    <xf numFmtId="0" fontId="127" fillId="0" borderId="0"/>
    <xf numFmtId="259" fontId="11" fillId="0" borderId="0"/>
    <xf numFmtId="0" fontId="127" fillId="0" borderId="0"/>
    <xf numFmtId="259" fontId="11" fillId="0" borderId="0"/>
    <xf numFmtId="0" fontId="134" fillId="0" borderId="0"/>
    <xf numFmtId="0" fontId="11" fillId="0" borderId="0"/>
    <xf numFmtId="0" fontId="11" fillId="0" borderId="0"/>
    <xf numFmtId="0" fontId="11" fillId="0" borderId="0"/>
    <xf numFmtId="0" fontId="11" fillId="0" borderId="0"/>
    <xf numFmtId="259" fontId="11" fillId="0" borderId="0"/>
    <xf numFmtId="0" fontId="133" fillId="0" borderId="0"/>
    <xf numFmtId="0" fontId="1" fillId="0" borderId="0"/>
    <xf numFmtId="0" fontId="133" fillId="0" borderId="0"/>
    <xf numFmtId="0" fontId="127" fillId="0" borderId="0"/>
    <xf numFmtId="259" fontId="11" fillId="0" borderId="0"/>
    <xf numFmtId="0" fontId="1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9" fontId="11" fillId="0" borderId="0"/>
    <xf numFmtId="0" fontId="1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9" fontId="11" fillId="0" borderId="0"/>
    <xf numFmtId="0" fontId="1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9" fontId="11" fillId="0" borderId="0"/>
    <xf numFmtId="0" fontId="1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9" fontId="11" fillId="0" borderId="0"/>
    <xf numFmtId="0" fontId="127" fillId="0" borderId="0"/>
    <xf numFmtId="0" fontId="1" fillId="0" borderId="0"/>
    <xf numFmtId="0" fontId="1" fillId="0" borderId="0"/>
    <xf numFmtId="0" fontId="1" fillId="0" borderId="0"/>
    <xf numFmtId="259" fontId="11" fillId="0" borderId="0"/>
    <xf numFmtId="0" fontId="127" fillId="0" borderId="0"/>
    <xf numFmtId="259" fontId="11" fillId="0" borderId="0"/>
    <xf numFmtId="0" fontId="127" fillId="0" borderId="0"/>
    <xf numFmtId="0" fontId="1" fillId="0" borderId="0"/>
    <xf numFmtId="0" fontId="1" fillId="0" borderId="0"/>
    <xf numFmtId="0" fontId="1" fillId="0" borderId="0"/>
    <xf numFmtId="259" fontId="11" fillId="0" borderId="0"/>
    <xf numFmtId="0" fontId="127" fillId="0" borderId="0"/>
    <xf numFmtId="0" fontId="1" fillId="0" borderId="0"/>
    <xf numFmtId="259" fontId="11" fillId="0" borderId="0"/>
    <xf numFmtId="0" fontId="127" fillId="0" borderId="0"/>
    <xf numFmtId="259" fontId="11" fillId="0" borderId="0"/>
    <xf numFmtId="0" fontId="11" fillId="0" borderId="0"/>
    <xf numFmtId="0" fontId="11" fillId="0" borderId="0"/>
    <xf numFmtId="0" fontId="11" fillId="0" borderId="0"/>
    <xf numFmtId="0" fontId="11" fillId="0" borderId="0"/>
    <xf numFmtId="0" fontId="11" fillId="0" borderId="0"/>
    <xf numFmtId="259" fontId="11" fillId="0" borderId="0"/>
    <xf numFmtId="0" fontId="11" fillId="0" borderId="0"/>
    <xf numFmtId="0" fontId="127" fillId="0" borderId="0"/>
    <xf numFmtId="0" fontId="11" fillId="0" borderId="0"/>
    <xf numFmtId="259" fontId="11" fillId="0" borderId="0"/>
    <xf numFmtId="0" fontId="11" fillId="0" borderId="0"/>
    <xf numFmtId="259" fontId="11" fillId="0" borderId="0"/>
    <xf numFmtId="0" fontId="11" fillId="0" borderId="0"/>
    <xf numFmtId="259" fontId="11" fillId="0" borderId="0"/>
    <xf numFmtId="0" fontId="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0" fontId="11" fillId="0" borderId="0"/>
    <xf numFmtId="259" fontId="11" fillId="0" borderId="0"/>
    <xf numFmtId="0" fontId="11" fillId="0" borderId="0"/>
    <xf numFmtId="0" fontId="127"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0" fontId="127"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0" fontId="127"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0" fontId="127"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0" fontId="127"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0" fontId="127"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74" fontId="16" fillId="0" borderId="0" applyFont="0" applyFill="0" applyBorder="0" applyAlignment="0" applyProtection="0">
      <alignment horizontal="right"/>
    </xf>
    <xf numFmtId="0" fontId="127"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0" fontId="127" fillId="0" borderId="0"/>
    <xf numFmtId="259" fontId="11" fillId="0" borderId="0"/>
    <xf numFmtId="0" fontId="49" fillId="0" borderId="0"/>
    <xf numFmtId="0" fontId="11" fillId="0" borderId="0">
      <alignment wrapText="1"/>
    </xf>
    <xf numFmtId="0" fontId="11" fillId="0" borderId="0">
      <alignment wrapText="1"/>
    </xf>
    <xf numFmtId="0" fontId="117" fillId="0" borderId="0"/>
    <xf numFmtId="0" fontId="127" fillId="0" borderId="0"/>
    <xf numFmtId="259" fontId="11" fillId="0" borderId="0"/>
    <xf numFmtId="0" fontId="127" fillId="0" borderId="0"/>
    <xf numFmtId="259" fontId="11" fillId="0" borderId="0"/>
    <xf numFmtId="0" fontId="127" fillId="0" borderId="0"/>
    <xf numFmtId="259" fontId="11" fillId="0" borderId="0"/>
    <xf numFmtId="0" fontId="127" fillId="0" borderId="0"/>
    <xf numFmtId="259" fontId="11" fillId="0" borderId="0"/>
    <xf numFmtId="0" fontId="127" fillId="0" borderId="0"/>
    <xf numFmtId="259" fontId="11" fillId="0" borderId="0"/>
    <xf numFmtId="0" fontId="127" fillId="0" borderId="0"/>
    <xf numFmtId="259" fontId="11" fillId="0" borderId="0"/>
    <xf numFmtId="0" fontId="127" fillId="0" borderId="0"/>
    <xf numFmtId="259" fontId="11" fillId="0" borderId="0"/>
    <xf numFmtId="0" fontId="127" fillId="0" borderId="0"/>
    <xf numFmtId="259" fontId="11" fillId="0" borderId="0"/>
    <xf numFmtId="0" fontId="11" fillId="0" borderId="0"/>
    <xf numFmtId="259" fontId="11" fillId="0" borderId="0"/>
    <xf numFmtId="0" fontId="1" fillId="0" borderId="0"/>
    <xf numFmtId="0" fontId="11" fillId="0" borderId="0"/>
    <xf numFmtId="0" fontId="1" fillId="0" borderId="0"/>
    <xf numFmtId="0" fontId="127" fillId="0" borderId="0"/>
    <xf numFmtId="259" fontId="11" fillId="0" borderId="0"/>
    <xf numFmtId="0" fontId="127" fillId="0" borderId="0"/>
    <xf numFmtId="259" fontId="11" fillId="0" borderId="0"/>
    <xf numFmtId="0" fontId="11" fillId="0" borderId="0"/>
    <xf numFmtId="0" fontId="1" fillId="0" borderId="0"/>
    <xf numFmtId="0" fontId="1" fillId="0" borderId="0"/>
    <xf numFmtId="0" fontId="1" fillId="0" borderId="0"/>
    <xf numFmtId="259" fontId="11" fillId="0" borderId="0"/>
    <xf numFmtId="0" fontId="127" fillId="0" borderId="0"/>
    <xf numFmtId="259" fontId="11" fillId="0" borderId="0"/>
    <xf numFmtId="0" fontId="127" fillId="0" borderId="0"/>
    <xf numFmtId="259" fontId="11" fillId="0" borderId="0"/>
    <xf numFmtId="0" fontId="127" fillId="0" borderId="0"/>
    <xf numFmtId="259" fontId="11" fillId="0" borderId="0"/>
    <xf numFmtId="0" fontId="127" fillId="0" borderId="0"/>
    <xf numFmtId="259" fontId="11" fillId="0" borderId="0"/>
    <xf numFmtId="0" fontId="127" fillId="0" borderId="0"/>
    <xf numFmtId="259" fontId="11" fillId="0" borderId="0"/>
    <xf numFmtId="0" fontId="127" fillId="0" borderId="0"/>
    <xf numFmtId="259" fontId="11" fillId="0" borderId="0"/>
    <xf numFmtId="0" fontId="127" fillId="0" borderId="0"/>
    <xf numFmtId="259" fontId="11" fillId="0" borderId="0"/>
    <xf numFmtId="0" fontId="127" fillId="0" borderId="0"/>
    <xf numFmtId="259" fontId="11" fillId="0" borderId="0"/>
    <xf numFmtId="0" fontId="127" fillId="0" borderId="0"/>
    <xf numFmtId="259" fontId="11" fillId="0" borderId="0"/>
    <xf numFmtId="0" fontId="127" fillId="0" borderId="0"/>
    <xf numFmtId="259" fontId="11" fillId="0" borderId="0"/>
    <xf numFmtId="0" fontId="11" fillId="0" borderId="0"/>
    <xf numFmtId="259" fontId="11" fillId="0" borderId="0"/>
    <xf numFmtId="0" fontId="11" fillId="0" borderId="0"/>
    <xf numFmtId="259" fontId="11" fillId="0" borderId="0"/>
    <xf numFmtId="0" fontId="11" fillId="0" borderId="0"/>
    <xf numFmtId="259" fontId="11" fillId="0" borderId="0"/>
    <xf numFmtId="0" fontId="11" fillId="0" borderId="0"/>
    <xf numFmtId="259" fontId="11" fillId="0" borderId="0"/>
    <xf numFmtId="0" fontId="11" fillId="0" borderId="0"/>
    <xf numFmtId="259" fontId="11" fillId="0" borderId="0"/>
    <xf numFmtId="0" fontId="11" fillId="0" borderId="0"/>
    <xf numFmtId="259" fontId="11" fillId="0" borderId="0"/>
    <xf numFmtId="259" fontId="11" fillId="0" borderId="0"/>
    <xf numFmtId="259" fontId="11" fillId="0" borderId="0"/>
    <xf numFmtId="0" fontId="127"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0" fontId="127"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0" fontId="127"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0" fontId="127"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0" fontId="127"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0" fontId="127"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0" fontId="1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274" fontId="16" fillId="0" borderId="0" applyFont="0" applyFill="0" applyBorder="0" applyAlignment="0" applyProtection="0">
      <alignment horizontal="right"/>
    </xf>
    <xf numFmtId="0" fontId="127"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0" fontId="127" fillId="0" borderId="0"/>
    <xf numFmtId="259" fontId="11" fillId="0" borderId="0"/>
    <xf numFmtId="0" fontId="11" fillId="0" borderId="0">
      <alignment wrapText="1"/>
    </xf>
    <xf numFmtId="0" fontId="100" fillId="0" borderId="0"/>
    <xf numFmtId="0" fontId="100" fillId="0" borderId="0"/>
    <xf numFmtId="0" fontId="11" fillId="0" borderId="0">
      <alignment wrapText="1"/>
    </xf>
    <xf numFmtId="0" fontId="11" fillId="0" borderId="0">
      <alignment wrapText="1"/>
    </xf>
    <xf numFmtId="0" fontId="11" fillId="0" borderId="0">
      <alignment wrapText="1"/>
    </xf>
    <xf numFmtId="0" fontId="100" fillId="0" borderId="0"/>
    <xf numFmtId="0" fontId="100" fillId="0" borderId="0"/>
    <xf numFmtId="0" fontId="127" fillId="0" borderId="0"/>
    <xf numFmtId="259" fontId="11" fillId="0" borderId="0"/>
    <xf numFmtId="0" fontId="127" fillId="0" borderId="0"/>
    <xf numFmtId="259" fontId="11" fillId="0" borderId="0"/>
    <xf numFmtId="0" fontId="127" fillId="0" borderId="0"/>
    <xf numFmtId="259" fontId="11" fillId="0" borderId="0"/>
    <xf numFmtId="0" fontId="127" fillId="0" borderId="0"/>
    <xf numFmtId="259" fontId="11" fillId="0" borderId="0"/>
    <xf numFmtId="0" fontId="127" fillId="0" borderId="0"/>
    <xf numFmtId="259" fontId="11" fillId="0" borderId="0"/>
    <xf numFmtId="0" fontId="127" fillId="0" borderId="0"/>
    <xf numFmtId="259" fontId="11" fillId="0" borderId="0"/>
    <xf numFmtId="0" fontId="127" fillId="0" borderId="0"/>
    <xf numFmtId="259" fontId="11" fillId="0" borderId="0"/>
    <xf numFmtId="0" fontId="127" fillId="0" borderId="0"/>
    <xf numFmtId="259" fontId="11" fillId="0" borderId="0"/>
    <xf numFmtId="0" fontId="1" fillId="0" borderId="0"/>
    <xf numFmtId="259" fontId="11" fillId="0" borderId="0"/>
    <xf numFmtId="0" fontId="11" fillId="0" borderId="0">
      <alignment wrapText="1"/>
    </xf>
    <xf numFmtId="0" fontId="127" fillId="0" borderId="0"/>
    <xf numFmtId="0" fontId="11" fillId="0" borderId="0">
      <alignment wrapText="1"/>
    </xf>
    <xf numFmtId="0" fontId="127" fillId="0" borderId="0"/>
    <xf numFmtId="259" fontId="11" fillId="0" borderId="0"/>
    <xf numFmtId="0" fontId="127" fillId="0" borderId="0"/>
    <xf numFmtId="0" fontId="1" fillId="0" borderId="0"/>
    <xf numFmtId="0" fontId="1" fillId="0" borderId="0"/>
    <xf numFmtId="0" fontId="1" fillId="0" borderId="0"/>
    <xf numFmtId="259" fontId="11" fillId="0" borderId="0"/>
    <xf numFmtId="0" fontId="127" fillId="0" borderId="0"/>
    <xf numFmtId="0" fontId="1" fillId="0" borderId="0"/>
    <xf numFmtId="0" fontId="1" fillId="0" borderId="0"/>
    <xf numFmtId="0" fontId="1" fillId="0" borderId="0"/>
    <xf numFmtId="259" fontId="11" fillId="0" borderId="0"/>
    <xf numFmtId="0" fontId="127" fillId="0" borderId="0"/>
    <xf numFmtId="259" fontId="11" fillId="0" borderId="0"/>
    <xf numFmtId="0" fontId="127" fillId="0" borderId="0"/>
    <xf numFmtId="259" fontId="11" fillId="0" borderId="0"/>
    <xf numFmtId="0" fontId="127" fillId="0" borderId="0"/>
    <xf numFmtId="259" fontId="11" fillId="0" borderId="0"/>
    <xf numFmtId="0" fontId="127" fillId="0" borderId="0"/>
    <xf numFmtId="259" fontId="11" fillId="0" borderId="0"/>
    <xf numFmtId="0" fontId="127" fillId="0" borderId="0"/>
    <xf numFmtId="259" fontId="11" fillId="0" borderId="0"/>
    <xf numFmtId="0" fontId="127" fillId="0" borderId="0"/>
    <xf numFmtId="259" fontId="11" fillId="0" borderId="0"/>
    <xf numFmtId="0" fontId="127" fillId="0" borderId="0"/>
    <xf numFmtId="259" fontId="11" fillId="0" borderId="0"/>
    <xf numFmtId="0" fontId="11" fillId="0" borderId="0">
      <alignment wrapText="1"/>
    </xf>
    <xf numFmtId="259" fontId="11" fillId="0" borderId="0"/>
    <xf numFmtId="0" fontId="11" fillId="0" borderId="0">
      <alignment wrapText="1"/>
    </xf>
    <xf numFmtId="0" fontId="127"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0" fontId="127"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0" fontId="127"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0" fontId="127"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0" fontId="127"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0" fontId="127"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0" fontId="127"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25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74" fontId="16" fillId="0" borderId="0" applyFont="0" applyFill="0" applyBorder="0" applyAlignment="0" applyProtection="0">
      <alignment horizontal="right"/>
    </xf>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1" fillId="0" borderId="0"/>
    <xf numFmtId="0" fontId="11" fillId="0" borderId="0"/>
    <xf numFmtId="0" fontId="49" fillId="0" borderId="0"/>
    <xf numFmtId="0" fontId="46"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1" fillId="0" borderId="0"/>
    <xf numFmtId="0" fontId="11" fillId="0" borderId="0"/>
    <xf numFmtId="0" fontId="11" fillId="0" borderId="0"/>
    <xf numFmtId="0" fontId="11" fillId="0" borderId="0"/>
    <xf numFmtId="0" fontId="11" fillId="0" borderId="0"/>
    <xf numFmtId="0" fontId="46" fillId="0" borderId="0"/>
    <xf numFmtId="0" fontId="46" fillId="0" borderId="0"/>
    <xf numFmtId="259" fontId="11"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3" fillId="0" borderId="0"/>
    <xf numFmtId="0" fontId="11" fillId="0" borderId="0"/>
    <xf numFmtId="274" fontId="16" fillId="0" borderId="0" applyFont="0" applyFill="0" applyBorder="0" applyAlignment="0" applyProtection="0">
      <alignment horizontal="right"/>
    </xf>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 fillId="0" borderId="0"/>
    <xf numFmtId="0" fontId="127" fillId="0" borderId="0"/>
    <xf numFmtId="0" fontId="1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7" fillId="0" borderId="0"/>
    <xf numFmtId="0" fontId="1" fillId="0" borderId="0"/>
    <xf numFmtId="0" fontId="1" fillId="0" borderId="0"/>
    <xf numFmtId="0" fontId="1" fillId="0" borderId="0"/>
    <xf numFmtId="0" fontId="127" fillId="0" borderId="0"/>
    <xf numFmtId="0" fontId="1" fillId="0" borderId="0"/>
    <xf numFmtId="0" fontId="127" fillId="0" borderId="0"/>
    <xf numFmtId="0" fontId="127" fillId="0" borderId="0"/>
    <xf numFmtId="0" fontId="127" fillId="0" borderId="0"/>
    <xf numFmtId="0" fontId="127" fillId="0" borderId="0"/>
    <xf numFmtId="0" fontId="127" fillId="0" borderId="0"/>
    <xf numFmtId="0" fontId="11" fillId="0" borderId="0"/>
    <xf numFmtId="0" fontId="127" fillId="0" borderId="0"/>
    <xf numFmtId="0" fontId="1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7" fillId="0" borderId="0"/>
    <xf numFmtId="0" fontId="1" fillId="0" borderId="0"/>
    <xf numFmtId="0" fontId="1" fillId="0" borderId="0"/>
    <xf numFmtId="0" fontId="1" fillId="0" borderId="0"/>
    <xf numFmtId="0" fontId="127" fillId="0" borderId="0"/>
    <xf numFmtId="0" fontId="127" fillId="0" borderId="0"/>
    <xf numFmtId="0" fontId="127" fillId="0" borderId="0"/>
    <xf numFmtId="0" fontId="127" fillId="0" borderId="0"/>
    <xf numFmtId="0" fontId="127" fillId="0" borderId="0"/>
    <xf numFmtId="0" fontId="11" fillId="0" borderId="0"/>
    <xf numFmtId="0" fontId="1" fillId="0" borderId="0"/>
    <xf numFmtId="0" fontId="11" fillId="0" borderId="0"/>
    <xf numFmtId="0" fontId="1" fillId="0" borderId="0"/>
    <xf numFmtId="0" fontId="1" fillId="0" borderId="0"/>
    <xf numFmtId="0" fontId="1" fillId="0" borderId="0"/>
    <xf numFmtId="0" fontId="127" fillId="0" borderId="0"/>
    <xf numFmtId="0" fontId="94" fillId="0" borderId="0"/>
    <xf numFmtId="0" fontId="11" fillId="0" borderId="0"/>
    <xf numFmtId="0" fontId="184" fillId="0" borderId="0"/>
    <xf numFmtId="278" fontId="16" fillId="0" borderId="0" applyFont="0" applyFill="0" applyBorder="0" applyAlignment="0" applyProtection="0"/>
    <xf numFmtId="0" fontId="111" fillId="14" borderId="35" applyNumberFormat="0" applyFont="0" applyAlignment="0" applyProtection="0"/>
    <xf numFmtId="0" fontId="1" fillId="14" borderId="35" applyNumberFormat="0" applyFont="0" applyAlignment="0" applyProtection="0"/>
    <xf numFmtId="0" fontId="100" fillId="14" borderId="35" applyNumberFormat="0" applyFont="0" applyAlignment="0" applyProtection="0"/>
    <xf numFmtId="0" fontId="1" fillId="14" borderId="35" applyNumberFormat="0" applyFont="0" applyAlignment="0" applyProtection="0"/>
    <xf numFmtId="0" fontId="100"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85" fillId="14" borderId="35" applyNumberFormat="0" applyFont="0" applyAlignment="0" applyProtection="0"/>
    <xf numFmtId="0" fontId="185" fillId="14" borderId="35" applyNumberFormat="0" applyFont="0" applyAlignment="0" applyProtection="0"/>
    <xf numFmtId="0" fontId="185" fillId="14" borderId="35" applyNumberFormat="0" applyFont="0" applyAlignment="0" applyProtection="0"/>
    <xf numFmtId="0" fontId="185" fillId="14" borderId="35" applyNumberFormat="0" applyFont="0" applyAlignment="0" applyProtection="0"/>
    <xf numFmtId="0" fontId="185" fillId="14" borderId="35" applyNumberFormat="0" applyFont="0" applyAlignment="0" applyProtection="0"/>
    <xf numFmtId="0" fontId="185" fillId="14" borderId="35" applyNumberFormat="0" applyFont="0" applyAlignment="0" applyProtection="0"/>
    <xf numFmtId="0" fontId="111" fillId="14" borderId="35" applyNumberFormat="0" applyFont="0" applyAlignment="0" applyProtection="0"/>
    <xf numFmtId="0" fontId="1" fillId="14" borderId="35" applyNumberFormat="0" applyFont="0" applyAlignment="0" applyProtection="0"/>
    <xf numFmtId="0" fontId="111" fillId="14" borderId="35" applyNumberFormat="0" applyFont="0" applyAlignment="0" applyProtection="0"/>
    <xf numFmtId="0" fontId="1" fillId="14" borderId="35" applyNumberFormat="0" applyFont="0" applyAlignment="0" applyProtection="0"/>
    <xf numFmtId="0" fontId="111" fillId="14" borderId="35" applyNumberFormat="0" applyFont="0" applyAlignment="0" applyProtection="0"/>
    <xf numFmtId="0" fontId="1" fillId="14" borderId="35" applyNumberFormat="0" applyFont="0" applyAlignment="0" applyProtection="0"/>
    <xf numFmtId="0" fontId="11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279" fontId="186" fillId="0" borderId="0" applyBorder="0" applyProtection="0">
      <alignment horizontal="right"/>
    </xf>
    <xf numFmtId="279" fontId="187" fillId="86" borderId="0" applyBorder="0" applyProtection="0">
      <alignment horizontal="right"/>
    </xf>
    <xf numFmtId="279" fontId="188" fillId="0" borderId="4" applyBorder="0"/>
    <xf numFmtId="279" fontId="189" fillId="0" borderId="0" applyBorder="0" applyProtection="0">
      <alignment horizontal="right"/>
    </xf>
    <xf numFmtId="280" fontId="189" fillId="0" borderId="0" applyBorder="0" applyProtection="0">
      <alignment horizontal="right"/>
    </xf>
    <xf numFmtId="280" fontId="190" fillId="86" borderId="0" applyProtection="0">
      <alignment horizontal="right"/>
    </xf>
    <xf numFmtId="37" fontId="109" fillId="0" borderId="0" applyFill="0" applyBorder="0" applyProtection="0">
      <alignment horizontal="right"/>
    </xf>
    <xf numFmtId="213" fontId="104" fillId="0" borderId="0" applyFont="0" applyFill="0" applyBorder="0" applyProtection="0">
      <alignment horizontal="right"/>
    </xf>
    <xf numFmtId="281" fontId="186" fillId="0" borderId="0" applyFill="0" applyBorder="0" applyProtection="0"/>
    <xf numFmtId="0" fontId="121" fillId="66" borderId="0">
      <alignment horizontal="right"/>
    </xf>
    <xf numFmtId="0" fontId="11" fillId="0" borderId="0">
      <alignment horizontal="right"/>
    </xf>
    <xf numFmtId="0" fontId="191" fillId="12" borderId="32" applyNumberFormat="0" applyAlignment="0" applyProtection="0"/>
    <xf numFmtId="0" fontId="191" fillId="12" borderId="32" applyNumberFormat="0" applyAlignment="0" applyProtection="0"/>
    <xf numFmtId="0" fontId="191" fillId="12" borderId="32" applyNumberFormat="0" applyAlignment="0" applyProtection="0"/>
    <xf numFmtId="0" fontId="191" fillId="12" borderId="32" applyNumberFormat="0" applyAlignment="0" applyProtection="0"/>
    <xf numFmtId="0" fontId="191" fillId="12" borderId="32" applyNumberFormat="0" applyAlignment="0" applyProtection="0"/>
    <xf numFmtId="0" fontId="32" fillId="12" borderId="32" applyNumberFormat="0" applyAlignment="0" applyProtection="0"/>
    <xf numFmtId="0" fontId="192" fillId="0" borderId="0" applyProtection="0">
      <alignment horizontal="left"/>
    </xf>
    <xf numFmtId="0" fontId="192" fillId="0" borderId="0" applyFill="0" applyBorder="0" applyProtection="0">
      <alignment horizontal="left"/>
    </xf>
    <xf numFmtId="0" fontId="193" fillId="0" borderId="0" applyFill="0" applyBorder="0" applyProtection="0">
      <alignment horizontal="left"/>
    </xf>
    <xf numFmtId="1" fontId="194" fillId="0" borderId="0" applyProtection="0">
      <alignment horizontal="right" vertical="center"/>
    </xf>
    <xf numFmtId="261" fontId="195" fillId="0" borderId="13">
      <alignment vertical="center"/>
    </xf>
    <xf numFmtId="2" fontId="114" fillId="0" borderId="0"/>
    <xf numFmtId="171" fontId="196" fillId="0" borderId="0" applyFill="0" applyBorder="0" applyAlignment="0" applyProtection="0"/>
    <xf numFmtId="197" fontId="11" fillId="0" borderId="0" applyFont="0" applyFill="0" applyBorder="0" applyAlignment="0" applyProtection="0"/>
    <xf numFmtId="282" fontId="45" fillId="0" borderId="0" applyFont="0" applyFill="0" applyBorder="0" applyAlignment="0" applyProtection="0"/>
    <xf numFmtId="283" fontId="197" fillId="66" borderId="1" applyFill="0" applyBorder="0" applyAlignment="0" applyProtection="0">
      <alignment horizontal="right"/>
      <protection locked="0"/>
    </xf>
    <xf numFmtId="284" fontId="197" fillId="65" borderId="0" applyFill="0" applyBorder="0" applyAlignment="0" applyProtection="0">
      <protection hidden="1"/>
    </xf>
    <xf numFmtId="10" fontId="11" fillId="0" borderId="0" applyFont="0" applyFill="0" applyBorder="0" applyAlignment="0" applyProtection="0"/>
    <xf numFmtId="10" fontId="11" fillId="0" borderId="0" applyFont="0" applyFill="0" applyBorder="0" applyAlignment="0" applyProtection="0"/>
    <xf numFmtId="285" fontId="186" fillId="0" borderId="0" applyBorder="0" applyProtection="0">
      <alignment horizontal="right"/>
    </xf>
    <xf numFmtId="285" fontId="187" fillId="86" borderId="0" applyProtection="0">
      <alignment horizontal="right"/>
    </xf>
    <xf numFmtId="285" fontId="189" fillId="0" borderId="0" applyFont="0" applyBorder="0" applyProtection="0">
      <alignment horizontal="right"/>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4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6" fillId="0" borderId="0" applyFont="0" applyFill="0" applyBorder="0" applyAlignment="0" applyProtection="0"/>
    <xf numFmtId="9" fontId="4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1"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6" fillId="0" borderId="0" applyFont="0" applyFill="0" applyBorder="0" applyAlignment="0" applyProtection="0"/>
    <xf numFmtId="9" fontId="11" fillId="0" borderId="0" applyFont="0" applyFill="0" applyBorder="0" applyAlignment="0" applyProtection="0"/>
    <xf numFmtId="9" fontId="46" fillId="0" borderId="0" applyFont="0" applyFill="0" applyBorder="0" applyAlignment="0" applyProtection="0"/>
    <xf numFmtId="9" fontId="48" fillId="0" borderId="0" applyFont="0" applyFill="0" applyBorder="0" applyAlignment="0" applyProtection="0"/>
    <xf numFmtId="9" fontId="1" fillId="0" borderId="0" applyFont="0" applyFill="0" applyBorder="0" applyAlignment="0" applyProtection="0"/>
    <xf numFmtId="9" fontId="4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86" fontId="114" fillId="0" borderId="0" applyFont="0" applyFill="0" applyBorder="0" applyProtection="0">
      <alignment horizontal="right"/>
    </xf>
    <xf numFmtId="9" fontId="11" fillId="0" borderId="0"/>
    <xf numFmtId="287" fontId="11" fillId="0" borderId="0" applyFill="0" applyBorder="0">
      <alignment horizontal="right"/>
      <protection locked="0"/>
    </xf>
    <xf numFmtId="1" fontId="110" fillId="0" borderId="0"/>
    <xf numFmtId="271" fontId="11" fillId="0" borderId="0">
      <protection locked="0"/>
    </xf>
    <xf numFmtId="171" fontId="11" fillId="0" borderId="0" applyFont="0" applyFill="0" applyBorder="0" applyAlignment="0" applyProtection="0"/>
    <xf numFmtId="231" fontId="45" fillId="0" borderId="0" applyFill="0" applyBorder="0" applyAlignment="0"/>
    <xf numFmtId="232" fontId="45" fillId="0" borderId="0" applyFill="0" applyBorder="0" applyAlignment="0"/>
    <xf numFmtId="231" fontId="45" fillId="0" borderId="0" applyFill="0" applyBorder="0" applyAlignment="0"/>
    <xf numFmtId="233" fontId="11" fillId="0" borderId="0" applyFill="0" applyBorder="0" applyAlignment="0"/>
    <xf numFmtId="232" fontId="45" fillId="0" borderId="0" applyFill="0" applyBorder="0" applyAlignment="0"/>
    <xf numFmtId="10" fontId="114" fillId="0" borderId="0"/>
    <xf numFmtId="10" fontId="114" fillId="81" borderId="0"/>
    <xf numFmtId="9" fontId="114" fillId="0" borderId="0" applyFont="0" applyFill="0" applyBorder="0" applyAlignment="0" applyProtection="0"/>
    <xf numFmtId="172" fontId="46" fillId="0" borderId="0"/>
    <xf numFmtId="288" fontId="198" fillId="65" borderId="0" applyBorder="0" applyAlignment="0">
      <protection hidden="1"/>
    </xf>
    <xf numFmtId="1" fontId="198" fillId="65" borderId="0">
      <alignment horizontal="center"/>
    </xf>
    <xf numFmtId="0" fontId="127" fillId="0" borderId="0" applyNumberFormat="0" applyFont="0" applyFill="0" applyBorder="0" applyAlignment="0" applyProtection="0">
      <alignment horizontal="left"/>
    </xf>
    <xf numFmtId="15" fontId="127" fillId="0" borderId="0" applyFont="0" applyFill="0" applyBorder="0" applyAlignment="0" applyProtection="0"/>
    <xf numFmtId="4" fontId="127" fillId="0" borderId="0" applyFont="0" applyFill="0" applyBorder="0" applyAlignment="0" applyProtection="0"/>
    <xf numFmtId="0" fontId="172" fillId="0" borderId="2">
      <alignment horizontal="center"/>
    </xf>
    <xf numFmtId="3" fontId="127" fillId="0" borderId="0" applyFont="0" applyFill="0" applyBorder="0" applyAlignment="0" applyProtection="0"/>
    <xf numFmtId="0" fontId="127" fillId="87" borderId="0" applyNumberFormat="0" applyFont="0" applyBorder="0" applyAlignment="0" applyProtection="0"/>
    <xf numFmtId="0" fontId="127" fillId="0" borderId="0">
      <alignment horizontal="right"/>
      <protection locked="0"/>
    </xf>
    <xf numFmtId="254" fontId="199" fillId="0" borderId="0" applyNumberFormat="0" applyFill="0" applyBorder="0" applyAlignment="0" applyProtection="0">
      <alignment horizontal="left"/>
    </xf>
    <xf numFmtId="0" fontId="200" fillId="77" borderId="0"/>
    <xf numFmtId="0" fontId="110" fillId="0" borderId="0" applyNumberFormat="0" applyFill="0" applyBorder="0" applyProtection="0">
      <alignment horizontal="right" vertical="center"/>
    </xf>
    <xf numFmtId="0" fontId="201" fillId="0" borderId="70">
      <alignment vertical="center"/>
    </xf>
    <xf numFmtId="174" fontId="11" fillId="0" borderId="0" applyFill="0" applyBorder="0">
      <alignment horizontal="right"/>
      <protection hidden="1"/>
    </xf>
    <xf numFmtId="0" fontId="202" fillId="76" borderId="1">
      <alignment horizontal="center" vertical="center" wrapText="1"/>
      <protection hidden="1"/>
    </xf>
    <xf numFmtId="0" fontId="127" fillId="88" borderId="71"/>
    <xf numFmtId="0" fontId="45" fillId="89" borderId="0" applyNumberFormat="0" applyFont="0" applyBorder="0" applyAlignment="0" applyProtection="0"/>
    <xf numFmtId="167" fontId="203" fillId="0" borderId="0" applyFill="0" applyBorder="0" applyAlignment="0" applyProtection="0"/>
    <xf numFmtId="168" fontId="204" fillId="0" borderId="0"/>
    <xf numFmtId="0" fontId="16" fillId="0" borderId="0"/>
    <xf numFmtId="0" fontId="205" fillId="0" borderId="0">
      <alignment horizontal="right"/>
    </xf>
    <xf numFmtId="0" fontId="143" fillId="0" borderId="0">
      <alignment horizontal="left"/>
    </xf>
    <xf numFmtId="171" fontId="206" fillId="0" borderId="65"/>
    <xf numFmtId="289" fontId="84" fillId="83" borderId="0" applyFont="0" applyBorder="0"/>
    <xf numFmtId="221" fontId="109" fillId="0" borderId="0" applyNumberFormat="0" applyFill="0">
      <alignment horizontal="left" vertical="center" wrapText="1"/>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11" fillId="0" borderId="0">
      <alignment vertical="top"/>
    </xf>
    <xf numFmtId="168" fontId="11" fillId="0" borderId="0" applyFont="0" applyFill="0" applyBorder="0" applyAlignment="0" applyProtection="0"/>
    <xf numFmtId="0" fontId="92" fillId="0" borderId="0">
      <alignment vertical="top"/>
    </xf>
    <xf numFmtId="0" fontId="45" fillId="0" borderId="0">
      <alignment vertical="top"/>
    </xf>
    <xf numFmtId="0" fontId="45" fillId="0" borderId="0">
      <alignment vertical="top"/>
    </xf>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45" fillId="0" borderId="0">
      <alignment vertical="top"/>
    </xf>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45" fillId="0" borderId="0">
      <alignment vertical="top"/>
    </xf>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69" fontId="11" fillId="0" borderId="0" applyFont="0" applyFill="0" applyBorder="0" applyAlignment="0" applyProtection="0"/>
    <xf numFmtId="0" fontId="45" fillId="0" borderId="0">
      <alignment vertical="top"/>
    </xf>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07" fillId="89" borderId="1" applyNumberFormat="0" applyProtection="0">
      <alignment horizontal="center" vertical="center"/>
    </xf>
    <xf numFmtId="0" fontId="45" fillId="0" borderId="0">
      <alignment vertical="top"/>
    </xf>
    <xf numFmtId="0" fontId="13" fillId="89" borderId="1" applyNumberFormat="0" applyProtection="0">
      <alignment horizontal="center" vertical="center"/>
    </xf>
    <xf numFmtId="0" fontId="45" fillId="0" borderId="0">
      <alignment vertical="top"/>
    </xf>
    <xf numFmtId="0" fontId="45" fillId="0" borderId="0">
      <alignment vertical="top"/>
    </xf>
    <xf numFmtId="0" fontId="23" fillId="0" borderId="0" applyNumberFormat="0" applyFill="0" applyBorder="0" applyAlignment="0" applyProtection="0"/>
    <xf numFmtId="0" fontId="45" fillId="0" borderId="0">
      <alignment vertical="top"/>
    </xf>
    <xf numFmtId="0" fontId="13" fillId="70" borderId="1" applyNumberFormat="0" applyProtection="0">
      <alignment horizontal="left" vertical="center" wrapText="1"/>
    </xf>
    <xf numFmtId="0" fontId="45" fillId="0" borderId="0">
      <alignment vertical="top"/>
    </xf>
    <xf numFmtId="0" fontId="45" fillId="0" borderId="0">
      <alignment vertical="top"/>
    </xf>
    <xf numFmtId="0" fontId="14" fillId="0" borderId="0" applyNumberFormat="0" applyFill="0" applyBorder="0" applyAlignment="0" applyProtection="0"/>
    <xf numFmtId="0" fontId="11" fillId="4" borderId="1" applyNumberFormat="0" applyProtection="0">
      <alignment horizontal="left" vertical="center" wrapText="1"/>
    </xf>
    <xf numFmtId="0" fontId="11" fillId="4" borderId="1" applyNumberFormat="0" applyProtection="0">
      <alignment horizontal="left" vertical="center" wrapText="1"/>
    </xf>
    <xf numFmtId="0" fontId="45" fillId="0" borderId="0">
      <alignment vertical="top"/>
    </xf>
    <xf numFmtId="0" fontId="13" fillId="70" borderId="1" applyNumberFormat="0" applyProtection="0">
      <alignment horizontal="left" vertical="center" wrapText="1"/>
    </xf>
    <xf numFmtId="0" fontId="45" fillId="0" borderId="0">
      <alignment vertical="top"/>
    </xf>
    <xf numFmtId="0" fontId="45" fillId="0" borderId="0">
      <alignment vertical="top"/>
    </xf>
    <xf numFmtId="0" fontId="208" fillId="90" borderId="0" applyNumberFormat="0" applyBorder="0" applyAlignment="0" applyProtection="0"/>
    <xf numFmtId="0" fontId="45" fillId="0" borderId="0">
      <alignment vertical="top"/>
    </xf>
    <xf numFmtId="0" fontId="45" fillId="0" borderId="0">
      <alignment vertical="top"/>
    </xf>
    <xf numFmtId="0" fontId="45" fillId="0" borderId="0">
      <alignment vertical="top"/>
    </xf>
    <xf numFmtId="170" fontId="108" fillId="0" borderId="0" applyFont="0" applyFill="0" applyBorder="0" applyAlignment="0" applyProtection="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206" fontId="11" fillId="0" borderId="0" applyFont="0" applyFill="0" applyBorder="0" applyAlignment="0" applyProtection="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169" fontId="11" fillId="0" borderId="0" applyFont="0" applyFill="0" applyBorder="0" applyAlignment="0" applyProtection="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290" fontId="114" fillId="0" borderId="0" applyFont="0" applyFill="0" applyBorder="0" applyAlignment="0" applyProtection="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290" fontId="114" fillId="0" borderId="0" applyFont="0" applyFill="0" applyBorder="0" applyAlignment="0" applyProtection="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6" fillId="0" borderId="0" applyNumberFormat="0" applyBorder="0" applyAlignment="0"/>
    <xf numFmtId="0" fontId="209" fillId="0" borderId="0" applyNumberFormat="0" applyBorder="0" applyAlignment="0"/>
    <xf numFmtId="0" fontId="210" fillId="0" borderId="0" applyNumberFormat="0" applyBorder="0" applyAlignment="0"/>
    <xf numFmtId="0" fontId="123" fillId="0" borderId="0" applyNumberFormat="0" applyFill="0" applyBorder="0" applyProtection="0">
      <alignment horizontal="left" vertical="center"/>
    </xf>
    <xf numFmtId="0" fontId="123" fillId="0" borderId="4" applyNumberFormat="0" applyFill="0" applyProtection="0">
      <alignment horizontal="left" vertical="center"/>
    </xf>
    <xf numFmtId="291" fontId="84" fillId="91" borderId="0" applyNumberFormat="0" applyFont="0" applyBorder="0">
      <alignment horizontal="center" vertical="center"/>
      <protection locked="0"/>
    </xf>
    <xf numFmtId="9" fontId="11" fillId="0" borderId="0"/>
    <xf numFmtId="0" fontId="124" fillId="0" borderId="0" applyFill="0" applyBorder="0" applyProtection="0">
      <alignment horizontal="center" vertical="center"/>
    </xf>
    <xf numFmtId="0" fontId="211" fillId="0" borderId="0" applyBorder="0" applyProtection="0">
      <alignment vertical="center"/>
    </xf>
    <xf numFmtId="172" fontId="11" fillId="0" borderId="13" applyBorder="0" applyProtection="0">
      <alignment horizontal="right" vertical="center"/>
    </xf>
    <xf numFmtId="0" fontId="212" fillId="92" borderId="0" applyBorder="0" applyProtection="0">
      <alignment horizontal="centerContinuous" vertical="center"/>
    </xf>
    <xf numFmtId="0" fontId="212" fillId="90" borderId="13" applyBorder="0" applyProtection="0">
      <alignment horizontal="centerContinuous" vertical="center"/>
    </xf>
    <xf numFmtId="0" fontId="213" fillId="0" borderId="0"/>
    <xf numFmtId="0" fontId="124" fillId="0" borderId="0" applyFill="0" applyBorder="0" applyProtection="0"/>
    <xf numFmtId="0" fontId="184" fillId="0" borderId="0"/>
    <xf numFmtId="0" fontId="214" fillId="0" borderId="0" applyFill="0" applyBorder="0" applyProtection="0">
      <alignment horizontal="left"/>
    </xf>
    <xf numFmtId="0" fontId="215" fillId="0" borderId="0" applyFill="0" applyBorder="0" applyProtection="0">
      <alignment horizontal="left" vertical="top"/>
    </xf>
    <xf numFmtId="0" fontId="216" fillId="0" borderId="0">
      <alignment horizontal="centerContinuous"/>
    </xf>
    <xf numFmtId="261" fontId="11" fillId="4" borderId="72" applyNumberFormat="0" applyAlignment="0">
      <alignment vertical="center"/>
    </xf>
    <xf numFmtId="261" fontId="217" fillId="93" borderId="73" applyNumberFormat="0" applyBorder="0" applyAlignment="0" applyProtection="0">
      <alignment vertical="center"/>
    </xf>
    <xf numFmtId="261" fontId="11" fillId="4" borderId="72" applyNumberFormat="0" applyProtection="0">
      <alignment horizontal="centerContinuous" vertical="center"/>
    </xf>
    <xf numFmtId="261" fontId="218" fillId="94" borderId="0" applyNumberFormat="0" applyBorder="0" applyAlignment="0" applyProtection="0">
      <alignment vertical="center"/>
    </xf>
    <xf numFmtId="261" fontId="11" fillId="93" borderId="0" applyBorder="0" applyAlignment="0" applyProtection="0">
      <alignment vertical="center"/>
    </xf>
    <xf numFmtId="49" fontId="109" fillId="0" borderId="13">
      <alignment vertical="center"/>
    </xf>
    <xf numFmtId="0" fontId="219" fillId="0" borderId="0"/>
    <xf numFmtId="0" fontId="220" fillId="0" borderId="0"/>
    <xf numFmtId="49" fontId="46" fillId="0" borderId="0" applyFill="0" applyBorder="0" applyAlignment="0"/>
    <xf numFmtId="292" fontId="45" fillId="0" borderId="0" applyFill="0" applyBorder="0" applyAlignment="0"/>
    <xf numFmtId="293" fontId="45" fillId="0" borderId="0" applyFill="0" applyBorder="0" applyAlignment="0"/>
    <xf numFmtId="0" fontId="105" fillId="0" borderId="0" applyNumberFormat="0" applyFont="0" applyFill="0" applyBorder="0" applyProtection="0">
      <alignment horizontal="left" vertical="top" wrapText="1"/>
    </xf>
    <xf numFmtId="18" fontId="16" fillId="0" borderId="0" applyFill="0" applyBorder="0" applyAlignment="0" applyProtection="0"/>
    <xf numFmtId="0" fontId="45" fillId="0" borderId="0" applyNumberFormat="0" applyFill="0" applyBorder="0" applyAlignment="0" applyProtection="0"/>
    <xf numFmtId="0" fontId="110" fillId="0" borderId="0" applyNumberFormat="0" applyFill="0" applyBorder="0" applyAlignment="0" applyProtection="0"/>
    <xf numFmtId="40" fontId="221" fillId="0" borderId="0"/>
    <xf numFmtId="0" fontId="222" fillId="0" borderId="0" applyNumberFormat="0" applyBorder="0" applyAlignment="0" applyProtection="0"/>
    <xf numFmtId="0" fontId="222" fillId="0" borderId="0" applyNumberFormat="0" applyBorder="0" applyAlignment="0" applyProtection="0"/>
    <xf numFmtId="294" fontId="223" fillId="90" borderId="0" applyNumberFormat="0" applyProtection="0">
      <alignment horizontal="left" vertical="center"/>
    </xf>
    <xf numFmtId="0" fontId="224" fillId="0" borderId="0" applyNumberFormat="0" applyProtection="0">
      <alignment horizontal="left" vertical="center"/>
    </xf>
    <xf numFmtId="0" fontId="225" fillId="0" borderId="0">
      <alignment horizontal="left"/>
    </xf>
    <xf numFmtId="0" fontId="127" fillId="0" borderId="0" applyBorder="0"/>
    <xf numFmtId="1" fontId="45" fillId="80" borderId="0" applyNumberFormat="0" applyFont="0" applyBorder="0" applyProtection="0">
      <alignment horizontal="left"/>
    </xf>
    <xf numFmtId="295" fontId="11" fillId="0" borderId="0" applyNumberFormat="0" applyFill="0" applyBorder="0" applyProtection="0">
      <alignment vertical="top"/>
    </xf>
    <xf numFmtId="0" fontId="22" fillId="0" borderId="36" applyNumberFormat="0" applyFill="0" applyAlignment="0" applyProtection="0"/>
    <xf numFmtId="0" fontId="101" fillId="0" borderId="36" applyNumberFormat="0" applyFill="0" applyAlignment="0" applyProtection="0"/>
    <xf numFmtId="0" fontId="101" fillId="0" borderId="36" applyNumberFormat="0" applyFill="0" applyAlignment="0" applyProtection="0"/>
    <xf numFmtId="0" fontId="101" fillId="0" borderId="36" applyNumberFormat="0" applyFill="0" applyAlignment="0" applyProtection="0"/>
    <xf numFmtId="0" fontId="101" fillId="0" borderId="36" applyNumberFormat="0" applyFill="0" applyAlignment="0" applyProtection="0"/>
    <xf numFmtId="0" fontId="101" fillId="0" borderId="36" applyNumberFormat="0" applyFill="0" applyAlignment="0" applyProtection="0"/>
    <xf numFmtId="0" fontId="226" fillId="0" borderId="36" applyNumberFormat="0" applyFill="0" applyAlignment="0" applyProtection="0"/>
    <xf numFmtId="39" fontId="11" fillId="0" borderId="27">
      <protection locked="0"/>
    </xf>
    <xf numFmtId="165" fontId="216" fillId="0" borderId="27" applyFill="0" applyAlignment="0" applyProtection="0"/>
    <xf numFmtId="172" fontId="20" fillId="0" borderId="52"/>
    <xf numFmtId="0" fontId="227" fillId="0" borderId="0">
      <alignment horizontal="fill"/>
    </xf>
    <xf numFmtId="296" fontId="198" fillId="65" borderId="5" applyBorder="0">
      <alignment horizontal="right" vertical="center"/>
      <protection locked="0"/>
    </xf>
    <xf numFmtId="167" fontId="11" fillId="0" borderId="0" applyFont="0" applyFill="0" applyBorder="0" applyAlignment="0" applyProtection="0"/>
    <xf numFmtId="297" fontId="11" fillId="0" borderId="0" applyFont="0" applyFill="0" applyBorder="0" applyAlignment="0" applyProtection="0"/>
    <xf numFmtId="167" fontId="11" fillId="0" borderId="0" applyFont="0" applyFill="0" applyBorder="0" applyAlignment="0" applyProtection="0"/>
    <xf numFmtId="169" fontId="11" fillId="0" borderId="0" applyFont="0" applyFill="0" applyBorder="0" applyAlignment="0" applyProtection="0"/>
    <xf numFmtId="295" fontId="228" fillId="93" borderId="0" applyNumberFormat="0" applyBorder="0" applyProtection="0">
      <alignment horizontal="centerContinuous" vertical="center"/>
    </xf>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1" fillId="0" borderId="0" applyNumberFormat="0" applyFill="0" applyBorder="0" applyAlignment="0" applyProtection="0"/>
    <xf numFmtId="0" fontId="230" fillId="0" borderId="0"/>
    <xf numFmtId="1" fontId="230" fillId="0" borderId="0"/>
    <xf numFmtId="298" fontId="114" fillId="0" borderId="0" applyFont="0" applyFill="0" applyBorder="0" applyProtection="0">
      <alignment horizontal="right"/>
    </xf>
    <xf numFmtId="299" fontId="11" fillId="0" borderId="0"/>
    <xf numFmtId="300" fontId="186" fillId="0" borderId="0" applyFill="0" applyBorder="0" applyProtection="0"/>
    <xf numFmtId="0" fontId="11" fillId="0" borderId="0">
      <alignment horizontal="center"/>
    </xf>
    <xf numFmtId="301" fontId="109" fillId="0" borderId="13">
      <alignment horizontal="right"/>
    </xf>
    <xf numFmtId="302" fontId="11" fillId="0" borderId="0" applyFont="0" applyFill="0" applyBorder="0" applyAlignment="0" applyProtection="0"/>
    <xf numFmtId="303" fontId="116" fillId="0" borderId="0" applyFont="0" applyFill="0" applyBorder="0" applyProtection="0">
      <alignment horizontal="right"/>
    </xf>
    <xf numFmtId="0" fontId="11" fillId="0" borderId="0"/>
    <xf numFmtId="304" fontId="11" fillId="0" borderId="0"/>
    <xf numFmtId="0" fontId="93" fillId="0" borderId="0"/>
    <xf numFmtId="0" fontId="11" fillId="0" borderId="0"/>
    <xf numFmtId="305" fontId="95" fillId="0" borderId="0"/>
    <xf numFmtId="305" fontId="95" fillId="0" borderId="0"/>
    <xf numFmtId="185" fontId="95" fillId="0" borderId="0"/>
    <xf numFmtId="185" fontId="95" fillId="0" borderId="0"/>
    <xf numFmtId="305" fontId="95" fillId="0" borderId="0"/>
    <xf numFmtId="305" fontId="95" fillId="0" borderId="0"/>
    <xf numFmtId="305" fontId="95" fillId="0" borderId="0"/>
    <xf numFmtId="305" fontId="95" fillId="0" borderId="0"/>
    <xf numFmtId="305" fontId="95" fillId="0" borderId="0"/>
    <xf numFmtId="305" fontId="95" fillId="0" borderId="0"/>
    <xf numFmtId="305" fontId="95" fillId="0" borderId="0"/>
    <xf numFmtId="305" fontId="95" fillId="0" borderId="0"/>
    <xf numFmtId="189" fontId="95" fillId="0" borderId="0"/>
    <xf numFmtId="189" fontId="95" fillId="0" borderId="0"/>
    <xf numFmtId="190" fontId="95" fillId="0" borderId="0"/>
    <xf numFmtId="190" fontId="95" fillId="0" borderId="0"/>
    <xf numFmtId="0" fontId="231" fillId="95" borderId="0" applyNumberFormat="0" applyBorder="0" applyAlignment="0" applyProtection="0"/>
    <xf numFmtId="0" fontId="231" fillId="96" borderId="0" applyNumberFormat="0" applyBorder="0" applyAlignment="0" applyProtection="0"/>
    <xf numFmtId="0" fontId="231" fillId="95" borderId="0" applyNumberFormat="0" applyBorder="0" applyAlignment="0" applyProtection="0"/>
    <xf numFmtId="0" fontId="231" fillId="95" borderId="0" applyNumberFormat="0" applyBorder="0" applyAlignment="0" applyProtection="0"/>
    <xf numFmtId="0" fontId="231" fillId="95" borderId="0" applyNumberFormat="0" applyBorder="0" applyAlignment="0" applyProtection="0"/>
    <xf numFmtId="0" fontId="231" fillId="95" borderId="0" applyNumberFormat="0" applyBorder="0" applyAlignment="0" applyProtection="0"/>
    <xf numFmtId="0" fontId="231" fillId="96" borderId="0" applyNumberFormat="0" applyBorder="0" applyAlignment="0" applyProtection="0"/>
    <xf numFmtId="0" fontId="98" fillId="96" borderId="0" applyNumberFormat="0" applyBorder="0" applyAlignment="0" applyProtection="0"/>
    <xf numFmtId="0" fontId="231" fillId="97" borderId="0" applyNumberFormat="0" applyBorder="0" applyAlignment="0" applyProtection="0"/>
    <xf numFmtId="0" fontId="231" fillId="98" borderId="0" applyNumberFormat="0" applyBorder="0" applyAlignment="0" applyProtection="0"/>
    <xf numFmtId="0" fontId="231" fillId="97" borderId="0" applyNumberFormat="0" applyBorder="0" applyAlignment="0" applyProtection="0"/>
    <xf numFmtId="0" fontId="231" fillId="97" borderId="0" applyNumberFormat="0" applyBorder="0" applyAlignment="0" applyProtection="0"/>
    <xf numFmtId="0" fontId="231" fillId="97" borderId="0" applyNumberFormat="0" applyBorder="0" applyAlignment="0" applyProtection="0"/>
    <xf numFmtId="0" fontId="231" fillId="97" borderId="0" applyNumberFormat="0" applyBorder="0" applyAlignment="0" applyProtection="0"/>
    <xf numFmtId="0" fontId="231" fillId="98" borderId="0" applyNumberFormat="0" applyBorder="0" applyAlignment="0" applyProtection="0"/>
    <xf numFmtId="0" fontId="98" fillId="98" borderId="0" applyNumberFormat="0" applyBorder="0" applyAlignment="0" applyProtection="0"/>
    <xf numFmtId="0" fontId="231" fillId="99" borderId="0" applyNumberFormat="0" applyBorder="0" applyAlignment="0" applyProtection="0"/>
    <xf numFmtId="0" fontId="231" fillId="100" borderId="0" applyNumberFormat="0" applyBorder="0" applyAlignment="0" applyProtection="0"/>
    <xf numFmtId="0" fontId="231" fillId="99" borderId="0" applyNumberFormat="0" applyBorder="0" applyAlignment="0" applyProtection="0"/>
    <xf numFmtId="0" fontId="231" fillId="99" borderId="0" applyNumberFormat="0" applyBorder="0" applyAlignment="0" applyProtection="0"/>
    <xf numFmtId="0" fontId="231" fillId="99" borderId="0" applyNumberFormat="0" applyBorder="0" applyAlignment="0" applyProtection="0"/>
    <xf numFmtId="0" fontId="231" fillId="99" borderId="0" applyNumberFormat="0" applyBorder="0" applyAlignment="0" applyProtection="0"/>
    <xf numFmtId="0" fontId="231" fillId="100" borderId="0" applyNumberFormat="0" applyBorder="0" applyAlignment="0" applyProtection="0"/>
    <xf numFmtId="0" fontId="98" fillId="100" borderId="0" applyNumberFormat="0" applyBorder="0" applyAlignment="0" applyProtection="0"/>
    <xf numFmtId="0" fontId="231" fillId="101" borderId="0" applyNumberFormat="0" applyBorder="0" applyAlignment="0" applyProtection="0"/>
    <xf numFmtId="0" fontId="231" fillId="102" borderId="0" applyNumberFormat="0" applyBorder="0" applyAlignment="0" applyProtection="0"/>
    <xf numFmtId="0" fontId="231" fillId="101" borderId="0" applyNumberFormat="0" applyBorder="0" applyAlignment="0" applyProtection="0"/>
    <xf numFmtId="0" fontId="231" fillId="101" borderId="0" applyNumberFormat="0" applyBorder="0" applyAlignment="0" applyProtection="0"/>
    <xf numFmtId="0" fontId="231" fillId="101" borderId="0" applyNumberFormat="0" applyBorder="0" applyAlignment="0" applyProtection="0"/>
    <xf numFmtId="0" fontId="231" fillId="101" borderId="0" applyNumberFormat="0" applyBorder="0" applyAlignment="0" applyProtection="0"/>
    <xf numFmtId="0" fontId="231" fillId="102" borderId="0" applyNumberFormat="0" applyBorder="0" applyAlignment="0" applyProtection="0"/>
    <xf numFmtId="0" fontId="98" fillId="102" borderId="0" applyNumberFormat="0" applyBorder="0" applyAlignment="0" applyProtection="0"/>
    <xf numFmtId="0" fontId="231" fillId="103" borderId="0" applyNumberFormat="0" applyBorder="0" applyAlignment="0" applyProtection="0"/>
    <xf numFmtId="0" fontId="231" fillId="103" borderId="0" applyNumberFormat="0" applyBorder="0" applyAlignment="0" applyProtection="0"/>
    <xf numFmtId="0" fontId="231" fillId="103" borderId="0" applyNumberFormat="0" applyBorder="0" applyAlignment="0" applyProtection="0"/>
    <xf numFmtId="0" fontId="231" fillId="103" borderId="0" applyNumberFormat="0" applyBorder="0" applyAlignment="0" applyProtection="0"/>
    <xf numFmtId="0" fontId="231" fillId="103" borderId="0" applyNumberFormat="0" applyBorder="0" applyAlignment="0" applyProtection="0"/>
    <xf numFmtId="0" fontId="231" fillId="103" borderId="0" applyNumberFormat="0" applyBorder="0" applyAlignment="0" applyProtection="0"/>
    <xf numFmtId="0" fontId="231" fillId="103" borderId="0" applyNumberFormat="0" applyBorder="0" applyAlignment="0" applyProtection="0"/>
    <xf numFmtId="0" fontId="98" fillId="103" borderId="0" applyNumberFormat="0" applyBorder="0" applyAlignment="0" applyProtection="0"/>
    <xf numFmtId="0" fontId="231" fillId="104" borderId="0" applyNumberFormat="0" applyBorder="0" applyAlignment="0" applyProtection="0"/>
    <xf numFmtId="0" fontId="231" fillId="105" borderId="0" applyNumberFormat="0" applyBorder="0" applyAlignment="0" applyProtection="0"/>
    <xf numFmtId="0" fontId="231" fillId="104" borderId="0" applyNumberFormat="0" applyBorder="0" applyAlignment="0" applyProtection="0"/>
    <xf numFmtId="0" fontId="231" fillId="104" borderId="0" applyNumberFormat="0" applyBorder="0" applyAlignment="0" applyProtection="0"/>
    <xf numFmtId="0" fontId="231" fillId="104" borderId="0" applyNumberFormat="0" applyBorder="0" applyAlignment="0" applyProtection="0"/>
    <xf numFmtId="0" fontId="231" fillId="104" borderId="0" applyNumberFormat="0" applyBorder="0" applyAlignment="0" applyProtection="0"/>
    <xf numFmtId="0" fontId="231" fillId="105" borderId="0" applyNumberFormat="0" applyBorder="0" applyAlignment="0" applyProtection="0"/>
    <xf numFmtId="0" fontId="98" fillId="105" borderId="0" applyNumberFormat="0" applyBorder="0" applyAlignment="0" applyProtection="0"/>
    <xf numFmtId="0" fontId="231" fillId="96" borderId="0" applyNumberFormat="0" applyBorder="0" applyAlignment="0" applyProtection="0"/>
    <xf numFmtId="0" fontId="231" fillId="106" borderId="0" applyNumberFormat="0" applyBorder="0" applyAlignment="0" applyProtection="0"/>
    <xf numFmtId="0" fontId="231" fillId="96" borderId="0" applyNumberFormat="0" applyBorder="0" applyAlignment="0" applyProtection="0"/>
    <xf numFmtId="0" fontId="231" fillId="96" borderId="0" applyNumberFormat="0" applyBorder="0" applyAlignment="0" applyProtection="0"/>
    <xf numFmtId="0" fontId="231" fillId="96" borderId="0" applyNumberFormat="0" applyBorder="0" applyAlignment="0" applyProtection="0"/>
    <xf numFmtId="0" fontId="231" fillId="96" borderId="0" applyNumberFormat="0" applyBorder="0" applyAlignment="0" applyProtection="0"/>
    <xf numFmtId="0" fontId="231" fillId="106" borderId="0" applyNumberFormat="0" applyBorder="0" applyAlignment="0" applyProtection="0"/>
    <xf numFmtId="0" fontId="98" fillId="106" borderId="0" applyNumberFormat="0" applyBorder="0" applyAlignment="0" applyProtection="0"/>
    <xf numFmtId="0" fontId="231" fillId="98" borderId="0" applyNumberFormat="0" applyBorder="0" applyAlignment="0" applyProtection="0"/>
    <xf numFmtId="0" fontId="231" fillId="107" borderId="0" applyNumberFormat="0" applyBorder="0" applyAlignment="0" applyProtection="0"/>
    <xf numFmtId="0" fontId="231" fillId="98" borderId="0" applyNumberFormat="0" applyBorder="0" applyAlignment="0" applyProtection="0"/>
    <xf numFmtId="0" fontId="231" fillId="98" borderId="0" applyNumberFormat="0" applyBorder="0" applyAlignment="0" applyProtection="0"/>
    <xf numFmtId="0" fontId="231" fillId="98" borderId="0" applyNumberFormat="0" applyBorder="0" applyAlignment="0" applyProtection="0"/>
    <xf numFmtId="0" fontId="231" fillId="98" borderId="0" applyNumberFormat="0" applyBorder="0" applyAlignment="0" applyProtection="0"/>
    <xf numFmtId="0" fontId="231" fillId="107" borderId="0" applyNumberFormat="0" applyBorder="0" applyAlignment="0" applyProtection="0"/>
    <xf numFmtId="0" fontId="98" fillId="107" borderId="0" applyNumberFormat="0" applyBorder="0" applyAlignment="0" applyProtection="0"/>
    <xf numFmtId="0" fontId="231" fillId="108" borderId="0" applyNumberFormat="0" applyBorder="0" applyAlignment="0" applyProtection="0"/>
    <xf numFmtId="0" fontId="231" fillId="109" borderId="0" applyNumberFormat="0" applyBorder="0" applyAlignment="0" applyProtection="0"/>
    <xf numFmtId="0" fontId="231" fillId="108" borderId="0" applyNumberFormat="0" applyBorder="0" applyAlignment="0" applyProtection="0"/>
    <xf numFmtId="0" fontId="231" fillId="108" borderId="0" applyNumberFormat="0" applyBorder="0" applyAlignment="0" applyProtection="0"/>
    <xf numFmtId="0" fontId="231" fillId="108" borderId="0" applyNumberFormat="0" applyBorder="0" applyAlignment="0" applyProtection="0"/>
    <xf numFmtId="0" fontId="231" fillId="108" borderId="0" applyNumberFormat="0" applyBorder="0" applyAlignment="0" applyProtection="0"/>
    <xf numFmtId="0" fontId="231" fillId="109" borderId="0" applyNumberFormat="0" applyBorder="0" applyAlignment="0" applyProtection="0"/>
    <xf numFmtId="0" fontId="98" fillId="109" borderId="0" applyNumberFormat="0" applyBorder="0" applyAlignment="0" applyProtection="0"/>
    <xf numFmtId="0" fontId="231" fillId="110" borderId="0" applyNumberFormat="0" applyBorder="0" applyAlignment="0" applyProtection="0"/>
    <xf numFmtId="0" fontId="231" fillId="102" borderId="0" applyNumberFormat="0" applyBorder="0" applyAlignment="0" applyProtection="0"/>
    <xf numFmtId="0" fontId="231" fillId="110" borderId="0" applyNumberFormat="0" applyBorder="0" applyAlignment="0" applyProtection="0"/>
    <xf numFmtId="0" fontId="231" fillId="110" borderId="0" applyNumberFormat="0" applyBorder="0" applyAlignment="0" applyProtection="0"/>
    <xf numFmtId="0" fontId="231" fillId="110" borderId="0" applyNumberFormat="0" applyBorder="0" applyAlignment="0" applyProtection="0"/>
    <xf numFmtId="0" fontId="231" fillId="110" borderId="0" applyNumberFormat="0" applyBorder="0" applyAlignment="0" applyProtection="0"/>
    <xf numFmtId="0" fontId="231" fillId="102" borderId="0" applyNumberFormat="0" applyBorder="0" applyAlignment="0" applyProtection="0"/>
    <xf numFmtId="0" fontId="98" fillId="102" borderId="0" applyNumberFormat="0" applyBorder="0" applyAlignment="0" applyProtection="0"/>
    <xf numFmtId="0" fontId="231" fillId="111" borderId="0" applyNumberFormat="0" applyBorder="0" applyAlignment="0" applyProtection="0"/>
    <xf numFmtId="0" fontId="231" fillId="106" borderId="0" applyNumberFormat="0" applyBorder="0" applyAlignment="0" applyProtection="0"/>
    <xf numFmtId="0" fontId="231" fillId="111" borderId="0" applyNumberFormat="0" applyBorder="0" applyAlignment="0" applyProtection="0"/>
    <xf numFmtId="0" fontId="231" fillId="111" borderId="0" applyNumberFormat="0" applyBorder="0" applyAlignment="0" applyProtection="0"/>
    <xf numFmtId="0" fontId="231" fillId="111" borderId="0" applyNumberFormat="0" applyBorder="0" applyAlignment="0" applyProtection="0"/>
    <xf numFmtId="0" fontId="231" fillId="111" borderId="0" applyNumberFormat="0" applyBorder="0" applyAlignment="0" applyProtection="0"/>
    <xf numFmtId="0" fontId="231" fillId="106" borderId="0" applyNumberFormat="0" applyBorder="0" applyAlignment="0" applyProtection="0"/>
    <xf numFmtId="0" fontId="98" fillId="106" borderId="0" applyNumberFormat="0" applyBorder="0" applyAlignment="0" applyProtection="0"/>
    <xf numFmtId="0" fontId="231" fillId="112" borderId="0" applyNumberFormat="0" applyBorder="0" applyAlignment="0" applyProtection="0"/>
    <xf numFmtId="0" fontId="231" fillId="113" borderId="0" applyNumberFormat="0" applyBorder="0" applyAlignment="0" applyProtection="0"/>
    <xf numFmtId="0" fontId="231" fillId="112" borderId="0" applyNumberFormat="0" applyBorder="0" applyAlignment="0" applyProtection="0"/>
    <xf numFmtId="0" fontId="231" fillId="112" borderId="0" applyNumberFormat="0" applyBorder="0" applyAlignment="0" applyProtection="0"/>
    <xf numFmtId="0" fontId="231" fillId="112" borderId="0" applyNumberFormat="0" applyBorder="0" applyAlignment="0" applyProtection="0"/>
    <xf numFmtId="0" fontId="231" fillId="112" borderId="0" applyNumberFormat="0" applyBorder="0" applyAlignment="0" applyProtection="0"/>
    <xf numFmtId="0" fontId="231" fillId="113" borderId="0" applyNumberFormat="0" applyBorder="0" applyAlignment="0" applyProtection="0"/>
    <xf numFmtId="0" fontId="98" fillId="113" borderId="0" applyNumberFormat="0" applyBorder="0" applyAlignment="0" applyProtection="0"/>
    <xf numFmtId="0" fontId="232" fillId="114" borderId="0" applyNumberFormat="0" applyBorder="0" applyAlignment="0" applyProtection="0"/>
    <xf numFmtId="0" fontId="232" fillId="115" borderId="0" applyNumberFormat="0" applyBorder="0" applyAlignment="0" applyProtection="0"/>
    <xf numFmtId="0" fontId="232" fillId="114" borderId="0" applyNumberFormat="0" applyBorder="0" applyAlignment="0" applyProtection="0"/>
    <xf numFmtId="0" fontId="232" fillId="115" borderId="0" applyNumberFormat="0" applyBorder="0" applyAlignment="0" applyProtection="0"/>
    <xf numFmtId="0" fontId="233" fillId="115" borderId="0" applyNumberFormat="0" applyBorder="0" applyAlignment="0" applyProtection="0"/>
    <xf numFmtId="0" fontId="232" fillId="107" borderId="0" applyNumberFormat="0" applyBorder="0" applyAlignment="0" applyProtection="0"/>
    <xf numFmtId="0" fontId="232" fillId="107" borderId="0" applyNumberFormat="0" applyBorder="0" applyAlignment="0" applyProtection="0"/>
    <xf numFmtId="0" fontId="232" fillId="107" borderId="0" applyNumberFormat="0" applyBorder="0" applyAlignment="0" applyProtection="0"/>
    <xf numFmtId="0" fontId="232" fillId="107" borderId="0" applyNumberFormat="0" applyBorder="0" applyAlignment="0" applyProtection="0"/>
    <xf numFmtId="0" fontId="233" fillId="107" borderId="0" applyNumberFormat="0" applyBorder="0" applyAlignment="0" applyProtection="0"/>
    <xf numFmtId="0" fontId="232" fillId="116" borderId="0" applyNumberFormat="0" applyBorder="0" applyAlignment="0" applyProtection="0"/>
    <xf numFmtId="0" fontId="232" fillId="109" borderId="0" applyNumberFormat="0" applyBorder="0" applyAlignment="0" applyProtection="0"/>
    <xf numFmtId="0" fontId="232" fillId="116" borderId="0" applyNumberFormat="0" applyBorder="0" applyAlignment="0" applyProtection="0"/>
    <xf numFmtId="0" fontId="232" fillId="109" borderId="0" applyNumberFormat="0" applyBorder="0" applyAlignment="0" applyProtection="0"/>
    <xf numFmtId="0" fontId="233" fillId="109" borderId="0" applyNumberFormat="0" applyBorder="0" applyAlignment="0" applyProtection="0"/>
    <xf numFmtId="0" fontId="232" fillId="102" borderId="0" applyNumberFormat="0" applyBorder="0" applyAlignment="0" applyProtection="0"/>
    <xf numFmtId="0" fontId="232" fillId="97" borderId="0" applyNumberFormat="0" applyBorder="0" applyAlignment="0" applyProtection="0"/>
    <xf numFmtId="0" fontId="232" fillId="102" borderId="0" applyNumberFormat="0" applyBorder="0" applyAlignment="0" applyProtection="0"/>
    <xf numFmtId="0" fontId="232" fillId="97" borderId="0" applyNumberFormat="0" applyBorder="0" applyAlignment="0" applyProtection="0"/>
    <xf numFmtId="0" fontId="233" fillId="97" borderId="0" applyNumberFormat="0" applyBorder="0" applyAlignment="0" applyProtection="0"/>
    <xf numFmtId="0" fontId="232" fillId="106" borderId="0" applyNumberFormat="0" applyBorder="0" applyAlignment="0" applyProtection="0"/>
    <xf numFmtId="0" fontId="232" fillId="117" borderId="0" applyNumberFormat="0" applyBorder="0" applyAlignment="0" applyProtection="0"/>
    <xf numFmtId="0" fontId="232" fillId="106" borderId="0" applyNumberFormat="0" applyBorder="0" applyAlignment="0" applyProtection="0"/>
    <xf numFmtId="0" fontId="232" fillId="117" borderId="0" applyNumberFormat="0" applyBorder="0" applyAlignment="0" applyProtection="0"/>
    <xf numFmtId="0" fontId="233" fillId="117" borderId="0" applyNumberFormat="0" applyBorder="0" applyAlignment="0" applyProtection="0"/>
    <xf numFmtId="0" fontId="232" fillId="113" borderId="0" applyNumberFormat="0" applyBorder="0" applyAlignment="0" applyProtection="0"/>
    <xf numFmtId="0" fontId="232" fillId="118" borderId="0" applyNumberFormat="0" applyBorder="0" applyAlignment="0" applyProtection="0"/>
    <xf numFmtId="0" fontId="232" fillId="113" borderId="0" applyNumberFormat="0" applyBorder="0" applyAlignment="0" applyProtection="0"/>
    <xf numFmtId="0" fontId="232" fillId="118" borderId="0" applyNumberFormat="0" applyBorder="0" applyAlignment="0" applyProtection="0"/>
    <xf numFmtId="0" fontId="233" fillId="118" borderId="0" applyNumberFormat="0" applyBorder="0" applyAlignment="0" applyProtection="0"/>
    <xf numFmtId="0" fontId="232" fillId="119" borderId="0" applyNumberFormat="0" applyBorder="0" applyAlignment="0" applyProtection="0"/>
    <xf numFmtId="0" fontId="232" fillId="120" borderId="0" applyNumberFormat="0" applyBorder="0" applyAlignment="0" applyProtection="0"/>
    <xf numFmtId="0" fontId="232" fillId="121" borderId="0" applyNumberFormat="0" applyBorder="0" applyAlignment="0" applyProtection="0"/>
    <xf numFmtId="0" fontId="232" fillId="120" borderId="0" applyNumberFormat="0" applyBorder="0" applyAlignment="0" applyProtection="0"/>
    <xf numFmtId="0" fontId="233" fillId="120" borderId="0" applyNumberFormat="0" applyBorder="0" applyAlignment="0" applyProtection="0"/>
    <xf numFmtId="0" fontId="232" fillId="122" borderId="0" applyNumberFormat="0" applyBorder="0" applyAlignment="0" applyProtection="0"/>
    <xf numFmtId="0" fontId="232" fillId="123" borderId="0" applyNumberFormat="0" applyBorder="0" applyAlignment="0" applyProtection="0"/>
    <xf numFmtId="0" fontId="232" fillId="122" borderId="0" applyNumberFormat="0" applyBorder="0" applyAlignment="0" applyProtection="0"/>
    <xf numFmtId="0" fontId="232" fillId="123" borderId="0" applyNumberFormat="0" applyBorder="0" applyAlignment="0" applyProtection="0"/>
    <xf numFmtId="0" fontId="233" fillId="123" borderId="0" applyNumberFormat="0" applyBorder="0" applyAlignment="0" applyProtection="0"/>
    <xf numFmtId="0" fontId="232" fillId="124" borderId="0" applyNumberFormat="0" applyBorder="0" applyAlignment="0" applyProtection="0"/>
    <xf numFmtId="0" fontId="232" fillId="125" borderId="0" applyNumberFormat="0" applyBorder="0" applyAlignment="0" applyProtection="0"/>
    <xf numFmtId="0" fontId="232" fillId="124" borderId="0" applyNumberFormat="0" applyBorder="0" applyAlignment="0" applyProtection="0"/>
    <xf numFmtId="0" fontId="232" fillId="125" borderId="0" applyNumberFormat="0" applyBorder="0" applyAlignment="0" applyProtection="0"/>
    <xf numFmtId="0" fontId="233" fillId="125" borderId="0" applyNumberFormat="0" applyBorder="0" applyAlignment="0" applyProtection="0"/>
    <xf numFmtId="0" fontId="232" fillId="126" borderId="0" applyNumberFormat="0" applyBorder="0" applyAlignment="0" applyProtection="0"/>
    <xf numFmtId="0" fontId="232" fillId="97" borderId="0" applyNumberFormat="0" applyBorder="0" applyAlignment="0" applyProtection="0"/>
    <xf numFmtId="0" fontId="232" fillId="126" borderId="0" applyNumberFormat="0" applyBorder="0" applyAlignment="0" applyProtection="0"/>
    <xf numFmtId="0" fontId="232" fillId="97" borderId="0" applyNumberFormat="0" applyBorder="0" applyAlignment="0" applyProtection="0"/>
    <xf numFmtId="0" fontId="233" fillId="97" borderId="0" applyNumberFormat="0" applyBorder="0" applyAlignment="0" applyProtection="0"/>
    <xf numFmtId="0" fontId="232" fillId="117" borderId="0" applyNumberFormat="0" applyBorder="0" applyAlignment="0" applyProtection="0"/>
    <xf numFmtId="0" fontId="232" fillId="117" borderId="0" applyNumberFormat="0" applyBorder="0" applyAlignment="0" applyProtection="0"/>
    <xf numFmtId="0" fontId="232" fillId="117" borderId="0" applyNumberFormat="0" applyBorder="0" applyAlignment="0" applyProtection="0"/>
    <xf numFmtId="0" fontId="232" fillId="117" borderId="0" applyNumberFormat="0" applyBorder="0" applyAlignment="0" applyProtection="0"/>
    <xf numFmtId="0" fontId="233" fillId="117" borderId="0" applyNumberFormat="0" applyBorder="0" applyAlignment="0" applyProtection="0"/>
    <xf numFmtId="0" fontId="232" fillId="118" borderId="0" applyNumberFormat="0" applyBorder="0" applyAlignment="0" applyProtection="0"/>
    <xf numFmtId="0" fontId="232" fillId="127" borderId="0" applyNumberFormat="0" applyBorder="0" applyAlignment="0" applyProtection="0"/>
    <xf numFmtId="0" fontId="232" fillId="118" borderId="0" applyNumberFormat="0" applyBorder="0" applyAlignment="0" applyProtection="0"/>
    <xf numFmtId="0" fontId="232" fillId="127" borderId="0" applyNumberFormat="0" applyBorder="0" applyAlignment="0" applyProtection="0"/>
    <xf numFmtId="0" fontId="233" fillId="127" borderId="0" applyNumberFormat="0" applyBorder="0" applyAlignment="0" applyProtection="0"/>
    <xf numFmtId="0" fontId="234" fillId="128" borderId="0" applyNumberFormat="0" applyBorder="0" applyAlignment="0" applyProtection="0"/>
    <xf numFmtId="0" fontId="235" fillId="98" borderId="0" applyNumberFormat="0" applyBorder="0" applyAlignment="0" applyProtection="0"/>
    <xf numFmtId="0" fontId="234" fillId="128" borderId="0" applyNumberFormat="0" applyBorder="0" applyAlignment="0" applyProtection="0"/>
    <xf numFmtId="0" fontId="235" fillId="98" borderId="0" applyNumberFormat="0" applyBorder="0" applyAlignment="0" applyProtection="0"/>
    <xf numFmtId="0" fontId="236" fillId="98" borderId="0" applyNumberFormat="0" applyBorder="0" applyAlignment="0" applyProtection="0"/>
    <xf numFmtId="0" fontId="237" fillId="129" borderId="74" applyNumberFormat="0" applyAlignment="0" applyProtection="0"/>
    <xf numFmtId="0" fontId="238" fillId="130" borderId="39" applyNumberFormat="0" applyAlignment="0" applyProtection="0"/>
    <xf numFmtId="0" fontId="237" fillId="129" borderId="74" applyNumberFormat="0" applyAlignment="0" applyProtection="0"/>
    <xf numFmtId="0" fontId="238" fillId="130" borderId="39" applyNumberFormat="0" applyAlignment="0" applyProtection="0"/>
    <xf numFmtId="0" fontId="239" fillId="130" borderId="39" applyNumberFormat="0" applyAlignment="0" applyProtection="0"/>
    <xf numFmtId="0" fontId="240" fillId="115" borderId="40" applyNumberFormat="0" applyAlignment="0" applyProtection="0"/>
    <xf numFmtId="0" fontId="240" fillId="131" borderId="40" applyNumberFormat="0" applyAlignment="0" applyProtection="0"/>
    <xf numFmtId="0" fontId="240" fillId="115" borderId="40" applyNumberFormat="0" applyAlignment="0" applyProtection="0"/>
    <xf numFmtId="0" fontId="240" fillId="131" borderId="40" applyNumberFormat="0" applyAlignment="0" applyProtection="0"/>
    <xf numFmtId="0" fontId="241" fillId="131" borderId="40" applyNumberFormat="0" applyAlignment="0" applyProtection="0"/>
    <xf numFmtId="306" fontId="96" fillId="0" borderId="0" applyFill="0" applyBorder="0" applyAlignment="0" applyProtection="0"/>
    <xf numFmtId="306" fontId="96" fillId="0" borderId="0" applyFill="0" applyBorder="0" applyAlignment="0" applyProtection="0"/>
    <xf numFmtId="307" fontId="99" fillId="0" borderId="0" applyFill="0" applyBorder="0" applyAlignment="0" applyProtection="0"/>
    <xf numFmtId="307" fontId="99" fillId="0" borderId="0" applyFill="0" applyBorder="0" applyAlignment="0" applyProtection="0"/>
    <xf numFmtId="306" fontId="99" fillId="0" borderId="0" applyFill="0" applyBorder="0" applyAlignment="0" applyProtection="0"/>
    <xf numFmtId="307" fontId="99" fillId="0" borderId="0" applyFill="0" applyBorder="0" applyAlignment="0" applyProtection="0"/>
    <xf numFmtId="306" fontId="99" fillId="0" borderId="0" applyFill="0" applyBorder="0" applyAlignment="0" applyProtection="0"/>
    <xf numFmtId="306" fontId="96" fillId="0" borderId="0" applyFill="0" applyBorder="0" applyAlignment="0" applyProtection="0"/>
    <xf numFmtId="307" fontId="99" fillId="0" borderId="0" applyFill="0" applyBorder="0" applyAlignment="0" applyProtection="0"/>
    <xf numFmtId="307" fontId="99" fillId="0" borderId="0" applyFill="0" applyBorder="0" applyAlignment="0" applyProtection="0"/>
    <xf numFmtId="306" fontId="99" fillId="0" borderId="0" applyFill="0" applyBorder="0" applyAlignment="0" applyProtection="0"/>
    <xf numFmtId="306" fontId="96" fillId="0" borderId="0" applyFill="0" applyBorder="0" applyAlignment="0" applyProtection="0"/>
    <xf numFmtId="307" fontId="99" fillId="0" borderId="0" applyFill="0" applyBorder="0" applyAlignment="0" applyProtection="0"/>
    <xf numFmtId="306" fontId="99" fillId="0" borderId="0" applyFill="0" applyBorder="0" applyAlignment="0" applyProtection="0"/>
    <xf numFmtId="307" fontId="99" fillId="0" borderId="0" applyFill="0" applyBorder="0" applyAlignment="0" applyProtection="0"/>
    <xf numFmtId="307" fontId="99" fillId="0" borderId="0" applyFill="0" applyBorder="0" applyAlignment="0" applyProtection="0"/>
    <xf numFmtId="306" fontId="99" fillId="0" borderId="0" applyFill="0" applyBorder="0" applyAlignment="0" applyProtection="0"/>
    <xf numFmtId="306" fontId="99" fillId="0" borderId="0" applyFill="0" applyBorder="0" applyAlignment="0" applyProtection="0"/>
    <xf numFmtId="306" fontId="99" fillId="0" borderId="0" applyFill="0" applyBorder="0" applyAlignment="0" applyProtection="0"/>
    <xf numFmtId="306" fontId="99" fillId="0" borderId="0" applyFill="0" applyBorder="0" applyAlignment="0" applyProtection="0"/>
    <xf numFmtId="3" fontId="96" fillId="0" borderId="0" applyFill="0" applyBorder="0" applyAlignment="0" applyProtection="0"/>
    <xf numFmtId="3" fontId="99" fillId="0" borderId="0" applyFill="0" applyBorder="0" applyAlignment="0" applyProtection="0"/>
    <xf numFmtId="3" fontId="99" fillId="0" borderId="0" applyFill="0" applyBorder="0" applyAlignment="0" applyProtection="0"/>
    <xf numFmtId="202" fontId="96" fillId="0" borderId="0" applyFill="0" applyBorder="0" applyAlignment="0" applyProtection="0"/>
    <xf numFmtId="202" fontId="96" fillId="0" borderId="0" applyFill="0" applyBorder="0" applyAlignment="0" applyProtection="0"/>
    <xf numFmtId="308" fontId="99" fillId="0" borderId="0" applyFill="0" applyBorder="0" applyAlignment="0" applyProtection="0"/>
    <xf numFmtId="308" fontId="99" fillId="0" borderId="0" applyFill="0" applyBorder="0" applyAlignment="0" applyProtection="0"/>
    <xf numFmtId="202" fontId="99" fillId="0" borderId="0" applyFill="0" applyBorder="0" applyAlignment="0" applyProtection="0"/>
    <xf numFmtId="308" fontId="99" fillId="0" borderId="0" applyFill="0" applyBorder="0" applyAlignment="0" applyProtection="0"/>
    <xf numFmtId="202" fontId="99" fillId="0" borderId="0" applyFill="0" applyBorder="0" applyAlignment="0" applyProtection="0"/>
    <xf numFmtId="308" fontId="99" fillId="0" borderId="0" applyFill="0" applyBorder="0" applyAlignment="0" applyProtection="0"/>
    <xf numFmtId="308" fontId="99" fillId="0" borderId="0" applyFill="0" applyBorder="0" applyAlignment="0" applyProtection="0"/>
    <xf numFmtId="309" fontId="96" fillId="0" borderId="0" applyFill="0" applyBorder="0" applyAlignment="0" applyProtection="0"/>
    <xf numFmtId="309" fontId="99" fillId="0" borderId="0" applyFill="0" applyBorder="0" applyAlignment="0" applyProtection="0"/>
    <xf numFmtId="309" fontId="99" fillId="0" borderId="0" applyFill="0" applyBorder="0" applyAlignment="0" applyProtection="0"/>
    <xf numFmtId="14" fontId="96" fillId="0" borderId="0" applyFill="0" applyBorder="0" applyAlignment="0" applyProtection="0"/>
    <xf numFmtId="14" fontId="99" fillId="0" borderId="0" applyFill="0" applyBorder="0" applyAlignment="0" applyProtection="0"/>
    <xf numFmtId="14" fontId="99" fillId="0" borderId="0" applyFill="0" applyBorder="0" applyAlignment="0" applyProtection="0"/>
    <xf numFmtId="0" fontId="245" fillId="100" borderId="0" applyNumberFormat="0" applyBorder="0" applyAlignment="0" applyProtection="0"/>
    <xf numFmtId="0" fontId="242" fillId="0" borderId="0" applyNumberFormat="0" applyFill="0" applyBorder="0" applyAlignment="0" applyProtection="0"/>
    <xf numFmtId="0" fontId="243" fillId="0" borderId="0" applyNumberFormat="0" applyFill="0" applyBorder="0" applyAlignment="0" applyProtection="0"/>
    <xf numFmtId="0" fontId="242" fillId="0" borderId="0" applyNumberFormat="0" applyFill="0" applyBorder="0" applyAlignment="0" applyProtection="0"/>
    <xf numFmtId="0" fontId="243" fillId="0" borderId="0" applyNumberFormat="0" applyFill="0" applyBorder="0" applyAlignment="0" applyProtection="0"/>
    <xf numFmtId="0" fontId="244" fillId="0" borderId="0" applyNumberFormat="0" applyFill="0" applyBorder="0" applyAlignment="0" applyProtection="0"/>
    <xf numFmtId="2" fontId="96" fillId="0" borderId="0" applyFill="0" applyBorder="0" applyAlignment="0" applyProtection="0"/>
    <xf numFmtId="2" fontId="99" fillId="0" borderId="0" applyFill="0" applyBorder="0" applyAlignment="0" applyProtection="0"/>
    <xf numFmtId="2" fontId="99" fillId="0" borderId="0" applyFill="0" applyBorder="0" applyAlignment="0" applyProtection="0"/>
    <xf numFmtId="0" fontId="245" fillId="132" borderId="0" applyNumberFormat="0" applyBorder="0" applyAlignment="0" applyProtection="0"/>
    <xf numFmtId="0" fontId="245" fillId="100" borderId="0" applyNumberFormat="0" applyBorder="0" applyAlignment="0" applyProtection="0"/>
    <xf numFmtId="0" fontId="245" fillId="132" borderId="0" applyNumberFormat="0" applyBorder="0" applyAlignment="0" applyProtection="0"/>
    <xf numFmtId="0" fontId="245" fillId="100" borderId="0" applyNumberFormat="0" applyBorder="0" applyAlignment="0" applyProtection="0"/>
    <xf numFmtId="0" fontId="246" fillId="100" borderId="0" applyNumberFormat="0" applyBorder="0" applyAlignment="0" applyProtection="0"/>
    <xf numFmtId="0" fontId="102" fillId="130" borderId="0" applyNumberFormat="0" applyBorder="0" applyAlignment="0" applyProtection="0"/>
    <xf numFmtId="0" fontId="102" fillId="130" borderId="0" applyNumberFormat="0" applyBorder="0" applyAlignment="0" applyProtection="0"/>
    <xf numFmtId="0" fontId="247" fillId="0" borderId="75" applyNumberFormat="0" applyFill="0" applyAlignment="0" applyProtection="0"/>
    <xf numFmtId="0" fontId="247" fillId="0" borderId="75" applyNumberFormat="0" applyFill="0" applyAlignment="0" applyProtection="0"/>
    <xf numFmtId="0" fontId="248" fillId="0" borderId="41" applyNumberFormat="0" applyFill="0" applyAlignment="0" applyProtection="0"/>
    <xf numFmtId="0" fontId="99" fillId="0" borderId="0" applyNumberFormat="0" applyFill="0" applyAlignment="0" applyProtection="0"/>
    <xf numFmtId="0" fontId="248" fillId="0" borderId="41" applyNumberFormat="0" applyFill="0" applyAlignment="0" applyProtection="0"/>
    <xf numFmtId="0" fontId="249" fillId="0" borderId="76" applyNumberFormat="0" applyFill="0" applyAlignment="0" applyProtection="0"/>
    <xf numFmtId="0" fontId="249" fillId="0" borderId="76" applyNumberFormat="0" applyFill="0" applyAlignment="0" applyProtection="0"/>
    <xf numFmtId="0" fontId="250" fillId="0" borderId="42" applyNumberFormat="0" applyFill="0" applyAlignment="0" applyProtection="0"/>
    <xf numFmtId="0" fontId="99" fillId="0" borderId="0" applyNumberFormat="0" applyFill="0" applyAlignment="0" applyProtection="0"/>
    <xf numFmtId="0" fontId="250" fillId="0" borderId="42" applyNumberFormat="0" applyFill="0" applyAlignment="0" applyProtection="0"/>
    <xf numFmtId="0" fontId="251" fillId="0" borderId="77" applyNumberFormat="0" applyFill="0" applyAlignment="0" applyProtection="0"/>
    <xf numFmtId="0" fontId="252" fillId="0" borderId="78" applyNumberFormat="0" applyFill="0" applyAlignment="0" applyProtection="0"/>
    <xf numFmtId="0" fontId="251" fillId="0" borderId="77" applyNumberFormat="0" applyFill="0" applyAlignment="0" applyProtection="0"/>
    <xf numFmtId="0" fontId="252" fillId="0" borderId="78" applyNumberFormat="0" applyFill="0" applyAlignment="0" applyProtection="0"/>
    <xf numFmtId="0" fontId="253" fillId="0" borderId="78" applyNumberFormat="0" applyFill="0" applyAlignment="0" applyProtection="0"/>
    <xf numFmtId="0" fontId="251" fillId="0" borderId="0" applyNumberFormat="0" applyFill="0" applyBorder="0" applyAlignment="0" applyProtection="0"/>
    <xf numFmtId="0" fontId="252" fillId="0" borderId="0" applyNumberFormat="0" applyFill="0" applyBorder="0" applyAlignment="0" applyProtection="0"/>
    <xf numFmtId="0" fontId="251" fillId="0" borderId="0" applyNumberFormat="0" applyFill="0" applyBorder="0" applyAlignment="0" applyProtection="0"/>
    <xf numFmtId="0" fontId="252" fillId="0" borderId="0" applyNumberFormat="0" applyFill="0" applyBorder="0" applyAlignment="0" applyProtection="0"/>
    <xf numFmtId="0" fontId="253" fillId="0" borderId="0" applyNumberFormat="0" applyFill="0" applyBorder="0" applyAlignment="0" applyProtection="0"/>
    <xf numFmtId="0" fontId="254" fillId="0" borderId="0" applyNumberFormat="0" applyFill="0" applyBorder="0" applyAlignment="0" applyProtection="0"/>
    <xf numFmtId="0" fontId="97" fillId="0" borderId="0" applyNumberFormat="0" applyFill="0" applyBorder="0" applyAlignment="0" applyProtection="0"/>
    <xf numFmtId="0" fontId="102" fillId="133" borderId="0" applyNumberFormat="0" applyBorder="0" applyAlignment="0" applyProtection="0"/>
    <xf numFmtId="0" fontId="102" fillId="133" borderId="0" applyNumberFormat="0" applyBorder="0" applyAlignment="0" applyProtection="0"/>
    <xf numFmtId="0" fontId="255" fillId="105" borderId="39" applyNumberFormat="0" applyAlignment="0" applyProtection="0"/>
    <xf numFmtId="0" fontId="255" fillId="105" borderId="39" applyNumberFormat="0" applyAlignment="0" applyProtection="0"/>
    <xf numFmtId="0" fontId="255" fillId="105" borderId="39" applyNumberFormat="0" applyAlignment="0" applyProtection="0"/>
    <xf numFmtId="0" fontId="255" fillId="105" borderId="39" applyNumberFormat="0" applyAlignment="0" applyProtection="0"/>
    <xf numFmtId="0" fontId="255" fillId="105" borderId="39" applyNumberFormat="0" applyAlignment="0" applyProtection="0"/>
    <xf numFmtId="0" fontId="255" fillId="105" borderId="39" applyNumberFormat="0" applyAlignment="0" applyProtection="0"/>
    <xf numFmtId="0" fontId="255" fillId="105" borderId="39" applyNumberFormat="0" applyAlignment="0" applyProtection="0"/>
    <xf numFmtId="0" fontId="255" fillId="105" borderId="39" applyNumberFormat="0" applyAlignment="0" applyProtection="0"/>
    <xf numFmtId="0" fontId="255" fillId="105" borderId="39" applyNumberFormat="0" applyAlignment="0" applyProtection="0"/>
    <xf numFmtId="0" fontId="255" fillId="105" borderId="39" applyNumberFormat="0" applyAlignment="0" applyProtection="0"/>
    <xf numFmtId="0" fontId="256" fillId="105" borderId="74" applyNumberFormat="0" applyAlignment="0" applyProtection="0"/>
    <xf numFmtId="0" fontId="255" fillId="105" borderId="39" applyNumberFormat="0" applyAlignment="0" applyProtection="0"/>
    <xf numFmtId="0" fontId="256" fillId="105" borderId="74" applyNumberFormat="0" applyAlignment="0" applyProtection="0"/>
    <xf numFmtId="0" fontId="255" fillId="105" borderId="39" applyNumberFormat="0" applyAlignment="0" applyProtection="0"/>
    <xf numFmtId="0" fontId="255" fillId="105" borderId="39" applyNumberFormat="0" applyAlignment="0" applyProtection="0"/>
    <xf numFmtId="0" fontId="255" fillId="105" borderId="39" applyNumberFormat="0" applyAlignment="0" applyProtection="0"/>
    <xf numFmtId="0" fontId="255" fillId="105" borderId="39" applyNumberFormat="0" applyAlignment="0" applyProtection="0"/>
    <xf numFmtId="0" fontId="255" fillId="105" borderId="39" applyNumberFormat="0" applyAlignment="0" applyProtection="0"/>
    <xf numFmtId="0" fontId="255" fillId="105" borderId="39" applyNumberFormat="0" applyAlignment="0" applyProtection="0"/>
    <xf numFmtId="0" fontId="255" fillId="105" borderId="39" applyNumberFormat="0" applyAlignment="0" applyProtection="0"/>
    <xf numFmtId="0" fontId="255" fillId="105" borderId="39" applyNumberFormat="0" applyAlignment="0" applyProtection="0"/>
    <xf numFmtId="0" fontId="255" fillId="105" borderId="39" applyNumberFormat="0" applyAlignment="0" applyProtection="0"/>
    <xf numFmtId="0" fontId="257" fillId="105" borderId="39" applyNumberFormat="0" applyAlignment="0" applyProtection="0"/>
    <xf numFmtId="0" fontId="255" fillId="105" borderId="39" applyNumberFormat="0" applyAlignment="0" applyProtection="0"/>
    <xf numFmtId="0" fontId="255" fillId="105" borderId="39" applyNumberFormat="0" applyAlignment="0" applyProtection="0"/>
    <xf numFmtId="0" fontId="255" fillId="105" borderId="39" applyNumberFormat="0" applyAlignment="0" applyProtection="0"/>
    <xf numFmtId="0" fontId="255" fillId="105" borderId="39" applyNumberFormat="0" applyAlignment="0" applyProtection="0"/>
    <xf numFmtId="0" fontId="255" fillId="105" borderId="39" applyNumberFormat="0" applyAlignment="0" applyProtection="0"/>
    <xf numFmtId="0" fontId="255" fillId="105" borderId="39" applyNumberFormat="0" applyAlignment="0" applyProtection="0"/>
    <xf numFmtId="0" fontId="255" fillId="105" borderId="39" applyNumberFormat="0" applyAlignment="0" applyProtection="0"/>
    <xf numFmtId="0" fontId="258" fillId="0" borderId="79" applyNumberFormat="0" applyFill="0" applyAlignment="0" applyProtection="0"/>
    <xf numFmtId="0" fontId="259" fillId="0" borderId="44" applyNumberFormat="0" applyFill="0" applyAlignment="0" applyProtection="0"/>
    <xf numFmtId="0" fontId="258" fillId="0" borderId="79" applyNumberFormat="0" applyFill="0" applyAlignment="0" applyProtection="0"/>
    <xf numFmtId="0" fontId="259" fillId="0" borderId="44" applyNumberFormat="0" applyFill="0" applyAlignment="0" applyProtection="0"/>
    <xf numFmtId="0" fontId="260" fillId="0" borderId="44" applyNumberFormat="0" applyFill="0" applyAlignment="0" applyProtection="0"/>
    <xf numFmtId="191" fontId="95" fillId="0" borderId="0"/>
    <xf numFmtId="191" fontId="95" fillId="0" borderId="0"/>
    <xf numFmtId="310" fontId="95" fillId="0" borderId="0"/>
    <xf numFmtId="310" fontId="95" fillId="0" borderId="0"/>
    <xf numFmtId="191" fontId="95" fillId="0" borderId="0"/>
    <xf numFmtId="191" fontId="95" fillId="0" borderId="0"/>
    <xf numFmtId="191" fontId="95" fillId="0" borderId="0"/>
    <xf numFmtId="191" fontId="95" fillId="0" borderId="0"/>
    <xf numFmtId="191" fontId="95" fillId="0" borderId="0"/>
    <xf numFmtId="191" fontId="95" fillId="0" borderId="0"/>
    <xf numFmtId="191" fontId="95" fillId="0" borderId="0"/>
    <xf numFmtId="191" fontId="95" fillId="0" borderId="0"/>
    <xf numFmtId="0" fontId="261" fillId="134" borderId="0" applyNumberFormat="0" applyBorder="0" applyAlignment="0" applyProtection="0"/>
    <xf numFmtId="0" fontId="262" fillId="135" borderId="0" applyNumberFormat="0" applyBorder="0" applyAlignment="0" applyProtection="0"/>
    <xf numFmtId="0" fontId="261" fillId="134" borderId="0" applyNumberFormat="0" applyBorder="0" applyAlignment="0" applyProtection="0"/>
    <xf numFmtId="0" fontId="262" fillId="135" borderId="0" applyNumberFormat="0" applyBorder="0" applyAlignment="0" applyProtection="0"/>
    <xf numFmtId="0" fontId="263" fillId="135" borderId="0" applyNumberFormat="0" applyBorder="0" applyAlignment="0" applyProtection="0"/>
    <xf numFmtId="311" fontId="95" fillId="0" borderId="0"/>
    <xf numFmtId="311" fontId="95" fillId="0" borderId="0"/>
    <xf numFmtId="0" fontId="95" fillId="0" borderId="0"/>
    <xf numFmtId="0" fontId="231" fillId="0" borderId="0"/>
    <xf numFmtId="0" fontId="95" fillId="0" borderId="0"/>
    <xf numFmtId="0" fontId="95" fillId="0" borderId="0"/>
    <xf numFmtId="0" fontId="231" fillId="0" borderId="0"/>
    <xf numFmtId="0" fontId="95" fillId="0" borderId="0"/>
    <xf numFmtId="0" fontId="231" fillId="0" borderId="0"/>
    <xf numFmtId="0" fontId="231" fillId="0" borderId="0"/>
    <xf numFmtId="0" fontId="264" fillId="0" borderId="0"/>
    <xf numFmtId="0" fontId="95" fillId="0" borderId="0"/>
    <xf numFmtId="0" fontId="231" fillId="0" borderId="0"/>
    <xf numFmtId="0" fontId="231" fillId="0" borderId="0"/>
    <xf numFmtId="0" fontId="231" fillId="0" borderId="0"/>
    <xf numFmtId="0" fontId="231" fillId="0" borderId="0"/>
    <xf numFmtId="0" fontId="231" fillId="0" borderId="0"/>
    <xf numFmtId="0" fontId="95"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95" fillId="0" borderId="0"/>
    <xf numFmtId="0" fontId="231" fillId="0" borderId="0"/>
    <xf numFmtId="0" fontId="231" fillId="0" borderId="0"/>
    <xf numFmtId="0" fontId="95" fillId="0" borderId="0"/>
    <xf numFmtId="0" fontId="95" fillId="0" borderId="0"/>
    <xf numFmtId="0" fontId="231" fillId="0" borderId="0"/>
    <xf numFmtId="0" fontId="95" fillId="0" borderId="0"/>
    <xf numFmtId="0" fontId="231" fillId="0" borderId="0"/>
    <xf numFmtId="0" fontId="96" fillId="133" borderId="80" applyNumberFormat="0" applyAlignment="0" applyProtection="0"/>
    <xf numFmtId="0" fontId="99" fillId="133" borderId="45" applyNumberFormat="0" applyAlignment="0" applyProtection="0"/>
    <xf numFmtId="0" fontId="99" fillId="133" borderId="80" applyNumberFormat="0" applyAlignment="0" applyProtection="0"/>
    <xf numFmtId="0" fontId="99" fillId="133" borderId="80" applyNumberFormat="0" applyAlignment="0" applyProtection="0"/>
    <xf numFmtId="0" fontId="99" fillId="133" borderId="80" applyNumberFormat="0" applyAlignment="0" applyProtection="0"/>
    <xf numFmtId="0" fontId="99" fillId="133" borderId="80" applyNumberFormat="0" applyAlignment="0" applyProtection="0"/>
    <xf numFmtId="0" fontId="99" fillId="133" borderId="45" applyNumberFormat="0" applyAlignment="0" applyProtection="0"/>
    <xf numFmtId="0" fontId="265" fillId="129" borderId="46" applyNumberFormat="0" applyAlignment="0" applyProtection="0"/>
    <xf numFmtId="0" fontId="265" fillId="130" borderId="46" applyNumberFormat="0" applyAlignment="0" applyProtection="0"/>
    <xf numFmtId="0" fontId="265" fillId="129" borderId="46" applyNumberFormat="0" applyAlignment="0" applyProtection="0"/>
    <xf numFmtId="0" fontId="265" fillId="130" borderId="46" applyNumberFormat="0" applyAlignment="0" applyProtection="0"/>
    <xf numFmtId="0" fontId="266" fillId="130" borderId="46" applyNumberFormat="0" applyAlignment="0" applyProtection="0"/>
    <xf numFmtId="9" fontId="96" fillId="0" borderId="0" applyFill="0" applyBorder="0" applyAlignment="0" applyProtection="0"/>
    <xf numFmtId="10" fontId="96" fillId="0" borderId="0" applyFill="0" applyBorder="0" applyAlignment="0" applyProtection="0"/>
    <xf numFmtId="10" fontId="99" fillId="0" borderId="0" applyFill="0" applyBorder="0" applyAlignment="0" applyProtection="0"/>
    <xf numFmtId="9" fontId="99" fillId="0" borderId="0" applyFill="0" applyBorder="0" applyAlignment="0" applyProtection="0"/>
    <xf numFmtId="9" fontId="99" fillId="0" borderId="0" applyFill="0" applyBorder="0" applyAlignment="0" applyProtection="0"/>
    <xf numFmtId="9" fontId="99" fillId="0" borderId="0" applyFill="0" applyBorder="0" applyAlignment="0" applyProtection="0"/>
    <xf numFmtId="9" fontId="99" fillId="0" borderId="0" applyFill="0" applyBorder="0" applyAlignment="0" applyProtection="0"/>
    <xf numFmtId="9" fontId="99" fillId="0" borderId="0" applyFill="0" applyBorder="0" applyAlignment="0" applyProtection="0"/>
    <xf numFmtId="9" fontId="99" fillId="0" borderId="0" applyFill="0" applyBorder="0" applyAlignment="0" applyProtection="0"/>
    <xf numFmtId="9" fontId="99" fillId="0" borderId="0" applyFill="0" applyBorder="0" applyAlignment="0" applyProtection="0"/>
    <xf numFmtId="9" fontId="99" fillId="0" borderId="0" applyFill="0" applyBorder="0" applyAlignment="0" applyProtection="0"/>
    <xf numFmtId="9" fontId="99" fillId="0" borderId="0" applyFill="0" applyBorder="0" applyAlignment="0" applyProtection="0"/>
    <xf numFmtId="9" fontId="99" fillId="0" borderId="0" applyFill="0" applyBorder="0" applyAlignment="0" applyProtection="0"/>
    <xf numFmtId="9" fontId="96" fillId="0" borderId="0" applyFill="0" applyBorder="0" applyAlignment="0" applyProtection="0"/>
    <xf numFmtId="9" fontId="99" fillId="0" borderId="0" applyFill="0" applyBorder="0" applyAlignment="0" applyProtection="0"/>
    <xf numFmtId="9" fontId="99" fillId="0" borderId="0" applyFill="0" applyBorder="0" applyAlignment="0" applyProtection="0"/>
    <xf numFmtId="9" fontId="99" fillId="0" borderId="0" applyFill="0" applyBorder="0" applyAlignment="0" applyProtection="0"/>
    <xf numFmtId="9" fontId="99" fillId="0" borderId="0" applyFill="0" applyBorder="0" applyAlignment="0" applyProtection="0"/>
    <xf numFmtId="9" fontId="99" fillId="0" borderId="0" applyFill="0" applyBorder="0" applyAlignment="0" applyProtection="0"/>
    <xf numFmtId="9" fontId="99" fillId="0" borderId="0" applyFill="0" applyBorder="0" applyAlignment="0" applyProtection="0"/>
    <xf numFmtId="9" fontId="99" fillId="0" borderId="0" applyFill="0" applyBorder="0" applyAlignment="0" applyProtection="0"/>
    <xf numFmtId="9" fontId="99" fillId="0" borderId="0" applyFill="0" applyBorder="0" applyAlignment="0" applyProtection="0"/>
    <xf numFmtId="9" fontId="99" fillId="0" borderId="0" applyFill="0" applyBorder="0" applyAlignment="0" applyProtection="0"/>
    <xf numFmtId="9" fontId="99" fillId="0" borderId="0" applyFill="0" applyBorder="0" applyAlignment="0" applyProtection="0"/>
    <xf numFmtId="9" fontId="99" fillId="0" borderId="0" applyFill="0" applyBorder="0" applyAlignment="0" applyProtection="0"/>
    <xf numFmtId="9" fontId="99" fillId="0" borderId="0" applyFill="0" applyBorder="0" applyAlignment="0" applyProtection="0"/>
    <xf numFmtId="9" fontId="96" fillId="0" borderId="0" applyFill="0" applyBorder="0" applyAlignment="0" applyProtection="0"/>
    <xf numFmtId="9" fontId="99" fillId="0" borderId="0" applyFill="0" applyBorder="0" applyAlignment="0" applyProtection="0"/>
    <xf numFmtId="9" fontId="99" fillId="0" borderId="0" applyFill="0" applyBorder="0" applyAlignment="0" applyProtection="0"/>
    <xf numFmtId="9" fontId="99" fillId="0" borderId="0" applyFill="0" applyBorder="0" applyAlignment="0" applyProtection="0"/>
    <xf numFmtId="9" fontId="99" fillId="0" borderId="0" applyFill="0" applyBorder="0" applyAlignment="0" applyProtection="0"/>
    <xf numFmtId="9" fontId="99" fillId="0" borderId="0" applyFill="0" applyBorder="0" applyAlignment="0" applyProtection="0"/>
    <xf numFmtId="9" fontId="99" fillId="0" borderId="0" applyFill="0" applyBorder="0" applyAlignment="0" applyProtection="0"/>
    <xf numFmtId="9" fontId="99" fillId="0" borderId="0" applyFill="0" applyBorder="0" applyAlignment="0" applyProtection="0"/>
    <xf numFmtId="9" fontId="96" fillId="0" borderId="0" applyFill="0" applyBorder="0" applyAlignment="0" applyProtection="0"/>
    <xf numFmtId="9" fontId="99" fillId="0" borderId="0" applyFill="0" applyBorder="0" applyAlignment="0" applyProtection="0"/>
    <xf numFmtId="9" fontId="99" fillId="0" borderId="0" applyFill="0" applyBorder="0" applyAlignment="0" applyProtection="0"/>
    <xf numFmtId="9" fontId="99" fillId="0" borderId="0" applyFill="0" applyBorder="0" applyAlignment="0" applyProtection="0"/>
    <xf numFmtId="9" fontId="99" fillId="0" borderId="0" applyFill="0" applyBorder="0" applyAlignment="0" applyProtection="0"/>
    <xf numFmtId="9" fontId="99" fillId="0" borderId="0" applyFill="0" applyBorder="0" applyAlignment="0" applyProtection="0"/>
    <xf numFmtId="9" fontId="99" fillId="0" borderId="0" applyFill="0" applyBorder="0" applyAlignment="0" applyProtection="0"/>
    <xf numFmtId="9" fontId="99" fillId="0" borderId="0" applyFill="0" applyBorder="0" applyAlignment="0" applyProtection="0"/>
    <xf numFmtId="9" fontId="99" fillId="0" borderId="0" applyFill="0" applyBorder="0" applyAlignment="0" applyProtection="0"/>
    <xf numFmtId="9" fontId="99" fillId="0" borderId="0" applyFill="0" applyBorder="0" applyAlignment="0" applyProtection="0"/>
    <xf numFmtId="9" fontId="99" fillId="0" borderId="0" applyFill="0" applyBorder="0" applyAlignment="0" applyProtection="0"/>
    <xf numFmtId="9" fontId="99" fillId="0" borderId="0" applyFill="0" applyBorder="0" applyAlignment="0" applyProtection="0"/>
    <xf numFmtId="0" fontId="99"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9" fillId="0" borderId="81" applyNumberFormat="0" applyFill="0" applyAlignment="0" applyProtection="0"/>
    <xf numFmtId="0" fontId="99" fillId="0" borderId="0" applyNumberFormat="0" applyBorder="0" applyAlignment="0" applyProtection="0"/>
    <xf numFmtId="0" fontId="269" fillId="0" borderId="81" applyNumberFormat="0" applyFill="0" applyAlignment="0" applyProtection="0"/>
    <xf numFmtId="0" fontId="269" fillId="0" borderId="47" applyNumberFormat="0" applyFill="0" applyAlignment="0" applyProtection="0"/>
    <xf numFmtId="0" fontId="99" fillId="0" borderId="0" applyNumberFormat="0" applyBorder="0" applyAlignment="0" applyProtection="0"/>
    <xf numFmtId="0" fontId="269" fillId="0" borderId="47" applyNumberFormat="0" applyFill="0" applyAlignment="0" applyProtection="0"/>
    <xf numFmtId="0" fontId="270" fillId="0" borderId="0" applyNumberFormat="0" applyFill="0" applyBorder="0" applyAlignment="0" applyProtection="0"/>
    <xf numFmtId="0" fontId="270" fillId="0" borderId="0" applyNumberFormat="0" applyFill="0" applyBorder="0" applyAlignment="0" applyProtection="0"/>
    <xf numFmtId="0" fontId="270" fillId="0" borderId="0" applyNumberFormat="0" applyFill="0" applyBorder="0" applyAlignment="0" applyProtection="0"/>
    <xf numFmtId="0" fontId="270" fillId="0" borderId="0" applyNumberFormat="0" applyFill="0" applyBorder="0" applyAlignment="0" applyProtection="0"/>
    <xf numFmtId="0" fontId="271" fillId="0" borderId="0" applyNumberFormat="0" applyFill="0" applyBorder="0" applyAlignment="0" applyProtection="0"/>
    <xf numFmtId="170" fontId="11" fillId="0" borderId="0" applyFont="0" applyFill="0" applyBorder="0" applyAlignment="0" applyProtection="0"/>
    <xf numFmtId="0" fontId="66" fillId="0" borderId="0" applyNumberFormat="0" applyFill="0" applyBorder="0" applyAlignment="0" applyProtection="0">
      <alignment vertical="top"/>
      <protection locked="0"/>
    </xf>
    <xf numFmtId="169" fontId="11" fillId="0" borderId="0" applyFont="0" applyFill="0" applyBorder="0" applyAlignment="0" applyProtection="0"/>
    <xf numFmtId="0" fontId="95" fillId="0" borderId="0"/>
    <xf numFmtId="0" fontId="99" fillId="0" borderId="0" applyNumberFormat="0" applyFill="0" applyBorder="0" applyAlignment="0" applyProtection="0"/>
    <xf numFmtId="0" fontId="99" fillId="0" borderId="0" applyNumberFormat="0" applyFill="0" applyBorder="0" applyAlignment="0" applyProtection="0"/>
    <xf numFmtId="43" fontId="1" fillId="0" borderId="0" applyFont="0" applyFill="0" applyBorder="0" applyAlignment="0" applyProtection="0"/>
    <xf numFmtId="0" fontId="1" fillId="0" borderId="0"/>
    <xf numFmtId="3" fontId="11" fillId="0" borderId="0" applyFont="0" applyFill="0" applyBorder="0" applyAlignment="0" applyProtection="0"/>
    <xf numFmtId="5" fontId="11" fillId="0" borderId="0" applyFont="0" applyFill="0" applyBorder="0" applyAlignment="0" applyProtection="0"/>
    <xf numFmtId="14" fontId="11" fillId="0" borderId="0" applyFont="0" applyFill="0" applyBorder="0" applyAlignment="0" applyProtection="0"/>
    <xf numFmtId="2" fontId="11" fillId="0" borderId="0" applyFont="0" applyFill="0" applyBorder="0" applyAlignment="0" applyProtection="0"/>
    <xf numFmtId="0" fontId="273" fillId="0" borderId="0" applyNumberFormat="0" applyFont="0" applyFill="0" applyAlignment="0" applyProtection="0"/>
    <xf numFmtId="0" fontId="14" fillId="0" borderId="0" applyNumberFormat="0" applyFont="0" applyFill="0" applyAlignment="0" applyProtection="0"/>
    <xf numFmtId="0" fontId="11" fillId="0" borderId="0"/>
    <xf numFmtId="0" fontId="183" fillId="0" borderId="0" applyNumberFormat="0" applyBorder="0" applyAlignment="0"/>
    <xf numFmtId="0" fontId="11" fillId="0" borderId="82" applyNumberFormat="0" applyFont="0" applyBorder="0" applyAlignment="0" applyProtection="0"/>
    <xf numFmtId="0" fontId="1" fillId="0" borderId="0"/>
    <xf numFmtId="0" fontId="1" fillId="0" borderId="0"/>
    <xf numFmtId="43" fontId="1" fillId="0" borderId="0" applyFont="0" applyFill="0" applyBorder="0" applyAlignment="0" applyProtection="0"/>
    <xf numFmtId="0" fontId="274" fillId="0" borderId="0" applyNumberFormat="0" applyBorder="0" applyAlignment="0"/>
    <xf numFmtId="0" fontId="272" fillId="0" borderId="0" applyNumberFormat="0" applyBorder="0" applyAlignment="0"/>
    <xf numFmtId="0" fontId="48" fillId="43" borderId="0" applyNumberFormat="0" applyBorder="0" applyAlignment="0" applyProtection="0"/>
    <xf numFmtId="0" fontId="48" fillId="44" borderId="0" applyNumberFormat="0" applyBorder="0" applyAlignment="0" applyProtection="0"/>
    <xf numFmtId="0" fontId="48" fillId="45" borderId="0" applyNumberFormat="0" applyBorder="0" applyAlignment="0" applyProtection="0"/>
    <xf numFmtId="0" fontId="48" fillId="46" borderId="0" applyNumberFormat="0" applyBorder="0" applyAlignment="0" applyProtection="0"/>
    <xf numFmtId="0" fontId="48" fillId="47" borderId="0" applyNumberFormat="0" applyBorder="0" applyAlignment="0" applyProtection="0"/>
    <xf numFmtId="0" fontId="48" fillId="48" borderId="0" applyNumberFormat="0" applyBorder="0" applyAlignment="0" applyProtection="0"/>
    <xf numFmtId="0" fontId="48" fillId="49" borderId="0" applyNumberFormat="0" applyBorder="0" applyAlignment="0" applyProtection="0"/>
    <xf numFmtId="0" fontId="48" fillId="50" borderId="0" applyNumberFormat="0" applyBorder="0" applyAlignment="0" applyProtection="0"/>
    <xf numFmtId="0" fontId="48" fillId="51" borderId="0" applyNumberFormat="0" applyBorder="0" applyAlignment="0" applyProtection="0"/>
    <xf numFmtId="0" fontId="48" fillId="46" borderId="0" applyNumberFormat="0" applyBorder="0" applyAlignment="0" applyProtection="0"/>
    <xf numFmtId="0" fontId="48" fillId="49" borderId="0" applyNumberFormat="0" applyBorder="0" applyAlignment="0" applyProtection="0"/>
    <xf numFmtId="0" fontId="48" fillId="52" borderId="0" applyNumberFormat="0" applyBorder="0" applyAlignment="0" applyProtection="0"/>
    <xf numFmtId="0" fontId="67" fillId="53" borderId="0" applyNumberFormat="0" applyBorder="0" applyAlignment="0" applyProtection="0"/>
    <xf numFmtId="0" fontId="67" fillId="50" borderId="0" applyNumberFormat="0" applyBorder="0" applyAlignment="0" applyProtection="0"/>
    <xf numFmtId="0" fontId="67" fillId="51" borderId="0" applyNumberFormat="0" applyBorder="0" applyAlignment="0" applyProtection="0"/>
    <xf numFmtId="0" fontId="67" fillId="54" borderId="0" applyNumberFormat="0" applyBorder="0" applyAlignment="0" applyProtection="0"/>
    <xf numFmtId="0" fontId="67" fillId="55" borderId="0" applyNumberFormat="0" applyBorder="0" applyAlignment="0" applyProtection="0"/>
    <xf numFmtId="0" fontId="67" fillId="56" borderId="0" applyNumberFormat="0" applyBorder="0" applyAlignment="0" applyProtection="0"/>
    <xf numFmtId="0" fontId="67" fillId="57" borderId="0" applyNumberFormat="0" applyBorder="0" applyAlignment="0" applyProtection="0"/>
    <xf numFmtId="0" fontId="67" fillId="58" borderId="0" applyNumberFormat="0" applyBorder="0" applyAlignment="0" applyProtection="0"/>
    <xf numFmtId="0" fontId="67" fillId="59" borderId="0" applyNumberFormat="0" applyBorder="0" applyAlignment="0" applyProtection="0"/>
    <xf numFmtId="0" fontId="67" fillId="54" borderId="0" applyNumberFormat="0" applyBorder="0" applyAlignment="0" applyProtection="0"/>
    <xf numFmtId="0" fontId="67" fillId="55" borderId="0" applyNumberFormat="0" applyBorder="0" applyAlignment="0" applyProtection="0"/>
    <xf numFmtId="0" fontId="67" fillId="60" borderId="0" applyNumberFormat="0" applyBorder="0" applyAlignment="0" applyProtection="0"/>
    <xf numFmtId="0" fontId="68" fillId="44" borderId="0" applyNumberFormat="0" applyBorder="0" applyAlignment="0" applyProtection="0"/>
    <xf numFmtId="0" fontId="69" fillId="61" borderId="39" applyNumberFormat="0" applyAlignment="0" applyProtection="0"/>
    <xf numFmtId="0" fontId="70" fillId="62" borderId="40" applyNumberFormat="0" applyAlignment="0" applyProtection="0"/>
    <xf numFmtId="0" fontId="71" fillId="0" borderId="0" applyNumberFormat="0" applyFill="0" applyBorder="0" applyAlignment="0" applyProtection="0"/>
    <xf numFmtId="0" fontId="72" fillId="45" borderId="0" applyNumberFormat="0" applyBorder="0" applyAlignment="0" applyProtection="0"/>
    <xf numFmtId="0" fontId="73" fillId="0" borderId="41" applyNumberFormat="0" applyFill="0" applyAlignment="0" applyProtection="0"/>
    <xf numFmtId="0" fontId="74" fillId="0" borderId="42" applyNumberFormat="0" applyFill="0" applyAlignment="0" applyProtection="0"/>
    <xf numFmtId="0" fontId="75" fillId="0" borderId="43" applyNumberFormat="0" applyFill="0" applyAlignment="0" applyProtection="0"/>
    <xf numFmtId="0" fontId="75" fillId="0" borderId="0" applyNumberFormat="0" applyFill="0" applyBorder="0" applyAlignment="0" applyProtection="0"/>
    <xf numFmtId="0" fontId="76" fillId="48" borderId="39" applyNumberFormat="0" applyAlignment="0" applyProtection="0"/>
    <xf numFmtId="0" fontId="77" fillId="0" borderId="44" applyNumberFormat="0" applyFill="0" applyAlignment="0" applyProtection="0"/>
    <xf numFmtId="0" fontId="78" fillId="63" borderId="0" applyNumberFormat="0" applyBorder="0" applyAlignment="0" applyProtection="0"/>
    <xf numFmtId="0" fontId="11" fillId="64" borderId="45" applyNumberFormat="0" applyFont="0" applyAlignment="0" applyProtection="0"/>
    <xf numFmtId="0" fontId="79" fillId="61" borderId="46" applyNumberFormat="0" applyAlignment="0" applyProtection="0"/>
    <xf numFmtId="0" fontId="80" fillId="0" borderId="0" applyNumberFormat="0" applyFill="0" applyBorder="0" applyAlignment="0" applyProtection="0"/>
    <xf numFmtId="0" fontId="81" fillId="0" borderId="47" applyNumberFormat="0" applyFill="0" applyAlignment="0" applyProtection="0"/>
    <xf numFmtId="0" fontId="82" fillId="0" borderId="0" applyNumberFormat="0" applyFill="0" applyBorder="0" applyAlignment="0" applyProtection="0"/>
    <xf numFmtId="0" fontId="24" fillId="0" borderId="0" applyNumberFormat="0" applyFill="0" applyBorder="0" applyAlignment="0" applyProtection="0"/>
    <xf numFmtId="0" fontId="26" fillId="0" borderId="29" applyNumberFormat="0" applyFill="0" applyAlignment="0" applyProtection="0"/>
    <xf numFmtId="0" fontId="25" fillId="0" borderId="28" applyNumberFormat="0" applyFill="0" applyAlignment="0" applyProtection="0"/>
    <xf numFmtId="0" fontId="27" fillId="0" borderId="30" applyNumberFormat="0" applyFill="0" applyAlignment="0" applyProtection="0"/>
    <xf numFmtId="0" fontId="27" fillId="0" borderId="0" applyNumberFormat="0" applyFill="0" applyBorder="0" applyAlignment="0" applyProtection="0"/>
    <xf numFmtId="0" fontId="28" fillId="8" borderId="0" applyNumberFormat="0" applyBorder="0" applyAlignment="0" applyProtection="0"/>
    <xf numFmtId="0" fontId="29" fillId="9" borderId="0" applyNumberFormat="0" applyBorder="0" applyAlignment="0" applyProtection="0"/>
    <xf numFmtId="0" fontId="30" fillId="10" borderId="0" applyNumberFormat="0" applyBorder="0" applyAlignment="0" applyProtection="0"/>
    <xf numFmtId="0" fontId="31" fillId="11" borderId="31" applyNumberFormat="0" applyAlignment="0" applyProtection="0"/>
    <xf numFmtId="0" fontId="32" fillId="12" borderId="32" applyNumberFormat="0" applyAlignment="0" applyProtection="0"/>
    <xf numFmtId="0" fontId="33" fillId="12" borderId="31" applyNumberFormat="0" applyAlignment="0" applyProtection="0"/>
    <xf numFmtId="0" fontId="34" fillId="0" borderId="33" applyNumberFormat="0" applyFill="0" applyAlignment="0" applyProtection="0"/>
    <xf numFmtId="0" fontId="35" fillId="13" borderId="34" applyNumberFormat="0" applyAlignment="0" applyProtection="0"/>
    <xf numFmtId="0" fontId="21" fillId="0" borderId="0" applyNumberFormat="0" applyFill="0" applyBorder="0" applyAlignment="0" applyProtection="0"/>
    <xf numFmtId="0" fontId="1" fillId="14" borderId="35" applyNumberFormat="0" applyFont="0" applyAlignment="0" applyProtection="0"/>
    <xf numFmtId="0" fontId="36" fillId="0" borderId="0" applyNumberFormat="0" applyFill="0" applyBorder="0" applyAlignment="0" applyProtection="0"/>
    <xf numFmtId="0" fontId="22" fillId="0" borderId="36" applyNumberFormat="0" applyFill="0" applyAlignment="0" applyProtection="0"/>
    <xf numFmtId="0" fontId="37"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37" fillId="38" borderId="0" applyNumberFormat="0" applyBorder="0" applyAlignment="0" applyProtection="0"/>
    <xf numFmtId="0" fontId="48" fillId="43" borderId="0" applyNumberFormat="0" applyBorder="0" applyAlignment="0" applyProtection="0"/>
    <xf numFmtId="0" fontId="48" fillId="44" borderId="0" applyNumberFormat="0" applyBorder="0" applyAlignment="0" applyProtection="0"/>
    <xf numFmtId="0" fontId="48" fillId="45" borderId="0" applyNumberFormat="0" applyBorder="0" applyAlignment="0" applyProtection="0"/>
    <xf numFmtId="0" fontId="48" fillId="46" borderId="0" applyNumberFormat="0" applyBorder="0" applyAlignment="0" applyProtection="0"/>
    <xf numFmtId="0" fontId="48" fillId="47" borderId="0" applyNumberFormat="0" applyBorder="0" applyAlignment="0" applyProtection="0"/>
    <xf numFmtId="0" fontId="48" fillId="48" borderId="0" applyNumberFormat="0" applyBorder="0" applyAlignment="0" applyProtection="0"/>
    <xf numFmtId="0" fontId="48" fillId="49" borderId="0" applyNumberFormat="0" applyBorder="0" applyAlignment="0" applyProtection="0"/>
    <xf numFmtId="0" fontId="48" fillId="50" borderId="0" applyNumberFormat="0" applyBorder="0" applyAlignment="0" applyProtection="0"/>
    <xf numFmtId="0" fontId="48" fillId="51" borderId="0" applyNumberFormat="0" applyBorder="0" applyAlignment="0" applyProtection="0"/>
    <xf numFmtId="0" fontId="48" fillId="46" borderId="0" applyNumberFormat="0" applyBorder="0" applyAlignment="0" applyProtection="0"/>
    <xf numFmtId="0" fontId="48" fillId="49" borderId="0" applyNumberFormat="0" applyBorder="0" applyAlignment="0" applyProtection="0"/>
    <xf numFmtId="0" fontId="48" fillId="52" borderId="0" applyNumberFormat="0" applyBorder="0" applyAlignment="0" applyProtection="0"/>
    <xf numFmtId="0" fontId="67" fillId="53" borderId="0" applyNumberFormat="0" applyBorder="0" applyAlignment="0" applyProtection="0"/>
    <xf numFmtId="0" fontId="67" fillId="50" borderId="0" applyNumberFormat="0" applyBorder="0" applyAlignment="0" applyProtection="0"/>
    <xf numFmtId="0" fontId="67" fillId="51" borderId="0" applyNumberFormat="0" applyBorder="0" applyAlignment="0" applyProtection="0"/>
    <xf numFmtId="0" fontId="67" fillId="54" borderId="0" applyNumberFormat="0" applyBorder="0" applyAlignment="0" applyProtection="0"/>
    <xf numFmtId="0" fontId="67" fillId="55" borderId="0" applyNumberFormat="0" applyBorder="0" applyAlignment="0" applyProtection="0"/>
    <xf numFmtId="0" fontId="67" fillId="56" borderId="0" applyNumberFormat="0" applyBorder="0" applyAlignment="0" applyProtection="0"/>
    <xf numFmtId="0" fontId="67" fillId="57" borderId="0" applyNumberFormat="0" applyBorder="0" applyAlignment="0" applyProtection="0"/>
    <xf numFmtId="0" fontId="67" fillId="58" borderId="0" applyNumberFormat="0" applyBorder="0" applyAlignment="0" applyProtection="0"/>
    <xf numFmtId="0" fontId="67" fillId="59" borderId="0" applyNumberFormat="0" applyBorder="0" applyAlignment="0" applyProtection="0"/>
    <xf numFmtId="0" fontId="67" fillId="54" borderId="0" applyNumberFormat="0" applyBorder="0" applyAlignment="0" applyProtection="0"/>
    <xf numFmtId="0" fontId="67" fillId="55" borderId="0" applyNumberFormat="0" applyBorder="0" applyAlignment="0" applyProtection="0"/>
    <xf numFmtId="0" fontId="67" fillId="60" borderId="0" applyNumberFormat="0" applyBorder="0" applyAlignment="0" applyProtection="0"/>
    <xf numFmtId="0" fontId="68" fillId="44" borderId="0" applyNumberFormat="0" applyBorder="0" applyAlignment="0" applyProtection="0"/>
    <xf numFmtId="0" fontId="70" fillId="62" borderId="40" applyNumberFormat="0" applyAlignment="0" applyProtection="0"/>
    <xf numFmtId="43" fontId="1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3" fontId="11" fillId="0" borderId="0" applyFont="0" applyFill="0" applyBorder="0" applyAlignment="0" applyProtection="0"/>
    <xf numFmtId="44" fontId="11"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11" fillId="0" borderId="0" applyFont="0" applyFill="0" applyBorder="0" applyAlignment="0" applyProtection="0"/>
    <xf numFmtId="5" fontId="11" fillId="0" borderId="0" applyFont="0" applyFill="0" applyBorder="0" applyAlignment="0" applyProtection="0"/>
    <xf numFmtId="14" fontId="11" fillId="0" borderId="0" applyFont="0" applyFill="0" applyBorder="0" applyAlignment="0" applyProtection="0"/>
    <xf numFmtId="0" fontId="71" fillId="0" borderId="0" applyNumberFormat="0" applyFill="0" applyBorder="0" applyAlignment="0" applyProtection="0"/>
    <xf numFmtId="2" fontId="11" fillId="0" borderId="0" applyFont="0" applyFill="0" applyBorder="0" applyAlignment="0" applyProtection="0"/>
    <xf numFmtId="0" fontId="72" fillId="45" borderId="0" applyNumberFormat="0" applyBorder="0" applyAlignment="0" applyProtection="0"/>
    <xf numFmtId="0" fontId="273" fillId="0" borderId="0" applyNumberFormat="0" applyFont="0" applyFill="0" applyAlignment="0" applyProtection="0"/>
    <xf numFmtId="0" fontId="14" fillId="0" borderId="0" applyNumberFormat="0" applyFont="0" applyFill="0" applyAlignment="0" applyProtection="0"/>
    <xf numFmtId="0" fontId="75" fillId="0" borderId="43" applyNumberFormat="0" applyFill="0" applyAlignment="0" applyProtection="0"/>
    <xf numFmtId="0" fontId="75" fillId="0" borderId="0" applyNumberFormat="0" applyFill="0" applyBorder="0" applyAlignment="0" applyProtection="0"/>
    <xf numFmtId="0" fontId="275" fillId="0" borderId="0" applyNumberFormat="0" applyFill="0" applyBorder="0" applyAlignment="0" applyProtection="0">
      <alignment vertical="top"/>
      <protection locked="0"/>
    </xf>
    <xf numFmtId="0" fontId="77" fillId="0" borderId="44" applyNumberFormat="0" applyFill="0" applyAlignment="0" applyProtection="0"/>
    <xf numFmtId="0" fontId="78" fillId="63" borderId="0" applyNumberFormat="0" applyBorder="0" applyAlignment="0" applyProtection="0"/>
    <xf numFmtId="0" fontId="11" fillId="0" borderId="0"/>
    <xf numFmtId="0" fontId="276" fillId="0" borderId="0"/>
    <xf numFmtId="0" fontId="1" fillId="0" borderId="0"/>
    <xf numFmtId="9" fontId="4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27" fillId="0" borderId="0" applyNumberFormat="0" applyFont="0" applyFill="0" applyBorder="0" applyAlignment="0" applyProtection="0">
      <alignment horizontal="left"/>
    </xf>
    <xf numFmtId="0" fontId="80" fillId="0" borderId="0" applyNumberFormat="0" applyFill="0" applyBorder="0" applyAlignment="0" applyProtection="0"/>
    <xf numFmtId="0" fontId="11" fillId="0" borderId="82" applyNumberFormat="0" applyFont="0" applyBorder="0" applyAlignment="0" applyProtection="0"/>
    <xf numFmtId="0" fontId="11" fillId="0" borderId="82" applyNumberFormat="0" applyFont="0" applyBorder="0" applyAlignment="0" applyProtection="0"/>
    <xf numFmtId="0" fontId="82" fillId="0" borderId="0" applyNumberFormat="0" applyFill="0" applyBorder="0" applyAlignment="0" applyProtection="0"/>
    <xf numFmtId="0" fontId="1" fillId="0" borderId="0"/>
    <xf numFmtId="312" fontId="11" fillId="0" borderId="0"/>
    <xf numFmtId="178" fontId="11" fillId="0" borderId="0"/>
    <xf numFmtId="185" fontId="11" fillId="0" borderId="0"/>
    <xf numFmtId="178" fontId="11" fillId="0" borderId="0"/>
    <xf numFmtId="178" fontId="11" fillId="0" borderId="0"/>
    <xf numFmtId="178" fontId="11" fillId="0" borderId="0"/>
    <xf numFmtId="178" fontId="11" fillId="0" borderId="0"/>
    <xf numFmtId="189" fontId="11" fillId="0" borderId="0"/>
    <xf numFmtId="190" fontId="11" fillId="0" borderId="0"/>
    <xf numFmtId="312" fontId="48" fillId="43" borderId="0" applyNumberFormat="0" applyBorder="0" applyAlignment="0" applyProtection="0"/>
    <xf numFmtId="312" fontId="1" fillId="16" borderId="0" applyNumberFormat="0" applyBorder="0" applyAlignment="0" applyProtection="0"/>
    <xf numFmtId="312" fontId="48" fillId="44" borderId="0" applyNumberFormat="0" applyBorder="0" applyAlignment="0" applyProtection="0"/>
    <xf numFmtId="312" fontId="1" fillId="20" borderId="0" applyNumberFormat="0" applyBorder="0" applyAlignment="0" applyProtection="0"/>
    <xf numFmtId="312" fontId="48" fillId="45" borderId="0" applyNumberFormat="0" applyBorder="0" applyAlignment="0" applyProtection="0"/>
    <xf numFmtId="312" fontId="1" fillId="24" borderId="0" applyNumberFormat="0" applyBorder="0" applyAlignment="0" applyProtection="0"/>
    <xf numFmtId="312" fontId="48" fillId="46" borderId="0" applyNumberFormat="0" applyBorder="0" applyAlignment="0" applyProtection="0"/>
    <xf numFmtId="312" fontId="1" fillId="28" borderId="0" applyNumberFormat="0" applyBorder="0" applyAlignment="0" applyProtection="0"/>
    <xf numFmtId="312" fontId="48" fillId="47" borderId="0" applyNumberFormat="0" applyBorder="0" applyAlignment="0" applyProtection="0"/>
    <xf numFmtId="312" fontId="1" fillId="32" borderId="0" applyNumberFormat="0" applyBorder="0" applyAlignment="0" applyProtection="0"/>
    <xf numFmtId="312" fontId="48" fillId="48" borderId="0" applyNumberFormat="0" applyBorder="0" applyAlignment="0" applyProtection="0"/>
    <xf numFmtId="312" fontId="1" fillId="36" borderId="0" applyNumberFormat="0" applyBorder="0" applyAlignment="0" applyProtection="0"/>
    <xf numFmtId="312" fontId="48" fillId="49" borderId="0" applyNumberFormat="0" applyBorder="0" applyAlignment="0" applyProtection="0"/>
    <xf numFmtId="312" fontId="1" fillId="17" borderId="0" applyNumberFormat="0" applyBorder="0" applyAlignment="0" applyProtection="0"/>
    <xf numFmtId="312" fontId="48" fillId="50" borderId="0" applyNumberFormat="0" applyBorder="0" applyAlignment="0" applyProtection="0"/>
    <xf numFmtId="312" fontId="1" fillId="21" borderId="0" applyNumberFormat="0" applyBorder="0" applyAlignment="0" applyProtection="0"/>
    <xf numFmtId="312" fontId="48" fillId="51" borderId="0" applyNumberFormat="0" applyBorder="0" applyAlignment="0" applyProtection="0"/>
    <xf numFmtId="312" fontId="1" fillId="25" borderId="0" applyNumberFormat="0" applyBorder="0" applyAlignment="0" applyProtection="0"/>
    <xf numFmtId="312" fontId="48" fillId="46" borderId="0" applyNumberFormat="0" applyBorder="0" applyAlignment="0" applyProtection="0"/>
    <xf numFmtId="312" fontId="1" fillId="29" borderId="0" applyNumberFormat="0" applyBorder="0" applyAlignment="0" applyProtection="0"/>
    <xf numFmtId="312" fontId="48" fillId="49" borderId="0" applyNumberFormat="0" applyBorder="0" applyAlignment="0" applyProtection="0"/>
    <xf numFmtId="312" fontId="1" fillId="33" borderId="0" applyNumberFormat="0" applyBorder="0" applyAlignment="0" applyProtection="0"/>
    <xf numFmtId="312" fontId="48" fillId="52" borderId="0" applyNumberFormat="0" applyBorder="0" applyAlignment="0" applyProtection="0"/>
    <xf numFmtId="312" fontId="1" fillId="37" borderId="0" applyNumberFormat="0" applyBorder="0" applyAlignment="0" applyProtection="0"/>
    <xf numFmtId="312" fontId="67" fillId="53" borderId="0" applyNumberFormat="0" applyBorder="0" applyAlignment="0" applyProtection="0"/>
    <xf numFmtId="312" fontId="37" fillId="18" borderId="0" applyNumberFormat="0" applyBorder="0" applyAlignment="0" applyProtection="0"/>
    <xf numFmtId="312" fontId="67" fillId="50" borderId="0" applyNumberFormat="0" applyBorder="0" applyAlignment="0" applyProtection="0"/>
    <xf numFmtId="312" fontId="37" fillId="22" borderId="0" applyNumberFormat="0" applyBorder="0" applyAlignment="0" applyProtection="0"/>
    <xf numFmtId="312" fontId="67" fillId="51" borderId="0" applyNumberFormat="0" applyBorder="0" applyAlignment="0" applyProtection="0"/>
    <xf numFmtId="312" fontId="37" fillId="26" borderId="0" applyNumberFormat="0" applyBorder="0" applyAlignment="0" applyProtection="0"/>
    <xf numFmtId="312" fontId="67" fillId="54" borderId="0" applyNumberFormat="0" applyBorder="0" applyAlignment="0" applyProtection="0"/>
    <xf numFmtId="312" fontId="37" fillId="30" borderId="0" applyNumberFormat="0" applyBorder="0" applyAlignment="0" applyProtection="0"/>
    <xf numFmtId="312" fontId="67" fillId="55" borderId="0" applyNumberFormat="0" applyBorder="0" applyAlignment="0" applyProtection="0"/>
    <xf numFmtId="312" fontId="37" fillId="34" borderId="0" applyNumberFormat="0" applyBorder="0" applyAlignment="0" applyProtection="0"/>
    <xf numFmtId="312" fontId="67" fillId="56" borderId="0" applyNumberFormat="0" applyBorder="0" applyAlignment="0" applyProtection="0"/>
    <xf numFmtId="312" fontId="37" fillId="38" borderId="0" applyNumberFormat="0" applyBorder="0" applyAlignment="0" applyProtection="0"/>
    <xf numFmtId="312" fontId="67" fillId="57" borderId="0" applyNumberFormat="0" applyBorder="0" applyAlignment="0" applyProtection="0"/>
    <xf numFmtId="312" fontId="37" fillId="15" borderId="0" applyNumberFormat="0" applyBorder="0" applyAlignment="0" applyProtection="0"/>
    <xf numFmtId="312" fontId="67" fillId="58" borderId="0" applyNumberFormat="0" applyBorder="0" applyAlignment="0" applyProtection="0"/>
    <xf numFmtId="312" fontId="37" fillId="19" borderId="0" applyNumberFormat="0" applyBorder="0" applyAlignment="0" applyProtection="0"/>
    <xf numFmtId="312" fontId="67" fillId="59" borderId="0" applyNumberFormat="0" applyBorder="0" applyAlignment="0" applyProtection="0"/>
    <xf numFmtId="312" fontId="37" fillId="23" borderId="0" applyNumberFormat="0" applyBorder="0" applyAlignment="0" applyProtection="0"/>
    <xf numFmtId="312" fontId="67" fillId="54" borderId="0" applyNumberFormat="0" applyBorder="0" applyAlignment="0" applyProtection="0"/>
    <xf numFmtId="312" fontId="37" fillId="27" borderId="0" applyNumberFormat="0" applyBorder="0" applyAlignment="0" applyProtection="0"/>
    <xf numFmtId="312" fontId="67" fillId="55" borderId="0" applyNumberFormat="0" applyBorder="0" applyAlignment="0" applyProtection="0"/>
    <xf numFmtId="312" fontId="37" fillId="31" borderId="0" applyNumberFormat="0" applyBorder="0" applyAlignment="0" applyProtection="0"/>
    <xf numFmtId="312" fontId="67" fillId="60" borderId="0" applyNumberFormat="0" applyBorder="0" applyAlignment="0" applyProtection="0"/>
    <xf numFmtId="312" fontId="37" fillId="35" borderId="0" applyNumberFormat="0" applyBorder="0" applyAlignment="0" applyProtection="0"/>
    <xf numFmtId="312" fontId="68" fillId="44" borderId="0" applyNumberFormat="0" applyBorder="0" applyAlignment="0" applyProtection="0"/>
    <xf numFmtId="312" fontId="29" fillId="9" borderId="0" applyNumberFormat="0" applyBorder="0" applyAlignment="0" applyProtection="0"/>
    <xf numFmtId="312" fontId="69" fillId="61" borderId="39" applyNumberFormat="0" applyAlignment="0" applyProtection="0"/>
    <xf numFmtId="312" fontId="33" fillId="12" borderId="31" applyNumberFormat="0" applyAlignment="0" applyProtection="0"/>
    <xf numFmtId="312" fontId="70" fillId="62" borderId="40" applyNumberFormat="0" applyAlignment="0" applyProtection="0"/>
    <xf numFmtId="312" fontId="35" fillId="13" borderId="34" applyNumberFormat="0" applyAlignment="0" applyProtection="0"/>
    <xf numFmtId="169" fontId="1" fillId="0" borderId="0" applyFont="0" applyFill="0" applyBorder="0" applyAlignment="0" applyProtection="0"/>
    <xf numFmtId="312" fontId="71" fillId="0" borderId="0" applyNumberFormat="0" applyFill="0" applyBorder="0" applyAlignment="0" applyProtection="0"/>
    <xf numFmtId="312" fontId="36" fillId="0" borderId="0" applyNumberFormat="0" applyFill="0" applyBorder="0" applyAlignment="0" applyProtection="0"/>
    <xf numFmtId="312" fontId="72" fillId="45" borderId="0" applyNumberFormat="0" applyBorder="0" applyAlignment="0" applyProtection="0"/>
    <xf numFmtId="312" fontId="28" fillId="8" borderId="0" applyNumberFormat="0" applyBorder="0" applyAlignment="0" applyProtection="0"/>
    <xf numFmtId="38" fontId="16" fillId="65" borderId="0" applyNumberFormat="0" applyBorder="0" applyAlignment="0" applyProtection="0"/>
    <xf numFmtId="312" fontId="73" fillId="0" borderId="41" applyNumberFormat="0" applyFill="0" applyAlignment="0" applyProtection="0"/>
    <xf numFmtId="312" fontId="25" fillId="0" borderId="28" applyNumberFormat="0" applyFill="0" applyAlignment="0" applyProtection="0"/>
    <xf numFmtId="312" fontId="74" fillId="0" borderId="42" applyNumberFormat="0" applyFill="0" applyAlignment="0" applyProtection="0"/>
    <xf numFmtId="312" fontId="26" fillId="0" borderId="29" applyNumberFormat="0" applyFill="0" applyAlignment="0" applyProtection="0"/>
    <xf numFmtId="312" fontId="75" fillId="0" borderId="43" applyNumberFormat="0" applyFill="0" applyAlignment="0" applyProtection="0"/>
    <xf numFmtId="312" fontId="27" fillId="0" borderId="30" applyNumberFormat="0" applyFill="0" applyAlignment="0" applyProtection="0"/>
    <xf numFmtId="312" fontId="75" fillId="0" borderId="0" applyNumberFormat="0" applyFill="0" applyBorder="0" applyAlignment="0" applyProtection="0"/>
    <xf numFmtId="312" fontId="27" fillId="0" borderId="0" applyNumberFormat="0" applyFill="0" applyBorder="0" applyAlignment="0" applyProtection="0"/>
    <xf numFmtId="312" fontId="66" fillId="0" borderId="0" applyNumberFormat="0" applyFill="0" applyBorder="0" applyAlignment="0" applyProtection="0">
      <alignment vertical="top"/>
      <protection locked="0"/>
    </xf>
    <xf numFmtId="312" fontId="76" fillId="48" borderId="39" applyNumberFormat="0" applyAlignment="0" applyProtection="0"/>
    <xf numFmtId="10" fontId="16" fillId="66" borderId="1" applyNumberFormat="0" applyBorder="0" applyAlignment="0" applyProtection="0"/>
    <xf numFmtId="312" fontId="31" fillId="11" borderId="31" applyNumberFormat="0" applyAlignment="0" applyProtection="0"/>
    <xf numFmtId="312" fontId="77" fillId="0" borderId="44" applyNumberFormat="0" applyFill="0" applyAlignment="0" applyProtection="0"/>
    <xf numFmtId="312" fontId="34" fillId="0" borderId="33" applyNumberFormat="0" applyFill="0" applyAlignment="0" applyProtection="0"/>
    <xf numFmtId="191" fontId="11" fillId="0" borderId="0"/>
    <xf numFmtId="177" fontId="11" fillId="0" borderId="0"/>
    <xf numFmtId="191" fontId="11" fillId="0" borderId="0"/>
    <xf numFmtId="191" fontId="11" fillId="0" borderId="0"/>
    <xf numFmtId="191" fontId="11" fillId="0" borderId="0"/>
    <xf numFmtId="191" fontId="11" fillId="0" borderId="0"/>
    <xf numFmtId="312" fontId="78" fillId="63" borderId="0" applyNumberFormat="0" applyBorder="0" applyAlignment="0" applyProtection="0"/>
    <xf numFmtId="312" fontId="30" fillId="10" borderId="0" applyNumberFormat="0" applyBorder="0" applyAlignment="0" applyProtection="0"/>
    <xf numFmtId="192" fontId="11" fillId="0" borderId="0"/>
    <xf numFmtId="0" fontId="1" fillId="0" borderId="0"/>
    <xf numFmtId="312" fontId="11" fillId="0" borderId="0"/>
    <xf numFmtId="312" fontId="1" fillId="0" borderId="0"/>
    <xf numFmtId="312" fontId="1" fillId="0" borderId="0"/>
    <xf numFmtId="312" fontId="1" fillId="0" borderId="0"/>
    <xf numFmtId="312" fontId="1" fillId="0" borderId="0"/>
    <xf numFmtId="0" fontId="1" fillId="0" borderId="0"/>
    <xf numFmtId="0" fontId="1" fillId="0" borderId="0"/>
    <xf numFmtId="312" fontId="11" fillId="64" borderId="45" applyNumberFormat="0" applyFont="0" applyAlignment="0" applyProtection="0"/>
    <xf numFmtId="312" fontId="1" fillId="14" borderId="35" applyNumberFormat="0" applyFont="0" applyAlignment="0" applyProtection="0"/>
    <xf numFmtId="312" fontId="79" fillId="61" borderId="46" applyNumberFormat="0" applyAlignment="0" applyProtection="0"/>
    <xf numFmtId="312" fontId="32" fillId="12" borderId="32" applyNumberFormat="0" applyAlignment="0" applyProtection="0"/>
    <xf numFmtId="9" fontId="1" fillId="0" borderId="0" applyFont="0" applyFill="0" applyBorder="0" applyAlignment="0" applyProtection="0"/>
    <xf numFmtId="9" fontId="1" fillId="0" borderId="0" applyFont="0" applyFill="0" applyBorder="0" applyAlignment="0" applyProtection="0"/>
    <xf numFmtId="312" fontId="80" fillId="0" borderId="0" applyNumberFormat="0" applyFill="0" applyBorder="0" applyAlignment="0" applyProtection="0"/>
    <xf numFmtId="312" fontId="24" fillId="0" borderId="0" applyNumberFormat="0" applyFill="0" applyBorder="0" applyAlignment="0" applyProtection="0"/>
    <xf numFmtId="312" fontId="81" fillId="0" borderId="47" applyNumberFormat="0" applyFill="0" applyAlignment="0" applyProtection="0"/>
    <xf numFmtId="312" fontId="22" fillId="0" borderId="36" applyNumberFormat="0" applyFill="0" applyAlignment="0" applyProtection="0"/>
    <xf numFmtId="312" fontId="82" fillId="0" borderId="0" applyNumberFormat="0" applyFill="0" applyBorder="0" applyAlignment="0" applyProtection="0"/>
    <xf numFmtId="312" fontId="21" fillId="0" borderId="0" applyNumberFormat="0" applyFill="0" applyBorder="0" applyAlignment="0" applyProtection="0"/>
    <xf numFmtId="0" fontId="1" fillId="0" borderId="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49" fillId="16" borderId="0" applyNumberFormat="0" applyBorder="0" applyAlignment="0" applyProtection="0"/>
    <xf numFmtId="0" fontId="46" fillId="43"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49" fillId="20" borderId="0" applyNumberFormat="0" applyBorder="0" applyAlignment="0" applyProtection="0"/>
    <xf numFmtId="0" fontId="46" fillId="44"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49" fillId="24" borderId="0" applyNumberFormat="0" applyBorder="0" applyAlignment="0" applyProtection="0"/>
    <xf numFmtId="0" fontId="46" fillId="45"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49" fillId="28" borderId="0" applyNumberFormat="0" applyBorder="0" applyAlignment="0" applyProtection="0"/>
    <xf numFmtId="0" fontId="46" fillId="46"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49" fillId="32" borderId="0" applyNumberFormat="0" applyBorder="0" applyAlignment="0" applyProtection="0"/>
    <xf numFmtId="0" fontId="46" fillId="47"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49" fillId="36" borderId="0" applyNumberFormat="0" applyBorder="0" applyAlignment="0" applyProtection="0"/>
    <xf numFmtId="0" fontId="46" fillId="48"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49" fillId="17" borderId="0" applyNumberFormat="0" applyBorder="0" applyAlignment="0" applyProtection="0"/>
    <xf numFmtId="0" fontId="46" fillId="49"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49" fillId="21" borderId="0" applyNumberFormat="0" applyBorder="0" applyAlignment="0" applyProtection="0"/>
    <xf numFmtId="0" fontId="46" fillId="50"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49" fillId="25" borderId="0" applyNumberFormat="0" applyBorder="0" applyAlignment="0" applyProtection="0"/>
    <xf numFmtId="0" fontId="46" fillId="51"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49" fillId="29" borderId="0" applyNumberFormat="0" applyBorder="0" applyAlignment="0" applyProtection="0"/>
    <xf numFmtId="0" fontId="46" fillId="46"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49" fillId="33" borderId="0" applyNumberFormat="0" applyBorder="0" applyAlignment="0" applyProtection="0"/>
    <xf numFmtId="0" fontId="46" fillId="49"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49" fillId="37" borderId="0" applyNumberFormat="0" applyBorder="0" applyAlignment="0" applyProtection="0"/>
    <xf numFmtId="0" fontId="46" fillId="52"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277" fillId="53" borderId="0" applyNumberFormat="0" applyBorder="0" applyAlignment="0" applyProtection="0"/>
    <xf numFmtId="0" fontId="277" fillId="50" borderId="0" applyNumberFormat="0" applyBorder="0" applyAlignment="0" applyProtection="0"/>
    <xf numFmtId="0" fontId="277" fillId="51" borderId="0" applyNumberFormat="0" applyBorder="0" applyAlignment="0" applyProtection="0"/>
    <xf numFmtId="0" fontId="277" fillId="54" borderId="0" applyNumberFormat="0" applyBorder="0" applyAlignment="0" applyProtection="0"/>
    <xf numFmtId="0" fontId="277" fillId="55" borderId="0" applyNumberFormat="0" applyBorder="0" applyAlignment="0" applyProtection="0"/>
    <xf numFmtId="0" fontId="277" fillId="56" borderId="0" applyNumberFormat="0" applyBorder="0" applyAlignment="0" applyProtection="0"/>
    <xf numFmtId="0" fontId="277" fillId="57" borderId="0" applyNumberFormat="0" applyBorder="0" applyAlignment="0" applyProtection="0"/>
    <xf numFmtId="0" fontId="277" fillId="58" borderId="0" applyNumberFormat="0" applyBorder="0" applyAlignment="0" applyProtection="0"/>
    <xf numFmtId="0" fontId="277" fillId="59" borderId="0" applyNumberFormat="0" applyBorder="0" applyAlignment="0" applyProtection="0"/>
    <xf numFmtId="0" fontId="277" fillId="54" borderId="0" applyNumberFormat="0" applyBorder="0" applyAlignment="0" applyProtection="0"/>
    <xf numFmtId="0" fontId="277" fillId="55" borderId="0" applyNumberFormat="0" applyBorder="0" applyAlignment="0" applyProtection="0"/>
    <xf numFmtId="0" fontId="277" fillId="60" borderId="0" applyNumberFormat="0" applyBorder="0" applyAlignment="0" applyProtection="0"/>
    <xf numFmtId="0" fontId="278" fillId="44" borderId="0" applyNumberFormat="0" applyBorder="0" applyAlignment="0" applyProtection="0"/>
    <xf numFmtId="0" fontId="279" fillId="61" borderId="39" applyNumberFormat="0" applyAlignment="0" applyProtection="0"/>
    <xf numFmtId="0" fontId="208" fillId="62" borderId="40" applyNumberFormat="0" applyAlignment="0" applyProtection="0"/>
    <xf numFmtId="43" fontId="45" fillId="0" borderId="0" applyFont="0" applyFill="0" applyBorder="0" applyAlignment="0" applyProtection="0"/>
    <xf numFmtId="44" fontId="11" fillId="0" borderId="0" applyFont="0" applyFill="0" applyBorder="0" applyAlignment="0" applyProtection="0"/>
    <xf numFmtId="0" fontId="280" fillId="0" borderId="0" applyNumberFormat="0" applyFill="0" applyBorder="0" applyAlignment="0" applyProtection="0"/>
    <xf numFmtId="0" fontId="281" fillId="45" borderId="0" applyNumberFormat="0" applyBorder="0" applyAlignment="0" applyProtection="0"/>
    <xf numFmtId="0" fontId="282" fillId="0" borderId="41" applyNumberFormat="0" applyFill="0" applyAlignment="0" applyProtection="0"/>
    <xf numFmtId="0" fontId="283" fillId="0" borderId="42" applyNumberFormat="0" applyFill="0" applyAlignment="0" applyProtection="0"/>
    <xf numFmtId="0" fontId="284" fillId="0" borderId="43" applyNumberFormat="0" applyFill="0" applyAlignment="0" applyProtection="0"/>
    <xf numFmtId="0" fontId="284" fillId="0" borderId="0" applyNumberFormat="0" applyFill="0" applyBorder="0" applyAlignment="0" applyProtection="0"/>
    <xf numFmtId="0" fontId="285" fillId="48" borderId="39" applyNumberFormat="0" applyAlignment="0" applyProtection="0"/>
    <xf numFmtId="0" fontId="286" fillId="0" borderId="44" applyNumberFormat="0" applyFill="0" applyAlignment="0" applyProtection="0"/>
    <xf numFmtId="0" fontId="287" fillId="63" borderId="0" applyNumberFormat="0" applyBorder="0" applyAlignment="0" applyProtection="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45" fillId="0" borderId="0"/>
    <xf numFmtId="0" fontId="45" fillId="0" borderId="0"/>
    <xf numFmtId="0" fontId="1" fillId="0" borderId="0"/>
    <xf numFmtId="0" fontId="45" fillId="0" borderId="0"/>
    <xf numFmtId="0" fontId="45" fillId="0" borderId="0"/>
    <xf numFmtId="0" fontId="45" fillId="0" borderId="0"/>
    <xf numFmtId="0" fontId="45"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14" borderId="35" applyNumberFormat="0" applyFont="0" applyAlignment="0" applyProtection="0"/>
    <xf numFmtId="0" fontId="49" fillId="14" borderId="35" applyNumberFormat="0" applyFont="0" applyAlignment="0" applyProtection="0"/>
    <xf numFmtId="0" fontId="49" fillId="14" borderId="35" applyNumberFormat="0" applyFont="0" applyAlignment="0" applyProtection="0"/>
    <xf numFmtId="0" fontId="49" fillId="14" borderId="35" applyNumberFormat="0" applyFont="0" applyAlignment="0" applyProtection="0"/>
    <xf numFmtId="0" fontId="49" fillId="14" borderId="35" applyNumberFormat="0" applyFont="0" applyAlignment="0" applyProtection="0"/>
    <xf numFmtId="0" fontId="49"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46" fillId="14" borderId="35" applyNumberFormat="0" applyFont="0" applyAlignment="0" applyProtection="0"/>
    <xf numFmtId="0" fontId="49" fillId="14" borderId="35" applyNumberFormat="0" applyFont="0" applyAlignment="0" applyProtection="0"/>
    <xf numFmtId="0" fontId="117" fillId="64" borderId="45" applyNumberFormat="0" applyFont="0" applyAlignment="0" applyProtection="0"/>
    <xf numFmtId="0" fontId="49" fillId="14" borderId="35" applyNumberFormat="0" applyFont="0" applyAlignment="0" applyProtection="0"/>
    <xf numFmtId="0" fontId="49" fillId="14" borderId="35" applyNumberFormat="0" applyFont="0" applyAlignment="0" applyProtection="0"/>
    <xf numFmtId="0" fontId="46" fillId="14" borderId="35" applyNumberFormat="0" applyFont="0" applyAlignment="0" applyProtection="0"/>
    <xf numFmtId="0" fontId="49" fillId="14" borderId="35" applyNumberFormat="0" applyFont="0" applyAlignment="0" applyProtection="0"/>
    <xf numFmtId="0" fontId="46" fillId="14" borderId="35" applyNumberFormat="0" applyFont="0" applyAlignment="0" applyProtection="0"/>
    <xf numFmtId="0" fontId="49" fillId="14" borderId="35" applyNumberFormat="0" applyFont="0" applyAlignment="0" applyProtection="0"/>
    <xf numFmtId="0" fontId="46" fillId="14" borderId="35" applyNumberFormat="0" applyFont="0" applyAlignment="0" applyProtection="0"/>
    <xf numFmtId="0" fontId="49" fillId="14" borderId="35" applyNumberFormat="0" applyFont="0" applyAlignment="0" applyProtection="0"/>
    <xf numFmtId="0" fontId="49" fillId="14" borderId="35" applyNumberFormat="0" applyFont="0" applyAlignment="0" applyProtection="0"/>
    <xf numFmtId="0" fontId="288" fillId="61" borderId="46" applyNumberFormat="0" applyAlignment="0" applyProtection="0"/>
    <xf numFmtId="9" fontId="48" fillId="0" borderId="0" applyFont="0" applyFill="0" applyBorder="0" applyAlignment="0" applyProtection="0"/>
    <xf numFmtId="0" fontId="209" fillId="0" borderId="47" applyNumberFormat="0" applyFill="0" applyAlignment="0" applyProtection="0"/>
    <xf numFmtId="0" fontId="289" fillId="0" borderId="0" applyNumberFormat="0" applyFill="0" applyBorder="0" applyAlignment="0" applyProtection="0"/>
    <xf numFmtId="0" fontId="103" fillId="16" borderId="83" applyNumberFormat="0" applyAlignment="0" applyProtection="0">
      <alignment horizontal="right" vertical="center"/>
    </xf>
    <xf numFmtId="0" fontId="290" fillId="136" borderId="83" applyNumberFormat="0">
      <alignment horizontal="center" vertical="center"/>
    </xf>
    <xf numFmtId="0" fontId="11" fillId="0" borderId="0"/>
    <xf numFmtId="0" fontId="76" fillId="48" borderId="39" applyNumberFormat="0" applyAlignment="0" applyProtection="0"/>
    <xf numFmtId="9" fontId="11" fillId="0" borderId="0" applyFont="0" applyFill="0" applyBorder="0" applyAlignment="0" applyProtection="0"/>
    <xf numFmtId="0" fontId="1" fillId="0" borderId="0"/>
    <xf numFmtId="0" fontId="1" fillId="0" borderId="0"/>
    <xf numFmtId="0" fontId="1" fillId="0" borderId="0"/>
    <xf numFmtId="0" fontId="285" fillId="48" borderId="39" applyNumberFormat="0" applyAlignment="0" applyProtection="0"/>
    <xf numFmtId="0" fontId="11" fillId="0" borderId="0"/>
    <xf numFmtId="0" fontId="1" fillId="0" borderId="0"/>
    <xf numFmtId="0" fontId="11" fillId="0" borderId="0"/>
    <xf numFmtId="14"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170" fontId="11" fillId="0" borderId="0" applyFont="0" applyFill="0" applyBorder="0" applyAlignment="0" applyProtection="0"/>
    <xf numFmtId="16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81" fillId="0" borderId="47" applyNumberFormat="0" applyFill="0" applyAlignment="0" applyProtection="0"/>
    <xf numFmtId="14" fontId="1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81" fillId="0" borderId="47" applyNumberFormat="0" applyFill="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17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81" fillId="0" borderId="47" applyNumberFormat="0" applyFill="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285" fillId="48" borderId="39" applyNumberFormat="0" applyAlignment="0" applyProtection="0"/>
    <xf numFmtId="9" fontId="99" fillId="0" borderId="0" applyFill="0" applyBorder="0" applyAlignment="0" applyProtection="0"/>
    <xf numFmtId="0" fontId="231" fillId="137" borderId="0" applyNumberFormat="0" applyBorder="0" applyAlignment="0" applyProtection="0"/>
    <xf numFmtId="0" fontId="231" fillId="138" borderId="0" applyNumberFormat="0" applyBorder="0" applyAlignment="0" applyProtection="0"/>
    <xf numFmtId="0" fontId="231" fillId="139" borderId="0" applyNumberFormat="0" applyBorder="0" applyAlignment="0" applyProtection="0"/>
    <xf numFmtId="0" fontId="231" fillId="140" borderId="0" applyNumberFormat="0" applyBorder="0" applyAlignment="0" applyProtection="0"/>
    <xf numFmtId="0" fontId="231" fillId="141" borderId="0" applyNumberFormat="0" applyBorder="0" applyAlignment="0" applyProtection="0"/>
    <xf numFmtId="0" fontId="231" fillId="142" borderId="0" applyNumberFormat="0" applyBorder="0" applyAlignment="0" applyProtection="0"/>
    <xf numFmtId="0" fontId="231" fillId="143" borderId="0" applyNumberFormat="0" applyBorder="0" applyAlignment="0" applyProtection="0"/>
    <xf numFmtId="0" fontId="232" fillId="144" borderId="0" applyNumberFormat="0" applyBorder="0" applyAlignment="0" applyProtection="0"/>
    <xf numFmtId="0" fontId="232" fillId="145" borderId="0" applyNumberFormat="0" applyBorder="0" applyAlignment="0" applyProtection="0"/>
    <xf numFmtId="0" fontId="232" fillId="146" borderId="0" applyNumberFormat="0" applyBorder="0" applyAlignment="0" applyProtection="0"/>
    <xf numFmtId="0" fontId="232" fillId="147" borderId="0" applyNumberFormat="0" applyBorder="0" applyAlignment="0" applyProtection="0"/>
    <xf numFmtId="0" fontId="232" fillId="148" borderId="0" applyNumberFormat="0" applyBorder="0" applyAlignment="0" applyProtection="0"/>
    <xf numFmtId="0" fontId="232" fillId="149" borderId="0" applyNumberFormat="0" applyBorder="0" applyAlignment="0" applyProtection="0"/>
    <xf numFmtId="0" fontId="232" fillId="150" borderId="0" applyNumberFormat="0" applyBorder="0" applyAlignment="0" applyProtection="0"/>
    <xf numFmtId="0" fontId="234" fillId="151" borderId="0" applyNumberFormat="0" applyBorder="0" applyAlignment="0" applyProtection="0"/>
    <xf numFmtId="0" fontId="291" fillId="152" borderId="84" applyNumberFormat="0" applyAlignment="0" applyProtection="0"/>
    <xf numFmtId="0" fontId="240" fillId="153" borderId="40" applyNumberFormat="0" applyAlignment="0" applyProtection="0"/>
    <xf numFmtId="0" fontId="292" fillId="0" borderId="0" applyNumberFormat="0" applyFill="0" applyBorder="0" applyAlignment="0" applyProtection="0"/>
    <xf numFmtId="0" fontId="293" fillId="154" borderId="0" applyNumberFormat="0" applyBorder="0" applyAlignment="0" applyProtection="0"/>
    <xf numFmtId="0" fontId="102" fillId="155" borderId="0" applyNumberFormat="0" applyBorder="0" applyAlignment="0" applyProtection="0"/>
    <xf numFmtId="0" fontId="256" fillId="105" borderId="84" applyNumberFormat="0" applyAlignment="0" applyProtection="0"/>
    <xf numFmtId="0" fontId="294" fillId="0" borderId="85" applyNumberFormat="0" applyFill="0" applyAlignment="0" applyProtection="0"/>
    <xf numFmtId="0" fontId="295" fillId="156" borderId="0" applyNumberFormat="0" applyBorder="0" applyAlignment="0" applyProtection="0"/>
    <xf numFmtId="9" fontId="99" fillId="0" borderId="0" applyFill="0" applyBorder="0" applyAlignment="0" applyProtection="0"/>
    <xf numFmtId="0" fontId="99" fillId="133" borderId="86" applyNumberFormat="0" applyAlignment="0" applyProtection="0"/>
    <xf numFmtId="0" fontId="265" fillId="152" borderId="46" applyNumberFormat="0" applyAlignment="0" applyProtection="0"/>
    <xf numFmtId="9" fontId="99" fillId="0" borderId="0" applyFill="0" applyBorder="0" applyAlignment="0" applyProtection="0"/>
    <xf numFmtId="0" fontId="293" fillId="157" borderId="0" applyNumberFormat="0" applyBorder="0" applyAlignment="0" applyProtection="0"/>
    <xf numFmtId="0" fontId="48" fillId="43" borderId="0" applyNumberFormat="0" applyBorder="0" applyAlignment="0" applyProtection="0"/>
    <xf numFmtId="0" fontId="48" fillId="44" borderId="0" applyNumberFormat="0" applyBorder="0" applyAlignment="0" applyProtection="0"/>
    <xf numFmtId="0" fontId="48" fillId="45" borderId="0" applyNumberFormat="0" applyBorder="0" applyAlignment="0" applyProtection="0"/>
    <xf numFmtId="0" fontId="48" fillId="46" borderId="0" applyNumberFormat="0" applyBorder="0" applyAlignment="0" applyProtection="0"/>
    <xf numFmtId="0" fontId="48" fillId="47" borderId="0" applyNumberFormat="0" applyBorder="0" applyAlignment="0" applyProtection="0"/>
    <xf numFmtId="0" fontId="48" fillId="48" borderId="0" applyNumberFormat="0" applyBorder="0" applyAlignment="0" applyProtection="0"/>
    <xf numFmtId="0" fontId="48" fillId="49" borderId="0" applyNumberFormat="0" applyBorder="0" applyAlignment="0" applyProtection="0"/>
    <xf numFmtId="0" fontId="48" fillId="50" borderId="0" applyNumberFormat="0" applyBorder="0" applyAlignment="0" applyProtection="0"/>
    <xf numFmtId="0" fontId="48" fillId="51" borderId="0" applyNumberFormat="0" applyBorder="0" applyAlignment="0" applyProtection="0"/>
    <xf numFmtId="0" fontId="48" fillId="46" borderId="0" applyNumberFormat="0" applyBorder="0" applyAlignment="0" applyProtection="0"/>
    <xf numFmtId="0" fontId="48" fillId="49" borderId="0" applyNumberFormat="0" applyBorder="0" applyAlignment="0" applyProtection="0"/>
    <xf numFmtId="0" fontId="48" fillId="52" borderId="0" applyNumberFormat="0" applyBorder="0" applyAlignment="0" applyProtection="0"/>
    <xf numFmtId="0" fontId="67" fillId="53" borderId="0" applyNumberFormat="0" applyBorder="0" applyAlignment="0" applyProtection="0"/>
    <xf numFmtId="0" fontId="67" fillId="50" borderId="0" applyNumberFormat="0" applyBorder="0" applyAlignment="0" applyProtection="0"/>
    <xf numFmtId="0" fontId="67" fillId="51" borderId="0" applyNumberFormat="0" applyBorder="0" applyAlignment="0" applyProtection="0"/>
    <xf numFmtId="0" fontId="67" fillId="54" borderId="0" applyNumberFormat="0" applyBorder="0" applyAlignment="0" applyProtection="0"/>
    <xf numFmtId="0" fontId="67" fillId="55" borderId="0" applyNumberFormat="0" applyBorder="0" applyAlignment="0" applyProtection="0"/>
    <xf numFmtId="0" fontId="67" fillId="56" borderId="0" applyNumberFormat="0" applyBorder="0" applyAlignment="0" applyProtection="0"/>
    <xf numFmtId="0" fontId="67" fillId="57" borderId="0" applyNumberFormat="0" applyBorder="0" applyAlignment="0" applyProtection="0"/>
    <xf numFmtId="0" fontId="67" fillId="58" borderId="0" applyNumberFormat="0" applyBorder="0" applyAlignment="0" applyProtection="0"/>
    <xf numFmtId="0" fontId="67" fillId="59" borderId="0" applyNumberFormat="0" applyBorder="0" applyAlignment="0" applyProtection="0"/>
    <xf numFmtId="0" fontId="67" fillId="54" borderId="0" applyNumberFormat="0" applyBorder="0" applyAlignment="0" applyProtection="0"/>
    <xf numFmtId="0" fontId="67" fillId="55" borderId="0" applyNumberFormat="0" applyBorder="0" applyAlignment="0" applyProtection="0"/>
    <xf numFmtId="0" fontId="67" fillId="60" borderId="0" applyNumberFormat="0" applyBorder="0" applyAlignment="0" applyProtection="0"/>
    <xf numFmtId="0" fontId="68" fillId="44" borderId="0" applyNumberFormat="0" applyBorder="0" applyAlignment="0" applyProtection="0"/>
    <xf numFmtId="0" fontId="69" fillId="61" borderId="39" applyNumberFormat="0" applyAlignment="0" applyProtection="0"/>
    <xf numFmtId="0" fontId="70" fillId="62" borderId="40" applyNumberFormat="0" applyAlignment="0" applyProtection="0"/>
    <xf numFmtId="170" fontId="11" fillId="0" borderId="0" applyFont="0" applyFill="0" applyBorder="0" applyAlignment="0" applyProtection="0"/>
    <xf numFmtId="169" fontId="11" fillId="0" borderId="0" applyFont="0" applyFill="0" applyBorder="0" applyAlignment="0" applyProtection="0"/>
    <xf numFmtId="0" fontId="71" fillId="0" borderId="0" applyNumberFormat="0" applyFill="0" applyBorder="0" applyAlignment="0" applyProtection="0"/>
    <xf numFmtId="0" fontId="72" fillId="45" borderId="0" applyNumberFormat="0" applyBorder="0" applyAlignment="0" applyProtection="0"/>
    <xf numFmtId="0" fontId="73" fillId="0" borderId="41" applyNumberFormat="0" applyFill="0" applyAlignment="0" applyProtection="0"/>
    <xf numFmtId="0" fontId="74" fillId="0" borderId="42" applyNumberFormat="0" applyFill="0" applyAlignment="0" applyProtection="0"/>
    <xf numFmtId="0" fontId="75" fillId="0" borderId="43" applyNumberFormat="0" applyFill="0" applyAlignment="0" applyProtection="0"/>
    <xf numFmtId="0" fontId="75" fillId="0" borderId="0" applyNumberFormat="0" applyFill="0" applyBorder="0" applyAlignment="0" applyProtection="0"/>
    <xf numFmtId="0" fontId="76" fillId="48" borderId="39" applyNumberFormat="0" applyAlignment="0" applyProtection="0"/>
    <xf numFmtId="0" fontId="77" fillId="0" borderId="44" applyNumberFormat="0" applyFill="0" applyAlignment="0" applyProtection="0"/>
    <xf numFmtId="0" fontId="78" fillId="63" borderId="0" applyNumberFormat="0" applyBorder="0" applyAlignment="0" applyProtection="0"/>
    <xf numFmtId="0" fontId="11" fillId="64" borderId="45" applyNumberFormat="0" applyFont="0" applyAlignment="0" applyProtection="0"/>
    <xf numFmtId="0" fontId="79" fillId="61" borderId="46" applyNumberFormat="0" applyAlignment="0" applyProtection="0"/>
    <xf numFmtId="9" fontId="11" fillId="0" borderId="0" applyFont="0" applyFill="0" applyBorder="0" applyAlignment="0" applyProtection="0"/>
    <xf numFmtId="0" fontId="80" fillId="0" borderId="0" applyNumberFormat="0" applyFill="0" applyBorder="0" applyAlignment="0" applyProtection="0"/>
    <xf numFmtId="0" fontId="81" fillId="0" borderId="47" applyNumberFormat="0" applyFill="0" applyAlignment="0" applyProtection="0"/>
    <xf numFmtId="0" fontId="82" fillId="0" borderId="0" applyNumberFormat="0" applyFill="0" applyBorder="0" applyAlignment="0" applyProtection="0"/>
    <xf numFmtId="0" fontId="24" fillId="0" borderId="0" applyNumberFormat="0" applyFill="0" applyBorder="0" applyAlignment="0" applyProtection="0"/>
    <xf numFmtId="0" fontId="26" fillId="0" borderId="29" applyNumberFormat="0" applyFill="0" applyAlignment="0" applyProtection="0"/>
    <xf numFmtId="0" fontId="25" fillId="0" borderId="28" applyNumberFormat="0" applyFill="0" applyAlignment="0" applyProtection="0"/>
    <xf numFmtId="0" fontId="27" fillId="0" borderId="30" applyNumberFormat="0" applyFill="0" applyAlignment="0" applyProtection="0"/>
    <xf numFmtId="0" fontId="27" fillId="0" borderId="0" applyNumberFormat="0" applyFill="0" applyBorder="0" applyAlignment="0" applyProtection="0"/>
    <xf numFmtId="0" fontId="28" fillId="8" borderId="0" applyNumberFormat="0" applyBorder="0" applyAlignment="0" applyProtection="0"/>
    <xf numFmtId="0" fontId="29" fillId="9" borderId="0" applyNumberFormat="0" applyBorder="0" applyAlignment="0" applyProtection="0"/>
    <xf numFmtId="0" fontId="30" fillId="10" borderId="0" applyNumberFormat="0" applyBorder="0" applyAlignment="0" applyProtection="0"/>
    <xf numFmtId="0" fontId="31" fillId="11" borderId="31" applyNumberFormat="0" applyAlignment="0" applyProtection="0"/>
    <xf numFmtId="0" fontId="32" fillId="12" borderId="32" applyNumberFormat="0" applyAlignment="0" applyProtection="0"/>
    <xf numFmtId="0" fontId="33" fillId="12" borderId="31" applyNumberFormat="0" applyAlignment="0" applyProtection="0"/>
    <xf numFmtId="0" fontId="34" fillId="0" borderId="33" applyNumberFormat="0" applyFill="0" applyAlignment="0" applyProtection="0"/>
    <xf numFmtId="0" fontId="35" fillId="13" borderId="34" applyNumberFormat="0" applyAlignment="0" applyProtection="0"/>
    <xf numFmtId="0" fontId="21" fillId="0" borderId="0" applyNumberFormat="0" applyFill="0" applyBorder="0" applyAlignment="0" applyProtection="0"/>
    <xf numFmtId="0" fontId="36" fillId="0" borderId="0" applyNumberFormat="0" applyFill="0" applyBorder="0" applyAlignment="0" applyProtection="0"/>
    <xf numFmtId="0" fontId="22" fillId="0" borderId="36" applyNumberFormat="0" applyFill="0" applyAlignment="0" applyProtection="0"/>
    <xf numFmtId="0" fontId="37" fillId="15"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9" fontId="99" fillId="0" borderId="0" applyFill="0" applyBorder="0" applyAlignment="0" applyProtection="0"/>
    <xf numFmtId="9" fontId="99" fillId="0" borderId="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1" fillId="0" borderId="0" applyFont="0" applyFill="0" applyBorder="0" applyAlignment="0" applyProtection="0"/>
    <xf numFmtId="3" fontId="11" fillId="0" borderId="0" applyFont="0" applyFill="0" applyBorder="0" applyAlignment="0" applyProtection="0"/>
    <xf numFmtId="44" fontId="48" fillId="0" borderId="0" applyFont="0" applyFill="0" applyBorder="0" applyAlignment="0" applyProtection="0"/>
    <xf numFmtId="5" fontId="11" fillId="0" borderId="0" applyFont="0" applyFill="0" applyBorder="0" applyAlignment="0" applyProtection="0"/>
    <xf numFmtId="14" fontId="11" fillId="0" borderId="0" applyFont="0" applyFill="0" applyBorder="0" applyAlignment="0" applyProtection="0"/>
    <xf numFmtId="2" fontId="11" fillId="0" borderId="0" applyFont="0" applyFill="0" applyBorder="0" applyAlignment="0" applyProtection="0"/>
    <xf numFmtId="9" fontId="48" fillId="0" borderId="0" applyFont="0" applyFill="0" applyBorder="0" applyAlignment="0" applyProtection="0"/>
    <xf numFmtId="9" fontId="11" fillId="0" borderId="0" applyFont="0" applyFill="0" applyBorder="0" applyAlignment="0" applyProtection="0"/>
    <xf numFmtId="9" fontId="99" fillId="0" borderId="0" applyFill="0" applyBorder="0" applyAlignment="0" applyProtection="0"/>
    <xf numFmtId="0" fontId="76" fillId="48" borderId="39" applyNumberFormat="0" applyAlignment="0" applyProtection="0"/>
    <xf numFmtId="0" fontId="76" fillId="48" borderId="39" applyNumberFormat="0" applyAlignment="0" applyProtection="0"/>
    <xf numFmtId="9" fontId="11" fillId="0" borderId="0" applyFont="0" applyFill="0" applyBorder="0" applyAlignment="0" applyProtection="0"/>
    <xf numFmtId="9" fontId="11" fillId="0" borderId="0" applyFont="0" applyFill="0" applyBorder="0" applyAlignment="0" applyProtection="0"/>
    <xf numFmtId="0" fontId="76" fillId="48" borderId="39" applyNumberFormat="0" applyAlignment="0" applyProtection="0"/>
    <xf numFmtId="0" fontId="76" fillId="48" borderId="39" applyNumberFormat="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76" fillId="48" borderId="39" applyNumberFormat="0" applyAlignment="0" applyProtection="0"/>
    <xf numFmtId="0" fontId="76" fillId="48" borderId="39" applyNumberFormat="0" applyAlignment="0" applyProtection="0"/>
    <xf numFmtId="9" fontId="11" fillId="0" borderId="0" applyFont="0" applyFill="0" applyBorder="0" applyAlignment="0" applyProtection="0"/>
    <xf numFmtId="9" fontId="99" fillId="0" borderId="0" applyFill="0" applyBorder="0" applyAlignment="0" applyProtection="0"/>
    <xf numFmtId="170"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169" fontId="1" fillId="0" borderId="0" applyFont="0" applyFill="0" applyBorder="0" applyAlignment="0" applyProtection="0"/>
    <xf numFmtId="178" fontId="11" fillId="0" borderId="0"/>
    <xf numFmtId="185" fontId="11" fillId="0" borderId="0"/>
    <xf numFmtId="178" fontId="11" fillId="0" borderId="0"/>
    <xf numFmtId="178" fontId="11" fillId="0" borderId="0"/>
    <xf numFmtId="178" fontId="11" fillId="0" borderId="0"/>
    <xf numFmtId="178" fontId="11" fillId="0" borderId="0"/>
    <xf numFmtId="189" fontId="11" fillId="0" borderId="0"/>
    <xf numFmtId="190" fontId="11" fillId="0" borderId="0"/>
    <xf numFmtId="38" fontId="16" fillId="65" borderId="0" applyNumberFormat="0" applyBorder="0" applyAlignment="0" applyProtection="0"/>
    <xf numFmtId="10" fontId="16" fillId="66" borderId="1" applyNumberFormat="0" applyBorder="0" applyAlignment="0" applyProtection="0"/>
    <xf numFmtId="191" fontId="11" fillId="0" borderId="0"/>
    <xf numFmtId="177" fontId="11" fillId="0" borderId="0"/>
    <xf numFmtId="191" fontId="11" fillId="0" borderId="0"/>
    <xf numFmtId="191" fontId="11" fillId="0" borderId="0"/>
    <xf numFmtId="191" fontId="11" fillId="0" borderId="0"/>
    <xf numFmtId="191" fontId="11" fillId="0" borderId="0"/>
    <xf numFmtId="192" fontId="11" fillId="0" borderId="0"/>
    <xf numFmtId="10" fontId="11" fillId="0" borderId="0" applyFont="0" applyFill="0" applyBorder="0" applyAlignment="0" applyProtection="0"/>
    <xf numFmtId="9" fontId="11" fillId="0" borderId="0" applyFont="0" applyFill="0" applyBorder="0" applyAlignment="0" applyProtection="0"/>
    <xf numFmtId="0" fontId="76" fillId="48" borderId="39" applyNumberFormat="0" applyAlignment="0" applyProtection="0"/>
    <xf numFmtId="0" fontId="76" fillId="48" borderId="39" applyNumberFormat="0" applyAlignment="0" applyProtection="0"/>
    <xf numFmtId="0" fontId="76" fillId="48" borderId="39" applyNumberFormat="0" applyAlignment="0" applyProtection="0"/>
    <xf numFmtId="0" fontId="76" fillId="48" borderId="39" applyNumberFormat="0" applyAlignment="0" applyProtection="0"/>
    <xf numFmtId="0" fontId="76" fillId="48" borderId="39" applyNumberFormat="0" applyAlignment="0" applyProtection="0"/>
    <xf numFmtId="0" fontId="76" fillId="48" borderId="39" applyNumberFormat="0" applyAlignment="0" applyProtection="0"/>
    <xf numFmtId="0" fontId="76" fillId="48" borderId="39" applyNumberFormat="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76" fillId="48" borderId="39" applyNumberFormat="0" applyAlignment="0" applyProtection="0"/>
    <xf numFmtId="9" fontId="11" fillId="0" borderId="0" applyFont="0" applyFill="0" applyBorder="0" applyAlignment="0" applyProtection="0"/>
    <xf numFmtId="9" fontId="99" fillId="0" borderId="0" applyFill="0" applyBorder="0" applyAlignment="0" applyProtection="0"/>
    <xf numFmtId="0" fontId="76" fillId="48" borderId="39" applyNumberFormat="0" applyAlignment="0" applyProtection="0"/>
    <xf numFmtId="0" fontId="76" fillId="48" borderId="39" applyNumberFormat="0" applyAlignment="0" applyProtection="0"/>
    <xf numFmtId="0" fontId="76" fillId="48" borderId="39" applyNumberFormat="0" applyAlignment="0" applyProtection="0"/>
    <xf numFmtId="0" fontId="76" fillId="48" borderId="39" applyNumberFormat="0" applyAlignment="0" applyProtection="0"/>
    <xf numFmtId="0" fontId="76" fillId="48" borderId="39" applyNumberFormat="0" applyAlignment="0" applyProtection="0"/>
    <xf numFmtId="9" fontId="11" fillId="0" borderId="0" applyFont="0" applyFill="0" applyBorder="0" applyAlignment="0" applyProtection="0"/>
    <xf numFmtId="0" fontId="76" fillId="48" borderId="39" applyNumberFormat="0" applyAlignment="0" applyProtection="0"/>
    <xf numFmtId="0" fontId="76" fillId="48" borderId="39" applyNumberFormat="0" applyAlignment="0" applyProtection="0"/>
    <xf numFmtId="0" fontId="76" fillId="48" borderId="39" applyNumberFormat="0" applyAlignment="0" applyProtection="0"/>
    <xf numFmtId="0" fontId="1" fillId="0" borderId="0"/>
    <xf numFmtId="0" fontId="11" fillId="70" borderId="39" applyNumberFormat="0">
      <alignment horizontal="centerContinuous" vertical="center" wrapText="1"/>
    </xf>
    <xf numFmtId="0" fontId="76" fillId="48" borderId="39" applyNumberFormat="0" applyAlignment="0" applyProtection="0"/>
    <xf numFmtId="0" fontId="76" fillId="48" borderId="39" applyNumberFormat="0" applyAlignment="0" applyProtection="0"/>
    <xf numFmtId="0" fontId="76" fillId="48" borderId="39" applyNumberFormat="0" applyAlignment="0" applyProtection="0"/>
    <xf numFmtId="9" fontId="99" fillId="0" borderId="0" applyFill="0" applyBorder="0" applyAlignment="0" applyProtection="0"/>
    <xf numFmtId="0" fontId="1" fillId="0" borderId="0"/>
    <xf numFmtId="0" fontId="73" fillId="0" borderId="41" applyNumberFormat="0" applyFill="0" applyAlignment="0" applyProtection="0"/>
    <xf numFmtId="0" fontId="74" fillId="0" borderId="42" applyNumberFormat="0" applyFill="0" applyAlignment="0" applyProtection="0"/>
    <xf numFmtId="0" fontId="81" fillId="0" borderId="47" applyNumberFormat="0" applyFill="0" applyAlignment="0" applyProtection="0"/>
    <xf numFmtId="9"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46"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6" fillId="46" borderId="0" applyNumberFormat="0" applyBorder="0" applyAlignment="0" applyProtection="0"/>
    <xf numFmtId="0" fontId="46"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0" borderId="0" applyNumberFormat="0" applyBorder="0" applyAlignment="0" applyProtection="0"/>
    <xf numFmtId="0" fontId="46" fillId="51" borderId="0" applyNumberFormat="0" applyBorder="0" applyAlignment="0" applyProtection="0"/>
    <xf numFmtId="0" fontId="46" fillId="46" borderId="0" applyNumberFormat="0" applyBorder="0" applyAlignment="0" applyProtection="0"/>
    <xf numFmtId="0" fontId="46" fillId="49" borderId="0" applyNumberFormat="0" applyBorder="0" applyAlignment="0" applyProtection="0"/>
    <xf numFmtId="0" fontId="46" fillId="52" borderId="0" applyNumberFormat="0" applyBorder="0" applyAlignment="0" applyProtection="0"/>
    <xf numFmtId="0" fontId="277" fillId="53" borderId="0" applyNumberFormat="0" applyBorder="0" applyAlignment="0" applyProtection="0"/>
    <xf numFmtId="0" fontId="277" fillId="50" borderId="0" applyNumberFormat="0" applyBorder="0" applyAlignment="0" applyProtection="0"/>
    <xf numFmtId="0" fontId="277" fillId="51" borderId="0" applyNumberFormat="0" applyBorder="0" applyAlignment="0" applyProtection="0"/>
    <xf numFmtId="0" fontId="277" fillId="54" borderId="0" applyNumberFormat="0" applyBorder="0" applyAlignment="0" applyProtection="0"/>
    <xf numFmtId="0" fontId="277" fillId="55" borderId="0" applyNumberFormat="0" applyBorder="0" applyAlignment="0" applyProtection="0"/>
    <xf numFmtId="0" fontId="277" fillId="56" borderId="0" applyNumberFormat="0" applyBorder="0" applyAlignment="0" applyProtection="0"/>
    <xf numFmtId="0" fontId="277" fillId="57" borderId="0" applyNumberFormat="0" applyBorder="0" applyAlignment="0" applyProtection="0"/>
    <xf numFmtId="0" fontId="277" fillId="58" borderId="0" applyNumberFormat="0" applyBorder="0" applyAlignment="0" applyProtection="0"/>
    <xf numFmtId="0" fontId="277" fillId="59" borderId="0" applyNumberFormat="0" applyBorder="0" applyAlignment="0" applyProtection="0"/>
    <xf numFmtId="0" fontId="277" fillId="54" borderId="0" applyNumberFormat="0" applyBorder="0" applyAlignment="0" applyProtection="0"/>
    <xf numFmtId="0" fontId="277" fillId="55" borderId="0" applyNumberFormat="0" applyBorder="0" applyAlignment="0" applyProtection="0"/>
    <xf numFmtId="0" fontId="277" fillId="60" borderId="0" applyNumberFormat="0" applyBorder="0" applyAlignment="0" applyProtection="0"/>
    <xf numFmtId="0" fontId="278" fillId="44" borderId="0" applyNumberFormat="0" applyBorder="0" applyAlignment="0" applyProtection="0"/>
    <xf numFmtId="0" fontId="279" fillId="61" borderId="39" applyNumberFormat="0" applyAlignment="0" applyProtection="0"/>
    <xf numFmtId="0" fontId="208" fillId="62" borderId="40" applyNumberFormat="0" applyAlignment="0" applyProtection="0"/>
    <xf numFmtId="0" fontId="280" fillId="0" borderId="0" applyNumberFormat="0" applyFill="0" applyBorder="0" applyAlignment="0" applyProtection="0"/>
    <xf numFmtId="0" fontId="281" fillId="45" borderId="0" applyNumberFormat="0" applyBorder="0" applyAlignment="0" applyProtection="0"/>
    <xf numFmtId="0" fontId="284" fillId="0" borderId="43" applyNumberFormat="0" applyFill="0" applyAlignment="0" applyProtection="0"/>
    <xf numFmtId="0" fontId="284" fillId="0" borderId="0" applyNumberFormat="0" applyFill="0" applyBorder="0" applyAlignment="0" applyProtection="0"/>
    <xf numFmtId="0" fontId="285" fillId="48" borderId="39" applyNumberFormat="0" applyAlignment="0" applyProtection="0"/>
    <xf numFmtId="0" fontId="286" fillId="0" borderId="44" applyNumberFormat="0" applyFill="0" applyAlignment="0" applyProtection="0"/>
    <xf numFmtId="0" fontId="287" fillId="63" borderId="0" applyNumberFormat="0" applyBorder="0" applyAlignment="0" applyProtection="0"/>
    <xf numFmtId="0" fontId="288" fillId="61" borderId="46" applyNumberFormat="0" applyAlignment="0" applyProtection="0"/>
    <xf numFmtId="0" fontId="289" fillId="0" borderId="0" applyNumberFormat="0" applyFill="0" applyBorder="0" applyAlignment="0" applyProtection="0"/>
    <xf numFmtId="0" fontId="11" fillId="0" borderId="0"/>
    <xf numFmtId="0" fontId="11" fillId="0" borderId="0"/>
    <xf numFmtId="170" fontId="11" fillId="0" borderId="0" applyFont="0" applyFill="0" applyBorder="0" applyAlignment="0" applyProtection="0"/>
    <xf numFmtId="169" fontId="11" fillId="0" borderId="0" applyFont="0" applyFill="0" applyBorder="0" applyAlignment="0" applyProtection="0"/>
    <xf numFmtId="0" fontId="1" fillId="0" borderId="0"/>
    <xf numFmtId="0" fontId="11" fillId="0" borderId="0"/>
    <xf numFmtId="9" fontId="11" fillId="0" borderId="0" applyFont="0" applyFill="0" applyBorder="0" applyAlignment="0" applyProtection="0"/>
    <xf numFmtId="9" fontId="99" fillId="0" borderId="0" applyFill="0" applyBorder="0" applyAlignment="0" applyProtection="0"/>
    <xf numFmtId="9" fontId="99" fillId="0" borderId="0" applyFill="0" applyBorder="0" applyAlignment="0" applyProtection="0"/>
    <xf numFmtId="9" fontId="99" fillId="0" borderId="0" applyFill="0" applyBorder="0" applyAlignment="0" applyProtection="0"/>
    <xf numFmtId="9" fontId="99" fillId="0" borderId="0" applyFill="0" applyBorder="0" applyAlignment="0" applyProtection="0"/>
    <xf numFmtId="9" fontId="99" fillId="0" borderId="0" applyFill="0" applyBorder="0" applyAlignment="0" applyProtection="0"/>
    <xf numFmtId="9" fontId="99" fillId="0" borderId="0" applyFill="0" applyBorder="0" applyAlignment="0" applyProtection="0"/>
    <xf numFmtId="9" fontId="99" fillId="0" borderId="0" applyFill="0" applyBorder="0" applyAlignment="0" applyProtection="0"/>
    <xf numFmtId="9" fontId="99" fillId="0" borderId="0" applyFill="0" applyBorder="0" applyAlignment="0" applyProtection="0"/>
    <xf numFmtId="9" fontId="99" fillId="0" borderId="0" applyFill="0" applyBorder="0" applyAlignment="0" applyProtection="0"/>
    <xf numFmtId="9" fontId="99" fillId="0" borderId="0" applyFill="0" applyBorder="0" applyAlignment="0" applyProtection="0"/>
    <xf numFmtId="9" fontId="99" fillId="0" borderId="0" applyFill="0" applyBorder="0" applyAlignment="0" applyProtection="0"/>
    <xf numFmtId="9" fontId="99" fillId="0" borderId="0" applyFill="0" applyBorder="0" applyAlignment="0" applyProtection="0"/>
    <xf numFmtId="9" fontId="99" fillId="0" borderId="0" applyFill="0" applyBorder="0" applyAlignment="0" applyProtection="0"/>
    <xf numFmtId="9" fontId="99" fillId="0" borderId="0" applyFill="0" applyBorder="0" applyAlignment="0" applyProtection="0"/>
    <xf numFmtId="9" fontId="99" fillId="0" borderId="0" applyFill="0" applyBorder="0" applyAlignment="0" applyProtection="0"/>
    <xf numFmtId="9" fontId="99" fillId="0" borderId="0" applyFill="0" applyBorder="0" applyAlignment="0" applyProtection="0"/>
    <xf numFmtId="9" fontId="99" fillId="0" borderId="0" applyFill="0" applyBorder="0" applyAlignment="0" applyProtection="0"/>
    <xf numFmtId="9" fontId="99" fillId="0" borderId="0" applyFill="0" applyBorder="0" applyAlignment="0" applyProtection="0"/>
    <xf numFmtId="9" fontId="99" fillId="0" borderId="0" applyFill="0" applyBorder="0" applyAlignment="0" applyProtection="0"/>
    <xf numFmtId="9" fontId="99" fillId="0" borderId="0" applyFill="0" applyBorder="0" applyAlignment="0" applyProtection="0"/>
    <xf numFmtId="9" fontId="99" fillId="0" borderId="0" applyFill="0" applyBorder="0" applyAlignment="0" applyProtection="0"/>
    <xf numFmtId="9" fontId="99" fillId="0" borderId="0" applyFill="0" applyBorder="0" applyAlignment="0" applyProtection="0"/>
    <xf numFmtId="9" fontId="99" fillId="0" borderId="0" applyFill="0" applyBorder="0" applyAlignment="0" applyProtection="0"/>
    <xf numFmtId="0" fontId="76" fillId="48" borderId="39" applyNumberFormat="0" applyAlignment="0" applyProtection="0"/>
    <xf numFmtId="9" fontId="99" fillId="0" borderId="0" applyFill="0" applyBorder="0" applyAlignment="0" applyProtection="0"/>
    <xf numFmtId="0" fontId="11" fillId="0" borderId="0"/>
    <xf numFmtId="9" fontId="11" fillId="0" borderId="0" applyFont="0" applyFill="0" applyBorder="0" applyAlignment="0" applyProtection="0"/>
    <xf numFmtId="9" fontId="99" fillId="0" borderId="0" applyFill="0" applyBorder="0" applyAlignment="0" applyProtection="0"/>
    <xf numFmtId="9" fontId="99" fillId="0" borderId="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99" fillId="0" borderId="0" applyFill="0" applyBorder="0" applyAlignment="0" applyProtection="0"/>
    <xf numFmtId="0" fontId="76" fillId="48" borderId="39" applyNumberFormat="0" applyAlignment="0" applyProtection="0"/>
    <xf numFmtId="0" fontId="76" fillId="48" borderId="39" applyNumberFormat="0" applyAlignment="0" applyProtection="0"/>
    <xf numFmtId="9" fontId="99" fillId="0" borderId="0" applyFill="0" applyBorder="0" applyAlignment="0" applyProtection="0"/>
    <xf numFmtId="9" fontId="99" fillId="0" borderId="0" applyFill="0" applyBorder="0" applyAlignment="0" applyProtection="0"/>
    <xf numFmtId="0" fontId="76" fillId="48" borderId="39" applyNumberFormat="0" applyAlignment="0" applyProtection="0"/>
    <xf numFmtId="9" fontId="99" fillId="0" borderId="0" applyFill="0" applyBorder="0" applyAlignment="0" applyProtection="0"/>
    <xf numFmtId="9" fontId="99" fillId="0" borderId="0" applyFill="0" applyBorder="0" applyAlignment="0" applyProtection="0"/>
    <xf numFmtId="9" fontId="99" fillId="0" borderId="0" applyFill="0" applyBorder="0" applyAlignment="0" applyProtection="0"/>
    <xf numFmtId="9" fontId="99" fillId="0" borderId="0" applyFill="0" applyBorder="0" applyAlignment="0" applyProtection="0"/>
    <xf numFmtId="9" fontId="99" fillId="0" borderId="0" applyFill="0" applyBorder="0" applyAlignment="0" applyProtection="0"/>
    <xf numFmtId="9" fontId="99" fillId="0" borderId="0" applyFill="0" applyBorder="0" applyAlignment="0" applyProtection="0"/>
    <xf numFmtId="9" fontId="99" fillId="0" borderId="0" applyFill="0" applyBorder="0" applyAlignment="0" applyProtection="0"/>
    <xf numFmtId="9" fontId="99" fillId="0" borderId="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76" fillId="48" borderId="39" applyNumberFormat="0" applyAlignment="0" applyProtection="0"/>
    <xf numFmtId="0" fontId="285" fillId="48" borderId="39" applyNumberFormat="0" applyAlignment="0" applyProtection="0"/>
    <xf numFmtId="9" fontId="11" fillId="0" borderId="0" applyFont="0" applyFill="0" applyBorder="0" applyAlignment="0" applyProtection="0"/>
    <xf numFmtId="0" fontId="277" fillId="53" borderId="0" applyNumberFormat="0" applyBorder="0" applyAlignment="0" applyProtection="0"/>
    <xf numFmtId="0" fontId="277" fillId="50" borderId="0" applyNumberFormat="0" applyBorder="0" applyAlignment="0" applyProtection="0"/>
    <xf numFmtId="0" fontId="277" fillId="51" borderId="0" applyNumberFormat="0" applyBorder="0" applyAlignment="0" applyProtection="0"/>
    <xf numFmtId="0" fontId="277" fillId="54" borderId="0" applyNumberFormat="0" applyBorder="0" applyAlignment="0" applyProtection="0"/>
    <xf numFmtId="0" fontId="277" fillId="55" borderId="0" applyNumberFormat="0" applyBorder="0" applyAlignment="0" applyProtection="0"/>
    <xf numFmtId="0" fontId="277" fillId="56" borderId="0" applyNumberFormat="0" applyBorder="0" applyAlignment="0" applyProtection="0"/>
    <xf numFmtId="0" fontId="277" fillId="57" borderId="0" applyNumberFormat="0" applyBorder="0" applyAlignment="0" applyProtection="0"/>
    <xf numFmtId="0" fontId="277" fillId="58" borderId="0" applyNumberFormat="0" applyBorder="0" applyAlignment="0" applyProtection="0"/>
    <xf numFmtId="0" fontId="277" fillId="59" borderId="0" applyNumberFormat="0" applyBorder="0" applyAlignment="0" applyProtection="0"/>
    <xf numFmtId="0" fontId="277" fillId="54" borderId="0" applyNumberFormat="0" applyBorder="0" applyAlignment="0" applyProtection="0"/>
    <xf numFmtId="0" fontId="277" fillId="55" borderId="0" applyNumberFormat="0" applyBorder="0" applyAlignment="0" applyProtection="0"/>
    <xf numFmtId="0" fontId="277" fillId="60" borderId="0" applyNumberFormat="0" applyBorder="0" applyAlignment="0" applyProtection="0"/>
    <xf numFmtId="9" fontId="99" fillId="0" borderId="0" applyFill="0" applyBorder="0" applyAlignment="0" applyProtection="0"/>
    <xf numFmtId="9" fontId="11" fillId="0" borderId="0" applyFont="0" applyFill="0" applyBorder="0" applyAlignment="0" applyProtection="0"/>
    <xf numFmtId="0" fontId="1" fillId="0" borderId="0"/>
    <xf numFmtId="0" fontId="76" fillId="48" borderId="39" applyNumberFormat="0" applyAlignment="0" applyProtection="0"/>
    <xf numFmtId="0" fontId="76" fillId="48" borderId="39" applyNumberFormat="0" applyAlignment="0" applyProtection="0"/>
    <xf numFmtId="9" fontId="11" fillId="0" borderId="0" applyFont="0" applyFill="0" applyBorder="0" applyAlignment="0" applyProtection="0"/>
    <xf numFmtId="0" fontId="1" fillId="0" borderId="0"/>
    <xf numFmtId="0" fontId="1" fillId="14" borderId="35"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9" fontId="11" fillId="0" borderId="0" applyFont="0" applyFill="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170" fontId="1" fillId="0" borderId="0" applyFont="0" applyFill="0" applyBorder="0" applyAlignment="0" applyProtection="0"/>
    <xf numFmtId="261" fontId="217" fillId="93" borderId="73" applyNumberFormat="0" applyBorder="0" applyAlignment="0" applyProtection="0">
      <alignment vertical="center"/>
    </xf>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9" fontId="1" fillId="0" borderId="0" applyFont="0" applyFill="0" applyBorder="0" applyAlignment="0" applyProtection="0"/>
    <xf numFmtId="0" fontId="76" fillId="48" borderId="39" applyNumberFormat="0" applyAlignment="0" applyProtection="0"/>
    <xf numFmtId="170"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48" borderId="39" applyNumberFormat="0" applyAlignment="0" applyProtection="0"/>
    <xf numFmtId="9" fontId="11" fillId="0" borderId="0" applyFont="0" applyFill="0" applyBorder="0" applyAlignment="0" applyProtection="0"/>
    <xf numFmtId="9" fontId="11" fillId="0" borderId="0" applyFont="0" applyFill="0" applyBorder="0" applyAlignment="0" applyProtection="0"/>
    <xf numFmtId="0" fontId="76" fillId="48" borderId="39" applyNumberFormat="0" applyAlignment="0" applyProtection="0"/>
    <xf numFmtId="0" fontId="285" fillId="48" borderId="39" applyNumberFormat="0" applyAlignment="0" applyProtection="0"/>
    <xf numFmtId="9" fontId="1" fillId="0" borderId="0" applyFont="0" applyFill="0" applyBorder="0" applyAlignment="0" applyProtection="0"/>
    <xf numFmtId="0" fontId="1" fillId="24" borderId="0" applyNumberFormat="0" applyBorder="0" applyAlignment="0" applyProtection="0"/>
    <xf numFmtId="0" fontId="1" fillId="0" borderId="0"/>
    <xf numFmtId="0" fontId="285" fillId="48" borderId="39" applyNumberFormat="0" applyAlignment="0" applyProtection="0"/>
    <xf numFmtId="0" fontId="285" fillId="48" borderId="39" applyNumberFormat="0" applyAlignment="0" applyProtection="0"/>
    <xf numFmtId="0" fontId="285" fillId="48" borderId="39" applyNumberFormat="0" applyAlignment="0" applyProtection="0"/>
    <xf numFmtId="0" fontId="1" fillId="14" borderId="35" applyNumberFormat="0" applyFont="0" applyAlignment="0" applyProtection="0"/>
    <xf numFmtId="0" fontId="284" fillId="0" borderId="43" applyNumberFormat="0" applyFill="0" applyAlignment="0" applyProtection="0"/>
    <xf numFmtId="170" fontId="1" fillId="0" borderId="0" applyFont="0" applyFill="0" applyBorder="0" applyAlignment="0" applyProtection="0"/>
    <xf numFmtId="9" fontId="1" fillId="0" borderId="0" applyFont="0" applyFill="0" applyBorder="0" applyAlignment="0" applyProtection="0"/>
    <xf numFmtId="0" fontId="1" fillId="16" borderId="0" applyNumberFormat="0" applyBorder="0" applyAlignment="0" applyProtection="0"/>
    <xf numFmtId="0" fontId="1" fillId="20" borderId="0" applyNumberFormat="0" applyBorder="0" applyAlignment="0" applyProtection="0"/>
    <xf numFmtId="9" fontId="1" fillId="0" borderId="0" applyFont="0" applyFill="0" applyBorder="0" applyAlignment="0" applyProtection="0"/>
    <xf numFmtId="0" fontId="284" fillId="0" borderId="43" applyNumberFormat="0" applyFill="0" applyAlignment="0" applyProtection="0"/>
    <xf numFmtId="0" fontId="285" fillId="48" borderId="39" applyNumberFormat="0" applyAlignment="0" applyProtection="0"/>
    <xf numFmtId="0" fontId="285" fillId="48" borderId="39" applyNumberFormat="0" applyAlignment="0" applyProtection="0"/>
    <xf numFmtId="0" fontId="46" fillId="43" borderId="0" applyNumberFormat="0" applyBorder="0" applyAlignment="0" applyProtection="0"/>
    <xf numFmtId="0" fontId="1" fillId="0" borderId="0"/>
    <xf numFmtId="0" fontId="46" fillId="44" borderId="0" applyNumberFormat="0" applyBorder="0" applyAlignment="0" applyProtection="0"/>
    <xf numFmtId="0" fontId="46" fillId="45" borderId="0" applyNumberFormat="0" applyBorder="0" applyAlignment="0" applyProtection="0"/>
    <xf numFmtId="0" fontId="46" fillId="46" borderId="0" applyNumberFormat="0" applyBorder="0" applyAlignment="0" applyProtection="0"/>
    <xf numFmtId="0" fontId="46" fillId="47" borderId="0" applyNumberFormat="0" applyBorder="0" applyAlignment="0" applyProtection="0"/>
    <xf numFmtId="0" fontId="46" fillId="48"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46" fillId="49" borderId="0" applyNumberFormat="0" applyBorder="0" applyAlignment="0" applyProtection="0"/>
    <xf numFmtId="0" fontId="46" fillId="50" borderId="0" applyNumberFormat="0" applyBorder="0" applyAlignment="0" applyProtection="0"/>
    <xf numFmtId="0" fontId="46" fillId="51" borderId="0" applyNumberFormat="0" applyBorder="0" applyAlignment="0" applyProtection="0"/>
    <xf numFmtId="0" fontId="46" fillId="46" borderId="0" applyNumberFormat="0" applyBorder="0" applyAlignment="0" applyProtection="0"/>
    <xf numFmtId="0" fontId="46" fillId="49" borderId="0" applyNumberFormat="0" applyBorder="0" applyAlignment="0" applyProtection="0"/>
    <xf numFmtId="0" fontId="46" fillId="52" borderId="0" applyNumberFormat="0" applyBorder="0" applyAlignment="0" applyProtection="0"/>
    <xf numFmtId="0" fontId="1" fillId="0" borderId="0"/>
    <xf numFmtId="0" fontId="284" fillId="0" borderId="43" applyNumberFormat="0" applyFill="0" applyAlignment="0" applyProtection="0"/>
    <xf numFmtId="9" fontId="1" fillId="0" borderId="0" applyFont="0" applyFill="0" applyBorder="0" applyAlignment="0" applyProtection="0"/>
    <xf numFmtId="0" fontId="278" fillId="44" borderId="0" applyNumberFormat="0" applyBorder="0" applyAlignment="0" applyProtection="0"/>
    <xf numFmtId="0" fontId="279" fillId="61" borderId="39" applyNumberFormat="0" applyAlignment="0" applyProtection="0"/>
    <xf numFmtId="0" fontId="208" fillId="62" borderId="40" applyNumberFormat="0" applyAlignment="0" applyProtection="0"/>
    <xf numFmtId="0" fontId="280" fillId="0" borderId="0" applyNumberFormat="0" applyFill="0" applyBorder="0" applyAlignment="0" applyProtection="0"/>
    <xf numFmtId="0" fontId="281" fillId="45" borderId="0" applyNumberFormat="0" applyBorder="0" applyAlignment="0" applyProtection="0"/>
    <xf numFmtId="0" fontId="273" fillId="0" borderId="0" applyNumberFormat="0" applyFont="0" applyFill="0" applyAlignment="0" applyProtection="0"/>
    <xf numFmtId="0" fontId="14" fillId="0" borderId="0" applyNumberFormat="0" applyFont="0" applyFill="0" applyAlignment="0" applyProtection="0"/>
    <xf numFmtId="0" fontId="284" fillId="0" borderId="43" applyNumberFormat="0" applyFill="0" applyAlignment="0" applyProtection="0"/>
    <xf numFmtId="0" fontId="284" fillId="0" borderId="0" applyNumberFormat="0" applyFill="0" applyBorder="0" applyAlignment="0" applyProtection="0"/>
    <xf numFmtId="0" fontId="285" fillId="48" borderId="39" applyNumberFormat="0" applyAlignment="0" applyProtection="0"/>
    <xf numFmtId="0" fontId="286" fillId="0" borderId="44" applyNumberFormat="0" applyFill="0" applyAlignment="0" applyProtection="0"/>
    <xf numFmtId="0" fontId="287" fillId="63" borderId="0" applyNumberFormat="0" applyBorder="0" applyAlignment="0" applyProtection="0"/>
    <xf numFmtId="0" fontId="288" fillId="61" borderId="46" applyNumberFormat="0" applyAlignment="0" applyProtection="0"/>
    <xf numFmtId="0" fontId="1" fillId="0" borderId="0"/>
    <xf numFmtId="0" fontId="289" fillId="0" borderId="0" applyNumberFormat="0" applyFill="0" applyBorder="0" applyAlignment="0" applyProtection="0"/>
    <xf numFmtId="0" fontId="43" fillId="0" borderId="0" applyNumberFormat="0" applyFill="0" applyBorder="0" applyAlignment="0" applyProtection="0"/>
    <xf numFmtId="170" fontId="1" fillId="0" borderId="0" applyFont="0" applyFill="0" applyBorder="0" applyAlignment="0" applyProtection="0"/>
    <xf numFmtId="0" fontId="1" fillId="37"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36"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170" fontId="1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78" fontId="11" fillId="0" borderId="0"/>
    <xf numFmtId="191" fontId="11" fillId="0" borderId="0"/>
    <xf numFmtId="178" fontId="11" fillId="0" borderId="0"/>
    <xf numFmtId="191" fontId="11" fillId="0" borderId="0"/>
    <xf numFmtId="178" fontId="11" fillId="0" borderId="0"/>
    <xf numFmtId="191" fontId="11" fillId="0" borderId="0"/>
    <xf numFmtId="0" fontId="284" fillId="0" borderId="43" applyNumberFormat="0" applyFill="0" applyAlignment="0" applyProtection="0"/>
    <xf numFmtId="9" fontId="1" fillId="0" borderId="0" applyFont="0" applyFill="0" applyBorder="0" applyAlignment="0" applyProtection="0"/>
    <xf numFmtId="0" fontId="284" fillId="0" borderId="43" applyNumberFormat="0" applyFill="0" applyAlignment="0" applyProtection="0"/>
    <xf numFmtId="0" fontId="11" fillId="0" borderId="0"/>
    <xf numFmtId="0" fontId="46"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6" fillId="46" borderId="0" applyNumberFormat="0" applyBorder="0" applyAlignment="0" applyProtection="0"/>
    <xf numFmtId="0" fontId="46"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0" borderId="0" applyNumberFormat="0" applyBorder="0" applyAlignment="0" applyProtection="0"/>
    <xf numFmtId="0" fontId="46" fillId="51" borderId="0" applyNumberFormat="0" applyBorder="0" applyAlignment="0" applyProtection="0"/>
    <xf numFmtId="0" fontId="46" fillId="46" borderId="0" applyNumberFormat="0" applyBorder="0" applyAlignment="0" applyProtection="0"/>
    <xf numFmtId="0" fontId="46" fillId="49" borderId="0" applyNumberFormat="0" applyBorder="0" applyAlignment="0" applyProtection="0"/>
    <xf numFmtId="0" fontId="46" fillId="52" borderId="0" applyNumberFormat="0" applyBorder="0" applyAlignment="0" applyProtection="0"/>
    <xf numFmtId="0" fontId="277" fillId="53" borderId="0" applyNumberFormat="0" applyBorder="0" applyAlignment="0" applyProtection="0"/>
    <xf numFmtId="0" fontId="277" fillId="50" borderId="0" applyNumberFormat="0" applyBorder="0" applyAlignment="0" applyProtection="0"/>
    <xf numFmtId="0" fontId="277" fillId="51" borderId="0" applyNumberFormat="0" applyBorder="0" applyAlignment="0" applyProtection="0"/>
    <xf numFmtId="0" fontId="277" fillId="54" borderId="0" applyNumberFormat="0" applyBorder="0" applyAlignment="0" applyProtection="0"/>
    <xf numFmtId="0" fontId="277" fillId="55" borderId="0" applyNumberFormat="0" applyBorder="0" applyAlignment="0" applyProtection="0"/>
    <xf numFmtId="0" fontId="277" fillId="56" borderId="0" applyNumberFormat="0" applyBorder="0" applyAlignment="0" applyProtection="0"/>
    <xf numFmtId="0" fontId="277" fillId="57" borderId="0" applyNumberFormat="0" applyBorder="0" applyAlignment="0" applyProtection="0"/>
    <xf numFmtId="0" fontId="277" fillId="58" borderId="0" applyNumberFormat="0" applyBorder="0" applyAlignment="0" applyProtection="0"/>
    <xf numFmtId="0" fontId="277" fillId="59" borderId="0" applyNumberFormat="0" applyBorder="0" applyAlignment="0" applyProtection="0"/>
    <xf numFmtId="0" fontId="277" fillId="54" borderId="0" applyNumberFormat="0" applyBorder="0" applyAlignment="0" applyProtection="0"/>
    <xf numFmtId="0" fontId="277" fillId="55" borderId="0" applyNumberFormat="0" applyBorder="0" applyAlignment="0" applyProtection="0"/>
    <xf numFmtId="0" fontId="277" fillId="60" borderId="0" applyNumberFormat="0" applyBorder="0" applyAlignment="0" applyProtection="0"/>
    <xf numFmtId="0" fontId="278" fillId="44" borderId="0" applyNumberFormat="0" applyBorder="0" applyAlignment="0" applyProtection="0"/>
    <xf numFmtId="0" fontId="279" fillId="61" borderId="39" applyNumberFormat="0" applyAlignment="0" applyProtection="0"/>
    <xf numFmtId="0" fontId="208" fillId="62" borderId="40" applyNumberFormat="0" applyAlignment="0" applyProtection="0"/>
    <xf numFmtId="0" fontId="280" fillId="0" borderId="0" applyNumberFormat="0" applyFill="0" applyBorder="0" applyAlignment="0" applyProtection="0"/>
    <xf numFmtId="0" fontId="281" fillId="45" borderId="0" applyNumberFormat="0" applyBorder="0" applyAlignment="0" applyProtection="0"/>
    <xf numFmtId="0" fontId="273" fillId="0" borderId="0" applyNumberFormat="0" applyFont="0" applyFill="0" applyAlignment="0" applyProtection="0"/>
    <xf numFmtId="0" fontId="14" fillId="0" borderId="0" applyNumberFormat="0" applyFont="0" applyFill="0" applyAlignment="0" applyProtection="0"/>
    <xf numFmtId="0" fontId="284" fillId="0" borderId="43" applyNumberFormat="0" applyFill="0" applyAlignment="0" applyProtection="0"/>
    <xf numFmtId="0" fontId="284" fillId="0" borderId="0" applyNumberFormat="0" applyFill="0" applyBorder="0" applyAlignment="0" applyProtection="0"/>
    <xf numFmtId="0" fontId="285" fillId="48" borderId="39" applyNumberFormat="0" applyAlignment="0" applyProtection="0"/>
    <xf numFmtId="0" fontId="286" fillId="0" borderId="44" applyNumberFormat="0" applyFill="0" applyAlignment="0" applyProtection="0"/>
    <xf numFmtId="0" fontId="287" fillId="63" borderId="0" applyNumberFormat="0" applyBorder="0" applyAlignment="0" applyProtection="0"/>
    <xf numFmtId="0" fontId="288" fillId="61" borderId="46" applyNumberFormat="0" applyAlignment="0" applyProtection="0"/>
    <xf numFmtId="0" fontId="289" fillId="0" borderId="0" applyNumberFormat="0" applyFill="0" applyBorder="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9" fontId="1" fillId="0" borderId="0" applyFont="0" applyFill="0" applyBorder="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1" fillId="0" borderId="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1" fillId="0" borderId="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1" fillId="0" borderId="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1" fillId="0" borderId="0"/>
    <xf numFmtId="9" fontId="1" fillId="0" borderId="0" applyFont="0" applyFill="0" applyBorder="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237" fillId="129" borderId="74" applyNumberFormat="0" applyAlignment="0" applyProtection="0"/>
    <xf numFmtId="0" fontId="245" fillId="132" borderId="0" applyNumberFormat="0" applyBorder="0" applyAlignment="0" applyProtection="0"/>
    <xf numFmtId="0" fontId="256" fillId="105" borderId="74" applyNumberFormat="0" applyAlignment="0" applyProtection="0"/>
    <xf numFmtId="0" fontId="258" fillId="0" borderId="79" applyNumberFormat="0" applyFill="0" applyAlignment="0" applyProtection="0"/>
    <xf numFmtId="0" fontId="265" fillId="129" borderId="46" applyNumberFormat="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75" fillId="0" borderId="43" applyNumberFormat="0" applyFill="0" applyAlignment="0" applyProtection="0"/>
    <xf numFmtId="0" fontId="1" fillId="14" borderId="35"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75" fillId="0" borderId="43" applyNumberFormat="0" applyFill="0" applyAlignment="0" applyProtection="0"/>
    <xf numFmtId="0" fontId="1" fillId="0" borderId="0"/>
    <xf numFmtId="0" fontId="1" fillId="0" borderId="0"/>
    <xf numFmtId="312" fontId="1" fillId="16" borderId="0" applyNumberFormat="0" applyBorder="0" applyAlignment="0" applyProtection="0"/>
    <xf numFmtId="312" fontId="1" fillId="20" borderId="0" applyNumberFormat="0" applyBorder="0" applyAlignment="0" applyProtection="0"/>
    <xf numFmtId="312" fontId="1" fillId="24" borderId="0" applyNumberFormat="0" applyBorder="0" applyAlignment="0" applyProtection="0"/>
    <xf numFmtId="312" fontId="1" fillId="28" borderId="0" applyNumberFormat="0" applyBorder="0" applyAlignment="0" applyProtection="0"/>
    <xf numFmtId="312" fontId="1" fillId="32" borderId="0" applyNumberFormat="0" applyBorder="0" applyAlignment="0" applyProtection="0"/>
    <xf numFmtId="312" fontId="1" fillId="36" borderId="0" applyNumberFormat="0" applyBorder="0" applyAlignment="0" applyProtection="0"/>
    <xf numFmtId="312" fontId="1" fillId="17" borderId="0" applyNumberFormat="0" applyBorder="0" applyAlignment="0" applyProtection="0"/>
    <xf numFmtId="312" fontId="1" fillId="21" borderId="0" applyNumberFormat="0" applyBorder="0" applyAlignment="0" applyProtection="0"/>
    <xf numFmtId="312" fontId="1" fillId="25" borderId="0" applyNumberFormat="0" applyBorder="0" applyAlignment="0" applyProtection="0"/>
    <xf numFmtId="312" fontId="1" fillId="29" borderId="0" applyNumberFormat="0" applyBorder="0" applyAlignment="0" applyProtection="0"/>
    <xf numFmtId="312" fontId="1" fillId="33" borderId="0" applyNumberFormat="0" applyBorder="0" applyAlignment="0" applyProtection="0"/>
    <xf numFmtId="312" fontId="1" fillId="37" borderId="0" applyNumberFormat="0" applyBorder="0" applyAlignment="0" applyProtection="0"/>
    <xf numFmtId="170" fontId="1" fillId="0" borderId="0" applyFont="0" applyFill="0" applyBorder="0" applyAlignment="0" applyProtection="0"/>
    <xf numFmtId="169" fontId="1" fillId="0" borderId="0" applyFont="0" applyFill="0" applyBorder="0" applyAlignment="0" applyProtection="0"/>
    <xf numFmtId="312" fontId="75" fillId="0" borderId="43" applyNumberFormat="0" applyFill="0" applyAlignment="0" applyProtection="0"/>
    <xf numFmtId="0" fontId="1" fillId="0" borderId="0"/>
    <xf numFmtId="0" fontId="1" fillId="0" borderId="0"/>
    <xf numFmtId="312" fontId="1" fillId="0" borderId="0"/>
    <xf numFmtId="312" fontId="1" fillId="0" borderId="0"/>
    <xf numFmtId="312" fontId="1" fillId="0" borderId="0"/>
    <xf numFmtId="312" fontId="1" fillId="0" borderId="0"/>
    <xf numFmtId="0" fontId="1" fillId="0" borderId="0"/>
    <xf numFmtId="0" fontId="1" fillId="0" borderId="0"/>
    <xf numFmtId="0" fontId="1" fillId="0" borderId="0"/>
    <xf numFmtId="312" fontId="1" fillId="14" borderId="3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70" fontId="1" fillId="0" borderId="0" applyFont="0" applyFill="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170" fontId="1" fillId="0" borderId="0" applyFont="0" applyFill="0" applyBorder="0" applyAlignment="0" applyProtection="0"/>
    <xf numFmtId="0" fontId="284" fillId="0" borderId="43"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17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70"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43" applyNumberFormat="0" applyFill="0" applyAlignment="0" applyProtection="0"/>
    <xf numFmtId="170" fontId="1" fillId="0" borderId="0" applyFont="0" applyFill="0" applyBorder="0" applyAlignment="0" applyProtection="0"/>
    <xf numFmtId="0" fontId="1" fillId="0" borderId="0"/>
    <xf numFmtId="17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9" fontId="1" fillId="0" borderId="0" applyFont="0" applyFill="0" applyBorder="0" applyAlignment="0" applyProtection="0"/>
    <xf numFmtId="0" fontId="1" fillId="0" borderId="0"/>
    <xf numFmtId="170" fontId="1" fillId="0" borderId="0" applyFont="0" applyFill="0" applyBorder="0" applyAlignment="0" applyProtection="0"/>
    <xf numFmtId="9" fontId="1" fillId="0" borderId="0" applyFont="0" applyFill="0" applyBorder="0" applyAlignment="0" applyProtection="0"/>
    <xf numFmtId="0" fontId="1" fillId="0" borderId="0"/>
    <xf numFmtId="170" fontId="1" fillId="0" borderId="0" applyFont="0" applyFill="0" applyBorder="0" applyAlignment="0" applyProtection="0"/>
    <xf numFmtId="9" fontId="1" fillId="0" borderId="0" applyFont="0" applyFill="0" applyBorder="0" applyAlignment="0" applyProtection="0"/>
    <xf numFmtId="0" fontId="284" fillId="0" borderId="43" applyNumberFormat="0" applyFill="0" applyAlignment="0" applyProtection="0"/>
    <xf numFmtId="0" fontId="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14" borderId="35"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170" fontId="1" fillId="0" borderId="0" applyFont="0" applyFill="0" applyBorder="0" applyAlignment="0" applyProtection="0"/>
    <xf numFmtId="0" fontId="1" fillId="0" borderId="0"/>
    <xf numFmtId="170"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169" fontId="1" fillId="0" borderId="0" applyFont="0" applyFill="0" applyBorder="0" applyAlignment="0" applyProtection="0"/>
    <xf numFmtId="0" fontId="1" fillId="0" borderId="0"/>
    <xf numFmtId="170"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24" borderId="0" applyNumberFormat="0" applyBorder="0" applyAlignment="0" applyProtection="0"/>
    <xf numFmtId="0" fontId="1" fillId="0" borderId="0"/>
    <xf numFmtId="0" fontId="1" fillId="14" borderId="35" applyNumberFormat="0" applyFont="0" applyAlignment="0" applyProtection="0"/>
    <xf numFmtId="0" fontId="284" fillId="0" borderId="43" applyNumberFormat="0" applyFill="0" applyAlignment="0" applyProtection="0"/>
    <xf numFmtId="170" fontId="1" fillId="0" borderId="0" applyFont="0" applyFill="0" applyBorder="0" applyAlignment="0" applyProtection="0"/>
    <xf numFmtId="9" fontId="1" fillId="0" borderId="0" applyFont="0" applyFill="0" applyBorder="0" applyAlignment="0" applyProtection="0"/>
    <xf numFmtId="0" fontId="1" fillId="16" borderId="0" applyNumberFormat="0" applyBorder="0" applyAlignment="0" applyProtection="0"/>
    <xf numFmtId="0" fontId="1" fillId="20" borderId="0" applyNumberFormat="0" applyBorder="0" applyAlignment="0" applyProtection="0"/>
    <xf numFmtId="9" fontId="1" fillId="0" borderId="0" applyFont="0" applyFill="0" applyBorder="0" applyAlignment="0" applyProtection="0"/>
    <xf numFmtId="0" fontId="284" fillId="0" borderId="43" applyNumberFormat="0" applyFill="0" applyAlignment="0" applyProtection="0"/>
    <xf numFmtId="0" fontId="1" fillId="0" borderId="0"/>
    <xf numFmtId="9" fontId="1" fillId="0" borderId="0" applyFont="0" applyFill="0" applyBorder="0" applyAlignment="0" applyProtection="0"/>
    <xf numFmtId="0" fontId="1" fillId="0" borderId="0"/>
    <xf numFmtId="0" fontId="284" fillId="0" borderId="43" applyNumberFormat="0" applyFill="0" applyAlignment="0" applyProtection="0"/>
    <xf numFmtId="9" fontId="1" fillId="0" borderId="0" applyFont="0" applyFill="0" applyBorder="0" applyAlignment="0" applyProtection="0"/>
    <xf numFmtId="0" fontId="284" fillId="0" borderId="43" applyNumberFormat="0" applyFill="0" applyAlignment="0" applyProtection="0"/>
    <xf numFmtId="0" fontId="1" fillId="0" borderId="0"/>
    <xf numFmtId="170" fontId="1" fillId="0" borderId="0" applyFont="0" applyFill="0" applyBorder="0" applyAlignment="0" applyProtection="0"/>
    <xf numFmtId="0" fontId="1" fillId="37"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36"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84" fillId="0" borderId="43" applyNumberFormat="0" applyFill="0" applyAlignment="0" applyProtection="0"/>
    <xf numFmtId="9" fontId="1" fillId="0" borderId="0" applyFont="0" applyFill="0" applyBorder="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9" fontId="1" fillId="0" borderId="0" applyFont="0" applyFill="0" applyBorder="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9" fontId="1" fillId="0" borderId="0" applyFont="0" applyFill="0" applyBorder="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37" fillId="129" borderId="74" applyNumberFormat="0" applyAlignment="0" applyProtection="0"/>
    <xf numFmtId="0" fontId="245" fillId="132" borderId="0" applyNumberFormat="0" applyBorder="0" applyAlignment="0" applyProtection="0"/>
    <xf numFmtId="0" fontId="256" fillId="105" borderId="74" applyNumberFormat="0" applyAlignment="0" applyProtection="0"/>
    <xf numFmtId="0" fontId="258" fillId="0" borderId="79" applyNumberFormat="0" applyFill="0" applyAlignment="0" applyProtection="0"/>
    <xf numFmtId="0" fontId="265" fillId="129" borderId="46" applyNumberFormat="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75" fillId="0" borderId="43" applyNumberFormat="0" applyFill="0" applyAlignment="0" applyProtection="0"/>
    <xf numFmtId="0" fontId="1" fillId="14" borderId="35"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75" fillId="0" borderId="43" applyNumberFormat="0" applyFill="0" applyAlignment="0" applyProtection="0"/>
    <xf numFmtId="0" fontId="1" fillId="0" borderId="0"/>
    <xf numFmtId="0" fontId="1" fillId="0" borderId="0"/>
    <xf numFmtId="312" fontId="1" fillId="16" borderId="0" applyNumberFormat="0" applyBorder="0" applyAlignment="0" applyProtection="0"/>
    <xf numFmtId="312" fontId="1" fillId="20" borderId="0" applyNumberFormat="0" applyBorder="0" applyAlignment="0" applyProtection="0"/>
    <xf numFmtId="312" fontId="1" fillId="24" borderId="0" applyNumberFormat="0" applyBorder="0" applyAlignment="0" applyProtection="0"/>
    <xf numFmtId="312" fontId="1" fillId="28" borderId="0" applyNumberFormat="0" applyBorder="0" applyAlignment="0" applyProtection="0"/>
    <xf numFmtId="312" fontId="1" fillId="32" borderId="0" applyNumberFormat="0" applyBorder="0" applyAlignment="0" applyProtection="0"/>
    <xf numFmtId="312" fontId="1" fillId="36" borderId="0" applyNumberFormat="0" applyBorder="0" applyAlignment="0" applyProtection="0"/>
    <xf numFmtId="312" fontId="1" fillId="17" borderId="0" applyNumberFormat="0" applyBorder="0" applyAlignment="0" applyProtection="0"/>
    <xf numFmtId="312" fontId="1" fillId="21" borderId="0" applyNumberFormat="0" applyBorder="0" applyAlignment="0" applyProtection="0"/>
    <xf numFmtId="312" fontId="1" fillId="25" borderId="0" applyNumberFormat="0" applyBorder="0" applyAlignment="0" applyProtection="0"/>
    <xf numFmtId="312" fontId="1" fillId="29" borderId="0" applyNumberFormat="0" applyBorder="0" applyAlignment="0" applyProtection="0"/>
    <xf numFmtId="312" fontId="1" fillId="33" borderId="0" applyNumberFormat="0" applyBorder="0" applyAlignment="0" applyProtection="0"/>
    <xf numFmtId="312" fontId="1" fillId="37" borderId="0" applyNumberFormat="0" applyBorder="0" applyAlignment="0" applyProtection="0"/>
    <xf numFmtId="170" fontId="1" fillId="0" borderId="0" applyFont="0" applyFill="0" applyBorder="0" applyAlignment="0" applyProtection="0"/>
    <xf numFmtId="169" fontId="1" fillId="0" borderId="0" applyFont="0" applyFill="0" applyBorder="0" applyAlignment="0" applyProtection="0"/>
    <xf numFmtId="312" fontId="75" fillId="0" borderId="43" applyNumberFormat="0" applyFill="0" applyAlignment="0" applyProtection="0"/>
    <xf numFmtId="0" fontId="1" fillId="0" borderId="0"/>
    <xf numFmtId="0" fontId="1" fillId="0" borderId="0"/>
    <xf numFmtId="312" fontId="1" fillId="0" borderId="0"/>
    <xf numFmtId="312" fontId="1" fillId="0" borderId="0"/>
    <xf numFmtId="312" fontId="1" fillId="0" borderId="0"/>
    <xf numFmtId="312" fontId="1" fillId="0" borderId="0"/>
    <xf numFmtId="0" fontId="1" fillId="0" borderId="0"/>
    <xf numFmtId="0" fontId="1" fillId="0" borderId="0"/>
    <xf numFmtId="0" fontId="1" fillId="0" borderId="0"/>
    <xf numFmtId="312" fontId="1" fillId="14" borderId="3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70" fontId="1" fillId="0" borderId="0" applyFont="0" applyFill="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170" fontId="1" fillId="0" borderId="0" applyFont="0" applyFill="0" applyBorder="0" applyAlignment="0" applyProtection="0"/>
    <xf numFmtId="0" fontId="284" fillId="0" borderId="43"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1" fillId="0" borderId="0"/>
    <xf numFmtId="0" fontId="1" fillId="0" borderId="0"/>
    <xf numFmtId="0" fontId="1" fillId="0" borderId="0"/>
    <xf numFmtId="0" fontId="1" fillId="0" borderId="0"/>
    <xf numFmtId="0" fontId="1" fillId="0" borderId="0"/>
    <xf numFmtId="0" fontId="1" fillId="0" borderId="0"/>
    <xf numFmtId="0" fontId="11" fillId="71" borderId="39" applyNumberFormat="0">
      <alignment horizontal="left" vertical="center"/>
    </xf>
    <xf numFmtId="0" fontId="81" fillId="0" borderId="47" applyNumberFormat="0" applyFill="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81" fillId="0" borderId="47" applyNumberFormat="0" applyFill="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17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43" applyNumberFormat="0" applyFill="0" applyAlignment="0" applyProtection="0"/>
    <xf numFmtId="170" fontId="1" fillId="0" borderId="0" applyFont="0" applyFill="0" applyBorder="0" applyAlignment="0" applyProtection="0"/>
    <xf numFmtId="0" fontId="1" fillId="0" borderId="0"/>
    <xf numFmtId="17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9" fontId="1" fillId="0" borderId="0" applyFont="0" applyFill="0" applyBorder="0" applyAlignment="0" applyProtection="0"/>
    <xf numFmtId="0" fontId="1" fillId="0" borderId="0"/>
    <xf numFmtId="0" fontId="81" fillId="0" borderId="47" applyNumberFormat="0" applyFill="0" applyAlignment="0" applyProtection="0"/>
    <xf numFmtId="0" fontId="1" fillId="0" borderId="0"/>
    <xf numFmtId="170" fontId="1" fillId="0" borderId="0" applyFont="0" applyFill="0" applyBorder="0" applyAlignment="0" applyProtection="0"/>
    <xf numFmtId="0" fontId="81" fillId="0" borderId="47" applyNumberFormat="0" applyFill="0" applyAlignment="0" applyProtection="0"/>
    <xf numFmtId="0" fontId="284" fillId="0" borderId="43" applyNumberFormat="0" applyFill="0" applyAlignment="0" applyProtection="0"/>
    <xf numFmtId="0" fontId="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14" borderId="35"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170" fontId="1" fillId="0" borderId="0" applyFont="0" applyFill="0" applyBorder="0" applyAlignment="0" applyProtection="0"/>
    <xf numFmtId="0" fontId="1" fillId="0" borderId="0"/>
    <xf numFmtId="170"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169" fontId="1" fillId="0" borderId="0" applyFont="0" applyFill="0" applyBorder="0" applyAlignment="0" applyProtection="0"/>
    <xf numFmtId="0" fontId="1" fillId="0" borderId="0"/>
    <xf numFmtId="170"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24" borderId="0" applyNumberFormat="0" applyBorder="0" applyAlignment="0" applyProtection="0"/>
    <xf numFmtId="0" fontId="1" fillId="0" borderId="0"/>
    <xf numFmtId="0" fontId="1" fillId="14" borderId="35" applyNumberFormat="0" applyFont="0" applyAlignment="0" applyProtection="0"/>
    <xf numFmtId="0" fontId="284" fillId="0" borderId="43" applyNumberFormat="0" applyFill="0" applyAlignment="0" applyProtection="0"/>
    <xf numFmtId="170" fontId="1" fillId="0" borderId="0" applyFont="0" applyFill="0" applyBorder="0" applyAlignment="0" applyProtection="0"/>
    <xf numFmtId="9" fontId="1" fillId="0" borderId="0" applyFont="0" applyFill="0" applyBorder="0" applyAlignment="0" applyProtection="0"/>
    <xf numFmtId="0" fontId="1" fillId="16" borderId="0" applyNumberFormat="0" applyBorder="0" applyAlignment="0" applyProtection="0"/>
    <xf numFmtId="0" fontId="1" fillId="20" borderId="0" applyNumberFormat="0" applyBorder="0" applyAlignment="0" applyProtection="0"/>
    <xf numFmtId="9" fontId="1" fillId="0" borderId="0" applyFont="0" applyFill="0" applyBorder="0" applyAlignment="0" applyProtection="0"/>
    <xf numFmtId="0" fontId="284" fillId="0" borderId="43" applyNumberFormat="0" applyFill="0" applyAlignment="0" applyProtection="0"/>
    <xf numFmtId="0" fontId="1" fillId="0" borderId="0"/>
    <xf numFmtId="9" fontId="1" fillId="0" borderId="0" applyFont="0" applyFill="0" applyBorder="0" applyAlignment="0" applyProtection="0"/>
    <xf numFmtId="0" fontId="1" fillId="0" borderId="0"/>
    <xf numFmtId="0" fontId="284" fillId="0" borderId="43" applyNumberFormat="0" applyFill="0" applyAlignment="0" applyProtection="0"/>
    <xf numFmtId="9" fontId="1" fillId="0" borderId="0" applyFont="0" applyFill="0" applyBorder="0" applyAlignment="0" applyProtection="0"/>
    <xf numFmtId="0" fontId="284" fillId="0" borderId="43" applyNumberFormat="0" applyFill="0" applyAlignment="0" applyProtection="0"/>
    <xf numFmtId="0" fontId="1" fillId="0" borderId="0"/>
    <xf numFmtId="170" fontId="1" fillId="0" borderId="0" applyFont="0" applyFill="0" applyBorder="0" applyAlignment="0" applyProtection="0"/>
    <xf numFmtId="0" fontId="1" fillId="37"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36"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84" fillId="0" borderId="43" applyNumberFormat="0" applyFill="0" applyAlignment="0" applyProtection="0"/>
    <xf numFmtId="9" fontId="1" fillId="0" borderId="0" applyFont="0" applyFill="0" applyBorder="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9" fontId="1" fillId="0" borderId="0" applyFont="0" applyFill="0" applyBorder="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9" fontId="1" fillId="0" borderId="0" applyFont="0" applyFill="0" applyBorder="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4" borderId="35"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0" borderId="0"/>
    <xf numFmtId="312" fontId="1" fillId="16" borderId="0" applyNumberFormat="0" applyBorder="0" applyAlignment="0" applyProtection="0"/>
    <xf numFmtId="312" fontId="1" fillId="20" borderId="0" applyNumberFormat="0" applyBorder="0" applyAlignment="0" applyProtection="0"/>
    <xf numFmtId="312" fontId="1" fillId="24" borderId="0" applyNumberFormat="0" applyBorder="0" applyAlignment="0" applyProtection="0"/>
    <xf numFmtId="312" fontId="1" fillId="28" borderId="0" applyNumberFormat="0" applyBorder="0" applyAlignment="0" applyProtection="0"/>
    <xf numFmtId="312" fontId="1" fillId="32" borderId="0" applyNumberFormat="0" applyBorder="0" applyAlignment="0" applyProtection="0"/>
    <xf numFmtId="312" fontId="1" fillId="36" borderId="0" applyNumberFormat="0" applyBorder="0" applyAlignment="0" applyProtection="0"/>
    <xf numFmtId="312" fontId="1" fillId="17" borderId="0" applyNumberFormat="0" applyBorder="0" applyAlignment="0" applyProtection="0"/>
    <xf numFmtId="312" fontId="1" fillId="21" borderId="0" applyNumberFormat="0" applyBorder="0" applyAlignment="0" applyProtection="0"/>
    <xf numFmtId="312" fontId="1" fillId="25" borderId="0" applyNumberFormat="0" applyBorder="0" applyAlignment="0" applyProtection="0"/>
    <xf numFmtId="312" fontId="1" fillId="29" borderId="0" applyNumberFormat="0" applyBorder="0" applyAlignment="0" applyProtection="0"/>
    <xf numFmtId="312" fontId="1" fillId="33" borderId="0" applyNumberFormat="0" applyBorder="0" applyAlignment="0" applyProtection="0"/>
    <xf numFmtId="312" fontId="1" fillId="37" borderId="0" applyNumberFormat="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312" fontId="1" fillId="0" borderId="0"/>
    <xf numFmtId="312" fontId="1" fillId="0" borderId="0"/>
    <xf numFmtId="312" fontId="1" fillId="0" borderId="0"/>
    <xf numFmtId="312" fontId="1" fillId="0" borderId="0"/>
    <xf numFmtId="0" fontId="1" fillId="0" borderId="0"/>
    <xf numFmtId="0" fontId="1" fillId="0" borderId="0"/>
    <xf numFmtId="0" fontId="1" fillId="0" borderId="0"/>
    <xf numFmtId="312" fontId="1" fillId="14" borderId="3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70" fontId="1" fillId="0" borderId="0" applyFont="0" applyFill="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170"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17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applyFont="0" applyFill="0" applyBorder="0" applyAlignment="0" applyProtection="0"/>
    <xf numFmtId="0" fontId="1" fillId="0" borderId="0"/>
    <xf numFmtId="17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0" fontId="1" fillId="0" borderId="0"/>
    <xf numFmtId="170" fontId="1" fillId="0" borderId="0" applyFont="0" applyFill="0" applyBorder="0" applyAlignment="0" applyProtection="0"/>
    <xf numFmtId="9" fontId="1" fillId="0" borderId="0" applyFont="0" applyFill="0" applyBorder="0" applyAlignment="0" applyProtection="0"/>
    <xf numFmtId="0" fontId="1" fillId="0" borderId="0"/>
    <xf numFmtId="170"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4" borderId="35"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170" fontId="1" fillId="0" borderId="0" applyFont="0" applyFill="0" applyBorder="0" applyAlignment="0" applyProtection="0"/>
    <xf numFmtId="0" fontId="1" fillId="0" borderId="0"/>
    <xf numFmtId="170"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0" fontId="1" fillId="0" borderId="0"/>
    <xf numFmtId="170"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24" borderId="0" applyNumberFormat="0" applyBorder="0" applyAlignment="0" applyProtection="0"/>
    <xf numFmtId="0" fontId="1" fillId="0" borderId="0"/>
    <xf numFmtId="0" fontId="1" fillId="14" borderId="35" applyNumberFormat="0" applyFont="0" applyAlignment="0" applyProtection="0"/>
    <xf numFmtId="170" fontId="1" fillId="0" borderId="0" applyFont="0" applyFill="0" applyBorder="0" applyAlignment="0" applyProtection="0"/>
    <xf numFmtId="9" fontId="1" fillId="0" borderId="0" applyFont="0" applyFill="0" applyBorder="0" applyAlignment="0" applyProtection="0"/>
    <xf numFmtId="0" fontId="1" fillId="16" borderId="0" applyNumberFormat="0" applyBorder="0" applyAlignment="0" applyProtection="0"/>
    <xf numFmtId="0" fontId="1" fillId="20" borderId="0" applyNumberFormat="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70" fontId="1" fillId="0" borderId="0" applyFont="0" applyFill="0" applyBorder="0" applyAlignment="0" applyProtection="0"/>
    <xf numFmtId="170" fontId="1" fillId="0" borderId="0" applyFont="0" applyFill="0" applyBorder="0" applyAlignment="0" applyProtection="0"/>
    <xf numFmtId="0" fontId="1" fillId="37"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36"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4" borderId="35"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0" borderId="0"/>
    <xf numFmtId="312" fontId="1" fillId="16" borderId="0" applyNumberFormat="0" applyBorder="0" applyAlignment="0" applyProtection="0"/>
    <xf numFmtId="312" fontId="1" fillId="20" borderId="0" applyNumberFormat="0" applyBorder="0" applyAlignment="0" applyProtection="0"/>
    <xf numFmtId="312" fontId="1" fillId="24" borderId="0" applyNumberFormat="0" applyBorder="0" applyAlignment="0" applyProtection="0"/>
    <xf numFmtId="312" fontId="1" fillId="28" borderId="0" applyNumberFormat="0" applyBorder="0" applyAlignment="0" applyProtection="0"/>
    <xf numFmtId="312" fontId="1" fillId="32" borderId="0" applyNumberFormat="0" applyBorder="0" applyAlignment="0" applyProtection="0"/>
    <xf numFmtId="312" fontId="1" fillId="36" borderId="0" applyNumberFormat="0" applyBorder="0" applyAlignment="0" applyProtection="0"/>
    <xf numFmtId="312" fontId="1" fillId="17" borderId="0" applyNumberFormat="0" applyBorder="0" applyAlignment="0" applyProtection="0"/>
    <xf numFmtId="312" fontId="1" fillId="21" borderId="0" applyNumberFormat="0" applyBorder="0" applyAlignment="0" applyProtection="0"/>
    <xf numFmtId="312" fontId="1" fillId="25" borderId="0" applyNumberFormat="0" applyBorder="0" applyAlignment="0" applyProtection="0"/>
    <xf numFmtId="312" fontId="1" fillId="29" borderId="0" applyNumberFormat="0" applyBorder="0" applyAlignment="0" applyProtection="0"/>
    <xf numFmtId="312" fontId="1" fillId="33" borderId="0" applyNumberFormat="0" applyBorder="0" applyAlignment="0" applyProtection="0"/>
    <xf numFmtId="312" fontId="1" fillId="37" borderId="0" applyNumberFormat="0" applyBorder="0" applyAlignment="0" applyProtection="0"/>
    <xf numFmtId="170"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312" fontId="1" fillId="0" borderId="0"/>
    <xf numFmtId="312" fontId="1" fillId="0" borderId="0"/>
    <xf numFmtId="312" fontId="1" fillId="0" borderId="0"/>
    <xf numFmtId="312" fontId="1" fillId="0" borderId="0"/>
    <xf numFmtId="0" fontId="1" fillId="0" borderId="0"/>
    <xf numFmtId="0" fontId="1" fillId="0" borderId="0"/>
    <xf numFmtId="0" fontId="1" fillId="0" borderId="0"/>
    <xf numFmtId="312" fontId="1" fillId="14" borderId="3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70" fontId="1" fillId="0" borderId="0" applyFont="0" applyFill="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170"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17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applyFont="0" applyFill="0" applyBorder="0" applyAlignment="0" applyProtection="0"/>
    <xf numFmtId="0" fontId="1" fillId="0" borderId="0"/>
    <xf numFmtId="17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9" fontId="1" fillId="0" borderId="0" applyFont="0" applyFill="0" applyBorder="0" applyAlignment="0" applyProtection="0"/>
    <xf numFmtId="0" fontId="1" fillId="0" borderId="0"/>
    <xf numFmtId="170" fontId="1" fillId="0" borderId="0" applyFont="0" applyFill="0" applyBorder="0" applyAlignment="0" applyProtection="0"/>
    <xf numFmtId="9" fontId="1" fillId="0" borderId="0" applyFont="0" applyFill="0" applyBorder="0" applyAlignment="0" applyProtection="0"/>
    <xf numFmtId="0" fontId="1" fillId="0" borderId="0"/>
    <xf numFmtId="170"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4" borderId="35"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170" fontId="1" fillId="0" borderId="0" applyFont="0" applyFill="0" applyBorder="0" applyAlignment="0" applyProtection="0"/>
    <xf numFmtId="261" fontId="217" fillId="93" borderId="73" applyNumberFormat="0" applyBorder="0" applyAlignment="0" applyProtection="0">
      <alignment vertical="center"/>
    </xf>
    <xf numFmtId="0" fontId="1" fillId="0" borderId="0"/>
    <xf numFmtId="170"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169" fontId="1" fillId="0" borderId="0" applyFont="0" applyFill="0" applyBorder="0" applyAlignment="0" applyProtection="0"/>
    <xf numFmtId="0" fontId="1" fillId="0" borderId="0"/>
    <xf numFmtId="170"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24" borderId="0" applyNumberFormat="0" applyBorder="0" applyAlignment="0" applyProtection="0"/>
    <xf numFmtId="0" fontId="1" fillId="0" borderId="0"/>
    <xf numFmtId="0" fontId="1" fillId="14" borderId="35" applyNumberFormat="0" applyFont="0" applyAlignment="0" applyProtection="0"/>
    <xf numFmtId="170" fontId="1" fillId="0" borderId="0" applyFont="0" applyFill="0" applyBorder="0" applyAlignment="0" applyProtection="0"/>
    <xf numFmtId="9" fontId="1" fillId="0" borderId="0" applyFont="0" applyFill="0" applyBorder="0" applyAlignment="0" applyProtection="0"/>
    <xf numFmtId="0" fontId="1" fillId="16" borderId="0" applyNumberFormat="0" applyBorder="0" applyAlignment="0" applyProtection="0"/>
    <xf numFmtId="0" fontId="1" fillId="20" borderId="0" applyNumberFormat="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70" fontId="1" fillId="0" borderId="0" applyFont="0" applyFill="0" applyBorder="0" applyAlignment="0" applyProtection="0"/>
    <xf numFmtId="0" fontId="1" fillId="37"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36"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4" borderId="35"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0" borderId="0"/>
    <xf numFmtId="312" fontId="1" fillId="16" borderId="0" applyNumberFormat="0" applyBorder="0" applyAlignment="0" applyProtection="0"/>
    <xf numFmtId="312" fontId="1" fillId="20" borderId="0" applyNumberFormat="0" applyBorder="0" applyAlignment="0" applyProtection="0"/>
    <xf numFmtId="312" fontId="1" fillId="24" borderId="0" applyNumberFormat="0" applyBorder="0" applyAlignment="0" applyProtection="0"/>
    <xf numFmtId="312" fontId="1" fillId="28" borderId="0" applyNumberFormat="0" applyBorder="0" applyAlignment="0" applyProtection="0"/>
    <xf numFmtId="312" fontId="1" fillId="32" borderId="0" applyNumberFormat="0" applyBorder="0" applyAlignment="0" applyProtection="0"/>
    <xf numFmtId="312" fontId="1" fillId="36" borderId="0" applyNumberFormat="0" applyBorder="0" applyAlignment="0" applyProtection="0"/>
    <xf numFmtId="312" fontId="1" fillId="17" borderId="0" applyNumberFormat="0" applyBorder="0" applyAlignment="0" applyProtection="0"/>
    <xf numFmtId="312" fontId="1" fillId="21" borderId="0" applyNumberFormat="0" applyBorder="0" applyAlignment="0" applyProtection="0"/>
    <xf numFmtId="312" fontId="1" fillId="25" borderId="0" applyNumberFormat="0" applyBorder="0" applyAlignment="0" applyProtection="0"/>
    <xf numFmtId="312" fontId="1" fillId="29" borderId="0" applyNumberFormat="0" applyBorder="0" applyAlignment="0" applyProtection="0"/>
    <xf numFmtId="312" fontId="1" fillId="33" borderId="0" applyNumberFormat="0" applyBorder="0" applyAlignment="0" applyProtection="0"/>
    <xf numFmtId="312" fontId="1" fillId="37" borderId="0" applyNumberFormat="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312" fontId="1" fillId="0" borderId="0"/>
    <xf numFmtId="312" fontId="1" fillId="0" borderId="0"/>
    <xf numFmtId="312" fontId="1" fillId="0" borderId="0"/>
    <xf numFmtId="312" fontId="1" fillId="0" borderId="0"/>
    <xf numFmtId="0" fontId="1" fillId="0" borderId="0"/>
    <xf numFmtId="0" fontId="1" fillId="0" borderId="0"/>
    <xf numFmtId="0" fontId="1" fillId="0" borderId="0"/>
    <xf numFmtId="312" fontId="1" fillId="14" borderId="3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70" fontId="1" fillId="0" borderId="0" applyFont="0" applyFill="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170"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17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applyFont="0" applyFill="0" applyBorder="0" applyAlignment="0" applyProtection="0"/>
    <xf numFmtId="0" fontId="1" fillId="0" borderId="0"/>
    <xf numFmtId="17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0" fontId="1" fillId="0" borderId="0"/>
    <xf numFmtId="170" fontId="1" fillId="0" borderId="0" applyFont="0" applyFill="0" applyBorder="0" applyAlignment="0" applyProtection="0"/>
    <xf numFmtId="9" fontId="1" fillId="0" borderId="0" applyFont="0" applyFill="0" applyBorder="0" applyAlignment="0" applyProtection="0"/>
    <xf numFmtId="0" fontId="1" fillId="0" borderId="0"/>
    <xf numFmtId="170"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4" borderId="35"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170" fontId="1" fillId="0" borderId="0" applyFont="0" applyFill="0" applyBorder="0" applyAlignment="0" applyProtection="0"/>
    <xf numFmtId="0" fontId="1" fillId="0" borderId="0"/>
    <xf numFmtId="170"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0" fontId="1" fillId="0" borderId="0"/>
    <xf numFmtId="170"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24" borderId="0" applyNumberFormat="0" applyBorder="0" applyAlignment="0" applyProtection="0"/>
    <xf numFmtId="0" fontId="1" fillId="0" borderId="0"/>
    <xf numFmtId="0" fontId="1" fillId="14" borderId="35" applyNumberFormat="0" applyFont="0" applyAlignment="0" applyProtection="0"/>
    <xf numFmtId="170" fontId="1" fillId="0" borderId="0" applyFont="0" applyFill="0" applyBorder="0" applyAlignment="0" applyProtection="0"/>
    <xf numFmtId="9" fontId="1" fillId="0" borderId="0" applyFont="0" applyFill="0" applyBorder="0" applyAlignment="0" applyProtection="0"/>
    <xf numFmtId="0" fontId="1" fillId="16" borderId="0" applyNumberFormat="0" applyBorder="0" applyAlignment="0" applyProtection="0"/>
    <xf numFmtId="0" fontId="1" fillId="20" borderId="0" applyNumberFormat="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70" fontId="1" fillId="0" borderId="0" applyFont="0" applyFill="0" applyBorder="0" applyAlignment="0" applyProtection="0"/>
    <xf numFmtId="170" fontId="1" fillId="0" borderId="0" applyFont="0" applyFill="0" applyBorder="0" applyAlignment="0" applyProtection="0"/>
    <xf numFmtId="0" fontId="1" fillId="37"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36"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4" borderId="35"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0" borderId="0"/>
    <xf numFmtId="312" fontId="1" fillId="16" borderId="0" applyNumberFormat="0" applyBorder="0" applyAlignment="0" applyProtection="0"/>
    <xf numFmtId="312" fontId="1" fillId="20" borderId="0" applyNumberFormat="0" applyBorder="0" applyAlignment="0" applyProtection="0"/>
    <xf numFmtId="312" fontId="1" fillId="24" borderId="0" applyNumberFormat="0" applyBorder="0" applyAlignment="0" applyProtection="0"/>
    <xf numFmtId="312" fontId="1" fillId="28" borderId="0" applyNumberFormat="0" applyBorder="0" applyAlignment="0" applyProtection="0"/>
    <xf numFmtId="312" fontId="1" fillId="32" borderId="0" applyNumberFormat="0" applyBorder="0" applyAlignment="0" applyProtection="0"/>
    <xf numFmtId="312" fontId="1" fillId="36" borderId="0" applyNumberFormat="0" applyBorder="0" applyAlignment="0" applyProtection="0"/>
    <xf numFmtId="312" fontId="1" fillId="17" borderId="0" applyNumberFormat="0" applyBorder="0" applyAlignment="0" applyProtection="0"/>
    <xf numFmtId="312" fontId="1" fillId="21" borderId="0" applyNumberFormat="0" applyBorder="0" applyAlignment="0" applyProtection="0"/>
    <xf numFmtId="312" fontId="1" fillId="25" borderId="0" applyNumberFormat="0" applyBorder="0" applyAlignment="0" applyProtection="0"/>
    <xf numFmtId="312" fontId="1" fillId="29" borderId="0" applyNumberFormat="0" applyBorder="0" applyAlignment="0" applyProtection="0"/>
    <xf numFmtId="312" fontId="1" fillId="33" borderId="0" applyNumberFormat="0" applyBorder="0" applyAlignment="0" applyProtection="0"/>
    <xf numFmtId="312" fontId="1" fillId="37" borderId="0" applyNumberFormat="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312" fontId="1" fillId="0" borderId="0"/>
    <xf numFmtId="312" fontId="1" fillId="0" borderId="0"/>
    <xf numFmtId="312" fontId="1" fillId="0" borderId="0"/>
    <xf numFmtId="312" fontId="1" fillId="0" borderId="0"/>
    <xf numFmtId="0" fontId="1" fillId="0" borderId="0"/>
    <xf numFmtId="0" fontId="1" fillId="0" borderId="0"/>
    <xf numFmtId="0" fontId="1" fillId="0" borderId="0"/>
    <xf numFmtId="312" fontId="1" fillId="14" borderId="3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70" fontId="1" fillId="0" borderId="0" applyFont="0" applyFill="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170"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17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applyFont="0" applyFill="0" applyBorder="0" applyAlignment="0" applyProtection="0"/>
    <xf numFmtId="0" fontId="1" fillId="0" borderId="0"/>
    <xf numFmtId="17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0" fontId="1" fillId="0" borderId="0"/>
    <xf numFmtId="170" fontId="1" fillId="0" borderId="0" applyFont="0" applyFill="0" applyBorder="0" applyAlignment="0" applyProtection="0"/>
    <xf numFmtId="9" fontId="1" fillId="0" borderId="0" applyFont="0" applyFill="0" applyBorder="0" applyAlignment="0" applyProtection="0"/>
    <xf numFmtId="0" fontId="1" fillId="0" borderId="0"/>
    <xf numFmtId="170"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4" borderId="35"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170" fontId="1" fillId="0" borderId="0" applyFont="0" applyFill="0" applyBorder="0" applyAlignment="0" applyProtection="0"/>
    <xf numFmtId="0" fontId="1" fillId="0" borderId="0"/>
    <xf numFmtId="170"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0" fontId="1" fillId="0" borderId="0"/>
    <xf numFmtId="170"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24" borderId="0" applyNumberFormat="0" applyBorder="0" applyAlignment="0" applyProtection="0"/>
    <xf numFmtId="0" fontId="1" fillId="0" borderId="0"/>
    <xf numFmtId="0" fontId="1" fillId="14" borderId="35" applyNumberFormat="0" applyFont="0" applyAlignment="0" applyProtection="0"/>
    <xf numFmtId="170" fontId="1" fillId="0" borderId="0" applyFont="0" applyFill="0" applyBorder="0" applyAlignment="0" applyProtection="0"/>
    <xf numFmtId="9" fontId="1" fillId="0" borderId="0" applyFont="0" applyFill="0" applyBorder="0" applyAlignment="0" applyProtection="0"/>
    <xf numFmtId="0" fontId="1" fillId="16" borderId="0" applyNumberFormat="0" applyBorder="0" applyAlignment="0" applyProtection="0"/>
    <xf numFmtId="0" fontId="1" fillId="20" borderId="0" applyNumberFormat="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70" fontId="1" fillId="0" borderId="0" applyFont="0" applyFill="0" applyBorder="0" applyAlignment="0" applyProtection="0"/>
    <xf numFmtId="170" fontId="1" fillId="0" borderId="0" applyFont="0" applyFill="0" applyBorder="0" applyAlignment="0" applyProtection="0"/>
    <xf numFmtId="0" fontId="1" fillId="37"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36"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83" fillId="0" borderId="0" applyNumberFormat="0" applyFill="0" applyBorder="0" applyAlignment="0" applyProtection="0"/>
    <xf numFmtId="0" fontId="1" fillId="0" borderId="0"/>
    <xf numFmtId="0" fontId="285" fillId="48" borderId="39" applyNumberFormat="0" applyAlignment="0" applyProtection="0"/>
    <xf numFmtId="9" fontId="11" fillId="0" borderId="0" applyFont="0" applyFill="0" applyBorder="0" applyAlignment="0" applyProtection="0"/>
    <xf numFmtId="0" fontId="285" fillId="48" borderId="39" applyNumberFormat="0" applyAlignment="0" applyProtection="0"/>
    <xf numFmtId="9" fontId="11" fillId="0" borderId="0" applyFont="0" applyFill="0" applyBorder="0" applyAlignment="0" applyProtection="0"/>
    <xf numFmtId="0" fontId="285" fillId="48" borderId="39" applyNumberFormat="0" applyAlignment="0" applyProtection="0"/>
    <xf numFmtId="0" fontId="1" fillId="0" borderId="0"/>
    <xf numFmtId="0" fontId="285" fillId="48" borderId="39" applyNumberFormat="0" applyAlignment="0" applyProtection="0"/>
    <xf numFmtId="0" fontId="285" fillId="48" borderId="39" applyNumberFormat="0" applyAlignment="0" applyProtection="0"/>
    <xf numFmtId="0" fontId="285" fillId="48" borderId="39" applyNumberFormat="0" applyAlignment="0" applyProtection="0"/>
    <xf numFmtId="0" fontId="285" fillId="48" borderId="39" applyNumberFormat="0" applyAlignment="0" applyProtection="0"/>
    <xf numFmtId="170" fontId="1" fillId="0" borderId="0" applyFont="0" applyFill="0" applyBorder="0" applyAlignment="0" applyProtection="0"/>
    <xf numFmtId="9" fontId="1" fillId="0" borderId="0" applyFont="0" applyFill="0" applyBorder="0" applyAlignment="0" applyProtection="0"/>
    <xf numFmtId="0" fontId="285" fillId="48" borderId="39" applyNumberFormat="0" applyAlignment="0" applyProtection="0"/>
    <xf numFmtId="0" fontId="285" fillId="48" borderId="39" applyNumberFormat="0" applyAlignment="0" applyProtection="0"/>
    <xf numFmtId="0" fontId="285" fillId="48" borderId="39" applyNumberForma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16" borderId="0" applyNumberFormat="0" applyBorder="0" applyAlignment="0" applyProtection="0"/>
    <xf numFmtId="0" fontId="284" fillId="0" borderId="43" applyNumberFormat="0" applyFill="0" applyAlignment="0" applyProtection="0"/>
    <xf numFmtId="9" fontId="1" fillId="0" borderId="0" applyFont="0" applyFill="0" applyBorder="0" applyAlignment="0" applyProtection="0"/>
    <xf numFmtId="0" fontId="284" fillId="0" borderId="43" applyNumberFormat="0" applyFill="0" applyAlignment="0" applyProtection="0"/>
    <xf numFmtId="0" fontId="284" fillId="0" borderId="43" applyNumberFormat="0" applyFill="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284" fillId="0" borderId="43" applyNumberFormat="0" applyFill="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14" borderId="35" applyNumberFormat="0" applyFont="0" applyAlignment="0" applyProtection="0"/>
    <xf numFmtId="0" fontId="1" fillId="0" borderId="0"/>
    <xf numFmtId="9" fontId="1" fillId="0" borderId="0" applyFont="0" applyFill="0" applyBorder="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9" fontId="1" fillId="0" borderId="0" applyFont="0" applyFill="0" applyBorder="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1" fillId="0" borderId="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1" fillId="0" borderId="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312" fontId="1" fillId="16" borderId="0" applyNumberFormat="0" applyBorder="0" applyAlignment="0" applyProtection="0"/>
    <xf numFmtId="312" fontId="1" fillId="16" borderId="0" applyNumberFormat="0" applyBorder="0" applyAlignment="0" applyProtection="0"/>
    <xf numFmtId="312" fontId="1" fillId="16" borderId="0" applyNumberFormat="0" applyBorder="0" applyAlignment="0" applyProtection="0"/>
    <xf numFmtId="312" fontId="1" fillId="16" borderId="0" applyNumberFormat="0" applyBorder="0" applyAlignment="0" applyProtection="0"/>
    <xf numFmtId="312" fontId="1" fillId="16" borderId="0" applyNumberFormat="0" applyBorder="0" applyAlignment="0" applyProtection="0"/>
    <xf numFmtId="312" fontId="1" fillId="16" borderId="0" applyNumberFormat="0" applyBorder="0" applyAlignment="0" applyProtection="0"/>
    <xf numFmtId="312"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312" fontId="1" fillId="20" borderId="0" applyNumberFormat="0" applyBorder="0" applyAlignment="0" applyProtection="0"/>
    <xf numFmtId="312" fontId="1" fillId="20" borderId="0" applyNumberFormat="0" applyBorder="0" applyAlignment="0" applyProtection="0"/>
    <xf numFmtId="312" fontId="1" fillId="20" borderId="0" applyNumberFormat="0" applyBorder="0" applyAlignment="0" applyProtection="0"/>
    <xf numFmtId="312" fontId="1" fillId="20" borderId="0" applyNumberFormat="0" applyBorder="0" applyAlignment="0" applyProtection="0"/>
    <xf numFmtId="312" fontId="1" fillId="20" borderId="0" applyNumberFormat="0" applyBorder="0" applyAlignment="0" applyProtection="0"/>
    <xf numFmtId="312" fontId="1" fillId="20" borderId="0" applyNumberFormat="0" applyBorder="0" applyAlignment="0" applyProtection="0"/>
    <xf numFmtId="312"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312" fontId="1" fillId="24" borderId="0" applyNumberFormat="0" applyBorder="0" applyAlignment="0" applyProtection="0"/>
    <xf numFmtId="312" fontId="1" fillId="24" borderId="0" applyNumberFormat="0" applyBorder="0" applyAlignment="0" applyProtection="0"/>
    <xf numFmtId="312" fontId="1" fillId="24" borderId="0" applyNumberFormat="0" applyBorder="0" applyAlignment="0" applyProtection="0"/>
    <xf numFmtId="312" fontId="1" fillId="24" borderId="0" applyNumberFormat="0" applyBorder="0" applyAlignment="0" applyProtection="0"/>
    <xf numFmtId="312" fontId="1" fillId="24" borderId="0" applyNumberFormat="0" applyBorder="0" applyAlignment="0" applyProtection="0"/>
    <xf numFmtId="312" fontId="1" fillId="24" borderId="0" applyNumberFormat="0" applyBorder="0" applyAlignment="0" applyProtection="0"/>
    <xf numFmtId="312"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312" fontId="1" fillId="28" borderId="0" applyNumberFormat="0" applyBorder="0" applyAlignment="0" applyProtection="0"/>
    <xf numFmtId="312" fontId="1" fillId="28" borderId="0" applyNumberFormat="0" applyBorder="0" applyAlignment="0" applyProtection="0"/>
    <xf numFmtId="312" fontId="1" fillId="28" borderId="0" applyNumberFormat="0" applyBorder="0" applyAlignment="0" applyProtection="0"/>
    <xf numFmtId="312" fontId="1" fillId="28" borderId="0" applyNumberFormat="0" applyBorder="0" applyAlignment="0" applyProtection="0"/>
    <xf numFmtId="312" fontId="1" fillId="28" borderId="0" applyNumberFormat="0" applyBorder="0" applyAlignment="0" applyProtection="0"/>
    <xf numFmtId="312" fontId="1" fillId="28" borderId="0" applyNumberFormat="0" applyBorder="0" applyAlignment="0" applyProtection="0"/>
    <xf numFmtId="312"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312" fontId="1" fillId="32" borderId="0" applyNumberFormat="0" applyBorder="0" applyAlignment="0" applyProtection="0"/>
    <xf numFmtId="312" fontId="1" fillId="32" borderId="0" applyNumberFormat="0" applyBorder="0" applyAlignment="0" applyProtection="0"/>
    <xf numFmtId="312" fontId="1" fillId="32" borderId="0" applyNumberFormat="0" applyBorder="0" applyAlignment="0" applyProtection="0"/>
    <xf numFmtId="312" fontId="1" fillId="32" borderId="0" applyNumberFormat="0" applyBorder="0" applyAlignment="0" applyProtection="0"/>
    <xf numFmtId="312" fontId="1" fillId="32" borderId="0" applyNumberFormat="0" applyBorder="0" applyAlignment="0" applyProtection="0"/>
    <xf numFmtId="312" fontId="1" fillId="32" borderId="0" applyNumberFormat="0" applyBorder="0" applyAlignment="0" applyProtection="0"/>
    <xf numFmtId="312"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312" fontId="1" fillId="36" borderId="0" applyNumberFormat="0" applyBorder="0" applyAlignment="0" applyProtection="0"/>
    <xf numFmtId="312" fontId="1" fillId="36" borderId="0" applyNumberFormat="0" applyBorder="0" applyAlignment="0" applyProtection="0"/>
    <xf numFmtId="312" fontId="1" fillId="36" borderId="0" applyNumberFormat="0" applyBorder="0" applyAlignment="0" applyProtection="0"/>
    <xf numFmtId="312" fontId="1" fillId="36" borderId="0" applyNumberFormat="0" applyBorder="0" applyAlignment="0" applyProtection="0"/>
    <xf numFmtId="312" fontId="1" fillId="36" borderId="0" applyNumberFormat="0" applyBorder="0" applyAlignment="0" applyProtection="0"/>
    <xf numFmtId="312" fontId="1" fillId="36" borderId="0" applyNumberFormat="0" applyBorder="0" applyAlignment="0" applyProtection="0"/>
    <xf numFmtId="312" fontId="1" fillId="3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312" fontId="1" fillId="17" borderId="0" applyNumberFormat="0" applyBorder="0" applyAlignment="0" applyProtection="0"/>
    <xf numFmtId="312" fontId="1" fillId="17" borderId="0" applyNumberFormat="0" applyBorder="0" applyAlignment="0" applyProtection="0"/>
    <xf numFmtId="312" fontId="1" fillId="17" borderId="0" applyNumberFormat="0" applyBorder="0" applyAlignment="0" applyProtection="0"/>
    <xf numFmtId="312" fontId="1" fillId="17" borderId="0" applyNumberFormat="0" applyBorder="0" applyAlignment="0" applyProtection="0"/>
    <xf numFmtId="312" fontId="1" fillId="17" borderId="0" applyNumberFormat="0" applyBorder="0" applyAlignment="0" applyProtection="0"/>
    <xf numFmtId="312" fontId="1" fillId="17" borderId="0" applyNumberFormat="0" applyBorder="0" applyAlignment="0" applyProtection="0"/>
    <xf numFmtId="312"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312" fontId="1" fillId="21" borderId="0" applyNumberFormat="0" applyBorder="0" applyAlignment="0" applyProtection="0"/>
    <xf numFmtId="312" fontId="1" fillId="21" borderId="0" applyNumberFormat="0" applyBorder="0" applyAlignment="0" applyProtection="0"/>
    <xf numFmtId="312" fontId="1" fillId="21" borderId="0" applyNumberFormat="0" applyBorder="0" applyAlignment="0" applyProtection="0"/>
    <xf numFmtId="312" fontId="1" fillId="21" borderId="0" applyNumberFormat="0" applyBorder="0" applyAlignment="0" applyProtection="0"/>
    <xf numFmtId="312" fontId="1" fillId="21" borderId="0" applyNumberFormat="0" applyBorder="0" applyAlignment="0" applyProtection="0"/>
    <xf numFmtId="312" fontId="1" fillId="21" borderId="0" applyNumberFormat="0" applyBorder="0" applyAlignment="0" applyProtection="0"/>
    <xf numFmtId="312"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312" fontId="1" fillId="25" borderId="0" applyNumberFormat="0" applyBorder="0" applyAlignment="0" applyProtection="0"/>
    <xf numFmtId="312" fontId="1" fillId="25" borderId="0" applyNumberFormat="0" applyBorder="0" applyAlignment="0" applyProtection="0"/>
    <xf numFmtId="312" fontId="1" fillId="25" borderId="0" applyNumberFormat="0" applyBorder="0" applyAlignment="0" applyProtection="0"/>
    <xf numFmtId="312" fontId="1" fillId="25" borderId="0" applyNumberFormat="0" applyBorder="0" applyAlignment="0" applyProtection="0"/>
    <xf numFmtId="312" fontId="1" fillId="25" borderId="0" applyNumberFormat="0" applyBorder="0" applyAlignment="0" applyProtection="0"/>
    <xf numFmtId="312" fontId="1" fillId="25" borderId="0" applyNumberFormat="0" applyBorder="0" applyAlignment="0" applyProtection="0"/>
    <xf numFmtId="312"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312" fontId="1" fillId="29" borderId="0" applyNumberFormat="0" applyBorder="0" applyAlignment="0" applyProtection="0"/>
    <xf numFmtId="312" fontId="1" fillId="29" borderId="0" applyNumberFormat="0" applyBorder="0" applyAlignment="0" applyProtection="0"/>
    <xf numFmtId="312" fontId="1" fillId="29" borderId="0" applyNumberFormat="0" applyBorder="0" applyAlignment="0" applyProtection="0"/>
    <xf numFmtId="312" fontId="1" fillId="29" borderId="0" applyNumberFormat="0" applyBorder="0" applyAlignment="0" applyProtection="0"/>
    <xf numFmtId="312" fontId="1" fillId="29" borderId="0" applyNumberFormat="0" applyBorder="0" applyAlignment="0" applyProtection="0"/>
    <xf numFmtId="312" fontId="1" fillId="29" borderId="0" applyNumberFormat="0" applyBorder="0" applyAlignment="0" applyProtection="0"/>
    <xf numFmtId="312"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312" fontId="1" fillId="33" borderId="0" applyNumberFormat="0" applyBorder="0" applyAlignment="0" applyProtection="0"/>
    <xf numFmtId="312" fontId="1" fillId="33" borderId="0" applyNumberFormat="0" applyBorder="0" applyAlignment="0" applyProtection="0"/>
    <xf numFmtId="312" fontId="1" fillId="33" borderId="0" applyNumberFormat="0" applyBorder="0" applyAlignment="0" applyProtection="0"/>
    <xf numFmtId="312" fontId="1" fillId="33" borderId="0" applyNumberFormat="0" applyBorder="0" applyAlignment="0" applyProtection="0"/>
    <xf numFmtId="312" fontId="1" fillId="33" borderId="0" applyNumberFormat="0" applyBorder="0" applyAlignment="0" applyProtection="0"/>
    <xf numFmtId="312" fontId="1" fillId="33" borderId="0" applyNumberFormat="0" applyBorder="0" applyAlignment="0" applyProtection="0"/>
    <xf numFmtId="312" fontId="1" fillId="3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312" fontId="1" fillId="37" borderId="0" applyNumberFormat="0" applyBorder="0" applyAlignment="0" applyProtection="0"/>
    <xf numFmtId="312" fontId="1" fillId="37" borderId="0" applyNumberFormat="0" applyBorder="0" applyAlignment="0" applyProtection="0"/>
    <xf numFmtId="312" fontId="1" fillId="37" borderId="0" applyNumberFormat="0" applyBorder="0" applyAlignment="0" applyProtection="0"/>
    <xf numFmtId="312" fontId="1" fillId="37" borderId="0" applyNumberFormat="0" applyBorder="0" applyAlignment="0" applyProtection="0"/>
    <xf numFmtId="312" fontId="1" fillId="37" borderId="0" applyNumberFormat="0" applyBorder="0" applyAlignment="0" applyProtection="0"/>
    <xf numFmtId="312" fontId="1" fillId="37" borderId="0" applyNumberFormat="0" applyBorder="0" applyAlignment="0" applyProtection="0"/>
    <xf numFmtId="312" fontId="1" fillId="37"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4" fontId="1" fillId="0" borderId="0" applyFont="0" applyFill="0" applyBorder="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75"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75" fillId="0" borderId="43" applyNumberFormat="0" applyFill="0" applyAlignment="0" applyProtection="0"/>
    <xf numFmtId="0" fontId="75"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75" fillId="0" borderId="43" applyNumberFormat="0" applyFill="0" applyAlignment="0" applyProtection="0"/>
    <xf numFmtId="0" fontId="75" fillId="0" borderId="43" applyNumberFormat="0" applyFill="0" applyAlignment="0" applyProtection="0"/>
    <xf numFmtId="0" fontId="75"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284" fillId="0" borderId="43" applyNumberFormat="0" applyFill="0" applyAlignment="0" applyProtection="0"/>
    <xf numFmtId="0" fontId="75" fillId="0" borderId="43" applyNumberFormat="0" applyFill="0" applyAlignment="0" applyProtection="0"/>
    <xf numFmtId="0" fontId="75" fillId="0" borderId="43" applyNumberFormat="0" applyFill="0" applyAlignment="0" applyProtection="0"/>
    <xf numFmtId="0" fontId="75" fillId="0" borderId="43" applyNumberFormat="0" applyFill="0" applyAlignment="0" applyProtection="0"/>
    <xf numFmtId="312" fontId="75" fillId="0" borderId="43" applyNumberFormat="0" applyFill="0" applyAlignment="0" applyProtection="0"/>
    <xf numFmtId="312" fontId="75" fillId="0" borderId="43" applyNumberFormat="0" applyFill="0" applyAlignment="0" applyProtection="0"/>
    <xf numFmtId="312" fontId="75" fillId="0" borderId="43"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12" fontId="1" fillId="0" borderId="0"/>
    <xf numFmtId="312" fontId="1" fillId="0" borderId="0"/>
    <xf numFmtId="312" fontId="1" fillId="0" borderId="0"/>
    <xf numFmtId="312" fontId="1" fillId="0" borderId="0"/>
    <xf numFmtId="312" fontId="1" fillId="0" borderId="0"/>
    <xf numFmtId="312" fontId="1" fillId="0" borderId="0"/>
    <xf numFmtId="31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12" fontId="1" fillId="0" borderId="0"/>
    <xf numFmtId="312" fontId="1" fillId="0" borderId="0"/>
    <xf numFmtId="312" fontId="1" fillId="0" borderId="0"/>
    <xf numFmtId="312" fontId="1" fillId="0" borderId="0"/>
    <xf numFmtId="312" fontId="1" fillId="0" borderId="0"/>
    <xf numFmtId="312" fontId="1" fillId="0" borderId="0"/>
    <xf numFmtId="31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12" fontId="1" fillId="0" borderId="0"/>
    <xf numFmtId="312" fontId="1" fillId="0" borderId="0"/>
    <xf numFmtId="312" fontId="1" fillId="0" borderId="0"/>
    <xf numFmtId="312" fontId="1" fillId="0" borderId="0"/>
    <xf numFmtId="312" fontId="1" fillId="0" borderId="0"/>
    <xf numFmtId="312" fontId="1" fillId="0" borderId="0"/>
    <xf numFmtId="31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12" fontId="1" fillId="0" borderId="0"/>
    <xf numFmtId="312" fontId="1" fillId="0" borderId="0"/>
    <xf numFmtId="312" fontId="1" fillId="0" borderId="0"/>
    <xf numFmtId="312" fontId="1" fillId="0" borderId="0"/>
    <xf numFmtId="312" fontId="1" fillId="0" borderId="0"/>
    <xf numFmtId="312" fontId="1" fillId="0" borderId="0"/>
    <xf numFmtId="31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312" fontId="1" fillId="14" borderId="35" applyNumberFormat="0" applyFont="0" applyAlignment="0" applyProtection="0"/>
    <xf numFmtId="312" fontId="1" fillId="14" borderId="35" applyNumberFormat="0" applyFont="0" applyAlignment="0" applyProtection="0"/>
    <xf numFmtId="312" fontId="1" fillId="14" borderId="35" applyNumberFormat="0" applyFont="0" applyAlignment="0" applyProtection="0"/>
    <xf numFmtId="312" fontId="1" fillId="14" borderId="35" applyNumberFormat="0" applyFont="0" applyAlignment="0" applyProtection="0"/>
    <xf numFmtId="312" fontId="1" fillId="14" borderId="35" applyNumberFormat="0" applyFont="0" applyAlignment="0" applyProtection="0"/>
    <xf numFmtId="312" fontId="1" fillId="14" borderId="35" applyNumberFormat="0" applyFont="0" applyAlignment="0" applyProtection="0"/>
    <xf numFmtId="312" fontId="1" fillId="14" borderId="3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81" fillId="0" borderId="47"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4" borderId="35"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0" borderId="0"/>
    <xf numFmtId="312" fontId="1" fillId="16" borderId="0" applyNumberFormat="0" applyBorder="0" applyAlignment="0" applyProtection="0"/>
    <xf numFmtId="312" fontId="1" fillId="20" borderId="0" applyNumberFormat="0" applyBorder="0" applyAlignment="0" applyProtection="0"/>
    <xf numFmtId="312" fontId="1" fillId="24" borderId="0" applyNumberFormat="0" applyBorder="0" applyAlignment="0" applyProtection="0"/>
    <xf numFmtId="312" fontId="1" fillId="28" borderId="0" applyNumberFormat="0" applyBorder="0" applyAlignment="0" applyProtection="0"/>
    <xf numFmtId="312" fontId="1" fillId="32" borderId="0" applyNumberFormat="0" applyBorder="0" applyAlignment="0" applyProtection="0"/>
    <xf numFmtId="312" fontId="1" fillId="36" borderId="0" applyNumberFormat="0" applyBorder="0" applyAlignment="0" applyProtection="0"/>
    <xf numFmtId="312" fontId="1" fillId="17" borderId="0" applyNumberFormat="0" applyBorder="0" applyAlignment="0" applyProtection="0"/>
    <xf numFmtId="312" fontId="1" fillId="21" borderId="0" applyNumberFormat="0" applyBorder="0" applyAlignment="0" applyProtection="0"/>
    <xf numFmtId="312" fontId="1" fillId="25" borderId="0" applyNumberFormat="0" applyBorder="0" applyAlignment="0" applyProtection="0"/>
    <xf numFmtId="312" fontId="1" fillId="29" borderId="0" applyNumberFormat="0" applyBorder="0" applyAlignment="0" applyProtection="0"/>
    <xf numFmtId="312" fontId="1" fillId="33" borderId="0" applyNumberFormat="0" applyBorder="0" applyAlignment="0" applyProtection="0"/>
    <xf numFmtId="312" fontId="1" fillId="37" borderId="0" applyNumberFormat="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312" fontId="1" fillId="0" borderId="0"/>
    <xf numFmtId="312" fontId="1" fillId="0" borderId="0"/>
    <xf numFmtId="312" fontId="1" fillId="0" borderId="0"/>
    <xf numFmtId="312" fontId="1" fillId="0" borderId="0"/>
    <xf numFmtId="0" fontId="1" fillId="0" borderId="0"/>
    <xf numFmtId="0" fontId="1" fillId="0" borderId="0"/>
    <xf numFmtId="0" fontId="1" fillId="0" borderId="0"/>
    <xf numFmtId="312" fontId="1" fillId="14" borderId="3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70" fontId="1" fillId="0" borderId="0" applyFont="0" applyFill="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170"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17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applyFont="0" applyFill="0" applyBorder="0" applyAlignment="0" applyProtection="0"/>
    <xf numFmtId="0" fontId="1" fillId="0" borderId="0"/>
    <xf numFmtId="17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0" fontId="1" fillId="0" borderId="0"/>
    <xf numFmtId="170" fontId="1" fillId="0" borderId="0" applyFont="0" applyFill="0" applyBorder="0" applyAlignment="0" applyProtection="0"/>
    <xf numFmtId="9" fontId="1" fillId="0" borderId="0" applyFont="0" applyFill="0" applyBorder="0" applyAlignment="0" applyProtection="0"/>
    <xf numFmtId="0" fontId="1" fillId="0" borderId="0"/>
    <xf numFmtId="170"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4" borderId="35"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170" fontId="1" fillId="0" borderId="0" applyFont="0" applyFill="0" applyBorder="0" applyAlignment="0" applyProtection="0"/>
    <xf numFmtId="9" fontId="1" fillId="0" borderId="0" applyFont="0" applyFill="0" applyBorder="0" applyAlignment="0" applyProtection="0"/>
    <xf numFmtId="0" fontId="1" fillId="0" borderId="0"/>
    <xf numFmtId="170"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0" fontId="1" fillId="0" borderId="0"/>
    <xf numFmtId="170"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24" borderId="0" applyNumberFormat="0" applyBorder="0" applyAlignment="0" applyProtection="0"/>
    <xf numFmtId="0" fontId="1" fillId="0" borderId="0"/>
    <xf numFmtId="0" fontId="1" fillId="14" borderId="35" applyNumberFormat="0" applyFont="0" applyAlignment="0" applyProtection="0"/>
    <xf numFmtId="170" fontId="1" fillId="0" borderId="0" applyFont="0" applyFill="0" applyBorder="0" applyAlignment="0" applyProtection="0"/>
    <xf numFmtId="9" fontId="1" fillId="0" borderId="0" applyFont="0" applyFill="0" applyBorder="0" applyAlignment="0" applyProtection="0"/>
    <xf numFmtId="0" fontId="1" fillId="16" borderId="0" applyNumberFormat="0" applyBorder="0" applyAlignment="0" applyProtection="0"/>
    <xf numFmtId="0" fontId="1" fillId="20" borderId="0" applyNumberFormat="0" applyBorder="0" applyAlignment="0" applyProtection="0"/>
    <xf numFmtId="9" fontId="1" fillId="0" borderId="0" applyFont="0" applyFill="0" applyBorder="0" applyAlignment="0" applyProtection="0"/>
    <xf numFmtId="16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70" fontId="1" fillId="0" borderId="0" applyFont="0" applyFill="0" applyBorder="0" applyAlignment="0" applyProtection="0"/>
    <xf numFmtId="170" fontId="1" fillId="0" borderId="0" applyFont="0" applyFill="0" applyBorder="0" applyAlignment="0" applyProtection="0"/>
    <xf numFmtId="0" fontId="1" fillId="37"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36"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4" borderId="35"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0" borderId="0"/>
    <xf numFmtId="312" fontId="1" fillId="16" borderId="0" applyNumberFormat="0" applyBorder="0" applyAlignment="0" applyProtection="0"/>
    <xf numFmtId="312" fontId="1" fillId="20" borderId="0" applyNumberFormat="0" applyBorder="0" applyAlignment="0" applyProtection="0"/>
    <xf numFmtId="312" fontId="1" fillId="24" borderId="0" applyNumberFormat="0" applyBorder="0" applyAlignment="0" applyProtection="0"/>
    <xf numFmtId="312" fontId="1" fillId="28" borderId="0" applyNumberFormat="0" applyBorder="0" applyAlignment="0" applyProtection="0"/>
    <xf numFmtId="312" fontId="1" fillId="32" borderId="0" applyNumberFormat="0" applyBorder="0" applyAlignment="0" applyProtection="0"/>
    <xf numFmtId="312" fontId="1" fillId="36" borderId="0" applyNumberFormat="0" applyBorder="0" applyAlignment="0" applyProtection="0"/>
    <xf numFmtId="312" fontId="1" fillId="17" borderId="0" applyNumberFormat="0" applyBorder="0" applyAlignment="0" applyProtection="0"/>
    <xf numFmtId="312" fontId="1" fillId="21" borderId="0" applyNumberFormat="0" applyBorder="0" applyAlignment="0" applyProtection="0"/>
    <xf numFmtId="312" fontId="1" fillId="25" borderId="0" applyNumberFormat="0" applyBorder="0" applyAlignment="0" applyProtection="0"/>
    <xf numFmtId="312" fontId="1" fillId="29" borderId="0" applyNumberFormat="0" applyBorder="0" applyAlignment="0" applyProtection="0"/>
    <xf numFmtId="312" fontId="1" fillId="33" borderId="0" applyNumberFormat="0" applyBorder="0" applyAlignment="0" applyProtection="0"/>
    <xf numFmtId="312" fontId="1" fillId="37" borderId="0" applyNumberFormat="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312" fontId="1" fillId="0" borderId="0"/>
    <xf numFmtId="312" fontId="1" fillId="0" borderId="0"/>
    <xf numFmtId="312" fontId="1" fillId="0" borderId="0"/>
    <xf numFmtId="312" fontId="1" fillId="0" borderId="0"/>
    <xf numFmtId="0" fontId="1" fillId="0" borderId="0"/>
    <xf numFmtId="0" fontId="1" fillId="0" borderId="0"/>
    <xf numFmtId="0" fontId="1" fillId="0" borderId="0"/>
    <xf numFmtId="312" fontId="1" fillId="14" borderId="3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70" fontId="1" fillId="0" borderId="0" applyFont="0" applyFill="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170"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17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applyFont="0" applyFill="0" applyBorder="0" applyAlignment="0" applyProtection="0"/>
    <xf numFmtId="0" fontId="1" fillId="0" borderId="0"/>
    <xf numFmtId="17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0" fontId="1" fillId="0" borderId="0"/>
    <xf numFmtId="170" fontId="1" fillId="0" borderId="0" applyFont="0" applyFill="0" applyBorder="0" applyAlignment="0" applyProtection="0"/>
    <xf numFmtId="9" fontId="1" fillId="0" borderId="0" applyFont="0" applyFill="0" applyBorder="0" applyAlignment="0" applyProtection="0"/>
    <xf numFmtId="0" fontId="1" fillId="0" borderId="0"/>
    <xf numFmtId="170"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4" borderId="35"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170" fontId="1" fillId="0" borderId="0" applyFont="0" applyFill="0" applyBorder="0" applyAlignment="0" applyProtection="0"/>
    <xf numFmtId="0" fontId="1" fillId="0" borderId="0"/>
    <xf numFmtId="170"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0" fontId="1" fillId="0" borderId="0"/>
    <xf numFmtId="170"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24" borderId="0" applyNumberFormat="0" applyBorder="0" applyAlignment="0" applyProtection="0"/>
    <xf numFmtId="0" fontId="1" fillId="0" borderId="0"/>
    <xf numFmtId="0" fontId="1" fillId="14" borderId="35" applyNumberFormat="0" applyFont="0" applyAlignment="0" applyProtection="0"/>
    <xf numFmtId="170" fontId="1" fillId="0" borderId="0" applyFont="0" applyFill="0" applyBorder="0" applyAlignment="0" applyProtection="0"/>
    <xf numFmtId="9" fontId="1" fillId="0" borderId="0" applyFont="0" applyFill="0" applyBorder="0" applyAlignment="0" applyProtection="0"/>
    <xf numFmtId="0" fontId="1" fillId="16" borderId="0" applyNumberFormat="0" applyBorder="0" applyAlignment="0" applyProtection="0"/>
    <xf numFmtId="0" fontId="1" fillId="20" borderId="0" applyNumberFormat="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70" fontId="1" fillId="0" borderId="0" applyFont="0" applyFill="0" applyBorder="0" applyAlignment="0" applyProtection="0"/>
    <xf numFmtId="170" fontId="1" fillId="0" borderId="0" applyFont="0" applyFill="0" applyBorder="0" applyAlignment="0" applyProtection="0"/>
    <xf numFmtId="0" fontId="1" fillId="37"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36"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4" borderId="35"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0" borderId="0"/>
    <xf numFmtId="312" fontId="1" fillId="16" borderId="0" applyNumberFormat="0" applyBorder="0" applyAlignment="0" applyProtection="0"/>
    <xf numFmtId="312" fontId="1" fillId="20" borderId="0" applyNumberFormat="0" applyBorder="0" applyAlignment="0" applyProtection="0"/>
    <xf numFmtId="312" fontId="1" fillId="24" borderId="0" applyNumberFormat="0" applyBorder="0" applyAlignment="0" applyProtection="0"/>
    <xf numFmtId="312" fontId="1" fillId="28" borderId="0" applyNumberFormat="0" applyBorder="0" applyAlignment="0" applyProtection="0"/>
    <xf numFmtId="312" fontId="1" fillId="32" borderId="0" applyNumberFormat="0" applyBorder="0" applyAlignment="0" applyProtection="0"/>
    <xf numFmtId="312" fontId="1" fillId="36" borderId="0" applyNumberFormat="0" applyBorder="0" applyAlignment="0" applyProtection="0"/>
    <xf numFmtId="312" fontId="1" fillId="17" borderId="0" applyNumberFormat="0" applyBorder="0" applyAlignment="0" applyProtection="0"/>
    <xf numFmtId="312" fontId="1" fillId="21" borderId="0" applyNumberFormat="0" applyBorder="0" applyAlignment="0" applyProtection="0"/>
    <xf numFmtId="312" fontId="1" fillId="25" borderId="0" applyNumberFormat="0" applyBorder="0" applyAlignment="0" applyProtection="0"/>
    <xf numFmtId="312" fontId="1" fillId="29" borderId="0" applyNumberFormat="0" applyBorder="0" applyAlignment="0" applyProtection="0"/>
    <xf numFmtId="312" fontId="1" fillId="33" borderId="0" applyNumberFormat="0" applyBorder="0" applyAlignment="0" applyProtection="0"/>
    <xf numFmtId="312" fontId="1" fillId="37" borderId="0" applyNumberFormat="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312" fontId="1" fillId="0" borderId="0"/>
    <xf numFmtId="312" fontId="1" fillId="0" borderId="0"/>
    <xf numFmtId="312" fontId="1" fillId="0" borderId="0"/>
    <xf numFmtId="312" fontId="1" fillId="0" borderId="0"/>
    <xf numFmtId="0" fontId="1" fillId="0" borderId="0"/>
    <xf numFmtId="0" fontId="1" fillId="0" borderId="0"/>
    <xf numFmtId="0" fontId="1" fillId="0" borderId="0"/>
    <xf numFmtId="312" fontId="1" fillId="14" borderId="3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70" fontId="1" fillId="0" borderId="0" applyFont="0" applyFill="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170"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17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applyFont="0" applyFill="0" applyBorder="0" applyAlignment="0" applyProtection="0"/>
    <xf numFmtId="0" fontId="1" fillId="0" borderId="0"/>
    <xf numFmtId="17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0" fontId="1" fillId="0" borderId="0"/>
    <xf numFmtId="170" fontId="1" fillId="0" borderId="0" applyFont="0" applyFill="0" applyBorder="0" applyAlignment="0" applyProtection="0"/>
    <xf numFmtId="9" fontId="1" fillId="0" borderId="0" applyFont="0" applyFill="0" applyBorder="0" applyAlignment="0" applyProtection="0"/>
    <xf numFmtId="0" fontId="1" fillId="0" borderId="0"/>
    <xf numFmtId="170"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4" borderId="35"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170" fontId="1" fillId="0" borderId="0" applyFont="0" applyFill="0" applyBorder="0" applyAlignment="0" applyProtection="0"/>
    <xf numFmtId="9" fontId="1" fillId="0" borderId="0" applyFont="0" applyFill="0" applyBorder="0" applyAlignment="0" applyProtection="0"/>
    <xf numFmtId="0" fontId="1" fillId="0" borderId="0"/>
    <xf numFmtId="170"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0" fontId="1" fillId="0" borderId="0"/>
    <xf numFmtId="170"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24" borderId="0" applyNumberFormat="0" applyBorder="0" applyAlignment="0" applyProtection="0"/>
    <xf numFmtId="0" fontId="1" fillId="0" borderId="0"/>
    <xf numFmtId="0" fontId="1" fillId="14" borderId="35" applyNumberFormat="0" applyFont="0" applyAlignment="0" applyProtection="0"/>
    <xf numFmtId="170" fontId="1" fillId="0" borderId="0" applyFont="0" applyFill="0" applyBorder="0" applyAlignment="0" applyProtection="0"/>
    <xf numFmtId="9" fontId="1" fillId="0" borderId="0" applyFont="0" applyFill="0" applyBorder="0" applyAlignment="0" applyProtection="0"/>
    <xf numFmtId="0" fontId="1" fillId="16" borderId="0" applyNumberFormat="0" applyBorder="0" applyAlignment="0" applyProtection="0"/>
    <xf numFmtId="0" fontId="1" fillId="20" borderId="0" applyNumberFormat="0" applyBorder="0" applyAlignment="0" applyProtection="0"/>
    <xf numFmtId="9" fontId="1" fillId="0" borderId="0" applyFont="0" applyFill="0" applyBorder="0" applyAlignment="0" applyProtection="0"/>
    <xf numFmtId="16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70" fontId="1" fillId="0" borderId="0" applyFont="0" applyFill="0" applyBorder="0" applyAlignment="0" applyProtection="0"/>
    <xf numFmtId="170" fontId="1" fillId="0" borderId="0" applyFont="0" applyFill="0" applyBorder="0" applyAlignment="0" applyProtection="0"/>
    <xf numFmtId="0" fontId="1" fillId="37"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36"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4" borderId="35"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0" borderId="0"/>
    <xf numFmtId="312" fontId="1" fillId="16" borderId="0" applyNumberFormat="0" applyBorder="0" applyAlignment="0" applyProtection="0"/>
    <xf numFmtId="312" fontId="1" fillId="20" borderId="0" applyNumberFormat="0" applyBorder="0" applyAlignment="0" applyProtection="0"/>
    <xf numFmtId="312" fontId="1" fillId="24" borderId="0" applyNumberFormat="0" applyBorder="0" applyAlignment="0" applyProtection="0"/>
    <xf numFmtId="312" fontId="1" fillId="28" borderId="0" applyNumberFormat="0" applyBorder="0" applyAlignment="0" applyProtection="0"/>
    <xf numFmtId="312" fontId="1" fillId="32" borderId="0" applyNumberFormat="0" applyBorder="0" applyAlignment="0" applyProtection="0"/>
    <xf numFmtId="312" fontId="1" fillId="36" borderId="0" applyNumberFormat="0" applyBorder="0" applyAlignment="0" applyProtection="0"/>
    <xf numFmtId="312" fontId="1" fillId="17" borderId="0" applyNumberFormat="0" applyBorder="0" applyAlignment="0" applyProtection="0"/>
    <xf numFmtId="312" fontId="1" fillId="21" borderId="0" applyNumberFormat="0" applyBorder="0" applyAlignment="0" applyProtection="0"/>
    <xf numFmtId="312" fontId="1" fillId="25" borderId="0" applyNumberFormat="0" applyBorder="0" applyAlignment="0" applyProtection="0"/>
    <xf numFmtId="312" fontId="1" fillId="29" borderId="0" applyNumberFormat="0" applyBorder="0" applyAlignment="0" applyProtection="0"/>
    <xf numFmtId="312" fontId="1" fillId="33" borderId="0" applyNumberFormat="0" applyBorder="0" applyAlignment="0" applyProtection="0"/>
    <xf numFmtId="312" fontId="1" fillId="37" borderId="0" applyNumberFormat="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312" fontId="1" fillId="0" borderId="0"/>
    <xf numFmtId="312" fontId="1" fillId="0" borderId="0"/>
    <xf numFmtId="312" fontId="1" fillId="0" borderId="0"/>
    <xf numFmtId="312" fontId="1" fillId="0" borderId="0"/>
    <xf numFmtId="0" fontId="1" fillId="0" borderId="0"/>
    <xf numFmtId="0" fontId="1" fillId="0" borderId="0"/>
    <xf numFmtId="0" fontId="1" fillId="0" borderId="0"/>
    <xf numFmtId="312" fontId="1" fillId="14" borderId="3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70" fontId="1" fillId="0" borderId="0" applyFont="0" applyFill="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170"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17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applyFont="0" applyFill="0" applyBorder="0" applyAlignment="0" applyProtection="0"/>
    <xf numFmtId="0" fontId="1" fillId="0" borderId="0"/>
    <xf numFmtId="17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0" fontId="1" fillId="0" borderId="0"/>
    <xf numFmtId="170" fontId="1" fillId="0" borderId="0" applyFont="0" applyFill="0" applyBorder="0" applyAlignment="0" applyProtection="0"/>
    <xf numFmtId="9" fontId="1" fillId="0" borderId="0" applyFont="0" applyFill="0" applyBorder="0" applyAlignment="0" applyProtection="0"/>
    <xf numFmtId="0" fontId="1" fillId="0" borderId="0"/>
    <xf numFmtId="170"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4" borderId="35"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170" fontId="1" fillId="0" borderId="0" applyFont="0" applyFill="0" applyBorder="0" applyAlignment="0" applyProtection="0"/>
    <xf numFmtId="0" fontId="1" fillId="0" borderId="0"/>
    <xf numFmtId="170"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0" fontId="1" fillId="0" borderId="0"/>
    <xf numFmtId="170"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24" borderId="0" applyNumberFormat="0" applyBorder="0" applyAlignment="0" applyProtection="0"/>
    <xf numFmtId="0" fontId="1" fillId="0" borderId="0"/>
    <xf numFmtId="0" fontId="1" fillId="14" borderId="35" applyNumberFormat="0" applyFont="0" applyAlignment="0" applyProtection="0"/>
    <xf numFmtId="170" fontId="1" fillId="0" borderId="0" applyFont="0" applyFill="0" applyBorder="0" applyAlignment="0" applyProtection="0"/>
    <xf numFmtId="9" fontId="1" fillId="0" borderId="0" applyFont="0" applyFill="0" applyBorder="0" applyAlignment="0" applyProtection="0"/>
    <xf numFmtId="0" fontId="1" fillId="16" borderId="0" applyNumberFormat="0" applyBorder="0" applyAlignment="0" applyProtection="0"/>
    <xf numFmtId="0" fontId="1" fillId="20" borderId="0" applyNumberFormat="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70" fontId="1" fillId="0" borderId="0" applyFont="0" applyFill="0" applyBorder="0" applyAlignment="0" applyProtection="0"/>
    <xf numFmtId="170" fontId="1" fillId="0" borderId="0" applyFont="0" applyFill="0" applyBorder="0" applyAlignment="0" applyProtection="0"/>
    <xf numFmtId="0" fontId="1" fillId="37"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36"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4" borderId="35"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0" borderId="0"/>
    <xf numFmtId="312" fontId="1" fillId="16" borderId="0" applyNumberFormat="0" applyBorder="0" applyAlignment="0" applyProtection="0"/>
    <xf numFmtId="312" fontId="1" fillId="20" borderId="0" applyNumberFormat="0" applyBorder="0" applyAlignment="0" applyProtection="0"/>
    <xf numFmtId="312" fontId="1" fillId="24" borderId="0" applyNumberFormat="0" applyBorder="0" applyAlignment="0" applyProtection="0"/>
    <xf numFmtId="312" fontId="1" fillId="28" borderId="0" applyNumberFormat="0" applyBorder="0" applyAlignment="0" applyProtection="0"/>
    <xf numFmtId="312" fontId="1" fillId="32" borderId="0" applyNumberFormat="0" applyBorder="0" applyAlignment="0" applyProtection="0"/>
    <xf numFmtId="312" fontId="1" fillId="36" borderId="0" applyNumberFormat="0" applyBorder="0" applyAlignment="0" applyProtection="0"/>
    <xf numFmtId="312" fontId="1" fillId="17" borderId="0" applyNumberFormat="0" applyBorder="0" applyAlignment="0" applyProtection="0"/>
    <xf numFmtId="312" fontId="1" fillId="21" borderId="0" applyNumberFormat="0" applyBorder="0" applyAlignment="0" applyProtection="0"/>
    <xf numFmtId="312" fontId="1" fillId="25" borderId="0" applyNumberFormat="0" applyBorder="0" applyAlignment="0" applyProtection="0"/>
    <xf numFmtId="312" fontId="1" fillId="29" borderId="0" applyNumberFormat="0" applyBorder="0" applyAlignment="0" applyProtection="0"/>
    <xf numFmtId="312" fontId="1" fillId="33" borderId="0" applyNumberFormat="0" applyBorder="0" applyAlignment="0" applyProtection="0"/>
    <xf numFmtId="312" fontId="1" fillId="37" borderId="0" applyNumberFormat="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312" fontId="1" fillId="0" borderId="0"/>
    <xf numFmtId="312" fontId="1" fillId="0" borderId="0"/>
    <xf numFmtId="312" fontId="1" fillId="0" borderId="0"/>
    <xf numFmtId="312" fontId="1" fillId="0" borderId="0"/>
    <xf numFmtId="0" fontId="1" fillId="0" borderId="0"/>
    <xf numFmtId="0" fontId="1" fillId="0" borderId="0"/>
    <xf numFmtId="0" fontId="1" fillId="0" borderId="0"/>
    <xf numFmtId="312" fontId="1" fillId="14" borderId="3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70" fontId="1" fillId="0" borderId="0" applyFont="0" applyFill="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170"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17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applyFont="0" applyFill="0" applyBorder="0" applyAlignment="0" applyProtection="0"/>
    <xf numFmtId="0" fontId="1" fillId="0" borderId="0"/>
    <xf numFmtId="17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0" fontId="1" fillId="0" borderId="0"/>
    <xf numFmtId="170" fontId="1" fillId="0" borderId="0" applyFont="0" applyFill="0" applyBorder="0" applyAlignment="0" applyProtection="0"/>
    <xf numFmtId="9" fontId="1" fillId="0" borderId="0" applyFont="0" applyFill="0" applyBorder="0" applyAlignment="0" applyProtection="0"/>
    <xf numFmtId="0" fontId="1" fillId="0" borderId="0"/>
    <xf numFmtId="170"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4" borderId="35"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170" fontId="1" fillId="0" borderId="0" applyFont="0" applyFill="0" applyBorder="0" applyAlignment="0" applyProtection="0"/>
    <xf numFmtId="0" fontId="1" fillId="0" borderId="0"/>
    <xf numFmtId="170"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0" fontId="1" fillId="0" borderId="0"/>
    <xf numFmtId="170"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24" borderId="0" applyNumberFormat="0" applyBorder="0" applyAlignment="0" applyProtection="0"/>
    <xf numFmtId="0" fontId="1" fillId="0" borderId="0"/>
    <xf numFmtId="0" fontId="1" fillId="14" borderId="35" applyNumberFormat="0" applyFont="0" applyAlignment="0" applyProtection="0"/>
    <xf numFmtId="170" fontId="1" fillId="0" borderId="0" applyFont="0" applyFill="0" applyBorder="0" applyAlignment="0" applyProtection="0"/>
    <xf numFmtId="9" fontId="1" fillId="0" borderId="0" applyFont="0" applyFill="0" applyBorder="0" applyAlignment="0" applyProtection="0"/>
    <xf numFmtId="0" fontId="1" fillId="16" borderId="0" applyNumberFormat="0" applyBorder="0" applyAlignment="0" applyProtection="0"/>
    <xf numFmtId="0" fontId="1" fillId="20" borderId="0" applyNumberFormat="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70" fontId="1" fillId="0" borderId="0" applyFont="0" applyFill="0" applyBorder="0" applyAlignment="0" applyProtection="0"/>
    <xf numFmtId="170" fontId="1" fillId="0" borderId="0" applyFont="0" applyFill="0" applyBorder="0" applyAlignment="0" applyProtection="0"/>
    <xf numFmtId="0" fontId="1" fillId="37"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36"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4" borderId="35"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0" borderId="0"/>
    <xf numFmtId="312" fontId="1" fillId="16" borderId="0" applyNumberFormat="0" applyBorder="0" applyAlignment="0" applyProtection="0"/>
    <xf numFmtId="312" fontId="1" fillId="20" borderId="0" applyNumberFormat="0" applyBorder="0" applyAlignment="0" applyProtection="0"/>
    <xf numFmtId="312" fontId="1" fillId="24" borderId="0" applyNumberFormat="0" applyBorder="0" applyAlignment="0" applyProtection="0"/>
    <xf numFmtId="312" fontId="1" fillId="28" borderId="0" applyNumberFormat="0" applyBorder="0" applyAlignment="0" applyProtection="0"/>
    <xf numFmtId="312" fontId="1" fillId="32" borderId="0" applyNumberFormat="0" applyBorder="0" applyAlignment="0" applyProtection="0"/>
    <xf numFmtId="312" fontId="1" fillId="36" borderId="0" applyNumberFormat="0" applyBorder="0" applyAlignment="0" applyProtection="0"/>
    <xf numFmtId="312" fontId="1" fillId="17" borderId="0" applyNumberFormat="0" applyBorder="0" applyAlignment="0" applyProtection="0"/>
    <xf numFmtId="312" fontId="1" fillId="21" borderId="0" applyNumberFormat="0" applyBorder="0" applyAlignment="0" applyProtection="0"/>
    <xf numFmtId="312" fontId="1" fillId="25" borderId="0" applyNumberFormat="0" applyBorder="0" applyAlignment="0" applyProtection="0"/>
    <xf numFmtId="312" fontId="1" fillId="29" borderId="0" applyNumberFormat="0" applyBorder="0" applyAlignment="0" applyProtection="0"/>
    <xf numFmtId="312" fontId="1" fillId="33" borderId="0" applyNumberFormat="0" applyBorder="0" applyAlignment="0" applyProtection="0"/>
    <xf numFmtId="312" fontId="1" fillId="37" borderId="0" applyNumberFormat="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312" fontId="1" fillId="0" borderId="0"/>
    <xf numFmtId="312" fontId="1" fillId="0" borderId="0"/>
    <xf numFmtId="312" fontId="1" fillId="0" borderId="0"/>
    <xf numFmtId="312" fontId="1" fillId="0" borderId="0"/>
    <xf numFmtId="0" fontId="1" fillId="0" borderId="0"/>
    <xf numFmtId="0" fontId="1" fillId="0" borderId="0"/>
    <xf numFmtId="0" fontId="1" fillId="0" borderId="0"/>
    <xf numFmtId="312" fontId="1" fillId="14" borderId="3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70" fontId="1" fillId="0" borderId="0" applyFont="0" applyFill="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170"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17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applyFont="0" applyFill="0" applyBorder="0" applyAlignment="0" applyProtection="0"/>
    <xf numFmtId="0" fontId="1" fillId="0" borderId="0"/>
    <xf numFmtId="17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0" fontId="1" fillId="0" borderId="0"/>
    <xf numFmtId="170" fontId="1" fillId="0" borderId="0" applyFont="0" applyFill="0" applyBorder="0" applyAlignment="0" applyProtection="0"/>
    <xf numFmtId="9" fontId="1" fillId="0" borderId="0" applyFont="0" applyFill="0" applyBorder="0" applyAlignment="0" applyProtection="0"/>
    <xf numFmtId="0" fontId="1" fillId="0" borderId="0"/>
    <xf numFmtId="170"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4" borderId="35"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170" fontId="1" fillId="0" borderId="0" applyFont="0" applyFill="0" applyBorder="0" applyAlignment="0" applyProtection="0"/>
    <xf numFmtId="9" fontId="1" fillId="0" borderId="0" applyFont="0" applyFill="0" applyBorder="0" applyAlignment="0" applyProtection="0"/>
    <xf numFmtId="0" fontId="1" fillId="0" borderId="0"/>
    <xf numFmtId="170"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0" fontId="1" fillId="0" borderId="0"/>
    <xf numFmtId="170"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24" borderId="0" applyNumberFormat="0" applyBorder="0" applyAlignment="0" applyProtection="0"/>
    <xf numFmtId="0" fontId="1" fillId="0" borderId="0"/>
    <xf numFmtId="0" fontId="1" fillId="14" borderId="35" applyNumberFormat="0" applyFont="0" applyAlignment="0" applyProtection="0"/>
    <xf numFmtId="170" fontId="1" fillId="0" borderId="0" applyFont="0" applyFill="0" applyBorder="0" applyAlignment="0" applyProtection="0"/>
    <xf numFmtId="9" fontId="1" fillId="0" borderId="0" applyFont="0" applyFill="0" applyBorder="0" applyAlignment="0" applyProtection="0"/>
    <xf numFmtId="0" fontId="1" fillId="16" borderId="0" applyNumberFormat="0" applyBorder="0" applyAlignment="0" applyProtection="0"/>
    <xf numFmtId="0" fontId="1" fillId="20" borderId="0" applyNumberFormat="0" applyBorder="0" applyAlignment="0" applyProtection="0"/>
    <xf numFmtId="9" fontId="1" fillId="0" borderId="0" applyFont="0" applyFill="0" applyBorder="0" applyAlignment="0" applyProtection="0"/>
    <xf numFmtId="16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70" fontId="1" fillId="0" borderId="0" applyFont="0" applyFill="0" applyBorder="0" applyAlignment="0" applyProtection="0"/>
    <xf numFmtId="170" fontId="1" fillId="0" borderId="0" applyFont="0" applyFill="0" applyBorder="0" applyAlignment="0" applyProtection="0"/>
    <xf numFmtId="0" fontId="1" fillId="37"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36"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4" borderId="35"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0" borderId="0"/>
    <xf numFmtId="312" fontId="1" fillId="16" borderId="0" applyNumberFormat="0" applyBorder="0" applyAlignment="0" applyProtection="0"/>
    <xf numFmtId="312" fontId="1" fillId="20" borderId="0" applyNumberFormat="0" applyBorder="0" applyAlignment="0" applyProtection="0"/>
    <xf numFmtId="312" fontId="1" fillId="24" borderId="0" applyNumberFormat="0" applyBorder="0" applyAlignment="0" applyProtection="0"/>
    <xf numFmtId="312" fontId="1" fillId="28" borderId="0" applyNumberFormat="0" applyBorder="0" applyAlignment="0" applyProtection="0"/>
    <xf numFmtId="312" fontId="1" fillId="32" borderId="0" applyNumberFormat="0" applyBorder="0" applyAlignment="0" applyProtection="0"/>
    <xf numFmtId="312" fontId="1" fillId="36" borderId="0" applyNumberFormat="0" applyBorder="0" applyAlignment="0" applyProtection="0"/>
    <xf numFmtId="312" fontId="1" fillId="17" borderId="0" applyNumberFormat="0" applyBorder="0" applyAlignment="0" applyProtection="0"/>
    <xf numFmtId="312" fontId="1" fillId="21" borderId="0" applyNumberFormat="0" applyBorder="0" applyAlignment="0" applyProtection="0"/>
    <xf numFmtId="312" fontId="1" fillId="25" borderId="0" applyNumberFormat="0" applyBorder="0" applyAlignment="0" applyProtection="0"/>
    <xf numFmtId="312" fontId="1" fillId="29" borderId="0" applyNumberFormat="0" applyBorder="0" applyAlignment="0" applyProtection="0"/>
    <xf numFmtId="312" fontId="1" fillId="33" borderId="0" applyNumberFormat="0" applyBorder="0" applyAlignment="0" applyProtection="0"/>
    <xf numFmtId="312" fontId="1" fillId="37" borderId="0" applyNumberFormat="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312" fontId="1" fillId="0" borderId="0"/>
    <xf numFmtId="312" fontId="1" fillId="0" borderId="0"/>
    <xf numFmtId="312" fontId="1" fillId="0" borderId="0"/>
    <xf numFmtId="312" fontId="1" fillId="0" borderId="0"/>
    <xf numFmtId="0" fontId="1" fillId="0" borderId="0"/>
    <xf numFmtId="0" fontId="1" fillId="0" borderId="0"/>
    <xf numFmtId="0" fontId="1" fillId="0" borderId="0"/>
    <xf numFmtId="312" fontId="1" fillId="14" borderId="3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70" fontId="1" fillId="0" borderId="0" applyFont="0" applyFill="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170"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17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applyFont="0" applyFill="0" applyBorder="0" applyAlignment="0" applyProtection="0"/>
    <xf numFmtId="0" fontId="1" fillId="0" borderId="0"/>
    <xf numFmtId="17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0" fontId="1" fillId="0" borderId="0"/>
    <xf numFmtId="170" fontId="1" fillId="0" borderId="0" applyFont="0" applyFill="0" applyBorder="0" applyAlignment="0" applyProtection="0"/>
    <xf numFmtId="9" fontId="1" fillId="0" borderId="0" applyFont="0" applyFill="0" applyBorder="0" applyAlignment="0" applyProtection="0"/>
    <xf numFmtId="0" fontId="1" fillId="0" borderId="0"/>
    <xf numFmtId="170"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4" borderId="35"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170" fontId="1" fillId="0" borderId="0" applyFont="0" applyFill="0" applyBorder="0" applyAlignment="0" applyProtection="0"/>
    <xf numFmtId="9" fontId="1" fillId="0" borderId="0" applyFont="0" applyFill="0" applyBorder="0" applyAlignment="0" applyProtection="0"/>
    <xf numFmtId="0" fontId="1" fillId="0" borderId="0"/>
    <xf numFmtId="170"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0" fontId="1" fillId="0" borderId="0"/>
    <xf numFmtId="170"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24" borderId="0" applyNumberFormat="0" applyBorder="0" applyAlignment="0" applyProtection="0"/>
    <xf numFmtId="0" fontId="1" fillId="0" borderId="0"/>
    <xf numFmtId="0" fontId="1" fillId="14" borderId="35" applyNumberFormat="0" applyFont="0" applyAlignment="0" applyProtection="0"/>
    <xf numFmtId="170" fontId="1" fillId="0" borderId="0" applyFont="0" applyFill="0" applyBorder="0" applyAlignment="0" applyProtection="0"/>
    <xf numFmtId="9" fontId="1" fillId="0" borderId="0" applyFont="0" applyFill="0" applyBorder="0" applyAlignment="0" applyProtection="0"/>
    <xf numFmtId="0" fontId="1" fillId="16" borderId="0" applyNumberFormat="0" applyBorder="0" applyAlignment="0" applyProtection="0"/>
    <xf numFmtId="0" fontId="1" fillId="20" borderId="0" applyNumberFormat="0" applyBorder="0" applyAlignment="0" applyProtection="0"/>
    <xf numFmtId="9" fontId="1" fillId="0" borderId="0" applyFont="0" applyFill="0" applyBorder="0" applyAlignment="0" applyProtection="0"/>
    <xf numFmtId="16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70" fontId="1" fillId="0" borderId="0" applyFont="0" applyFill="0" applyBorder="0" applyAlignment="0" applyProtection="0"/>
    <xf numFmtId="170" fontId="1" fillId="0" borderId="0" applyFont="0" applyFill="0" applyBorder="0" applyAlignment="0" applyProtection="0"/>
    <xf numFmtId="0" fontId="1" fillId="37"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36"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7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16" borderId="0" applyNumberFormat="0" applyBorder="0" applyAlignment="0" applyProtection="0"/>
    <xf numFmtId="9" fontId="1" fillId="0" borderId="0" applyFont="0" applyFill="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14" borderId="35" applyNumberFormat="0" applyFont="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312" fontId="1" fillId="16" borderId="0" applyNumberFormat="0" applyBorder="0" applyAlignment="0" applyProtection="0"/>
    <xf numFmtId="312" fontId="1" fillId="16" borderId="0" applyNumberFormat="0" applyBorder="0" applyAlignment="0" applyProtection="0"/>
    <xf numFmtId="312" fontId="1" fillId="16" borderId="0" applyNumberFormat="0" applyBorder="0" applyAlignment="0" applyProtection="0"/>
    <xf numFmtId="312" fontId="1" fillId="16" borderId="0" applyNumberFormat="0" applyBorder="0" applyAlignment="0" applyProtection="0"/>
    <xf numFmtId="312" fontId="1" fillId="16" borderId="0" applyNumberFormat="0" applyBorder="0" applyAlignment="0" applyProtection="0"/>
    <xf numFmtId="312" fontId="1" fillId="16" borderId="0" applyNumberFormat="0" applyBorder="0" applyAlignment="0" applyProtection="0"/>
    <xf numFmtId="312"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312" fontId="1" fillId="20" borderId="0" applyNumberFormat="0" applyBorder="0" applyAlignment="0" applyProtection="0"/>
    <xf numFmtId="312" fontId="1" fillId="20" borderId="0" applyNumberFormat="0" applyBorder="0" applyAlignment="0" applyProtection="0"/>
    <xf numFmtId="312" fontId="1" fillId="20" borderId="0" applyNumberFormat="0" applyBorder="0" applyAlignment="0" applyProtection="0"/>
    <xf numFmtId="312" fontId="1" fillId="20" borderId="0" applyNumberFormat="0" applyBorder="0" applyAlignment="0" applyProtection="0"/>
    <xf numFmtId="312" fontId="1" fillId="20" borderId="0" applyNumberFormat="0" applyBorder="0" applyAlignment="0" applyProtection="0"/>
    <xf numFmtId="312" fontId="1" fillId="20" borderId="0" applyNumberFormat="0" applyBorder="0" applyAlignment="0" applyProtection="0"/>
    <xf numFmtId="312"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312" fontId="1" fillId="24" borderId="0" applyNumberFormat="0" applyBorder="0" applyAlignment="0" applyProtection="0"/>
    <xf numFmtId="312" fontId="1" fillId="24" borderId="0" applyNumberFormat="0" applyBorder="0" applyAlignment="0" applyProtection="0"/>
    <xf numFmtId="312" fontId="1" fillId="24" borderId="0" applyNumberFormat="0" applyBorder="0" applyAlignment="0" applyProtection="0"/>
    <xf numFmtId="312" fontId="1" fillId="24" borderId="0" applyNumberFormat="0" applyBorder="0" applyAlignment="0" applyProtection="0"/>
    <xf numFmtId="312" fontId="1" fillId="24" borderId="0" applyNumberFormat="0" applyBorder="0" applyAlignment="0" applyProtection="0"/>
    <xf numFmtId="312" fontId="1" fillId="24" borderId="0" applyNumberFormat="0" applyBorder="0" applyAlignment="0" applyProtection="0"/>
    <xf numFmtId="312"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312" fontId="1" fillId="28" borderId="0" applyNumberFormat="0" applyBorder="0" applyAlignment="0" applyProtection="0"/>
    <xf numFmtId="312" fontId="1" fillId="28" borderId="0" applyNumberFormat="0" applyBorder="0" applyAlignment="0" applyProtection="0"/>
    <xf numFmtId="312" fontId="1" fillId="28" borderId="0" applyNumberFormat="0" applyBorder="0" applyAlignment="0" applyProtection="0"/>
    <xf numFmtId="312" fontId="1" fillId="28" borderId="0" applyNumberFormat="0" applyBorder="0" applyAlignment="0" applyProtection="0"/>
    <xf numFmtId="312" fontId="1" fillId="28" borderId="0" applyNumberFormat="0" applyBorder="0" applyAlignment="0" applyProtection="0"/>
    <xf numFmtId="312" fontId="1" fillId="28" borderId="0" applyNumberFormat="0" applyBorder="0" applyAlignment="0" applyProtection="0"/>
    <xf numFmtId="312"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312" fontId="1" fillId="32" borderId="0" applyNumberFormat="0" applyBorder="0" applyAlignment="0" applyProtection="0"/>
    <xf numFmtId="312" fontId="1" fillId="32" borderId="0" applyNumberFormat="0" applyBorder="0" applyAlignment="0" applyProtection="0"/>
    <xf numFmtId="312" fontId="1" fillId="32" borderId="0" applyNumberFormat="0" applyBorder="0" applyAlignment="0" applyProtection="0"/>
    <xf numFmtId="312" fontId="1" fillId="32" borderId="0" applyNumberFormat="0" applyBorder="0" applyAlignment="0" applyProtection="0"/>
    <xf numFmtId="312" fontId="1" fillId="32" borderId="0" applyNumberFormat="0" applyBorder="0" applyAlignment="0" applyProtection="0"/>
    <xf numFmtId="312" fontId="1" fillId="32" borderId="0" applyNumberFormat="0" applyBorder="0" applyAlignment="0" applyProtection="0"/>
    <xf numFmtId="312"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312" fontId="1" fillId="36" borderId="0" applyNumberFormat="0" applyBorder="0" applyAlignment="0" applyProtection="0"/>
    <xf numFmtId="312" fontId="1" fillId="36" borderId="0" applyNumberFormat="0" applyBorder="0" applyAlignment="0" applyProtection="0"/>
    <xf numFmtId="312" fontId="1" fillId="36" borderId="0" applyNumberFormat="0" applyBorder="0" applyAlignment="0" applyProtection="0"/>
    <xf numFmtId="312" fontId="1" fillId="36" borderId="0" applyNumberFormat="0" applyBorder="0" applyAlignment="0" applyProtection="0"/>
    <xf numFmtId="312" fontId="1" fillId="36" borderId="0" applyNumberFormat="0" applyBorder="0" applyAlignment="0" applyProtection="0"/>
    <xf numFmtId="312" fontId="1" fillId="36" borderId="0" applyNumberFormat="0" applyBorder="0" applyAlignment="0" applyProtection="0"/>
    <xf numFmtId="312" fontId="1" fillId="3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312" fontId="1" fillId="17" borderId="0" applyNumberFormat="0" applyBorder="0" applyAlignment="0" applyProtection="0"/>
    <xf numFmtId="312" fontId="1" fillId="17" borderId="0" applyNumberFormat="0" applyBorder="0" applyAlignment="0" applyProtection="0"/>
    <xf numFmtId="312" fontId="1" fillId="17" borderId="0" applyNumberFormat="0" applyBorder="0" applyAlignment="0" applyProtection="0"/>
    <xf numFmtId="312" fontId="1" fillId="17" borderId="0" applyNumberFormat="0" applyBorder="0" applyAlignment="0" applyProtection="0"/>
    <xf numFmtId="312" fontId="1" fillId="17" borderId="0" applyNumberFormat="0" applyBorder="0" applyAlignment="0" applyProtection="0"/>
    <xf numFmtId="312" fontId="1" fillId="17" borderId="0" applyNumberFormat="0" applyBorder="0" applyAlignment="0" applyProtection="0"/>
    <xf numFmtId="312"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312" fontId="1" fillId="21" borderId="0" applyNumberFormat="0" applyBorder="0" applyAlignment="0" applyProtection="0"/>
    <xf numFmtId="312" fontId="1" fillId="21" borderId="0" applyNumberFormat="0" applyBorder="0" applyAlignment="0" applyProtection="0"/>
    <xf numFmtId="312" fontId="1" fillId="21" borderId="0" applyNumberFormat="0" applyBorder="0" applyAlignment="0" applyProtection="0"/>
    <xf numFmtId="312" fontId="1" fillId="21" borderId="0" applyNumberFormat="0" applyBorder="0" applyAlignment="0" applyProtection="0"/>
    <xf numFmtId="312" fontId="1" fillId="21" borderId="0" applyNumberFormat="0" applyBorder="0" applyAlignment="0" applyProtection="0"/>
    <xf numFmtId="312" fontId="1" fillId="21" borderId="0" applyNumberFormat="0" applyBorder="0" applyAlignment="0" applyProtection="0"/>
    <xf numFmtId="312"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312" fontId="1" fillId="25" borderId="0" applyNumberFormat="0" applyBorder="0" applyAlignment="0" applyProtection="0"/>
    <xf numFmtId="312" fontId="1" fillId="25" borderId="0" applyNumberFormat="0" applyBorder="0" applyAlignment="0" applyProtection="0"/>
    <xf numFmtId="312" fontId="1" fillId="25" borderId="0" applyNumberFormat="0" applyBorder="0" applyAlignment="0" applyProtection="0"/>
    <xf numFmtId="312" fontId="1" fillId="25" borderId="0" applyNumberFormat="0" applyBorder="0" applyAlignment="0" applyProtection="0"/>
    <xf numFmtId="312" fontId="1" fillId="25" borderId="0" applyNumberFormat="0" applyBorder="0" applyAlignment="0" applyProtection="0"/>
    <xf numFmtId="312" fontId="1" fillId="25" borderId="0" applyNumberFormat="0" applyBorder="0" applyAlignment="0" applyProtection="0"/>
    <xf numFmtId="312"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312" fontId="1" fillId="29" borderId="0" applyNumberFormat="0" applyBorder="0" applyAlignment="0" applyProtection="0"/>
    <xf numFmtId="312" fontId="1" fillId="29" borderId="0" applyNumberFormat="0" applyBorder="0" applyAlignment="0" applyProtection="0"/>
    <xf numFmtId="312" fontId="1" fillId="29" borderId="0" applyNumberFormat="0" applyBorder="0" applyAlignment="0" applyProtection="0"/>
    <xf numFmtId="312" fontId="1" fillId="29" borderId="0" applyNumberFormat="0" applyBorder="0" applyAlignment="0" applyProtection="0"/>
    <xf numFmtId="312" fontId="1" fillId="29" borderId="0" applyNumberFormat="0" applyBorder="0" applyAlignment="0" applyProtection="0"/>
    <xf numFmtId="312" fontId="1" fillId="29" borderId="0" applyNumberFormat="0" applyBorder="0" applyAlignment="0" applyProtection="0"/>
    <xf numFmtId="312"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312" fontId="1" fillId="33" borderId="0" applyNumberFormat="0" applyBorder="0" applyAlignment="0" applyProtection="0"/>
    <xf numFmtId="312" fontId="1" fillId="33" borderId="0" applyNumberFormat="0" applyBorder="0" applyAlignment="0" applyProtection="0"/>
    <xf numFmtId="312" fontId="1" fillId="33" borderId="0" applyNumberFormat="0" applyBorder="0" applyAlignment="0" applyProtection="0"/>
    <xf numFmtId="312" fontId="1" fillId="33" borderId="0" applyNumberFormat="0" applyBorder="0" applyAlignment="0" applyProtection="0"/>
    <xf numFmtId="312" fontId="1" fillId="33" borderId="0" applyNumberFormat="0" applyBorder="0" applyAlignment="0" applyProtection="0"/>
    <xf numFmtId="312" fontId="1" fillId="33" borderId="0" applyNumberFormat="0" applyBorder="0" applyAlignment="0" applyProtection="0"/>
    <xf numFmtId="312" fontId="1" fillId="3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312" fontId="1" fillId="37" borderId="0" applyNumberFormat="0" applyBorder="0" applyAlignment="0" applyProtection="0"/>
    <xf numFmtId="312" fontId="1" fillId="37" borderId="0" applyNumberFormat="0" applyBorder="0" applyAlignment="0" applyProtection="0"/>
    <xf numFmtId="312" fontId="1" fillId="37" borderId="0" applyNumberFormat="0" applyBorder="0" applyAlignment="0" applyProtection="0"/>
    <xf numFmtId="312" fontId="1" fillId="37" borderId="0" applyNumberFormat="0" applyBorder="0" applyAlignment="0" applyProtection="0"/>
    <xf numFmtId="312" fontId="1" fillId="37" borderId="0" applyNumberFormat="0" applyBorder="0" applyAlignment="0" applyProtection="0"/>
    <xf numFmtId="312" fontId="1" fillId="37" borderId="0" applyNumberFormat="0" applyBorder="0" applyAlignment="0" applyProtection="0"/>
    <xf numFmtId="312" fontId="1" fillId="37"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12" fontId="1" fillId="0" borderId="0"/>
    <xf numFmtId="312" fontId="1" fillId="0" borderId="0"/>
    <xf numFmtId="312" fontId="1" fillId="0" borderId="0"/>
    <xf numFmtId="312" fontId="1" fillId="0" borderId="0"/>
    <xf numFmtId="312" fontId="1" fillId="0" borderId="0"/>
    <xf numFmtId="312" fontId="1" fillId="0" borderId="0"/>
    <xf numFmtId="31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12" fontId="1" fillId="0" borderId="0"/>
    <xf numFmtId="312" fontId="1" fillId="0" borderId="0"/>
    <xf numFmtId="312" fontId="1" fillId="0" borderId="0"/>
    <xf numFmtId="312" fontId="1" fillId="0" borderId="0"/>
    <xf numFmtId="312" fontId="1" fillId="0" borderId="0"/>
    <xf numFmtId="312" fontId="1" fillId="0" borderId="0"/>
    <xf numFmtId="31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12" fontId="1" fillId="0" borderId="0"/>
    <xf numFmtId="312" fontId="1" fillId="0" borderId="0"/>
    <xf numFmtId="312" fontId="1" fillId="0" borderId="0"/>
    <xf numFmtId="312" fontId="1" fillId="0" borderId="0"/>
    <xf numFmtId="312" fontId="1" fillId="0" borderId="0"/>
    <xf numFmtId="312" fontId="1" fillId="0" borderId="0"/>
    <xf numFmtId="31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12" fontId="1" fillId="0" borderId="0"/>
    <xf numFmtId="312" fontId="1" fillId="0" borderId="0"/>
    <xf numFmtId="312" fontId="1" fillId="0" borderId="0"/>
    <xf numFmtId="312" fontId="1" fillId="0" borderId="0"/>
    <xf numFmtId="312" fontId="1" fillId="0" borderId="0"/>
    <xf numFmtId="312" fontId="1" fillId="0" borderId="0"/>
    <xf numFmtId="31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312" fontId="1" fillId="14" borderId="35" applyNumberFormat="0" applyFont="0" applyAlignment="0" applyProtection="0"/>
    <xf numFmtId="312" fontId="1" fillId="14" borderId="35" applyNumberFormat="0" applyFont="0" applyAlignment="0" applyProtection="0"/>
    <xf numFmtId="312" fontId="1" fillId="14" borderId="35" applyNumberFormat="0" applyFont="0" applyAlignment="0" applyProtection="0"/>
    <xf numFmtId="312" fontId="1" fillId="14" borderId="35" applyNumberFormat="0" applyFont="0" applyAlignment="0" applyProtection="0"/>
    <xf numFmtId="312" fontId="1" fillId="14" borderId="35" applyNumberFormat="0" applyFont="0" applyAlignment="0" applyProtection="0"/>
    <xf numFmtId="312" fontId="1" fillId="14" borderId="35" applyNumberFormat="0" applyFont="0" applyAlignment="0" applyProtection="0"/>
    <xf numFmtId="312" fontId="1" fillId="14" borderId="3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61" fontId="217" fillId="93" borderId="73" applyNumberFormat="0" applyBorder="0" applyAlignment="0" applyProtection="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61" fontId="217" fillId="93" borderId="73" applyNumberFormat="0" applyBorder="0" applyAlignment="0" applyProtection="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16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4" borderId="35"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35" applyNumberFormat="0" applyFont="0" applyAlignment="0" applyProtection="0"/>
    <xf numFmtId="0" fontId="1" fillId="0" borderId="0"/>
    <xf numFmtId="0" fontId="1" fillId="0" borderId="0"/>
    <xf numFmtId="0" fontId="1" fillId="16" borderId="0" applyNumberFormat="0" applyBorder="0" applyAlignment="0" applyProtection="0"/>
    <xf numFmtId="0" fontId="1" fillId="17" borderId="0" applyNumberFormat="0" applyBorder="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0" borderId="0"/>
    <xf numFmtId="0" fontId="1" fillId="0" borderId="0"/>
    <xf numFmtId="0" fontId="1" fillId="28" borderId="0" applyNumberFormat="0" applyBorder="0" applyAlignment="0" applyProtection="0"/>
    <xf numFmtId="0" fontId="1" fillId="29" borderId="0" applyNumberFormat="0" applyBorder="0" applyAlignment="0" applyProtection="0"/>
    <xf numFmtId="0" fontId="1" fillId="0" borderId="0"/>
    <xf numFmtId="0" fontId="1" fillId="0" borderId="0"/>
    <xf numFmtId="0" fontId="1" fillId="32" borderId="0" applyNumberFormat="0" applyBorder="0" applyAlignment="0" applyProtection="0"/>
    <xf numFmtId="0" fontId="1" fillId="33" borderId="0" applyNumberFormat="0" applyBorder="0" applyAlignment="0" applyProtection="0"/>
    <xf numFmtId="0" fontId="1" fillId="0" borderId="0"/>
    <xf numFmtId="0" fontId="1" fillId="36" borderId="0" applyNumberFormat="0" applyBorder="0" applyAlignment="0" applyProtection="0"/>
    <xf numFmtId="0" fontId="1" fillId="3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35" applyNumberFormat="0" applyFont="0" applyAlignment="0" applyProtection="0"/>
    <xf numFmtId="0" fontId="1" fillId="0" borderId="0"/>
    <xf numFmtId="0" fontId="1" fillId="0" borderId="0"/>
    <xf numFmtId="0" fontId="1" fillId="16" borderId="0" applyNumberFormat="0" applyBorder="0" applyAlignment="0" applyProtection="0"/>
    <xf numFmtId="0" fontId="1" fillId="17" borderId="0" applyNumberFormat="0" applyBorder="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0" borderId="0"/>
    <xf numFmtId="0" fontId="1" fillId="0" borderId="0"/>
    <xf numFmtId="0" fontId="1" fillId="28" borderId="0" applyNumberFormat="0" applyBorder="0" applyAlignment="0" applyProtection="0"/>
    <xf numFmtId="0" fontId="1" fillId="29" borderId="0" applyNumberFormat="0" applyBorder="0" applyAlignment="0" applyProtection="0"/>
    <xf numFmtId="0" fontId="1" fillId="0" borderId="0"/>
    <xf numFmtId="0" fontId="1" fillId="0" borderId="0"/>
    <xf numFmtId="0" fontId="1" fillId="32" borderId="0" applyNumberFormat="0" applyBorder="0" applyAlignment="0" applyProtection="0"/>
    <xf numFmtId="0" fontId="1" fillId="33" borderId="0" applyNumberFormat="0" applyBorder="0" applyAlignment="0" applyProtection="0"/>
    <xf numFmtId="0" fontId="1" fillId="0" borderId="0"/>
    <xf numFmtId="0" fontId="1" fillId="36" borderId="0" applyNumberFormat="0" applyBorder="0" applyAlignment="0" applyProtection="0"/>
    <xf numFmtId="0" fontId="1" fillId="3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applyFont="0" applyFill="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312" fontId="1" fillId="16" borderId="0" applyNumberFormat="0" applyBorder="0" applyAlignment="0" applyProtection="0"/>
    <xf numFmtId="312" fontId="1" fillId="16" borderId="0" applyNumberFormat="0" applyBorder="0" applyAlignment="0" applyProtection="0"/>
    <xf numFmtId="312" fontId="1" fillId="16" borderId="0" applyNumberFormat="0" applyBorder="0" applyAlignment="0" applyProtection="0"/>
    <xf numFmtId="312" fontId="1" fillId="16" borderId="0" applyNumberFormat="0" applyBorder="0" applyAlignment="0" applyProtection="0"/>
    <xf numFmtId="312" fontId="1" fillId="16" borderId="0" applyNumberFormat="0" applyBorder="0" applyAlignment="0" applyProtection="0"/>
    <xf numFmtId="312" fontId="1" fillId="16" borderId="0" applyNumberFormat="0" applyBorder="0" applyAlignment="0" applyProtection="0"/>
    <xf numFmtId="312"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312" fontId="1" fillId="20" borderId="0" applyNumberFormat="0" applyBorder="0" applyAlignment="0" applyProtection="0"/>
    <xf numFmtId="312" fontId="1" fillId="20" borderId="0" applyNumberFormat="0" applyBorder="0" applyAlignment="0" applyProtection="0"/>
    <xf numFmtId="312" fontId="1" fillId="20" borderId="0" applyNumberFormat="0" applyBorder="0" applyAlignment="0" applyProtection="0"/>
    <xf numFmtId="312" fontId="1" fillId="20" borderId="0" applyNumberFormat="0" applyBorder="0" applyAlignment="0" applyProtection="0"/>
    <xf numFmtId="312" fontId="1" fillId="20" borderId="0" applyNumberFormat="0" applyBorder="0" applyAlignment="0" applyProtection="0"/>
    <xf numFmtId="312" fontId="1" fillId="20" borderId="0" applyNumberFormat="0" applyBorder="0" applyAlignment="0" applyProtection="0"/>
    <xf numFmtId="312"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312" fontId="1" fillId="24" borderId="0" applyNumberFormat="0" applyBorder="0" applyAlignment="0" applyProtection="0"/>
    <xf numFmtId="312" fontId="1" fillId="24" borderId="0" applyNumberFormat="0" applyBorder="0" applyAlignment="0" applyProtection="0"/>
    <xf numFmtId="312" fontId="1" fillId="24" borderId="0" applyNumberFormat="0" applyBorder="0" applyAlignment="0" applyProtection="0"/>
    <xf numFmtId="312" fontId="1" fillId="24" borderId="0" applyNumberFormat="0" applyBorder="0" applyAlignment="0" applyProtection="0"/>
    <xf numFmtId="312" fontId="1" fillId="24" borderId="0" applyNumberFormat="0" applyBorder="0" applyAlignment="0" applyProtection="0"/>
    <xf numFmtId="312" fontId="1" fillId="24" borderId="0" applyNumberFormat="0" applyBorder="0" applyAlignment="0" applyProtection="0"/>
    <xf numFmtId="312"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312" fontId="1" fillId="28" borderId="0" applyNumberFormat="0" applyBorder="0" applyAlignment="0" applyProtection="0"/>
    <xf numFmtId="312" fontId="1" fillId="28" borderId="0" applyNumberFormat="0" applyBorder="0" applyAlignment="0" applyProtection="0"/>
    <xf numFmtId="312" fontId="1" fillId="28" borderId="0" applyNumberFormat="0" applyBorder="0" applyAlignment="0" applyProtection="0"/>
    <xf numFmtId="312" fontId="1" fillId="28" borderId="0" applyNumberFormat="0" applyBorder="0" applyAlignment="0" applyProtection="0"/>
    <xf numFmtId="312" fontId="1" fillId="28" borderId="0" applyNumberFormat="0" applyBorder="0" applyAlignment="0" applyProtection="0"/>
    <xf numFmtId="312" fontId="1" fillId="28" borderId="0" applyNumberFormat="0" applyBorder="0" applyAlignment="0" applyProtection="0"/>
    <xf numFmtId="312"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312" fontId="1" fillId="32" borderId="0" applyNumberFormat="0" applyBorder="0" applyAlignment="0" applyProtection="0"/>
    <xf numFmtId="312" fontId="1" fillId="32" borderId="0" applyNumberFormat="0" applyBorder="0" applyAlignment="0" applyProtection="0"/>
    <xf numFmtId="312" fontId="1" fillId="32" borderId="0" applyNumberFormat="0" applyBorder="0" applyAlignment="0" applyProtection="0"/>
    <xf numFmtId="312" fontId="1" fillId="32" borderId="0" applyNumberFormat="0" applyBorder="0" applyAlignment="0" applyProtection="0"/>
    <xf numFmtId="312" fontId="1" fillId="32" borderId="0" applyNumberFormat="0" applyBorder="0" applyAlignment="0" applyProtection="0"/>
    <xf numFmtId="312" fontId="1" fillId="32" borderId="0" applyNumberFormat="0" applyBorder="0" applyAlignment="0" applyProtection="0"/>
    <xf numFmtId="312"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312" fontId="1" fillId="36" borderId="0" applyNumberFormat="0" applyBorder="0" applyAlignment="0" applyProtection="0"/>
    <xf numFmtId="312" fontId="1" fillId="36" borderId="0" applyNumberFormat="0" applyBorder="0" applyAlignment="0" applyProtection="0"/>
    <xf numFmtId="312" fontId="1" fillId="36" borderId="0" applyNumberFormat="0" applyBorder="0" applyAlignment="0" applyProtection="0"/>
    <xf numFmtId="312" fontId="1" fillId="36" borderId="0" applyNumberFormat="0" applyBorder="0" applyAlignment="0" applyProtection="0"/>
    <xf numFmtId="312" fontId="1" fillId="36" borderId="0" applyNumberFormat="0" applyBorder="0" applyAlignment="0" applyProtection="0"/>
    <xf numFmtId="312" fontId="1" fillId="36" borderId="0" applyNumberFormat="0" applyBorder="0" applyAlignment="0" applyProtection="0"/>
    <xf numFmtId="312" fontId="1" fillId="3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312" fontId="1" fillId="17" borderId="0" applyNumberFormat="0" applyBorder="0" applyAlignment="0" applyProtection="0"/>
    <xf numFmtId="312" fontId="1" fillId="17" borderId="0" applyNumberFormat="0" applyBorder="0" applyAlignment="0" applyProtection="0"/>
    <xf numFmtId="312" fontId="1" fillId="17" borderId="0" applyNumberFormat="0" applyBorder="0" applyAlignment="0" applyProtection="0"/>
    <xf numFmtId="312" fontId="1" fillId="17" borderId="0" applyNumberFormat="0" applyBorder="0" applyAlignment="0" applyProtection="0"/>
    <xf numFmtId="312" fontId="1" fillId="17" borderId="0" applyNumberFormat="0" applyBorder="0" applyAlignment="0" applyProtection="0"/>
    <xf numFmtId="312" fontId="1" fillId="17" borderId="0" applyNumberFormat="0" applyBorder="0" applyAlignment="0" applyProtection="0"/>
    <xf numFmtId="312"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312" fontId="1" fillId="21" borderId="0" applyNumberFormat="0" applyBorder="0" applyAlignment="0" applyProtection="0"/>
    <xf numFmtId="312" fontId="1" fillId="21" borderId="0" applyNumberFormat="0" applyBorder="0" applyAlignment="0" applyProtection="0"/>
    <xf numFmtId="312" fontId="1" fillId="21" borderId="0" applyNumberFormat="0" applyBorder="0" applyAlignment="0" applyProtection="0"/>
    <xf numFmtId="312" fontId="1" fillId="21" borderId="0" applyNumberFormat="0" applyBorder="0" applyAlignment="0" applyProtection="0"/>
    <xf numFmtId="312" fontId="1" fillId="21" borderId="0" applyNumberFormat="0" applyBorder="0" applyAlignment="0" applyProtection="0"/>
    <xf numFmtId="312" fontId="1" fillId="21" borderId="0" applyNumberFormat="0" applyBorder="0" applyAlignment="0" applyProtection="0"/>
    <xf numFmtId="312"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312" fontId="1" fillId="25" borderId="0" applyNumberFormat="0" applyBorder="0" applyAlignment="0" applyProtection="0"/>
    <xf numFmtId="312" fontId="1" fillId="25" borderId="0" applyNumberFormat="0" applyBorder="0" applyAlignment="0" applyProtection="0"/>
    <xf numFmtId="312" fontId="1" fillId="25" borderId="0" applyNumberFormat="0" applyBorder="0" applyAlignment="0" applyProtection="0"/>
    <xf numFmtId="312" fontId="1" fillId="25" borderId="0" applyNumberFormat="0" applyBorder="0" applyAlignment="0" applyProtection="0"/>
    <xf numFmtId="312" fontId="1" fillId="25" borderId="0" applyNumberFormat="0" applyBorder="0" applyAlignment="0" applyProtection="0"/>
    <xf numFmtId="312" fontId="1" fillId="25" borderId="0" applyNumberFormat="0" applyBorder="0" applyAlignment="0" applyProtection="0"/>
    <xf numFmtId="312"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312" fontId="1" fillId="29" borderId="0" applyNumberFormat="0" applyBorder="0" applyAlignment="0" applyProtection="0"/>
    <xf numFmtId="312" fontId="1" fillId="29" borderId="0" applyNumberFormat="0" applyBorder="0" applyAlignment="0" applyProtection="0"/>
    <xf numFmtId="312" fontId="1" fillId="29" borderId="0" applyNumberFormat="0" applyBorder="0" applyAlignment="0" applyProtection="0"/>
    <xf numFmtId="312" fontId="1" fillId="29" borderId="0" applyNumberFormat="0" applyBorder="0" applyAlignment="0" applyProtection="0"/>
    <xf numFmtId="312" fontId="1" fillId="29" borderId="0" applyNumberFormat="0" applyBorder="0" applyAlignment="0" applyProtection="0"/>
    <xf numFmtId="312" fontId="1" fillId="29" borderId="0" applyNumberFormat="0" applyBorder="0" applyAlignment="0" applyProtection="0"/>
    <xf numFmtId="312"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312" fontId="1" fillId="33" borderId="0" applyNumberFormat="0" applyBorder="0" applyAlignment="0" applyProtection="0"/>
    <xf numFmtId="312" fontId="1" fillId="33" borderId="0" applyNumberFormat="0" applyBorder="0" applyAlignment="0" applyProtection="0"/>
    <xf numFmtId="312" fontId="1" fillId="33" borderId="0" applyNumberFormat="0" applyBorder="0" applyAlignment="0" applyProtection="0"/>
    <xf numFmtId="312" fontId="1" fillId="33" borderId="0" applyNumberFormat="0" applyBorder="0" applyAlignment="0" applyProtection="0"/>
    <xf numFmtId="312" fontId="1" fillId="33" borderId="0" applyNumberFormat="0" applyBorder="0" applyAlignment="0" applyProtection="0"/>
    <xf numFmtId="312" fontId="1" fillId="33" borderId="0" applyNumberFormat="0" applyBorder="0" applyAlignment="0" applyProtection="0"/>
    <xf numFmtId="312" fontId="1" fillId="3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312" fontId="1" fillId="37" borderId="0" applyNumberFormat="0" applyBorder="0" applyAlignment="0" applyProtection="0"/>
    <xf numFmtId="312" fontId="1" fillId="37" borderId="0" applyNumberFormat="0" applyBorder="0" applyAlignment="0" applyProtection="0"/>
    <xf numFmtId="312" fontId="1" fillId="37" borderId="0" applyNumberFormat="0" applyBorder="0" applyAlignment="0" applyProtection="0"/>
    <xf numFmtId="312" fontId="1" fillId="37" borderId="0" applyNumberFormat="0" applyBorder="0" applyAlignment="0" applyProtection="0"/>
    <xf numFmtId="312" fontId="1" fillId="37" borderId="0" applyNumberFormat="0" applyBorder="0" applyAlignment="0" applyProtection="0"/>
    <xf numFmtId="312" fontId="1" fillId="37" borderId="0" applyNumberFormat="0" applyBorder="0" applyAlignment="0" applyProtection="0"/>
    <xf numFmtId="312" fontId="1" fillId="37"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4" fontId="1" fillId="0" borderId="0" applyFont="0" applyFill="0" applyBorder="0" applyAlignment="0" applyProtection="0"/>
    <xf numFmtId="9" fontId="11" fillId="0" borderId="0" applyFont="0" applyFill="0" applyBorder="0" applyAlignment="0" applyProtection="0"/>
    <xf numFmtId="0" fontId="76" fillId="48" borderId="39"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12" fontId="1" fillId="0" borderId="0"/>
    <xf numFmtId="312" fontId="1" fillId="0" borderId="0"/>
    <xf numFmtId="312" fontId="1" fillId="0" borderId="0"/>
    <xf numFmtId="312" fontId="1" fillId="0" borderId="0"/>
    <xf numFmtId="312" fontId="1" fillId="0" borderId="0"/>
    <xf numFmtId="312" fontId="1" fillId="0" borderId="0"/>
    <xf numFmtId="31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12" fontId="1" fillId="0" borderId="0"/>
    <xf numFmtId="312" fontId="1" fillId="0" borderId="0"/>
    <xf numFmtId="312" fontId="1" fillId="0" borderId="0"/>
    <xf numFmtId="312" fontId="1" fillId="0" borderId="0"/>
    <xf numFmtId="312" fontId="1" fillId="0" borderId="0"/>
    <xf numFmtId="312" fontId="1" fillId="0" borderId="0"/>
    <xf numFmtId="31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12" fontId="1" fillId="0" borderId="0"/>
    <xf numFmtId="312" fontId="1" fillId="0" borderId="0"/>
    <xf numFmtId="312" fontId="1" fillId="0" borderId="0"/>
    <xf numFmtId="312" fontId="1" fillId="0" borderId="0"/>
    <xf numFmtId="312" fontId="1" fillId="0" borderId="0"/>
    <xf numFmtId="312" fontId="1" fillId="0" borderId="0"/>
    <xf numFmtId="31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12" fontId="1" fillId="0" borderId="0"/>
    <xf numFmtId="312" fontId="1" fillId="0" borderId="0"/>
    <xf numFmtId="312" fontId="1" fillId="0" borderId="0"/>
    <xf numFmtId="312" fontId="1" fillId="0" borderId="0"/>
    <xf numFmtId="312" fontId="1" fillId="0" borderId="0"/>
    <xf numFmtId="312" fontId="1" fillId="0" borderId="0"/>
    <xf numFmtId="31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312" fontId="1" fillId="14" borderId="35" applyNumberFormat="0" applyFont="0" applyAlignment="0" applyProtection="0"/>
    <xf numFmtId="312" fontId="1" fillId="14" borderId="35" applyNumberFormat="0" applyFont="0" applyAlignment="0" applyProtection="0"/>
    <xf numFmtId="312" fontId="1" fillId="14" borderId="35" applyNumberFormat="0" applyFont="0" applyAlignment="0" applyProtection="0"/>
    <xf numFmtId="312" fontId="1" fillId="14" borderId="35" applyNumberFormat="0" applyFont="0" applyAlignment="0" applyProtection="0"/>
    <xf numFmtId="312" fontId="1" fillId="14" borderId="35" applyNumberFormat="0" applyFont="0" applyAlignment="0" applyProtection="0"/>
    <xf numFmtId="312" fontId="1" fillId="14" borderId="35" applyNumberFormat="0" applyFont="0" applyAlignment="0" applyProtection="0"/>
    <xf numFmtId="312" fontId="1" fillId="14" borderId="3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61" fontId="217" fillId="93" borderId="73" applyNumberFormat="0" applyBorder="0" applyAlignment="0" applyProtection="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0" fontId="117"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6" fillId="48" borderId="39"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17" fillId="0" borderId="0" applyFont="0" applyFill="0" applyBorder="0" applyAlignment="0" applyProtection="0"/>
    <xf numFmtId="43" fontId="117" fillId="0" borderId="0" applyFont="0" applyFill="0" applyBorder="0" applyAlignment="0" applyProtection="0"/>
    <xf numFmtId="170" fontId="11" fillId="0" borderId="0" applyFont="0" applyFill="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312" fontId="1" fillId="16" borderId="0" applyNumberFormat="0" applyBorder="0" applyAlignment="0" applyProtection="0"/>
    <xf numFmtId="312" fontId="1" fillId="16" borderId="0" applyNumberFormat="0" applyBorder="0" applyAlignment="0" applyProtection="0"/>
    <xf numFmtId="312" fontId="1" fillId="16" borderId="0" applyNumberFormat="0" applyBorder="0" applyAlignment="0" applyProtection="0"/>
    <xf numFmtId="312" fontId="1" fillId="16" borderId="0" applyNumberFormat="0" applyBorder="0" applyAlignment="0" applyProtection="0"/>
    <xf numFmtId="312" fontId="1" fillId="16" borderId="0" applyNumberFormat="0" applyBorder="0" applyAlignment="0" applyProtection="0"/>
    <xf numFmtId="312" fontId="1" fillId="16" borderId="0" applyNumberFormat="0" applyBorder="0" applyAlignment="0" applyProtection="0"/>
    <xf numFmtId="312"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312" fontId="1" fillId="20" borderId="0" applyNumberFormat="0" applyBorder="0" applyAlignment="0" applyProtection="0"/>
    <xf numFmtId="312" fontId="1" fillId="20" borderId="0" applyNumberFormat="0" applyBorder="0" applyAlignment="0" applyProtection="0"/>
    <xf numFmtId="312" fontId="1" fillId="20" borderId="0" applyNumberFormat="0" applyBorder="0" applyAlignment="0" applyProtection="0"/>
    <xf numFmtId="312" fontId="1" fillId="20" borderId="0" applyNumberFormat="0" applyBorder="0" applyAlignment="0" applyProtection="0"/>
    <xf numFmtId="312" fontId="1" fillId="20" borderId="0" applyNumberFormat="0" applyBorder="0" applyAlignment="0" applyProtection="0"/>
    <xf numFmtId="312" fontId="1" fillId="20" borderId="0" applyNumberFormat="0" applyBorder="0" applyAlignment="0" applyProtection="0"/>
    <xf numFmtId="312"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312" fontId="1" fillId="24" borderId="0" applyNumberFormat="0" applyBorder="0" applyAlignment="0" applyProtection="0"/>
    <xf numFmtId="312" fontId="1" fillId="24" borderId="0" applyNumberFormat="0" applyBorder="0" applyAlignment="0" applyProtection="0"/>
    <xf numFmtId="312" fontId="1" fillId="24" borderId="0" applyNumberFormat="0" applyBorder="0" applyAlignment="0" applyProtection="0"/>
    <xf numFmtId="312" fontId="1" fillId="24" borderId="0" applyNumberFormat="0" applyBorder="0" applyAlignment="0" applyProtection="0"/>
    <xf numFmtId="312" fontId="1" fillId="24" borderId="0" applyNumberFormat="0" applyBorder="0" applyAlignment="0" applyProtection="0"/>
    <xf numFmtId="312" fontId="1" fillId="24" borderId="0" applyNumberFormat="0" applyBorder="0" applyAlignment="0" applyProtection="0"/>
    <xf numFmtId="312"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312" fontId="1" fillId="28" borderId="0" applyNumberFormat="0" applyBorder="0" applyAlignment="0" applyProtection="0"/>
    <xf numFmtId="312" fontId="1" fillId="28" borderId="0" applyNumberFormat="0" applyBorder="0" applyAlignment="0" applyProtection="0"/>
    <xf numFmtId="312" fontId="1" fillId="28" borderId="0" applyNumberFormat="0" applyBorder="0" applyAlignment="0" applyProtection="0"/>
    <xf numFmtId="312" fontId="1" fillId="28" borderId="0" applyNumberFormat="0" applyBorder="0" applyAlignment="0" applyProtection="0"/>
    <xf numFmtId="312" fontId="1" fillId="28" borderId="0" applyNumberFormat="0" applyBorder="0" applyAlignment="0" applyProtection="0"/>
    <xf numFmtId="312" fontId="1" fillId="28" borderId="0" applyNumberFormat="0" applyBorder="0" applyAlignment="0" applyProtection="0"/>
    <xf numFmtId="312"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312" fontId="1" fillId="32" borderId="0" applyNumberFormat="0" applyBorder="0" applyAlignment="0" applyProtection="0"/>
    <xf numFmtId="312" fontId="1" fillId="32" borderId="0" applyNumberFormat="0" applyBorder="0" applyAlignment="0" applyProtection="0"/>
    <xf numFmtId="312" fontId="1" fillId="32" borderId="0" applyNumberFormat="0" applyBorder="0" applyAlignment="0" applyProtection="0"/>
    <xf numFmtId="312" fontId="1" fillId="32" borderId="0" applyNumberFormat="0" applyBorder="0" applyAlignment="0" applyProtection="0"/>
    <xf numFmtId="312" fontId="1" fillId="32" borderId="0" applyNumberFormat="0" applyBorder="0" applyAlignment="0" applyProtection="0"/>
    <xf numFmtId="312" fontId="1" fillId="32" borderId="0" applyNumberFormat="0" applyBorder="0" applyAlignment="0" applyProtection="0"/>
    <xf numFmtId="312"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312" fontId="1" fillId="36" borderId="0" applyNumberFormat="0" applyBorder="0" applyAlignment="0" applyProtection="0"/>
    <xf numFmtId="312" fontId="1" fillId="36" borderId="0" applyNumberFormat="0" applyBorder="0" applyAlignment="0" applyProtection="0"/>
    <xf numFmtId="312" fontId="1" fillId="36" borderId="0" applyNumberFormat="0" applyBorder="0" applyAlignment="0" applyProtection="0"/>
    <xf numFmtId="312" fontId="1" fillId="36" borderId="0" applyNumberFormat="0" applyBorder="0" applyAlignment="0" applyProtection="0"/>
    <xf numFmtId="312" fontId="1" fillId="36" borderId="0" applyNumberFormat="0" applyBorder="0" applyAlignment="0" applyProtection="0"/>
    <xf numFmtId="312" fontId="1" fillId="36" borderId="0" applyNumberFormat="0" applyBorder="0" applyAlignment="0" applyProtection="0"/>
    <xf numFmtId="312" fontId="1" fillId="3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312" fontId="1" fillId="17" borderId="0" applyNumberFormat="0" applyBorder="0" applyAlignment="0" applyProtection="0"/>
    <xf numFmtId="312" fontId="1" fillId="17" borderId="0" applyNumberFormat="0" applyBorder="0" applyAlignment="0" applyProtection="0"/>
    <xf numFmtId="312" fontId="1" fillId="17" borderId="0" applyNumberFormat="0" applyBorder="0" applyAlignment="0" applyProtection="0"/>
    <xf numFmtId="312" fontId="1" fillId="17" borderId="0" applyNumberFormat="0" applyBorder="0" applyAlignment="0" applyProtection="0"/>
    <xf numFmtId="312" fontId="1" fillId="17" borderId="0" applyNumberFormat="0" applyBorder="0" applyAlignment="0" applyProtection="0"/>
    <xf numFmtId="312" fontId="1" fillId="17" borderId="0" applyNumberFormat="0" applyBorder="0" applyAlignment="0" applyProtection="0"/>
    <xf numFmtId="312"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312" fontId="1" fillId="21" borderId="0" applyNumberFormat="0" applyBorder="0" applyAlignment="0" applyProtection="0"/>
    <xf numFmtId="312" fontId="1" fillId="21" borderId="0" applyNumberFormat="0" applyBorder="0" applyAlignment="0" applyProtection="0"/>
    <xf numFmtId="312" fontId="1" fillId="21" borderId="0" applyNumberFormat="0" applyBorder="0" applyAlignment="0" applyProtection="0"/>
    <xf numFmtId="312" fontId="1" fillId="21" borderId="0" applyNumberFormat="0" applyBorder="0" applyAlignment="0" applyProtection="0"/>
    <xf numFmtId="312" fontId="1" fillId="21" borderId="0" applyNumberFormat="0" applyBorder="0" applyAlignment="0" applyProtection="0"/>
    <xf numFmtId="312" fontId="1" fillId="21" borderId="0" applyNumberFormat="0" applyBorder="0" applyAlignment="0" applyProtection="0"/>
    <xf numFmtId="312"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312" fontId="1" fillId="25" borderId="0" applyNumberFormat="0" applyBorder="0" applyAlignment="0" applyProtection="0"/>
    <xf numFmtId="312" fontId="1" fillId="25" borderId="0" applyNumberFormat="0" applyBorder="0" applyAlignment="0" applyProtection="0"/>
    <xf numFmtId="312" fontId="1" fillId="25" borderId="0" applyNumberFormat="0" applyBorder="0" applyAlignment="0" applyProtection="0"/>
    <xf numFmtId="312" fontId="1" fillId="25" borderId="0" applyNumberFormat="0" applyBorder="0" applyAlignment="0" applyProtection="0"/>
    <xf numFmtId="312" fontId="1" fillId="25" borderId="0" applyNumberFormat="0" applyBorder="0" applyAlignment="0" applyProtection="0"/>
    <xf numFmtId="312" fontId="1" fillId="25" borderId="0" applyNumberFormat="0" applyBorder="0" applyAlignment="0" applyProtection="0"/>
    <xf numFmtId="312"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312" fontId="1" fillId="29" borderId="0" applyNumberFormat="0" applyBorder="0" applyAlignment="0" applyProtection="0"/>
    <xf numFmtId="312" fontId="1" fillId="29" borderId="0" applyNumberFormat="0" applyBorder="0" applyAlignment="0" applyProtection="0"/>
    <xf numFmtId="312" fontId="1" fillId="29" borderId="0" applyNumberFormat="0" applyBorder="0" applyAlignment="0" applyProtection="0"/>
    <xf numFmtId="312" fontId="1" fillId="29" borderId="0" applyNumberFormat="0" applyBorder="0" applyAlignment="0" applyProtection="0"/>
    <xf numFmtId="312" fontId="1" fillId="29" borderId="0" applyNumberFormat="0" applyBorder="0" applyAlignment="0" applyProtection="0"/>
    <xf numFmtId="312" fontId="1" fillId="29" borderId="0" applyNumberFormat="0" applyBorder="0" applyAlignment="0" applyProtection="0"/>
    <xf numFmtId="312"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312" fontId="1" fillId="33" borderId="0" applyNumberFormat="0" applyBorder="0" applyAlignment="0" applyProtection="0"/>
    <xf numFmtId="312" fontId="1" fillId="33" borderId="0" applyNumberFormat="0" applyBorder="0" applyAlignment="0" applyProtection="0"/>
    <xf numFmtId="312" fontId="1" fillId="33" borderId="0" applyNumberFormat="0" applyBorder="0" applyAlignment="0" applyProtection="0"/>
    <xf numFmtId="312" fontId="1" fillId="33" borderId="0" applyNumberFormat="0" applyBorder="0" applyAlignment="0" applyProtection="0"/>
    <xf numFmtId="312" fontId="1" fillId="33" borderId="0" applyNumberFormat="0" applyBorder="0" applyAlignment="0" applyProtection="0"/>
    <xf numFmtId="312" fontId="1" fillId="33" borderId="0" applyNumberFormat="0" applyBorder="0" applyAlignment="0" applyProtection="0"/>
    <xf numFmtId="312" fontId="1" fillId="3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312" fontId="1" fillId="37" borderId="0" applyNumberFormat="0" applyBorder="0" applyAlignment="0" applyProtection="0"/>
    <xf numFmtId="312" fontId="1" fillId="37" borderId="0" applyNumberFormat="0" applyBorder="0" applyAlignment="0" applyProtection="0"/>
    <xf numFmtId="312" fontId="1" fillId="37" borderId="0" applyNumberFormat="0" applyBorder="0" applyAlignment="0" applyProtection="0"/>
    <xf numFmtId="312" fontId="1" fillId="37" borderId="0" applyNumberFormat="0" applyBorder="0" applyAlignment="0" applyProtection="0"/>
    <xf numFmtId="312" fontId="1" fillId="37" borderId="0" applyNumberFormat="0" applyBorder="0" applyAlignment="0" applyProtection="0"/>
    <xf numFmtId="312" fontId="1" fillId="37" borderId="0" applyNumberFormat="0" applyBorder="0" applyAlignment="0" applyProtection="0"/>
    <xf numFmtId="312" fontId="1" fillId="37"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12" fontId="1" fillId="0" borderId="0"/>
    <xf numFmtId="312" fontId="1" fillId="0" borderId="0"/>
    <xf numFmtId="312" fontId="1" fillId="0" borderId="0"/>
    <xf numFmtId="312" fontId="1" fillId="0" borderId="0"/>
    <xf numFmtId="312" fontId="1" fillId="0" borderId="0"/>
    <xf numFmtId="312" fontId="1" fillId="0" borderId="0"/>
    <xf numFmtId="31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12" fontId="1" fillId="0" borderId="0"/>
    <xf numFmtId="312" fontId="1" fillId="0" borderId="0"/>
    <xf numFmtId="312" fontId="1" fillId="0" borderId="0"/>
    <xf numFmtId="312" fontId="1" fillId="0" borderId="0"/>
    <xf numFmtId="312" fontId="1" fillId="0" borderId="0"/>
    <xf numFmtId="312" fontId="1" fillId="0" borderId="0"/>
    <xf numFmtId="31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12" fontId="1" fillId="0" borderId="0"/>
    <xf numFmtId="312" fontId="1" fillId="0" borderId="0"/>
    <xf numFmtId="312" fontId="1" fillId="0" borderId="0"/>
    <xf numFmtId="312" fontId="1" fillId="0" borderId="0"/>
    <xf numFmtId="312" fontId="1" fillId="0" borderId="0"/>
    <xf numFmtId="312" fontId="1" fillId="0" borderId="0"/>
    <xf numFmtId="31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12" fontId="1" fillId="0" borderId="0"/>
    <xf numFmtId="312" fontId="1" fillId="0" borderId="0"/>
    <xf numFmtId="312" fontId="1" fillId="0" borderId="0"/>
    <xf numFmtId="312" fontId="1" fillId="0" borderId="0"/>
    <xf numFmtId="312" fontId="1" fillId="0" borderId="0"/>
    <xf numFmtId="312" fontId="1" fillId="0" borderId="0"/>
    <xf numFmtId="31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312" fontId="1" fillId="14" borderId="35" applyNumberFormat="0" applyFont="0" applyAlignment="0" applyProtection="0"/>
    <xf numFmtId="312" fontId="1" fillId="14" borderId="35" applyNumberFormat="0" applyFont="0" applyAlignment="0" applyProtection="0"/>
    <xf numFmtId="312" fontId="1" fillId="14" borderId="35" applyNumberFormat="0" applyFont="0" applyAlignment="0" applyProtection="0"/>
    <xf numFmtId="312" fontId="1" fillId="14" borderId="35" applyNumberFormat="0" applyFont="0" applyAlignment="0" applyProtection="0"/>
    <xf numFmtId="312" fontId="1" fillId="14" borderId="35" applyNumberFormat="0" applyFont="0" applyAlignment="0" applyProtection="0"/>
    <xf numFmtId="312" fontId="1" fillId="14" borderId="35" applyNumberFormat="0" applyFont="0" applyAlignment="0" applyProtection="0"/>
    <xf numFmtId="312" fontId="1" fillId="14" borderId="3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1" fillId="0" borderId="0" applyFont="0" applyFill="0" applyBorder="0" applyAlignment="0" applyProtection="0"/>
    <xf numFmtId="9" fontId="11" fillId="0" borderId="0" applyFont="0" applyFill="0" applyBorder="0" applyAlignment="0" applyProtection="0"/>
    <xf numFmtId="0" fontId="79" fillId="61" borderId="46" applyNumberFormat="0" applyAlignment="0" applyProtection="0"/>
    <xf numFmtId="0" fontId="79" fillId="61" borderId="46" applyNumberFormat="0" applyAlignment="0" applyProtection="0"/>
    <xf numFmtId="0" fontId="79" fillId="61" borderId="46" applyNumberFormat="0" applyAlignment="0" applyProtection="0"/>
    <xf numFmtId="0" fontId="79" fillId="61" borderId="46" applyNumberFormat="0" applyAlignment="0" applyProtection="0"/>
    <xf numFmtId="0" fontId="79" fillId="61" borderId="46" applyNumberFormat="0" applyAlignment="0" applyProtection="0"/>
    <xf numFmtId="0" fontId="79" fillId="61" borderId="46" applyNumberFormat="0" applyAlignment="0" applyProtection="0"/>
    <xf numFmtId="0" fontId="79" fillId="61" borderId="46" applyNumberFormat="0" applyAlignment="0" applyProtection="0"/>
    <xf numFmtId="0" fontId="79" fillId="61" borderId="46" applyNumberFormat="0" applyAlignment="0" applyProtection="0"/>
    <xf numFmtId="0" fontId="79" fillId="61" borderId="46" applyNumberFormat="0" applyAlignment="0" applyProtection="0"/>
    <xf numFmtId="0" fontId="79" fillId="61" borderId="46" applyNumberFormat="0" applyAlignment="0" applyProtection="0"/>
    <xf numFmtId="0" fontId="48" fillId="64" borderId="45" applyNumberFormat="0" applyFont="0" applyAlignment="0" applyProtection="0"/>
    <xf numFmtId="0" fontId="48" fillId="64" borderId="45" applyNumberFormat="0" applyFont="0" applyAlignment="0" applyProtection="0"/>
    <xf numFmtId="0" fontId="48" fillId="64" borderId="45" applyNumberFormat="0" applyFont="0" applyAlignment="0" applyProtection="0"/>
    <xf numFmtId="0" fontId="48" fillId="64" borderId="45" applyNumberFormat="0" applyFont="0" applyAlignment="0" applyProtection="0"/>
    <xf numFmtId="0" fontId="48" fillId="64" borderId="45" applyNumberFormat="0" applyFont="0" applyAlignment="0" applyProtection="0"/>
    <xf numFmtId="0" fontId="48" fillId="64" borderId="45" applyNumberFormat="0" applyFont="0" applyAlignment="0" applyProtection="0"/>
    <xf numFmtId="0" fontId="48" fillId="64" borderId="45" applyNumberFormat="0" applyFont="0" applyAlignment="0" applyProtection="0"/>
    <xf numFmtId="0" fontId="48" fillId="64" borderId="45" applyNumberFormat="0" applyFont="0" applyAlignment="0" applyProtection="0"/>
    <xf numFmtId="0" fontId="48" fillId="64" borderId="45" applyNumberFormat="0" applyFont="0" applyAlignment="0" applyProtection="0"/>
    <xf numFmtId="0" fontId="48" fillId="64" borderId="45" applyNumberFormat="0" applyFont="0" applyAlignment="0" applyProtection="0"/>
    <xf numFmtId="229" fontId="116" fillId="73" borderId="58"/>
    <xf numFmtId="229" fontId="116" fillId="73" borderId="58"/>
    <xf numFmtId="0" fontId="105" fillId="0" borderId="11" applyNumberFormat="0" applyFont="0" applyFill="0" applyAlignment="0" applyProtection="0"/>
    <xf numFmtId="0" fontId="105" fillId="0" borderId="11" applyNumberFormat="0" applyFont="0" applyFill="0" applyAlignment="0" applyProtection="0"/>
    <xf numFmtId="0" fontId="69" fillId="61" borderId="39" applyNumberFormat="0" applyAlignment="0" applyProtection="0"/>
    <xf numFmtId="0" fontId="69" fillId="61" borderId="39" applyNumberFormat="0" applyAlignment="0" applyProtection="0"/>
    <xf numFmtId="0" fontId="69" fillId="61" borderId="39" applyNumberFormat="0" applyAlignment="0" applyProtection="0"/>
    <xf numFmtId="0" fontId="69" fillId="61" borderId="39" applyNumberFormat="0" applyAlignment="0" applyProtection="0"/>
    <xf numFmtId="0" fontId="125" fillId="12" borderId="31" applyNumberFormat="0" applyAlignment="0" applyProtection="0"/>
    <xf numFmtId="0" fontId="125" fillId="12" borderId="31" applyNumberFormat="0" applyAlignment="0" applyProtection="0"/>
    <xf numFmtId="170" fontId="296" fillId="0" borderId="0" applyFont="0" applyFill="0" applyBorder="0" applyAlignment="0" applyProtection="0"/>
    <xf numFmtId="166" fontId="140" fillId="0" borderId="61">
      <protection locked="0"/>
    </xf>
    <xf numFmtId="166" fontId="140" fillId="0" borderId="61">
      <protection locked="0"/>
    </xf>
    <xf numFmtId="0" fontId="11" fillId="0" borderId="0"/>
    <xf numFmtId="0" fontId="11" fillId="0" borderId="0"/>
    <xf numFmtId="0" fontId="11" fillId="0" borderId="0"/>
    <xf numFmtId="0" fontId="11" fillId="0" borderId="0"/>
    <xf numFmtId="0" fontId="11" fillId="0" borderId="0"/>
    <xf numFmtId="0" fontId="11" fillId="0" borderId="0"/>
    <xf numFmtId="1" fontId="149" fillId="78" borderId="10" applyNumberFormat="0" applyBorder="0" applyAlignment="0">
      <alignment horizontal="centerContinuous" vertical="center"/>
      <protection locked="0"/>
    </xf>
    <xf numFmtId="1" fontId="149" fillId="78" borderId="10" applyNumberFormat="0" applyBorder="0" applyAlignment="0">
      <alignment horizontal="centerContinuous" vertical="center"/>
      <protection locked="0"/>
    </xf>
    <xf numFmtId="0" fontId="76" fillId="48" borderId="39" applyNumberFormat="0" applyAlignment="0" applyProtection="0"/>
    <xf numFmtId="0" fontId="76" fillId="48" borderId="39" applyNumberFormat="0" applyAlignment="0" applyProtection="0"/>
    <xf numFmtId="0" fontId="167" fillId="11" borderId="31" applyNumberFormat="0" applyAlignment="0" applyProtection="0"/>
    <xf numFmtId="0" fontId="167" fillId="11" borderId="31" applyNumberFormat="0" applyAlignment="0" applyProtection="0"/>
    <xf numFmtId="0" fontId="76" fillId="48" borderId="39" applyNumberFormat="0" applyAlignment="0" applyProtection="0"/>
    <xf numFmtId="0" fontId="76" fillId="48" borderId="39" applyNumberFormat="0" applyAlignment="0" applyProtection="0"/>
    <xf numFmtId="0" fontId="172" fillId="81" borderId="56">
      <alignment horizontal="left" vertical="center" wrapText="1"/>
    </xf>
    <xf numFmtId="0" fontId="172" fillId="81" borderId="56">
      <alignment horizontal="left" vertical="center" wrapText="1"/>
    </xf>
    <xf numFmtId="304" fontId="11" fillId="0" borderId="0"/>
    <xf numFmtId="304" fontId="11" fillId="0" borderId="0"/>
    <xf numFmtId="304" fontId="11" fillId="0" borderId="0"/>
    <xf numFmtId="304" fontId="11" fillId="0" borderId="0"/>
    <xf numFmtId="304" fontId="11" fillId="0" borderId="0"/>
    <xf numFmtId="304" fontId="11" fillId="0" borderId="0"/>
    <xf numFmtId="304" fontId="11" fillId="0" borderId="0"/>
    <xf numFmtId="0" fontId="1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04" fontId="11" fillId="0" borderId="0"/>
    <xf numFmtId="304" fontId="11" fillId="0" borderId="0"/>
    <xf numFmtId="304" fontId="11" fillId="0" borderId="0"/>
    <xf numFmtId="304" fontId="11" fillId="0" borderId="0"/>
    <xf numFmtId="304" fontId="11" fillId="0" borderId="0"/>
    <xf numFmtId="304" fontId="11" fillId="0" borderId="0"/>
    <xf numFmtId="0" fontId="172" fillId="81" borderId="56">
      <alignment horizontal="left" vertical="center" wrapText="1"/>
    </xf>
    <xf numFmtId="0" fontId="172" fillId="81" borderId="56">
      <alignment horizontal="left" vertical="center" wrapText="1"/>
    </xf>
    <xf numFmtId="0" fontId="172" fillId="81" borderId="56">
      <alignment horizontal="left" vertical="center" wrapText="1"/>
    </xf>
    <xf numFmtId="0" fontId="76" fillId="48" borderId="39" applyNumberFormat="0" applyAlignment="0" applyProtection="0"/>
    <xf numFmtId="0" fontId="76" fillId="48" borderId="39" applyNumberFormat="0" applyAlignment="0" applyProtection="0"/>
    <xf numFmtId="0" fontId="172" fillId="81" borderId="56">
      <alignment horizontal="left" vertical="center" wrapText="1"/>
    </xf>
    <xf numFmtId="0" fontId="76" fillId="48" borderId="39" applyNumberFormat="0" applyAlignment="0" applyProtection="0"/>
    <xf numFmtId="0" fontId="76" fillId="48" borderId="39" applyNumberFormat="0" applyAlignment="0" applyProtection="0"/>
    <xf numFmtId="0" fontId="76" fillId="48" borderId="39" applyNumberFormat="0" applyAlignment="0" applyProtection="0"/>
    <xf numFmtId="0" fontId="76" fillId="48" borderId="39" applyNumberFormat="0" applyAlignment="0" applyProtection="0"/>
    <xf numFmtId="0" fontId="172" fillId="81" borderId="56">
      <alignment horizontal="left" vertical="center" wrapText="1"/>
    </xf>
    <xf numFmtId="0" fontId="76" fillId="48" borderId="39" applyNumberFormat="0" applyAlignment="0" applyProtection="0"/>
    <xf numFmtId="0" fontId="76" fillId="48" borderId="39" applyNumberFormat="0" applyAlignment="0" applyProtection="0"/>
    <xf numFmtId="0" fontId="76" fillId="48" borderId="39" applyNumberFormat="0" applyAlignment="0" applyProtection="0"/>
    <xf numFmtId="0" fontId="76" fillId="48" borderId="39" applyNumberFormat="0" applyAlignment="0" applyProtection="0"/>
    <xf numFmtId="1" fontId="149" fillId="78" borderId="10" applyNumberFormat="0" applyBorder="0" applyAlignment="0">
      <alignment horizontal="centerContinuous" vertical="center"/>
      <protection locked="0"/>
    </xf>
    <xf numFmtId="1" fontId="149" fillId="78" borderId="10" applyNumberFormat="0" applyBorder="0" applyAlignment="0">
      <alignment horizontal="centerContinuous" vertical="center"/>
      <protection locked="0"/>
    </xf>
    <xf numFmtId="1" fontId="149" fillId="78" borderId="10" applyNumberFormat="0" applyBorder="0" applyAlignment="0">
      <alignment horizontal="centerContinuous" vertical="center"/>
      <protection locked="0"/>
    </xf>
    <xf numFmtId="1" fontId="149" fillId="78" borderId="10" applyNumberFormat="0" applyBorder="0" applyAlignment="0">
      <alignment horizontal="centerContinuous" vertical="center"/>
      <protection locked="0"/>
    </xf>
    <xf numFmtId="1" fontId="149" fillId="78" borderId="10" applyNumberFormat="0" applyBorder="0" applyAlignment="0">
      <alignment horizontal="centerContinuous" vertical="center"/>
      <protection locked="0"/>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6" fontId="140" fillId="0" borderId="61">
      <protection locked="0"/>
    </xf>
    <xf numFmtId="166" fontId="140" fillId="0" borderId="61">
      <protection locked="0"/>
    </xf>
    <xf numFmtId="166" fontId="140" fillId="0" borderId="61">
      <protection locked="0"/>
    </xf>
    <xf numFmtId="166" fontId="140" fillId="0" borderId="61">
      <protection locked="0"/>
    </xf>
    <xf numFmtId="166" fontId="140" fillId="0" borderId="61">
      <protection locked="0"/>
    </xf>
    <xf numFmtId="0" fontId="69" fillId="61" borderId="39" applyNumberFormat="0" applyAlignment="0" applyProtection="0"/>
    <xf numFmtId="0" fontId="69" fillId="61" borderId="39" applyNumberFormat="0" applyAlignment="0" applyProtection="0"/>
    <xf numFmtId="0" fontId="105" fillId="0" borderId="11" applyNumberFormat="0" applyFont="0" applyFill="0" applyAlignment="0" applyProtection="0"/>
    <xf numFmtId="0" fontId="69" fillId="61" borderId="39" applyNumberFormat="0" applyAlignment="0" applyProtection="0"/>
    <xf numFmtId="0" fontId="69" fillId="61" borderId="39" applyNumberFormat="0" applyAlignment="0" applyProtection="0"/>
    <xf numFmtId="0" fontId="69" fillId="61" borderId="39" applyNumberFormat="0" applyAlignment="0" applyProtection="0"/>
    <xf numFmtId="0" fontId="69" fillId="61" borderId="39" applyNumberFormat="0" applyAlignment="0" applyProtection="0"/>
    <xf numFmtId="0" fontId="105" fillId="0" borderId="11" applyNumberFormat="0" applyFont="0" applyFill="0" applyAlignment="0" applyProtection="0"/>
    <xf numFmtId="229" fontId="116" fillId="73" borderId="58"/>
    <xf numFmtId="0" fontId="105" fillId="0" borderId="11" applyNumberFormat="0" applyFont="0" applyFill="0" applyAlignment="0" applyProtection="0"/>
    <xf numFmtId="0" fontId="69" fillId="61" borderId="39" applyNumberFormat="0" applyAlignment="0" applyProtection="0"/>
    <xf numFmtId="0" fontId="69" fillId="61" borderId="39" applyNumberFormat="0" applyAlignment="0" applyProtection="0"/>
    <xf numFmtId="229" fontId="116" fillId="73" borderId="58"/>
    <xf numFmtId="0" fontId="105" fillId="0" borderId="11" applyNumberFormat="0" applyFont="0" applyFill="0" applyAlignment="0" applyProtection="0"/>
    <xf numFmtId="229" fontId="116" fillId="73" borderId="58"/>
    <xf numFmtId="0" fontId="69" fillId="61" borderId="39" applyNumberFormat="0" applyAlignment="0" applyProtection="0"/>
    <xf numFmtId="0" fontId="69" fillId="61" borderId="39" applyNumberFormat="0" applyAlignment="0" applyProtection="0"/>
    <xf numFmtId="0" fontId="105" fillId="0" borderId="11" applyNumberFormat="0" applyFont="0" applyFill="0" applyAlignment="0" applyProtection="0"/>
    <xf numFmtId="229" fontId="116" fillId="73" borderId="58"/>
    <xf numFmtId="229" fontId="116" fillId="73" borderId="58"/>
    <xf numFmtId="0" fontId="48" fillId="64" borderId="45" applyNumberFormat="0" applyFont="0" applyAlignment="0" applyProtection="0"/>
    <xf numFmtId="0" fontId="48" fillId="64" borderId="45" applyNumberFormat="0" applyFont="0" applyAlignment="0" applyProtection="0"/>
    <xf numFmtId="0" fontId="185" fillId="14" borderId="35" applyNumberFormat="0" applyFont="0" applyAlignment="0" applyProtection="0"/>
    <xf numFmtId="0" fontId="185" fillId="14" borderId="35" applyNumberFormat="0" applyFont="0" applyAlignment="0" applyProtection="0"/>
    <xf numFmtId="0" fontId="111" fillId="14" borderId="35" applyNumberFormat="0" applyFont="0" applyAlignment="0" applyProtection="0"/>
    <xf numFmtId="0" fontId="1" fillId="14" borderId="35" applyNumberFormat="0" applyFont="0" applyAlignment="0" applyProtection="0"/>
    <xf numFmtId="0" fontId="1" fillId="14" borderId="35" applyNumberFormat="0" applyFont="0" applyAlignment="0" applyProtection="0"/>
    <xf numFmtId="0" fontId="79" fillId="61" borderId="46" applyNumberFormat="0" applyAlignment="0" applyProtection="0"/>
    <xf numFmtId="0" fontId="79" fillId="61" borderId="46" applyNumberFormat="0" applyAlignment="0" applyProtection="0"/>
    <xf numFmtId="0" fontId="191" fillId="12" borderId="32" applyNumberFormat="0" applyAlignment="0" applyProtection="0"/>
    <xf numFmtId="0" fontId="191" fillId="12" borderId="32" applyNumberFormat="0" applyAlignment="0" applyProtection="0"/>
    <xf numFmtId="0" fontId="48" fillId="64" borderId="45" applyNumberFormat="0" applyFont="0" applyAlignment="0" applyProtection="0"/>
    <xf numFmtId="0" fontId="48" fillId="64" borderId="45" applyNumberFormat="0" applyFont="0" applyAlignment="0" applyProtection="0"/>
    <xf numFmtId="9" fontId="11" fillId="0" borderId="0" applyFont="0" applyFill="0" applyBorder="0" applyAlignment="0" applyProtection="0"/>
    <xf numFmtId="0" fontId="79" fillId="61" borderId="46" applyNumberFormat="0" applyAlignment="0" applyProtection="0"/>
    <xf numFmtId="0" fontId="79" fillId="61" borderId="46" applyNumberFormat="0" applyAlignment="0" applyProtection="0"/>
    <xf numFmtId="261" fontId="217" fillId="93" borderId="73" applyNumberFormat="0" applyBorder="0" applyAlignment="0" applyProtection="0">
      <alignment vertical="center"/>
    </xf>
    <xf numFmtId="0" fontId="81" fillId="0" borderId="47" applyNumberFormat="0" applyFill="0" applyAlignment="0" applyProtection="0"/>
    <xf numFmtId="0" fontId="81" fillId="0" borderId="47" applyNumberFormat="0" applyFill="0" applyAlignment="0" applyProtection="0"/>
    <xf numFmtId="0" fontId="101" fillId="0" borderId="36" applyNumberFormat="0" applyFill="0" applyAlignment="0" applyProtection="0"/>
    <xf numFmtId="0" fontId="101" fillId="0" borderId="36" applyNumberFormat="0" applyFill="0" applyAlignment="0" applyProtection="0"/>
    <xf numFmtId="0" fontId="11" fillId="71" borderId="39" applyNumberFormat="0">
      <alignment horizontal="left" vertical="center"/>
    </xf>
    <xf numFmtId="0" fontId="11" fillId="70" borderId="39" applyNumberFormat="0">
      <alignment horizontal="centerContinuous" vertical="center" wrapText="1"/>
    </xf>
    <xf numFmtId="170" fontId="1" fillId="0" borderId="0" applyFont="0" applyFill="0" applyBorder="0" applyAlignment="0" applyProtection="0"/>
    <xf numFmtId="44" fontId="1" fillId="0" borderId="0" applyFont="0" applyFill="0" applyBorder="0" applyAlignment="0" applyProtection="0"/>
    <xf numFmtId="0" fontId="81" fillId="0" borderId="47" applyNumberFormat="0" applyFill="0" applyAlignment="0" applyProtection="0"/>
    <xf numFmtId="0" fontId="81" fillId="0" borderId="47" applyNumberFormat="0" applyFill="0" applyAlignment="0" applyProtection="0"/>
    <xf numFmtId="0" fontId="11" fillId="71" borderId="39" applyNumberFormat="0">
      <alignment horizontal="left" vertical="center"/>
    </xf>
    <xf numFmtId="0" fontId="11" fillId="70" borderId="39" applyNumberFormat="0">
      <alignment horizontal="centerContinuous" vertical="center" wrapText="1"/>
    </xf>
    <xf numFmtId="170" fontId="1" fillId="0" borderId="0" applyFont="0" applyFill="0" applyBorder="0" applyAlignment="0" applyProtection="0"/>
    <xf numFmtId="44" fontId="1" fillId="0" borderId="0" applyFont="0" applyFill="0" applyBorder="0" applyAlignment="0" applyProtection="0"/>
    <xf numFmtId="170" fontId="1" fillId="0" borderId="0" applyFont="0" applyFill="0" applyBorder="0" applyAlignment="0" applyProtection="0"/>
    <xf numFmtId="44" fontId="1" fillId="0" borderId="0" applyFont="0" applyFill="0" applyBorder="0" applyAlignment="0" applyProtection="0"/>
    <xf numFmtId="170" fontId="1" fillId="0" borderId="0" applyFont="0" applyFill="0" applyBorder="0" applyAlignment="0" applyProtection="0"/>
    <xf numFmtId="44" fontId="1" fillId="0" borderId="0" applyFont="0" applyFill="0" applyBorder="0" applyAlignment="0" applyProtection="0"/>
    <xf numFmtId="0" fontId="11" fillId="71" borderId="39" applyNumberFormat="0">
      <alignment horizontal="left" vertical="center"/>
    </xf>
    <xf numFmtId="0" fontId="11" fillId="70" borderId="39" applyNumberFormat="0">
      <alignment horizontal="centerContinuous" vertical="center" wrapText="1"/>
    </xf>
    <xf numFmtId="170" fontId="1" fillId="0" borderId="0" applyFont="0" applyFill="0" applyBorder="0" applyAlignment="0" applyProtection="0"/>
    <xf numFmtId="44" fontId="1" fillId="0" borderId="0" applyFont="0" applyFill="0" applyBorder="0" applyAlignment="0" applyProtection="0"/>
    <xf numFmtId="170" fontId="1" fillId="0" borderId="0" applyFont="0" applyFill="0" applyBorder="0" applyAlignment="0" applyProtection="0"/>
    <xf numFmtId="44" fontId="1" fillId="0" borderId="0" applyFont="0" applyFill="0" applyBorder="0" applyAlignment="0" applyProtection="0"/>
    <xf numFmtId="261" fontId="217" fillId="93" borderId="73" applyNumberFormat="0" applyBorder="0" applyAlignment="0" applyProtection="0">
      <alignment vertical="center"/>
    </xf>
    <xf numFmtId="0" fontId="11" fillId="71" borderId="39" applyNumberFormat="0">
      <alignment horizontal="left" vertical="center"/>
    </xf>
    <xf numFmtId="0" fontId="11" fillId="70" borderId="39" applyNumberFormat="0">
      <alignment horizontal="centerContinuous" vertical="center" wrapText="1"/>
    </xf>
    <xf numFmtId="170" fontId="1" fillId="0" borderId="0" applyFont="0" applyFill="0" applyBorder="0" applyAlignment="0" applyProtection="0"/>
    <xf numFmtId="44" fontId="1" fillId="0" borderId="0" applyFont="0" applyFill="0" applyBorder="0" applyAlignment="0" applyProtection="0"/>
    <xf numFmtId="170" fontId="1" fillId="0" borderId="0" applyFont="0" applyFill="0" applyBorder="0" applyAlignment="0" applyProtection="0"/>
    <xf numFmtId="44" fontId="1" fillId="0" borderId="0" applyFont="0" applyFill="0" applyBorder="0" applyAlignment="0" applyProtection="0"/>
    <xf numFmtId="0" fontId="11" fillId="71" borderId="39" applyNumberFormat="0">
      <alignment horizontal="left" vertical="center"/>
    </xf>
    <xf numFmtId="0" fontId="11" fillId="70" borderId="39" applyNumberFormat="0">
      <alignment horizontal="centerContinuous" vertical="center" wrapText="1"/>
    </xf>
    <xf numFmtId="0" fontId="81" fillId="0" borderId="47" applyNumberFormat="0" applyFill="0" applyAlignment="0" applyProtection="0"/>
    <xf numFmtId="0" fontId="81" fillId="0" borderId="47" applyNumberFormat="0" applyFill="0" applyAlignment="0" applyProtection="0"/>
    <xf numFmtId="170" fontId="1" fillId="0" borderId="0" applyFont="0" applyFill="0" applyBorder="0" applyAlignment="0" applyProtection="0"/>
    <xf numFmtId="44" fontId="1" fillId="0" borderId="0" applyFont="0" applyFill="0" applyBorder="0" applyAlignment="0" applyProtection="0"/>
    <xf numFmtId="170" fontId="1" fillId="0" borderId="0" applyFont="0" applyFill="0" applyBorder="0" applyAlignment="0" applyProtection="0"/>
    <xf numFmtId="44" fontId="1" fillId="0" borderId="0" applyFont="0" applyFill="0" applyBorder="0" applyAlignment="0" applyProtection="0"/>
    <xf numFmtId="0" fontId="11" fillId="71" borderId="39" applyNumberFormat="0">
      <alignment horizontal="left" vertical="center"/>
    </xf>
    <xf numFmtId="0" fontId="11" fillId="70" borderId="39" applyNumberFormat="0">
      <alignment horizontal="centerContinuous" vertical="center" wrapText="1"/>
    </xf>
    <xf numFmtId="170" fontId="1" fillId="0" borderId="0" applyFont="0" applyFill="0" applyBorder="0" applyAlignment="0" applyProtection="0"/>
    <xf numFmtId="44" fontId="1" fillId="0" borderId="0" applyFont="0" applyFill="0" applyBorder="0" applyAlignment="0" applyProtection="0"/>
    <xf numFmtId="170"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0" fontId="1" fillId="0" borderId="0" applyFont="0" applyFill="0" applyBorder="0" applyAlignment="0" applyProtection="0"/>
    <xf numFmtId="0" fontId="11" fillId="70" borderId="39" applyNumberFormat="0">
      <alignment horizontal="centerContinuous" vertical="center" wrapText="1"/>
    </xf>
    <xf numFmtId="0" fontId="11" fillId="71" borderId="39" applyNumberFormat="0">
      <alignment horizontal="left" vertical="center"/>
    </xf>
    <xf numFmtId="261" fontId="217" fillId="93" borderId="73" applyNumberFormat="0" applyBorder="0" applyAlignment="0" applyProtection="0">
      <alignment vertical="center"/>
    </xf>
    <xf numFmtId="0" fontId="81" fillId="0" borderId="47" applyNumberFormat="0" applyFill="0" applyAlignment="0" applyProtection="0"/>
    <xf numFmtId="0" fontId="81" fillId="0" borderId="47" applyNumberFormat="0" applyFill="0" applyAlignment="0" applyProtection="0"/>
    <xf numFmtId="0" fontId="81" fillId="0" borderId="47" applyNumberFormat="0" applyFill="0" applyAlignment="0" applyProtection="0"/>
    <xf numFmtId="0" fontId="81" fillId="0" borderId="47" applyNumberFormat="0" applyFill="0" applyAlignment="0" applyProtection="0"/>
    <xf numFmtId="0" fontId="81" fillId="0" borderId="47" applyNumberFormat="0" applyFill="0" applyAlignment="0" applyProtection="0"/>
    <xf numFmtId="0" fontId="81" fillId="0" borderId="47" applyNumberFormat="0" applyFill="0" applyAlignment="0" applyProtection="0"/>
    <xf numFmtId="261" fontId="217" fillId="93" borderId="73" applyNumberFormat="0" applyBorder="0" applyAlignment="0" applyProtection="0">
      <alignment vertical="center"/>
    </xf>
    <xf numFmtId="261" fontId="217" fillId="93" borderId="73" applyNumberFormat="0" applyBorder="0" applyAlignment="0" applyProtection="0">
      <alignment vertical="center"/>
    </xf>
    <xf numFmtId="261" fontId="217" fillId="93" borderId="73" applyNumberFormat="0" applyBorder="0" applyAlignment="0" applyProtection="0">
      <alignment vertical="center"/>
    </xf>
    <xf numFmtId="0" fontId="79" fillId="61" borderId="46" applyNumberFormat="0" applyAlignment="0" applyProtection="0"/>
    <xf numFmtId="0" fontId="79" fillId="61" borderId="46" applyNumberFormat="0" applyAlignment="0" applyProtection="0"/>
    <xf numFmtId="0" fontId="79" fillId="61" borderId="46" applyNumberFormat="0" applyAlignment="0" applyProtection="0"/>
    <xf numFmtId="0" fontId="79" fillId="61" borderId="46" applyNumberFormat="0" applyAlignment="0" applyProtection="0"/>
    <xf numFmtId="0" fontId="79" fillId="61" borderId="46" applyNumberFormat="0" applyAlignment="0" applyProtection="0"/>
    <xf numFmtId="0" fontId="79" fillId="61" borderId="46" applyNumberFormat="0" applyAlignment="0" applyProtection="0"/>
    <xf numFmtId="0" fontId="79" fillId="61" borderId="46" applyNumberFormat="0" applyAlignment="0" applyProtection="0"/>
    <xf numFmtId="0" fontId="48" fillId="64" borderId="45" applyNumberFormat="0" applyFont="0" applyAlignment="0" applyProtection="0"/>
    <xf numFmtId="0" fontId="48" fillId="64" borderId="45" applyNumberFormat="0" applyFont="0" applyAlignment="0" applyProtection="0"/>
    <xf numFmtId="0" fontId="48" fillId="64" borderId="45" applyNumberFormat="0" applyFont="0" applyAlignment="0" applyProtection="0"/>
    <xf numFmtId="0" fontId="48" fillId="64" borderId="45" applyNumberFormat="0" applyFont="0" applyAlignment="0" applyProtection="0"/>
    <xf numFmtId="0" fontId="48" fillId="64" borderId="45" applyNumberFormat="0" applyFont="0" applyAlignment="0" applyProtection="0"/>
    <xf numFmtId="0" fontId="48" fillId="64" borderId="45" applyNumberFormat="0" applyFont="0" applyAlignment="0" applyProtection="0"/>
    <xf numFmtId="0" fontId="48" fillId="64" borderId="45" applyNumberFormat="0" applyFont="0" applyAlignment="0" applyProtection="0"/>
    <xf numFmtId="0" fontId="48" fillId="64" borderId="45" applyNumberFormat="0" applyFont="0" applyAlignment="0" applyProtection="0"/>
    <xf numFmtId="229" fontId="116" fillId="73" borderId="58"/>
    <xf numFmtId="229" fontId="116" fillId="73" borderId="58"/>
    <xf numFmtId="0" fontId="105" fillId="0" borderId="11" applyNumberFormat="0" applyFont="0" applyFill="0" applyAlignment="0" applyProtection="0"/>
    <xf numFmtId="229" fontId="116" fillId="73" borderId="58"/>
    <xf numFmtId="0" fontId="69" fillId="61" borderId="39" applyNumberFormat="0" applyAlignment="0" applyProtection="0"/>
    <xf numFmtId="0" fontId="105" fillId="0" borderId="11" applyNumberFormat="0" applyFont="0" applyFill="0" applyAlignment="0" applyProtection="0"/>
    <xf numFmtId="0" fontId="69" fillId="61" borderId="39" applyNumberFormat="0" applyAlignment="0" applyProtection="0"/>
    <xf numFmtId="0" fontId="69" fillId="61" borderId="39" applyNumberFormat="0" applyAlignment="0" applyProtection="0"/>
    <xf numFmtId="0" fontId="69" fillId="61" borderId="39" applyNumberFormat="0" applyAlignment="0" applyProtection="0"/>
    <xf numFmtId="0" fontId="105" fillId="0" borderId="11" applyNumberFormat="0" applyFont="0" applyFill="0" applyAlignment="0" applyProtection="0"/>
    <xf numFmtId="0" fontId="69" fillId="61" borderId="39" applyNumberFormat="0" applyAlignment="0" applyProtection="0"/>
    <xf numFmtId="0" fontId="69" fillId="61" borderId="39" applyNumberFormat="0" applyAlignment="0" applyProtection="0"/>
    <xf numFmtId="166" fontId="140" fillId="0" borderId="61">
      <protection locked="0"/>
    </xf>
    <xf numFmtId="166" fontId="140" fillId="0" borderId="61">
      <protection locked="0"/>
    </xf>
    <xf numFmtId="166" fontId="140" fillId="0" borderId="61">
      <protection locked="0"/>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 fontId="149" fillId="78" borderId="10" applyNumberFormat="0" applyBorder="0" applyAlignment="0">
      <alignment horizontal="centerContinuous" vertical="center"/>
      <protection locked="0"/>
    </xf>
    <xf numFmtId="1" fontId="149" fillId="78" borderId="10" applyNumberFormat="0" applyBorder="0" applyAlignment="0">
      <alignment horizontal="centerContinuous" vertical="center"/>
      <protection locked="0"/>
    </xf>
    <xf numFmtId="1" fontId="149" fillId="78" borderId="10" applyNumberFormat="0" applyBorder="0" applyAlignment="0">
      <alignment horizontal="centerContinuous" vertical="center"/>
      <protection locked="0"/>
    </xf>
    <xf numFmtId="0" fontId="76" fillId="48" borderId="39" applyNumberFormat="0" applyAlignment="0" applyProtection="0"/>
    <xf numFmtId="0" fontId="76" fillId="48" borderId="39" applyNumberFormat="0" applyAlignment="0" applyProtection="0"/>
    <xf numFmtId="0" fontId="76" fillId="48" borderId="39" applyNumberFormat="0" applyAlignment="0" applyProtection="0"/>
    <xf numFmtId="0" fontId="76" fillId="48" borderId="39" applyNumberFormat="0" applyAlignment="0" applyProtection="0"/>
    <xf numFmtId="0" fontId="76" fillId="48" borderId="39" applyNumberFormat="0" applyAlignment="0" applyProtection="0"/>
    <xf numFmtId="0" fontId="76" fillId="48" borderId="39" applyNumberFormat="0" applyAlignment="0" applyProtection="0"/>
    <xf numFmtId="0" fontId="172" fillId="81" borderId="56">
      <alignment horizontal="left" vertical="center" wrapText="1"/>
    </xf>
    <xf numFmtId="0" fontId="172" fillId="81" borderId="56">
      <alignment horizontal="left" vertical="center" wrapText="1"/>
    </xf>
    <xf numFmtId="0" fontId="172" fillId="81" borderId="56">
      <alignment horizontal="left" vertical="center" wrapText="1"/>
    </xf>
    <xf numFmtId="304" fontId="11" fillId="0" borderId="0"/>
    <xf numFmtId="304" fontId="11" fillId="0" borderId="0"/>
    <xf numFmtId="304" fontId="11" fillId="0" borderId="0"/>
    <xf numFmtId="304" fontId="11" fillId="0" borderId="0"/>
    <xf numFmtId="304" fontId="11" fillId="0" borderId="0"/>
    <xf numFmtId="304" fontId="11" fillId="0" borderId="0"/>
    <xf numFmtId="304" fontId="11" fillId="0" borderId="0"/>
    <xf numFmtId="304"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04" fontId="11" fillId="0" borderId="0"/>
    <xf numFmtId="304" fontId="11" fillId="0" borderId="0"/>
    <xf numFmtId="304" fontId="11" fillId="0" borderId="0"/>
    <xf numFmtId="304" fontId="11" fillId="0" borderId="0"/>
    <xf numFmtId="304" fontId="11" fillId="0" borderId="0"/>
    <xf numFmtId="304" fontId="11" fillId="0" borderId="0"/>
    <xf numFmtId="304" fontId="11" fillId="0" borderId="0"/>
    <xf numFmtId="0" fontId="172" fillId="81" borderId="56">
      <alignment horizontal="left" vertical="center" wrapText="1"/>
    </xf>
    <xf numFmtId="0" fontId="172" fillId="81" borderId="56">
      <alignment horizontal="left" vertical="center" wrapText="1"/>
    </xf>
    <xf numFmtId="0" fontId="172" fillId="81" borderId="56">
      <alignment horizontal="left" vertical="center" wrapText="1"/>
    </xf>
    <xf numFmtId="0" fontId="172" fillId="81" borderId="56">
      <alignment horizontal="left" vertical="center" wrapText="1"/>
    </xf>
    <xf numFmtId="0" fontId="76" fillId="48" borderId="39" applyNumberFormat="0" applyAlignment="0" applyProtection="0"/>
    <xf numFmtId="0" fontId="76" fillId="48" borderId="39" applyNumberFormat="0" applyAlignment="0" applyProtection="0"/>
    <xf numFmtId="0" fontId="76" fillId="48" borderId="39" applyNumberFormat="0" applyAlignment="0" applyProtection="0"/>
    <xf numFmtId="0" fontId="76" fillId="48" borderId="39" applyNumberFormat="0" applyAlignment="0" applyProtection="0"/>
    <xf numFmtId="0" fontId="76" fillId="48" borderId="39" applyNumberFormat="0" applyAlignment="0" applyProtection="0"/>
    <xf numFmtId="0" fontId="76" fillId="48" borderId="39" applyNumberFormat="0" applyAlignment="0" applyProtection="0"/>
    <xf numFmtId="0" fontId="76" fillId="48" borderId="39" applyNumberFormat="0" applyAlignment="0" applyProtection="0"/>
    <xf numFmtId="0" fontId="76" fillId="48" borderId="39" applyNumberFormat="0" applyAlignment="0" applyProtection="0"/>
    <xf numFmtId="1" fontId="149" fillId="78" borderId="10" applyNumberFormat="0" applyBorder="0" applyAlignment="0">
      <alignment horizontal="centerContinuous" vertical="center"/>
      <protection locked="0"/>
    </xf>
    <xf numFmtId="1" fontId="149" fillId="78" borderId="10" applyNumberFormat="0" applyBorder="0" applyAlignment="0">
      <alignment horizontal="centerContinuous" vertical="center"/>
      <protection locked="0"/>
    </xf>
    <xf numFmtId="1" fontId="149" fillId="78" borderId="10" applyNumberFormat="0" applyBorder="0" applyAlignment="0">
      <alignment horizontal="centerContinuous" vertical="center"/>
      <protection locked="0"/>
    </xf>
    <xf numFmtId="1" fontId="149" fillId="78" borderId="10" applyNumberFormat="0" applyBorder="0" applyAlignment="0">
      <alignment horizontal="centerContinuous" vertical="center"/>
      <protection locked="0"/>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6" fontId="140" fillId="0" borderId="61">
      <protection locked="0"/>
    </xf>
    <xf numFmtId="166" fontId="140" fillId="0" borderId="61">
      <protection locked="0"/>
    </xf>
    <xf numFmtId="166" fontId="140" fillId="0" borderId="61">
      <protection locked="0"/>
    </xf>
    <xf numFmtId="166" fontId="140" fillId="0" borderId="61">
      <protection locked="0"/>
    </xf>
    <xf numFmtId="0" fontId="69" fillId="61" borderId="39" applyNumberFormat="0" applyAlignment="0" applyProtection="0"/>
    <xf numFmtId="0" fontId="69" fillId="61" borderId="39" applyNumberFormat="0" applyAlignment="0" applyProtection="0"/>
    <xf numFmtId="0" fontId="105" fillId="0" borderId="11" applyNumberFormat="0" applyFont="0" applyFill="0" applyAlignment="0" applyProtection="0"/>
    <xf numFmtId="0" fontId="69" fillId="61" borderId="39" applyNumberFormat="0" applyAlignment="0" applyProtection="0"/>
    <xf numFmtId="0" fontId="69" fillId="61" borderId="39" applyNumberFormat="0" applyAlignment="0" applyProtection="0"/>
    <xf numFmtId="0" fontId="105" fillId="0" borderId="11" applyNumberFormat="0" applyFont="0" applyFill="0" applyAlignment="0" applyProtection="0"/>
    <xf numFmtId="0" fontId="69" fillId="61" borderId="39" applyNumberFormat="0" applyAlignment="0" applyProtection="0"/>
    <xf numFmtId="0" fontId="69" fillId="61" borderId="39" applyNumberFormat="0" applyAlignment="0" applyProtection="0"/>
    <xf numFmtId="0" fontId="69" fillId="61" borderId="39" applyNumberFormat="0" applyAlignment="0" applyProtection="0"/>
    <xf numFmtId="0" fontId="69" fillId="61" borderId="39" applyNumberFormat="0" applyAlignment="0" applyProtection="0"/>
    <xf numFmtId="229" fontId="116" fillId="73" borderId="58"/>
    <xf numFmtId="0" fontId="105" fillId="0" borderId="11" applyNumberFormat="0" applyFont="0" applyFill="0" applyAlignment="0" applyProtection="0"/>
    <xf numFmtId="0" fontId="105" fillId="0" borderId="11" applyNumberFormat="0" applyFont="0" applyFill="0" applyAlignment="0" applyProtection="0"/>
    <xf numFmtId="229" fontId="116" fillId="73" borderId="58"/>
    <xf numFmtId="229" fontId="116" fillId="73" borderId="58"/>
    <xf numFmtId="229" fontId="116" fillId="73" borderId="58"/>
    <xf numFmtId="0" fontId="48" fillId="64" borderId="45" applyNumberFormat="0" applyFont="0" applyAlignment="0" applyProtection="0"/>
    <xf numFmtId="0" fontId="48" fillId="64" borderId="45" applyNumberFormat="0" applyFont="0" applyAlignment="0" applyProtection="0"/>
    <xf numFmtId="0" fontId="48" fillId="64" borderId="45" applyNumberFormat="0" applyFont="0" applyAlignment="0" applyProtection="0"/>
    <xf numFmtId="0" fontId="48" fillId="64" borderId="45" applyNumberFormat="0" applyFont="0" applyAlignment="0" applyProtection="0"/>
    <xf numFmtId="0" fontId="48" fillId="64" borderId="45" applyNumberFormat="0" applyFont="0" applyAlignment="0" applyProtection="0"/>
    <xf numFmtId="0" fontId="48" fillId="64" borderId="45" applyNumberFormat="0" applyFont="0" applyAlignment="0" applyProtection="0"/>
    <xf numFmtId="0" fontId="79" fillId="61" borderId="46" applyNumberFormat="0" applyAlignment="0" applyProtection="0"/>
    <xf numFmtId="0" fontId="79" fillId="61" borderId="46" applyNumberFormat="0" applyAlignment="0" applyProtection="0"/>
    <xf numFmtId="0" fontId="79" fillId="61" borderId="46" applyNumberFormat="0" applyAlignment="0" applyProtection="0"/>
    <xf numFmtId="0" fontId="79" fillId="61" borderId="46" applyNumberFormat="0" applyAlignment="0" applyProtection="0"/>
    <xf numFmtId="0" fontId="79" fillId="61" borderId="46" applyNumberFormat="0" applyAlignment="0" applyProtection="0"/>
    <xf numFmtId="0" fontId="79" fillId="61" borderId="46" applyNumberFormat="0" applyAlignment="0" applyProtection="0"/>
    <xf numFmtId="261" fontId="217" fillId="93" borderId="73" applyNumberFormat="0" applyBorder="0" applyAlignment="0" applyProtection="0">
      <alignment vertical="center"/>
    </xf>
    <xf numFmtId="261" fontId="217" fillId="93" borderId="73" applyNumberFormat="0" applyBorder="0" applyAlignment="0" applyProtection="0">
      <alignment vertical="center"/>
    </xf>
    <xf numFmtId="261" fontId="217" fillId="93" borderId="73" applyNumberFormat="0" applyBorder="0" applyAlignment="0" applyProtection="0">
      <alignment vertical="center"/>
    </xf>
    <xf numFmtId="0" fontId="11" fillId="71" borderId="39" applyNumberFormat="0">
      <alignment horizontal="left" vertical="center"/>
    </xf>
    <xf numFmtId="0" fontId="11" fillId="70" borderId="39" applyNumberFormat="0">
      <alignment horizontal="centerContinuous" vertical="center" wrapText="1"/>
    </xf>
    <xf numFmtId="170" fontId="1" fillId="0" borderId="0" applyFont="0" applyFill="0" applyBorder="0" applyAlignment="0" applyProtection="0"/>
    <xf numFmtId="44" fontId="1" fillId="0" borderId="0" applyFont="0" applyFill="0" applyBorder="0" applyAlignment="0" applyProtection="0"/>
    <xf numFmtId="170" fontId="1" fillId="0" borderId="0" applyFont="0" applyFill="0" applyBorder="0" applyAlignment="0" applyProtection="0"/>
    <xf numFmtId="44" fontId="1" fillId="0" borderId="0" applyFont="0" applyFill="0" applyBorder="0" applyAlignment="0" applyProtection="0"/>
    <xf numFmtId="0" fontId="81" fillId="0" borderId="47" applyNumberFormat="0" applyFill="0" applyAlignment="0" applyProtection="0"/>
    <xf numFmtId="0" fontId="11" fillId="71" borderId="39" applyNumberFormat="0">
      <alignment horizontal="left" vertical="center"/>
    </xf>
    <xf numFmtId="0" fontId="11" fillId="70" borderId="39" applyNumberFormat="0">
      <alignment horizontal="centerContinuous" vertical="center" wrapText="1"/>
    </xf>
    <xf numFmtId="0" fontId="81" fillId="0" borderId="47" applyNumberFormat="0" applyFill="0" applyAlignment="0" applyProtection="0"/>
    <xf numFmtId="0" fontId="81" fillId="0" borderId="47" applyNumberFormat="0" applyFill="0" applyAlignment="0" applyProtection="0"/>
    <xf numFmtId="0" fontId="81" fillId="0" borderId="47" applyNumberFormat="0" applyFill="0" applyAlignment="0" applyProtection="0"/>
    <xf numFmtId="0" fontId="81" fillId="0" borderId="47" applyNumberFormat="0" applyFill="0" applyAlignment="0" applyProtection="0"/>
    <xf numFmtId="170" fontId="1" fillId="0" borderId="0" applyFont="0" applyFill="0" applyBorder="0" applyAlignment="0" applyProtection="0"/>
    <xf numFmtId="44" fontId="1" fillId="0" borderId="0" applyFont="0" applyFill="0" applyBorder="0" applyAlignment="0" applyProtection="0"/>
    <xf numFmtId="170" fontId="1" fillId="0" borderId="0" applyFont="0" applyFill="0" applyBorder="0" applyAlignment="0" applyProtection="0"/>
    <xf numFmtId="44" fontId="1" fillId="0" borderId="0" applyFont="0" applyFill="0" applyBorder="0" applyAlignment="0" applyProtection="0"/>
    <xf numFmtId="0" fontId="81" fillId="0" borderId="47" applyNumberFormat="0" applyFill="0" applyAlignment="0" applyProtection="0"/>
    <xf numFmtId="0" fontId="11" fillId="71" borderId="39" applyNumberFormat="0">
      <alignment horizontal="left" vertical="center"/>
    </xf>
    <xf numFmtId="0" fontId="11" fillId="70" borderId="39" applyNumberFormat="0">
      <alignment horizontal="centerContinuous" vertical="center" wrapText="1"/>
    </xf>
    <xf numFmtId="170" fontId="1" fillId="0" borderId="0" applyFont="0" applyFill="0" applyBorder="0" applyAlignment="0" applyProtection="0"/>
    <xf numFmtId="44" fontId="1" fillId="0" borderId="0" applyFont="0" applyFill="0" applyBorder="0" applyAlignment="0" applyProtection="0"/>
    <xf numFmtId="170" fontId="1" fillId="0" borderId="0" applyFont="0" applyFill="0" applyBorder="0" applyAlignment="0" applyProtection="0"/>
    <xf numFmtId="44" fontId="1" fillId="0" borderId="0" applyFont="0" applyFill="0" applyBorder="0" applyAlignment="0" applyProtection="0"/>
    <xf numFmtId="0" fontId="11" fillId="71" borderId="39" applyNumberFormat="0">
      <alignment horizontal="left" vertical="center"/>
    </xf>
    <xf numFmtId="0" fontId="11" fillId="70" borderId="39" applyNumberFormat="0">
      <alignment horizontal="centerContinuous" vertical="center" wrapText="1"/>
    </xf>
    <xf numFmtId="170" fontId="1" fillId="0" borderId="0" applyFont="0" applyFill="0" applyBorder="0" applyAlignment="0" applyProtection="0"/>
    <xf numFmtId="44" fontId="1" fillId="0" borderId="0" applyFont="0" applyFill="0" applyBorder="0" applyAlignment="0" applyProtection="0"/>
    <xf numFmtId="0" fontId="81" fillId="0" borderId="47" applyNumberFormat="0" applyFill="0" applyAlignment="0" applyProtection="0"/>
    <xf numFmtId="0" fontId="81" fillId="0" borderId="47" applyNumberFormat="0" applyFill="0" applyAlignment="0" applyProtection="0"/>
    <xf numFmtId="0" fontId="11" fillId="71" borderId="39" applyNumberFormat="0">
      <alignment horizontal="left" vertical="center"/>
    </xf>
    <xf numFmtId="0" fontId="11" fillId="70" borderId="39" applyNumberFormat="0">
      <alignment horizontal="centerContinuous" vertical="center" wrapText="1"/>
    </xf>
    <xf numFmtId="170" fontId="1" fillId="0" borderId="0" applyFont="0" applyFill="0" applyBorder="0" applyAlignment="0" applyProtection="0"/>
    <xf numFmtId="44" fontId="1" fillId="0" borderId="0" applyFont="0" applyFill="0" applyBorder="0" applyAlignment="0" applyProtection="0"/>
    <xf numFmtId="0" fontId="79" fillId="61" borderId="46" applyNumberFormat="0" applyAlignment="0" applyProtection="0"/>
    <xf numFmtId="170" fontId="1" fillId="0" borderId="0" applyFont="0" applyFill="0" applyBorder="0" applyAlignment="0" applyProtection="0"/>
    <xf numFmtId="44" fontId="1" fillId="0" borderId="0" applyFont="0" applyFill="0" applyBorder="0" applyAlignment="0" applyProtection="0"/>
    <xf numFmtId="0" fontId="11" fillId="71" borderId="39" applyNumberFormat="0">
      <alignment horizontal="left" vertical="center"/>
    </xf>
    <xf numFmtId="0" fontId="11" fillId="70" borderId="39" applyNumberFormat="0">
      <alignment horizontal="centerContinuous" vertical="center" wrapText="1"/>
    </xf>
    <xf numFmtId="170" fontId="1" fillId="0" borderId="0" applyFont="0" applyFill="0" applyBorder="0" applyAlignment="0" applyProtection="0"/>
    <xf numFmtId="44" fontId="1" fillId="0" borderId="0" applyFont="0" applyFill="0" applyBorder="0" applyAlignment="0" applyProtection="0"/>
    <xf numFmtId="170" fontId="1" fillId="0" borderId="0" applyFont="0" applyFill="0" applyBorder="0" applyAlignment="0" applyProtection="0"/>
    <xf numFmtId="44" fontId="1" fillId="0" borderId="0" applyFont="0" applyFill="0" applyBorder="0" applyAlignment="0" applyProtection="0"/>
    <xf numFmtId="170" fontId="1" fillId="0" borderId="0" applyFont="0" applyFill="0" applyBorder="0" applyAlignment="0" applyProtection="0"/>
    <xf numFmtId="44" fontId="1" fillId="0" borderId="0" applyFont="0" applyFill="0" applyBorder="0" applyAlignment="0" applyProtection="0"/>
    <xf numFmtId="170" fontId="1" fillId="0" borderId="0" applyFont="0" applyFill="0" applyBorder="0" applyAlignment="0" applyProtection="0"/>
    <xf numFmtId="44" fontId="1" fillId="0" borderId="0" applyFont="0" applyFill="0" applyBorder="0" applyAlignment="0" applyProtection="0"/>
    <xf numFmtId="170"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0" fontId="1" fillId="0" borderId="0" applyFont="0" applyFill="0" applyBorder="0" applyAlignment="0" applyProtection="0"/>
    <xf numFmtId="0" fontId="11" fillId="70" borderId="39" applyNumberFormat="0">
      <alignment horizontal="centerContinuous" vertical="center" wrapText="1"/>
    </xf>
    <xf numFmtId="0" fontId="11" fillId="71" borderId="39" applyNumberFormat="0">
      <alignment horizontal="left" vertical="center"/>
    </xf>
    <xf numFmtId="0" fontId="81" fillId="0" borderId="47" applyNumberFormat="0" applyFill="0" applyAlignment="0" applyProtection="0"/>
    <xf numFmtId="0" fontId="81" fillId="0" borderId="47" applyNumberFormat="0" applyFill="0" applyAlignment="0" applyProtection="0"/>
    <xf numFmtId="0" fontId="81" fillId="0" borderId="47" applyNumberFormat="0" applyFill="0" applyAlignment="0" applyProtection="0"/>
    <xf numFmtId="0" fontId="81" fillId="0" borderId="47" applyNumberFormat="0" applyFill="0" applyAlignment="0" applyProtection="0"/>
    <xf numFmtId="0" fontId="81" fillId="0" borderId="47" applyNumberFormat="0" applyFill="0" applyAlignment="0" applyProtection="0"/>
    <xf numFmtId="0" fontId="81" fillId="0" borderId="47" applyNumberFormat="0" applyFill="0" applyAlignment="0" applyProtection="0"/>
    <xf numFmtId="0" fontId="81" fillId="0" borderId="47" applyNumberFormat="0" applyFill="0" applyAlignment="0" applyProtection="0"/>
    <xf numFmtId="0" fontId="81" fillId="0" borderId="47" applyNumberFormat="0" applyFill="0" applyAlignment="0" applyProtection="0"/>
    <xf numFmtId="0" fontId="81" fillId="0" borderId="47" applyNumberFormat="0" applyFill="0" applyAlignment="0" applyProtection="0"/>
    <xf numFmtId="0" fontId="81" fillId="0" borderId="47" applyNumberFormat="0" applyFill="0" applyAlignment="0" applyProtection="0"/>
    <xf numFmtId="261" fontId="217" fillId="93" borderId="73" applyNumberFormat="0" applyBorder="0" applyAlignment="0" applyProtection="0">
      <alignment vertical="center"/>
    </xf>
    <xf numFmtId="261" fontId="217" fillId="93" borderId="73" applyNumberFormat="0" applyBorder="0" applyAlignment="0" applyProtection="0">
      <alignment vertical="center"/>
    </xf>
    <xf numFmtId="261" fontId="217" fillId="93" borderId="73" applyNumberFormat="0" applyBorder="0" applyAlignment="0" applyProtection="0">
      <alignment vertical="center"/>
    </xf>
    <xf numFmtId="261" fontId="217" fillId="93" borderId="73" applyNumberFormat="0" applyBorder="0" applyAlignment="0" applyProtection="0">
      <alignment vertical="center"/>
    </xf>
    <xf numFmtId="261" fontId="217" fillId="93" borderId="73" applyNumberFormat="0" applyBorder="0" applyAlignment="0" applyProtection="0">
      <alignment vertical="center"/>
    </xf>
    <xf numFmtId="0" fontId="79" fillId="61" borderId="46" applyNumberFormat="0" applyAlignment="0" applyProtection="0"/>
    <xf numFmtId="0" fontId="79" fillId="61" borderId="46" applyNumberFormat="0" applyAlignment="0" applyProtection="0"/>
    <xf numFmtId="0" fontId="79" fillId="61" borderId="46" applyNumberFormat="0" applyAlignment="0" applyProtection="0"/>
    <xf numFmtId="0" fontId="79" fillId="61" borderId="46" applyNumberFormat="0" applyAlignment="0" applyProtection="0"/>
    <xf numFmtId="0" fontId="79" fillId="61" borderId="46" applyNumberFormat="0" applyAlignment="0" applyProtection="0"/>
    <xf numFmtId="0" fontId="79" fillId="61" borderId="46" applyNumberFormat="0" applyAlignment="0" applyProtection="0"/>
    <xf numFmtId="0" fontId="79" fillId="61" borderId="46" applyNumberFormat="0" applyAlignment="0" applyProtection="0"/>
    <xf numFmtId="0" fontId="79" fillId="61" borderId="46" applyNumberFormat="0" applyAlignment="0" applyProtection="0"/>
    <xf numFmtId="0" fontId="79" fillId="61" borderId="46" applyNumberFormat="0" applyAlignment="0" applyProtection="0"/>
    <xf numFmtId="0" fontId="79" fillId="61" borderId="46" applyNumberFormat="0" applyAlignment="0" applyProtection="0"/>
    <xf numFmtId="0" fontId="48" fillId="64" borderId="45" applyNumberFormat="0" applyFont="0" applyAlignment="0" applyProtection="0"/>
    <xf numFmtId="0" fontId="48" fillId="64" borderId="45" applyNumberFormat="0" applyFont="0" applyAlignment="0" applyProtection="0"/>
    <xf numFmtId="0" fontId="48" fillId="64" borderId="45" applyNumberFormat="0" applyFont="0" applyAlignment="0" applyProtection="0"/>
    <xf numFmtId="0" fontId="48" fillId="64" borderId="45" applyNumberFormat="0" applyFont="0" applyAlignment="0" applyProtection="0"/>
    <xf numFmtId="0" fontId="48" fillId="64" borderId="45" applyNumberFormat="0" applyFont="0" applyAlignment="0" applyProtection="0"/>
    <xf numFmtId="0" fontId="48" fillId="64" borderId="45" applyNumberFormat="0" applyFont="0" applyAlignment="0" applyProtection="0"/>
    <xf numFmtId="0" fontId="48" fillId="64" borderId="45" applyNumberFormat="0" applyFont="0" applyAlignment="0" applyProtection="0"/>
    <xf numFmtId="0" fontId="48" fillId="64" borderId="45" applyNumberFormat="0" applyFont="0" applyAlignment="0" applyProtection="0"/>
    <xf numFmtId="0" fontId="48" fillId="64" borderId="45" applyNumberFormat="0" applyFont="0" applyAlignment="0" applyProtection="0"/>
    <xf numFmtId="0" fontId="48" fillId="64" borderId="45" applyNumberFormat="0" applyFont="0" applyAlignment="0" applyProtection="0"/>
    <xf numFmtId="229" fontId="116" fillId="73" borderId="58"/>
    <xf numFmtId="229" fontId="116" fillId="73" borderId="58"/>
    <xf numFmtId="229" fontId="116" fillId="73" borderId="58"/>
    <xf numFmtId="0" fontId="105" fillId="0" borderId="11" applyNumberFormat="0" applyFont="0" applyFill="0" applyAlignment="0" applyProtection="0"/>
    <xf numFmtId="0" fontId="105" fillId="0" borderId="11" applyNumberFormat="0" applyFont="0" applyFill="0" applyAlignment="0" applyProtection="0"/>
    <xf numFmtId="0" fontId="105" fillId="0" borderId="11" applyNumberFormat="0" applyFont="0" applyFill="0" applyAlignment="0" applyProtection="0"/>
    <xf numFmtId="0" fontId="69" fillId="61" borderId="39" applyNumberFormat="0" applyAlignment="0" applyProtection="0"/>
    <xf numFmtId="0" fontId="69" fillId="61" borderId="39" applyNumberFormat="0" applyAlignment="0" applyProtection="0"/>
    <xf numFmtId="0" fontId="69" fillId="61" borderId="39" applyNumberFormat="0" applyAlignment="0" applyProtection="0"/>
    <xf numFmtId="0" fontId="69" fillId="61" borderId="39" applyNumberFormat="0" applyAlignment="0" applyProtection="0"/>
    <xf numFmtId="0" fontId="69" fillId="61" borderId="39" applyNumberFormat="0" applyAlignment="0" applyProtection="0"/>
    <xf numFmtId="0" fontId="69" fillId="61" borderId="39" applyNumberFormat="0" applyAlignment="0" applyProtection="0"/>
    <xf numFmtId="166" fontId="140" fillId="0" borderId="61">
      <protection locked="0"/>
    </xf>
    <xf numFmtId="166" fontId="140" fillId="0" borderId="61">
      <protection locked="0"/>
    </xf>
    <xf numFmtId="166" fontId="140" fillId="0" borderId="61">
      <protection locked="0"/>
    </xf>
    <xf numFmtId="0" fontId="11" fillId="0" borderId="0"/>
    <xf numFmtId="0" fontId="11" fillId="0" borderId="0"/>
    <xf numFmtId="0" fontId="11" fillId="0" borderId="0"/>
    <xf numFmtId="0" fontId="11" fillId="0" borderId="0"/>
    <xf numFmtId="0" fontId="11" fillId="0" borderId="0"/>
    <xf numFmtId="0" fontId="11" fillId="0" borderId="0"/>
    <xf numFmtId="1" fontId="149" fillId="78" borderId="10" applyNumberFormat="0" applyBorder="0" applyAlignment="0">
      <alignment horizontal="centerContinuous" vertical="center"/>
      <protection locked="0"/>
    </xf>
    <xf numFmtId="1" fontId="149" fillId="78" borderId="10" applyNumberFormat="0" applyBorder="0" applyAlignment="0">
      <alignment horizontal="centerContinuous" vertical="center"/>
      <protection locked="0"/>
    </xf>
    <xf numFmtId="1" fontId="149" fillId="78" borderId="10" applyNumberFormat="0" applyBorder="0" applyAlignment="0">
      <alignment horizontal="centerContinuous" vertical="center"/>
      <protection locked="0"/>
    </xf>
    <xf numFmtId="0" fontId="76" fillId="48" borderId="39" applyNumberFormat="0" applyAlignment="0" applyProtection="0"/>
    <xf numFmtId="0" fontId="76" fillId="48" borderId="39" applyNumberFormat="0" applyAlignment="0" applyProtection="0"/>
    <xf numFmtId="0" fontId="76" fillId="48" borderId="39" applyNumberFormat="0" applyAlignment="0" applyProtection="0"/>
    <xf numFmtId="0" fontId="76" fillId="48" borderId="39" applyNumberFormat="0" applyAlignment="0" applyProtection="0"/>
    <xf numFmtId="0" fontId="76" fillId="48" borderId="39" applyNumberFormat="0" applyAlignment="0" applyProtection="0"/>
    <xf numFmtId="0" fontId="76" fillId="48" borderId="39" applyNumberFormat="0" applyAlignment="0" applyProtection="0"/>
    <xf numFmtId="0" fontId="172" fillId="81" borderId="56">
      <alignment horizontal="left" vertical="center" wrapText="1"/>
    </xf>
    <xf numFmtId="0" fontId="172" fillId="81" borderId="56">
      <alignment horizontal="left" vertical="center" wrapText="1"/>
    </xf>
    <xf numFmtId="0" fontId="172" fillId="81" borderId="56">
      <alignment horizontal="left" vertical="center" wrapText="1"/>
    </xf>
    <xf numFmtId="304" fontId="11" fillId="0" borderId="0"/>
    <xf numFmtId="304" fontId="11" fillId="0" borderId="0"/>
    <xf numFmtId="304" fontId="11" fillId="0" borderId="0"/>
    <xf numFmtId="304" fontId="11" fillId="0" borderId="0"/>
    <xf numFmtId="304" fontId="11" fillId="0" borderId="0"/>
    <xf numFmtId="304"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04" fontId="11" fillId="0" borderId="0"/>
    <xf numFmtId="304" fontId="11" fillId="0" borderId="0"/>
    <xf numFmtId="304" fontId="11" fillId="0" borderId="0"/>
    <xf numFmtId="304" fontId="11" fillId="0" borderId="0"/>
    <xf numFmtId="304" fontId="11" fillId="0" borderId="0"/>
    <xf numFmtId="304" fontId="11" fillId="0" borderId="0"/>
    <xf numFmtId="0" fontId="172" fillId="81" borderId="56">
      <alignment horizontal="left" vertical="center" wrapText="1"/>
    </xf>
    <xf numFmtId="0" fontId="172" fillId="81" borderId="56">
      <alignment horizontal="left" vertical="center" wrapText="1"/>
    </xf>
    <xf numFmtId="0" fontId="76" fillId="48" borderId="39" applyNumberFormat="0" applyAlignment="0" applyProtection="0"/>
    <xf numFmtId="0" fontId="76" fillId="48" borderId="39" applyNumberFormat="0" applyAlignment="0" applyProtection="0"/>
    <xf numFmtId="0" fontId="172" fillId="81" borderId="56">
      <alignment horizontal="left" vertical="center" wrapText="1"/>
    </xf>
    <xf numFmtId="0" fontId="172" fillId="81" borderId="56">
      <alignment horizontal="left" vertical="center" wrapText="1"/>
    </xf>
    <xf numFmtId="0" fontId="76" fillId="48" borderId="39" applyNumberFormat="0" applyAlignment="0" applyProtection="0"/>
    <xf numFmtId="0" fontId="76" fillId="48" borderId="39" applyNumberFormat="0" applyAlignment="0" applyProtection="0"/>
    <xf numFmtId="0" fontId="172" fillId="81" borderId="56">
      <alignment horizontal="left" vertical="center" wrapText="1"/>
    </xf>
    <xf numFmtId="0" fontId="76" fillId="48" borderId="39" applyNumberFormat="0" applyAlignment="0" applyProtection="0"/>
    <xf numFmtId="0" fontId="76" fillId="48" borderId="39" applyNumberFormat="0" applyAlignment="0" applyProtection="0"/>
    <xf numFmtId="0" fontId="76" fillId="48" borderId="39" applyNumberFormat="0" applyAlignment="0" applyProtection="0"/>
    <xf numFmtId="0" fontId="76" fillId="48" borderId="39" applyNumberFormat="0" applyAlignment="0" applyProtection="0"/>
    <xf numFmtId="0" fontId="76" fillId="48" borderId="39" applyNumberFormat="0" applyAlignment="0" applyProtection="0"/>
    <xf numFmtId="0" fontId="76" fillId="48" borderId="39" applyNumberFormat="0" applyAlignment="0" applyProtection="0"/>
    <xf numFmtId="1" fontId="149" fillId="78" borderId="10" applyNumberFormat="0" applyBorder="0" applyAlignment="0">
      <alignment horizontal="centerContinuous" vertical="center"/>
      <protection locked="0"/>
    </xf>
    <xf numFmtId="1" fontId="149" fillId="78" borderId="10" applyNumberFormat="0" applyBorder="0" applyAlignment="0">
      <alignment horizontal="centerContinuous" vertical="center"/>
      <protection locked="0"/>
    </xf>
    <xf numFmtId="1" fontId="149" fillId="78" borderId="10" applyNumberFormat="0" applyBorder="0" applyAlignment="0">
      <alignment horizontal="centerContinuous" vertical="center"/>
      <protection locked="0"/>
    </xf>
    <xf numFmtId="1" fontId="149" fillId="78" borderId="10" applyNumberFormat="0" applyBorder="0" applyAlignment="0">
      <alignment horizontal="centerContinuous" vertical="center"/>
      <protection locked="0"/>
    </xf>
    <xf numFmtId="1" fontId="149" fillId="78" borderId="10" applyNumberFormat="0" applyBorder="0" applyAlignment="0">
      <alignment horizontal="centerContinuous" vertical="center"/>
      <protection locked="0"/>
    </xf>
    <xf numFmtId="0" fontId="11" fillId="0" borderId="0"/>
    <xf numFmtId="0" fontId="11" fillId="0" borderId="0"/>
    <xf numFmtId="0" fontId="11" fillId="0" borderId="0"/>
    <xf numFmtId="0" fontId="11" fillId="0" borderId="0"/>
    <xf numFmtId="0" fontId="11" fillId="0" borderId="0"/>
    <xf numFmtId="0" fontId="11" fillId="0" borderId="0"/>
    <xf numFmtId="166" fontId="140" fillId="0" borderId="61">
      <protection locked="0"/>
    </xf>
    <xf numFmtId="166" fontId="140" fillId="0" borderId="61">
      <protection locked="0"/>
    </xf>
    <xf numFmtId="166" fontId="140" fillId="0" borderId="61">
      <protection locked="0"/>
    </xf>
    <xf numFmtId="166" fontId="140" fillId="0" borderId="61">
      <protection locked="0"/>
    </xf>
    <xf numFmtId="166" fontId="140" fillId="0" borderId="61">
      <protection locked="0"/>
    </xf>
    <xf numFmtId="0" fontId="69" fillId="61" borderId="39" applyNumberFormat="0" applyAlignment="0" applyProtection="0"/>
    <xf numFmtId="0" fontId="69" fillId="61" borderId="39" applyNumberFormat="0" applyAlignment="0" applyProtection="0"/>
    <xf numFmtId="0" fontId="105" fillId="0" borderId="11" applyNumberFormat="0" applyFont="0" applyFill="0" applyAlignment="0" applyProtection="0"/>
    <xf numFmtId="0" fontId="69" fillId="61" borderId="39" applyNumberFormat="0" applyAlignment="0" applyProtection="0"/>
    <xf numFmtId="0" fontId="69" fillId="61" borderId="39" applyNumberFormat="0" applyAlignment="0" applyProtection="0"/>
    <xf numFmtId="0" fontId="105" fillId="0" borderId="11" applyNumberFormat="0" applyFont="0" applyFill="0" applyAlignment="0" applyProtection="0"/>
    <xf numFmtId="229" fontId="116" fillId="73" borderId="58"/>
    <xf numFmtId="0" fontId="69" fillId="61" borderId="39" applyNumberFormat="0" applyAlignment="0" applyProtection="0"/>
    <xf numFmtId="0" fontId="69" fillId="61" borderId="39" applyNumberFormat="0" applyAlignment="0" applyProtection="0"/>
    <xf numFmtId="0" fontId="69" fillId="61" borderId="39" applyNumberFormat="0" applyAlignment="0" applyProtection="0"/>
    <xf numFmtId="0" fontId="69" fillId="61" borderId="39" applyNumberFormat="0" applyAlignment="0" applyProtection="0"/>
    <xf numFmtId="0" fontId="105" fillId="0" borderId="11" applyNumberFormat="0" applyFont="0" applyFill="0" applyAlignment="0" applyProtection="0"/>
    <xf numFmtId="229" fontId="116" fillId="73" borderId="58"/>
    <xf numFmtId="0" fontId="105" fillId="0" borderId="11" applyNumberFormat="0" applyFont="0" applyFill="0" applyAlignment="0" applyProtection="0"/>
    <xf numFmtId="0" fontId="69" fillId="61" borderId="39" applyNumberFormat="0" applyAlignment="0" applyProtection="0"/>
    <xf numFmtId="0" fontId="69" fillId="61" borderId="39" applyNumberFormat="0" applyAlignment="0" applyProtection="0"/>
    <xf numFmtId="229" fontId="116" fillId="73" borderId="58"/>
    <xf numFmtId="0" fontId="105" fillId="0" borderId="11" applyNumberFormat="0" applyFont="0" applyFill="0" applyAlignment="0" applyProtection="0"/>
    <xf numFmtId="229" fontId="116" fillId="73" borderId="58"/>
    <xf numFmtId="229" fontId="116" fillId="73" borderId="58"/>
    <xf numFmtId="0" fontId="48" fillId="64" borderId="45" applyNumberFormat="0" applyFont="0" applyAlignment="0" applyProtection="0"/>
    <xf numFmtId="0" fontId="48" fillId="64" borderId="45" applyNumberFormat="0" applyFont="0" applyAlignment="0" applyProtection="0"/>
    <xf numFmtId="0" fontId="48" fillId="64" borderId="45" applyNumberFormat="0" applyFont="0" applyAlignment="0" applyProtection="0"/>
    <xf numFmtId="0" fontId="48" fillId="64" borderId="45" applyNumberFormat="0" applyFont="0" applyAlignment="0" applyProtection="0"/>
    <xf numFmtId="0" fontId="79" fillId="61" borderId="46" applyNumberFormat="0" applyAlignment="0" applyProtection="0"/>
    <xf numFmtId="0" fontId="79" fillId="61" borderId="46" applyNumberFormat="0" applyAlignment="0" applyProtection="0"/>
    <xf numFmtId="0" fontId="48" fillId="64" borderId="45" applyNumberFormat="0" applyFont="0" applyAlignment="0" applyProtection="0"/>
    <xf numFmtId="0" fontId="48" fillId="64" borderId="45" applyNumberFormat="0" applyFont="0" applyAlignment="0" applyProtection="0"/>
    <xf numFmtId="0" fontId="79" fillId="61" borderId="46" applyNumberFormat="0" applyAlignment="0" applyProtection="0"/>
    <xf numFmtId="0" fontId="79" fillId="61" borderId="46" applyNumberFormat="0" applyAlignment="0" applyProtection="0"/>
    <xf numFmtId="0" fontId="79" fillId="61" borderId="46" applyNumberFormat="0" applyAlignment="0" applyProtection="0"/>
    <xf numFmtId="0" fontId="79" fillId="61" borderId="46" applyNumberFormat="0" applyAlignment="0" applyProtection="0"/>
    <xf numFmtId="261" fontId="217" fillId="93" borderId="73" applyNumberFormat="0" applyBorder="0" applyAlignment="0" applyProtection="0">
      <alignment vertical="center"/>
    </xf>
    <xf numFmtId="0" fontId="81" fillId="0" borderId="47" applyNumberFormat="0" applyFill="0" applyAlignment="0" applyProtection="0"/>
    <xf numFmtId="0" fontId="81" fillId="0" borderId="47" applyNumberFormat="0" applyFill="0" applyAlignment="0" applyProtection="0"/>
    <xf numFmtId="261" fontId="217" fillId="93" borderId="73" applyNumberFormat="0" applyBorder="0" applyAlignment="0" applyProtection="0">
      <alignment vertical="center"/>
    </xf>
    <xf numFmtId="0" fontId="11" fillId="71" borderId="39" applyNumberFormat="0">
      <alignment horizontal="left" vertical="center"/>
    </xf>
    <xf numFmtId="0" fontId="11" fillId="70" borderId="39" applyNumberFormat="0">
      <alignment horizontal="centerContinuous" vertical="center" wrapText="1"/>
    </xf>
    <xf numFmtId="170" fontId="1" fillId="0" borderId="0" applyFont="0" applyFill="0" applyBorder="0" applyAlignment="0" applyProtection="0"/>
    <xf numFmtId="44" fontId="1" fillId="0" borderId="0" applyFont="0" applyFill="0" applyBorder="0" applyAlignment="0" applyProtection="0"/>
    <xf numFmtId="0" fontId="11" fillId="71" borderId="39" applyNumberFormat="0">
      <alignment horizontal="left" vertical="center"/>
    </xf>
    <xf numFmtId="0" fontId="11" fillId="70" borderId="39" applyNumberFormat="0">
      <alignment horizontal="centerContinuous" vertical="center" wrapText="1"/>
    </xf>
    <xf numFmtId="170" fontId="1" fillId="0" borderId="0" applyFont="0" applyFill="0" applyBorder="0" applyAlignment="0" applyProtection="0"/>
    <xf numFmtId="44" fontId="1" fillId="0" borderId="0" applyFont="0" applyFill="0" applyBorder="0" applyAlignment="0" applyProtection="0"/>
    <xf numFmtId="0" fontId="11" fillId="71" borderId="39" applyNumberFormat="0">
      <alignment horizontal="left" vertical="center"/>
    </xf>
    <xf numFmtId="0" fontId="11" fillId="70" borderId="39" applyNumberFormat="0">
      <alignment horizontal="centerContinuous" vertical="center" wrapText="1"/>
    </xf>
    <xf numFmtId="0" fontId="81" fillId="0" borderId="47" applyNumberFormat="0" applyFill="0" applyAlignment="0" applyProtection="0"/>
    <xf numFmtId="0" fontId="81" fillId="0" borderId="47" applyNumberFormat="0" applyFill="0" applyAlignment="0" applyProtection="0"/>
    <xf numFmtId="170" fontId="1" fillId="0" borderId="0" applyFont="0" applyFill="0" applyBorder="0" applyAlignment="0" applyProtection="0"/>
    <xf numFmtId="44" fontId="1" fillId="0" borderId="0" applyFont="0" applyFill="0" applyBorder="0" applyAlignment="0" applyProtection="0"/>
    <xf numFmtId="170" fontId="1" fillId="0" borderId="0" applyFont="0" applyFill="0" applyBorder="0" applyAlignment="0" applyProtection="0"/>
    <xf numFmtId="44" fontId="1" fillId="0" borderId="0" applyFont="0" applyFill="0" applyBorder="0" applyAlignment="0" applyProtection="0"/>
    <xf numFmtId="261" fontId="217" fillId="93" borderId="73" applyNumberFormat="0" applyBorder="0" applyAlignment="0" applyProtection="0">
      <alignment vertical="center"/>
    </xf>
    <xf numFmtId="0" fontId="11" fillId="71" borderId="39" applyNumberFormat="0">
      <alignment horizontal="left" vertical="center"/>
    </xf>
    <xf numFmtId="0" fontId="11" fillId="70" borderId="39" applyNumberFormat="0">
      <alignment horizontal="centerContinuous" vertical="center" wrapText="1"/>
    </xf>
    <xf numFmtId="170" fontId="1" fillId="0" borderId="0" applyFont="0" applyFill="0" applyBorder="0" applyAlignment="0" applyProtection="0"/>
    <xf numFmtId="44" fontId="1" fillId="0" borderId="0" applyFont="0" applyFill="0" applyBorder="0" applyAlignment="0" applyProtection="0"/>
    <xf numFmtId="170" fontId="1" fillId="0" borderId="0" applyFont="0" applyFill="0" applyBorder="0" applyAlignment="0" applyProtection="0"/>
    <xf numFmtId="44" fontId="1" fillId="0" borderId="0" applyFont="0" applyFill="0" applyBorder="0" applyAlignment="0" applyProtection="0"/>
    <xf numFmtId="0" fontId="11" fillId="71" borderId="39" applyNumberFormat="0">
      <alignment horizontal="left" vertical="center"/>
    </xf>
    <xf numFmtId="0" fontId="11" fillId="70" borderId="39" applyNumberFormat="0">
      <alignment horizontal="centerContinuous" vertical="center" wrapText="1"/>
    </xf>
    <xf numFmtId="0" fontId="81" fillId="0" borderId="47" applyNumberFormat="0" applyFill="0" applyAlignment="0" applyProtection="0"/>
    <xf numFmtId="0" fontId="81" fillId="0" borderId="47" applyNumberFormat="0" applyFill="0" applyAlignment="0" applyProtection="0"/>
    <xf numFmtId="170" fontId="1" fillId="0" borderId="0" applyFont="0" applyFill="0" applyBorder="0" applyAlignment="0" applyProtection="0"/>
    <xf numFmtId="44" fontId="1" fillId="0" borderId="0" applyFont="0" applyFill="0" applyBorder="0" applyAlignment="0" applyProtection="0"/>
    <xf numFmtId="0" fontId="11" fillId="71" borderId="39" applyNumberFormat="0">
      <alignment horizontal="left" vertical="center"/>
    </xf>
    <xf numFmtId="0" fontId="11" fillId="70" borderId="39" applyNumberFormat="0">
      <alignment horizontal="centerContinuous" vertical="center" wrapText="1"/>
    </xf>
    <xf numFmtId="170" fontId="1" fillId="0" borderId="0" applyFont="0" applyFill="0" applyBorder="0" applyAlignment="0" applyProtection="0"/>
    <xf numFmtId="44" fontId="1" fillId="0" borderId="0" applyFont="0" applyFill="0" applyBorder="0" applyAlignment="0" applyProtection="0"/>
    <xf numFmtId="0" fontId="11" fillId="71" borderId="39" applyNumberFormat="0">
      <alignment horizontal="left" vertical="center"/>
    </xf>
    <xf numFmtId="0" fontId="11" fillId="70" borderId="39" applyNumberFormat="0">
      <alignment horizontal="centerContinuous" vertical="center" wrapText="1"/>
    </xf>
    <xf numFmtId="170" fontId="1" fillId="0" borderId="0" applyFont="0" applyFill="0" applyBorder="0" applyAlignment="0" applyProtection="0"/>
    <xf numFmtId="44" fontId="1" fillId="0" borderId="0" applyFont="0" applyFill="0" applyBorder="0" applyAlignment="0" applyProtection="0"/>
    <xf numFmtId="170" fontId="1" fillId="0" borderId="0" applyFont="0" applyFill="0" applyBorder="0" applyAlignment="0" applyProtection="0"/>
    <xf numFmtId="44" fontId="1" fillId="0" borderId="0" applyFont="0" applyFill="0" applyBorder="0" applyAlignment="0" applyProtection="0"/>
    <xf numFmtId="170"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438">
    <xf numFmtId="0" fontId="0" fillId="0" borderId="0" xfId="0"/>
    <xf numFmtId="0" fontId="0" fillId="0" borderId="0" xfId="0" applyAlignment="1">
      <alignment horizontal="center"/>
    </xf>
    <xf numFmtId="17" fontId="0" fillId="0" borderId="0" xfId="0" applyNumberFormat="1"/>
    <xf numFmtId="0" fontId="0" fillId="0" borderId="0" xfId="0" applyAlignment="1">
      <alignment horizontal="right"/>
    </xf>
    <xf numFmtId="3" fontId="0" fillId="0" borderId="0" xfId="0" applyNumberFormat="1" applyAlignment="1">
      <alignment horizontal="center"/>
    </xf>
    <xf numFmtId="37" fontId="12" fillId="0" borderId="0" xfId="0" applyNumberFormat="1" applyFont="1" applyAlignment="1">
      <alignment horizontal="center"/>
    </xf>
    <xf numFmtId="171" fontId="12" fillId="0" borderId="0" xfId="0" applyNumberFormat="1" applyFont="1" applyAlignment="1">
      <alignment horizontal="center"/>
    </xf>
    <xf numFmtId="0" fontId="13" fillId="0" borderId="0" xfId="0" applyFont="1"/>
    <xf numFmtId="0" fontId="0" fillId="0" borderId="0" xfId="0" applyFill="1" applyAlignment="1">
      <alignment horizontal="center"/>
    </xf>
    <xf numFmtId="3" fontId="0" fillId="0" borderId="0" xfId="0" applyNumberFormat="1" applyFill="1" applyAlignment="1">
      <alignment horizontal="center"/>
    </xf>
    <xf numFmtId="3" fontId="0" fillId="0" borderId="0" xfId="0" applyNumberFormat="1" applyAlignment="1">
      <alignment horizontal="center" wrapText="1"/>
    </xf>
    <xf numFmtId="0" fontId="0" fillId="0" borderId="0" xfId="0" applyFill="1"/>
    <xf numFmtId="4" fontId="0" fillId="0" borderId="0" xfId="0" applyNumberFormat="1" applyAlignment="1">
      <alignment horizontal="center"/>
    </xf>
    <xf numFmtId="0" fontId="0" fillId="0" borderId="0" xfId="0" applyFill="1" applyBorder="1" applyAlignment="1"/>
    <xf numFmtId="0" fontId="0" fillId="0" borderId="2" xfId="0" applyFill="1" applyBorder="1" applyAlignment="1"/>
    <xf numFmtId="0" fontId="15" fillId="0" borderId="3" xfId="0" applyFont="1" applyFill="1" applyBorder="1" applyAlignment="1">
      <alignment horizontal="center"/>
    </xf>
    <xf numFmtId="0" fontId="15" fillId="0" borderId="3" xfId="0" applyFont="1" applyFill="1" applyBorder="1" applyAlignment="1">
      <alignment horizontal="centerContinuous"/>
    </xf>
    <xf numFmtId="0" fontId="0" fillId="0" borderId="0" xfId="0" applyAlignment="1">
      <alignment horizontal="left"/>
    </xf>
    <xf numFmtId="0" fontId="0" fillId="0" borderId="0" xfId="0" applyAlignment="1">
      <alignment horizontal="center" wrapText="1"/>
    </xf>
    <xf numFmtId="171" fontId="0" fillId="0" borderId="0" xfId="0" applyNumberFormat="1" applyAlignment="1">
      <alignment horizontal="center" wrapText="1"/>
    </xf>
    <xf numFmtId="37" fontId="0" fillId="0" borderId="0" xfId="0" applyNumberFormat="1" applyAlignment="1">
      <alignment horizontal="center"/>
    </xf>
    <xf numFmtId="17" fontId="0" fillId="0" borderId="0" xfId="0" applyNumberFormat="1" applyAlignment="1">
      <alignment horizontal="left"/>
    </xf>
    <xf numFmtId="177" fontId="0" fillId="0" borderId="0" xfId="1" applyNumberFormat="1" applyFont="1" applyAlignment="1">
      <alignment horizontal="center"/>
    </xf>
    <xf numFmtId="3" fontId="0" fillId="0" borderId="0" xfId="0" applyNumberFormat="1"/>
    <xf numFmtId="0" fontId="0" fillId="0" borderId="0" xfId="0" applyBorder="1"/>
    <xf numFmtId="0" fontId="0" fillId="3" borderId="0" xfId="0" applyFill="1" applyAlignment="1">
      <alignment horizontal="center"/>
    </xf>
    <xf numFmtId="0" fontId="0" fillId="3" borderId="0" xfId="0" applyFill="1"/>
    <xf numFmtId="3" fontId="0" fillId="0" borderId="0" xfId="0" applyNumberFormat="1" applyFill="1" applyAlignment="1">
      <alignment horizontal="center" wrapText="1"/>
    </xf>
    <xf numFmtId="0" fontId="0" fillId="0" borderId="0" xfId="0" applyFill="1" applyAlignment="1">
      <alignment horizontal="center" wrapText="1"/>
    </xf>
    <xf numFmtId="1" fontId="0" fillId="0" borderId="0" xfId="0" applyNumberFormat="1" applyAlignment="1">
      <alignment horizontal="center"/>
    </xf>
    <xf numFmtId="172" fontId="0" fillId="0" borderId="0" xfId="0" applyNumberFormat="1" applyFill="1" applyAlignment="1">
      <alignment horizontal="center"/>
    </xf>
    <xf numFmtId="0" fontId="11" fillId="0" borderId="0" xfId="0" applyFont="1"/>
    <xf numFmtId="171" fontId="0" fillId="0" borderId="0" xfId="0" applyNumberFormat="1" applyFill="1" applyAlignment="1">
      <alignment horizontal="center" wrapText="1"/>
    </xf>
    <xf numFmtId="179" fontId="17" fillId="0" borderId="0" xfId="1" applyNumberFormat="1" applyFont="1" applyFill="1" applyAlignment="1">
      <alignment horizontal="center"/>
    </xf>
    <xf numFmtId="38" fontId="0" fillId="0" borderId="0" xfId="0" applyNumberFormat="1" applyFill="1" applyAlignment="1">
      <alignment horizontal="center"/>
    </xf>
    <xf numFmtId="0" fontId="0" fillId="0" borderId="0" xfId="0" applyAlignment="1">
      <alignment horizontal="center"/>
    </xf>
    <xf numFmtId="0" fontId="11" fillId="0" borderId="0" xfId="4"/>
    <xf numFmtId="3" fontId="0" fillId="0" borderId="0" xfId="0" applyNumberFormat="1" applyFill="1"/>
    <xf numFmtId="43" fontId="11" fillId="0" borderId="0" xfId="11" applyFont="1"/>
    <xf numFmtId="0" fontId="20" fillId="0" borderId="13" xfId="4" applyFont="1" applyBorder="1" applyAlignment="1">
      <alignment horizontal="right"/>
    </xf>
    <xf numFmtId="43" fontId="16" fillId="0" borderId="0" xfId="4" applyNumberFormat="1" applyFont="1" applyAlignment="1">
      <alignment horizontal="right"/>
    </xf>
    <xf numFmtId="2" fontId="0" fillId="0" borderId="0" xfId="0" applyNumberFormat="1" applyAlignment="1">
      <alignment horizontal="center"/>
    </xf>
    <xf numFmtId="0" fontId="0" fillId="0" borderId="0" xfId="0" applyAlignment="1">
      <alignment horizontal="center"/>
    </xf>
    <xf numFmtId="0" fontId="0" fillId="0" borderId="0" xfId="0" applyBorder="1" applyAlignment="1">
      <alignment horizontal="center"/>
    </xf>
    <xf numFmtId="0" fontId="0" fillId="0" borderId="0" xfId="0" applyAlignment="1">
      <alignment horizontal="center"/>
    </xf>
    <xf numFmtId="0" fontId="11" fillId="0" borderId="0" xfId="4"/>
    <xf numFmtId="17" fontId="11" fillId="40" borderId="0" xfId="4" applyNumberFormat="1" applyFill="1"/>
    <xf numFmtId="0" fontId="41" fillId="0" borderId="13" xfId="4" applyFont="1" applyBorder="1" applyAlignment="1">
      <alignment horizontal="center" vertical="center" wrapText="1"/>
    </xf>
    <xf numFmtId="0" fontId="11" fillId="0" borderId="0" xfId="4" applyFill="1" applyBorder="1"/>
    <xf numFmtId="0" fontId="0" fillId="7" borderId="0" xfId="0" applyFill="1"/>
    <xf numFmtId="0" fontId="0" fillId="40" borderId="0" xfId="0" applyFill="1"/>
    <xf numFmtId="17" fontId="41" fillId="0" borderId="0" xfId="0" applyNumberFormat="1" applyFont="1" applyAlignment="1">
      <alignment horizontal="left"/>
    </xf>
    <xf numFmtId="0" fontId="43" fillId="0" borderId="0" xfId="26"/>
    <xf numFmtId="0" fontId="42" fillId="0" borderId="0" xfId="4" applyFont="1" applyAlignment="1">
      <alignment horizontal="center"/>
    </xf>
    <xf numFmtId="0" fontId="42" fillId="0" borderId="0" xfId="4" applyFont="1" applyAlignment="1">
      <alignment horizontal="right"/>
    </xf>
    <xf numFmtId="0" fontId="42" fillId="0" borderId="10" xfId="4" applyFont="1" applyBorder="1" applyAlignment="1">
      <alignment horizontal="center"/>
    </xf>
    <xf numFmtId="43" fontId="16" fillId="0" borderId="5" xfId="4" applyNumberFormat="1" applyFont="1" applyBorder="1" applyAlignment="1">
      <alignment horizontal="right"/>
    </xf>
    <xf numFmtId="0" fontId="20" fillId="41" borderId="1" xfId="4" applyFont="1" applyFill="1" applyBorder="1" applyAlignment="1">
      <alignment horizontal="left"/>
    </xf>
    <xf numFmtId="0" fontId="20" fillId="42" borderId="1" xfId="4" applyFont="1" applyFill="1" applyBorder="1" applyAlignment="1">
      <alignment horizontal="left"/>
    </xf>
    <xf numFmtId="0" fontId="20" fillId="41" borderId="0" xfId="4" applyFont="1" applyFill="1" applyAlignment="1">
      <alignment horizontal="right"/>
    </xf>
    <xf numFmtId="43" fontId="16" fillId="0" borderId="13" xfId="4" applyNumberFormat="1" applyFont="1" applyBorder="1" applyAlignment="1">
      <alignment horizontal="right"/>
    </xf>
    <xf numFmtId="43" fontId="16" fillId="0" borderId="7" xfId="4" applyNumberFormat="1" applyFont="1" applyBorder="1" applyAlignment="1">
      <alignment horizontal="right"/>
    </xf>
    <xf numFmtId="0" fontId="42" fillId="0" borderId="13" xfId="4" applyFont="1" applyBorder="1" applyAlignment="1">
      <alignment horizontal="right"/>
    </xf>
    <xf numFmtId="0" fontId="0" fillId="0" borderId="0" xfId="0" applyFill="1" applyBorder="1"/>
    <xf numFmtId="0" fontId="20" fillId="0" borderId="0" xfId="4" applyFont="1" applyFill="1" applyBorder="1"/>
    <xf numFmtId="2" fontId="16" fillId="0" borderId="0" xfId="4" applyNumberFormat="1" applyFont="1" applyFill="1" applyBorder="1"/>
    <xf numFmtId="4" fontId="16" fillId="0" borderId="0" xfId="4" applyNumberFormat="1" applyFont="1" applyFill="1" applyBorder="1"/>
    <xf numFmtId="2" fontId="11" fillId="0" borderId="0" xfId="4" applyNumberFormat="1" applyFill="1" applyBorder="1"/>
    <xf numFmtId="43" fontId="16" fillId="0" borderId="12" xfId="4" applyNumberFormat="1" applyFont="1" applyBorder="1" applyAlignment="1">
      <alignment horizontal="right"/>
    </xf>
    <xf numFmtId="43" fontId="16" fillId="0" borderId="6" xfId="4" applyNumberFormat="1" applyFont="1" applyBorder="1" applyAlignment="1">
      <alignment horizontal="right"/>
    </xf>
    <xf numFmtId="0" fontId="45" fillId="0" borderId="0" xfId="27"/>
    <xf numFmtId="0" fontId="11" fillId="0" borderId="0" xfId="27" applyFont="1"/>
    <xf numFmtId="0" fontId="11" fillId="0" borderId="0" xfId="27" applyFont="1" applyAlignment="1">
      <alignment horizontal="center"/>
    </xf>
    <xf numFmtId="0" fontId="50" fillId="0" borderId="0" xfId="27" applyFont="1" applyFill="1" applyBorder="1"/>
    <xf numFmtId="0" fontId="11" fillId="0" borderId="0" xfId="27" applyFont="1" applyProtection="1">
      <protection locked="0"/>
    </xf>
    <xf numFmtId="0" fontId="11" fillId="0" borderId="0" xfId="27" applyFont="1" applyAlignment="1" applyProtection="1">
      <alignment horizontal="center"/>
      <protection locked="0"/>
    </xf>
    <xf numFmtId="170" fontId="85" fillId="0" borderId="0" xfId="27" applyNumberFormat="1" applyFont="1" applyProtection="1">
      <protection locked="0"/>
    </xf>
    <xf numFmtId="171" fontId="13" fillId="0" borderId="0" xfId="0" applyNumberFormat="1" applyFont="1" applyAlignment="1">
      <alignment horizontal="center"/>
    </xf>
    <xf numFmtId="0" fontId="0" fillId="0" borderId="0" xfId="0" applyAlignment="1">
      <alignment horizontal="center" vertical="center"/>
    </xf>
    <xf numFmtId="37" fontId="13" fillId="0" borderId="49" xfId="0" applyNumberFormat="1" applyFont="1" applyBorder="1" applyAlignment="1">
      <alignment horizontal="center"/>
    </xf>
    <xf numFmtId="4" fontId="11" fillId="0" borderId="0" xfId="0" applyNumberFormat="1" applyFont="1" applyAlignment="1">
      <alignment horizontal="center"/>
    </xf>
    <xf numFmtId="0" fontId="40" fillId="0" borderId="48" xfId="1430" applyFont="1" applyBorder="1" applyAlignment="1">
      <alignment horizontal="center" vertical="center"/>
    </xf>
    <xf numFmtId="43" fontId="86" fillId="0" borderId="0" xfId="1" applyFont="1"/>
    <xf numFmtId="10" fontId="11" fillId="0" borderId="48" xfId="2" applyNumberFormat="1" applyFont="1" applyBorder="1" applyAlignment="1" applyProtection="1">
      <alignment horizontal="center"/>
      <protection locked="0"/>
    </xf>
    <xf numFmtId="3" fontId="87" fillId="0" borderId="0" xfId="0" applyNumberFormat="1" applyFont="1" applyAlignment="1">
      <alignment horizontal="center"/>
    </xf>
    <xf numFmtId="0" fontId="42" fillId="0" borderId="14" xfId="4" applyFont="1" applyBorder="1" applyAlignment="1">
      <alignment horizontal="center"/>
    </xf>
    <xf numFmtId="0" fontId="13" fillId="0" borderId="0" xfId="0" applyFont="1" applyAlignment="1">
      <alignment horizontal="left"/>
    </xf>
    <xf numFmtId="0" fontId="13" fillId="67" borderId="1" xfId="27" applyFont="1" applyFill="1" applyBorder="1" applyAlignment="1" applyProtection="1">
      <alignment horizontal="center" vertical="center" wrapText="1"/>
      <protection locked="0"/>
    </xf>
    <xf numFmtId="10" fontId="11" fillId="0" borderId="48" xfId="950" applyNumberFormat="1" applyFont="1" applyBorder="1" applyAlignment="1">
      <alignment horizontal="center"/>
    </xf>
    <xf numFmtId="0" fontId="20" fillId="42" borderId="0" xfId="4" applyFont="1" applyFill="1" applyAlignment="1">
      <alignment horizontal="right"/>
    </xf>
    <xf numFmtId="0" fontId="40" fillId="0" borderId="8" xfId="0" applyFont="1" applyFill="1" applyBorder="1" applyAlignment="1">
      <alignment horizontal="center" vertical="center"/>
    </xf>
    <xf numFmtId="0" fontId="40" fillId="0" borderId="0" xfId="0" applyFont="1" applyFill="1" applyAlignment="1">
      <alignment horizontal="center" vertical="center"/>
    </xf>
    <xf numFmtId="3" fontId="44" fillId="0" borderId="0" xfId="0" applyNumberFormat="1" applyFont="1"/>
    <xf numFmtId="188" fontId="11" fillId="2" borderId="1" xfId="954" applyNumberFormat="1" applyFont="1" applyFill="1" applyBorder="1" applyAlignment="1">
      <alignment horizontal="center"/>
    </xf>
    <xf numFmtId="188" fontId="11" fillId="6" borderId="1" xfId="954" applyNumberFormat="1" applyFont="1" applyFill="1" applyBorder="1" applyAlignment="1">
      <alignment horizontal="center"/>
    </xf>
    <xf numFmtId="2" fontId="11" fillId="6" borderId="16" xfId="657" applyNumberFormat="1" applyFont="1" applyFill="1" applyBorder="1" applyAlignment="1">
      <alignment horizontal="center" vertical="center"/>
    </xf>
    <xf numFmtId="172" fontId="12" fillId="0" borderId="0" xfId="0" applyNumberFormat="1" applyFont="1" applyFill="1" applyBorder="1" applyAlignment="1">
      <alignment horizontal="center"/>
    </xf>
    <xf numFmtId="170" fontId="11" fillId="0" borderId="48" xfId="406" applyFont="1" applyBorder="1" applyAlignment="1">
      <alignment horizontal="center"/>
    </xf>
    <xf numFmtId="0" fontId="87" fillId="0" borderId="0" xfId="0" applyFont="1" applyAlignment="1">
      <alignment horizontal="right"/>
    </xf>
    <xf numFmtId="0" fontId="83" fillId="0" borderId="0" xfId="1020" applyAlignment="1">
      <alignment vertical="center" wrapText="1"/>
    </xf>
    <xf numFmtId="0" fontId="38" fillId="0" borderId="0" xfId="0" applyFont="1" applyAlignment="1">
      <alignment horizontal="right"/>
    </xf>
    <xf numFmtId="0" fontId="88" fillId="0" borderId="37" xfId="0" applyFont="1" applyBorder="1" applyAlignment="1">
      <alignment horizontal="right"/>
    </xf>
    <xf numFmtId="170" fontId="11" fillId="0" borderId="48" xfId="406" applyFont="1" applyBorder="1" applyAlignment="1" applyProtection="1">
      <alignment horizontal="center"/>
      <protection locked="0"/>
    </xf>
    <xf numFmtId="0" fontId="13" fillId="0" borderId="0" xfId="0" applyFont="1" applyAlignment="1">
      <alignment horizontal="center" vertical="center" wrapText="1"/>
    </xf>
    <xf numFmtId="0" fontId="86" fillId="0" borderId="0" xfId="0" applyFont="1"/>
    <xf numFmtId="0" fontId="42" fillId="0" borderId="7" xfId="4" applyFont="1" applyBorder="1" applyAlignment="1">
      <alignment horizontal="center"/>
    </xf>
    <xf numFmtId="0" fontId="38" fillId="0" borderId="1" xfId="0" applyFont="1" applyFill="1" applyBorder="1" applyAlignment="1">
      <alignment horizontal="center" vertical="center" wrapText="1"/>
    </xf>
    <xf numFmtId="0" fontId="13" fillId="0" borderId="13" xfId="0" applyFont="1" applyBorder="1"/>
    <xf numFmtId="0" fontId="86" fillId="0" borderId="0" xfId="2263" applyFont="1" applyProtection="1">
      <protection locked="0"/>
    </xf>
    <xf numFmtId="0" fontId="40" fillId="0" borderId="1" xfId="0" applyFont="1" applyFill="1" applyBorder="1" applyAlignment="1">
      <alignment horizontal="center" vertical="center" wrapText="1"/>
    </xf>
    <xf numFmtId="43" fontId="86" fillId="0" borderId="0" xfId="1" applyFont="1" applyProtection="1">
      <protection locked="0"/>
    </xf>
    <xf numFmtId="3" fontId="0" fillId="0" borderId="37" xfId="0" applyNumberFormat="1" applyBorder="1" applyAlignment="1">
      <alignment horizontal="center"/>
    </xf>
    <xf numFmtId="3" fontId="44" fillId="0" borderId="37" xfId="0" applyNumberFormat="1" applyFont="1" applyBorder="1"/>
    <xf numFmtId="3" fontId="18" fillId="0" borderId="0" xfId="0" applyNumberFormat="1" applyFont="1" applyAlignment="1">
      <alignment horizontal="center"/>
    </xf>
    <xf numFmtId="17" fontId="41" fillId="40" borderId="38" xfId="0" applyNumberFormat="1" applyFont="1" applyFill="1" applyBorder="1" applyAlignment="1">
      <alignment horizontal="left"/>
    </xf>
    <xf numFmtId="49" fontId="86" fillId="0" borderId="0" xfId="2263" applyNumberFormat="1" applyFont="1" applyAlignment="1" applyProtection="1">
      <alignment horizontal="right"/>
      <protection locked="0"/>
    </xf>
    <xf numFmtId="10" fontId="11" fillId="0" borderId="48" xfId="2266" applyNumberFormat="1" applyFont="1" applyBorder="1" applyAlignment="1" applyProtection="1">
      <alignment horizontal="center"/>
      <protection locked="0"/>
    </xf>
    <xf numFmtId="37" fontId="12" fillId="40" borderId="0" xfId="0" applyNumberFormat="1" applyFont="1" applyFill="1" applyAlignment="1">
      <alignment horizontal="center"/>
    </xf>
    <xf numFmtId="3" fontId="0" fillId="0" borderId="0" xfId="0" applyNumberFormat="1" applyBorder="1" applyAlignment="1">
      <alignment horizontal="center"/>
    </xf>
    <xf numFmtId="3" fontId="64" fillId="0" borderId="0" xfId="0" applyNumberFormat="1" applyFont="1" applyFill="1" applyAlignment="1">
      <alignment horizontal="center"/>
    </xf>
    <xf numFmtId="0" fontId="42" fillId="0" borderId="13" xfId="4" applyFont="1" applyBorder="1" applyAlignment="1">
      <alignment horizontal="center"/>
    </xf>
    <xf numFmtId="17" fontId="41" fillId="0" borderId="37" xfId="0" applyNumberFormat="1" applyFont="1" applyBorder="1" applyAlignment="1">
      <alignment horizontal="left"/>
    </xf>
    <xf numFmtId="17" fontId="41" fillId="0" borderId="0" xfId="0" applyNumberFormat="1" applyFont="1" applyBorder="1" applyAlignment="1">
      <alignment horizontal="left"/>
    </xf>
    <xf numFmtId="0" fontId="44" fillId="0" borderId="0" xfId="0" applyFont="1" applyFill="1" applyAlignment="1">
      <alignment horizontal="center" vertical="center" wrapText="1"/>
    </xf>
    <xf numFmtId="3" fontId="38" fillId="0" borderId="0" xfId="0" applyNumberFormat="1" applyFont="1" applyAlignment="1">
      <alignment horizontal="right"/>
    </xf>
    <xf numFmtId="0" fontId="40" fillId="0" borderId="48" xfId="2263" applyFont="1" applyBorder="1" applyAlignment="1" applyProtection="1">
      <alignment horizontal="center" vertical="center"/>
      <protection locked="0"/>
    </xf>
    <xf numFmtId="49" fontId="40" fillId="0" borderId="48" xfId="2263" applyNumberFormat="1" applyFont="1" applyBorder="1" applyAlignment="1" applyProtection="1">
      <alignment horizontal="right"/>
      <protection locked="0"/>
    </xf>
    <xf numFmtId="2" fontId="0" fillId="0" borderId="0" xfId="0" applyNumberFormat="1"/>
    <xf numFmtId="0" fontId="18" fillId="0" borderId="0" xfId="0" applyFont="1" applyAlignment="1">
      <alignment horizontal="center"/>
    </xf>
    <xf numFmtId="17" fontId="41" fillId="40" borderId="0" xfId="0" applyNumberFormat="1" applyFont="1" applyFill="1" applyAlignment="1">
      <alignment horizontal="left"/>
    </xf>
    <xf numFmtId="0" fontId="11" fillId="0" borderId="0" xfId="0" applyFont="1" applyAlignment="1">
      <alignment horizontal="center"/>
    </xf>
    <xf numFmtId="0" fontId="40" fillId="0" borderId="48" xfId="547" applyFont="1" applyBorder="1" applyAlignment="1">
      <alignment horizontal="center" vertical="center"/>
    </xf>
    <xf numFmtId="0" fontId="13" fillId="67" borderId="1" xfId="1612" applyFont="1" applyFill="1" applyBorder="1" applyAlignment="1" applyProtection="1">
      <alignment horizontal="center" vertical="center" wrapText="1"/>
      <protection locked="0"/>
    </xf>
    <xf numFmtId="37" fontId="12" fillId="40" borderId="38" xfId="0" applyNumberFormat="1" applyFont="1" applyFill="1" applyBorder="1" applyAlignment="1">
      <alignment horizontal="center"/>
    </xf>
    <xf numFmtId="0" fontId="13" fillId="0" borderId="0" xfId="0" applyFont="1" applyAlignment="1">
      <alignment horizontal="right"/>
    </xf>
    <xf numFmtId="0" fontId="45" fillId="0" borderId="0" xfId="2265"/>
    <xf numFmtId="180" fontId="11" fillId="6" borderId="1" xfId="406" applyNumberFormat="1" applyFont="1" applyFill="1" applyBorder="1" applyAlignment="1">
      <alignment horizontal="center"/>
    </xf>
    <xf numFmtId="170" fontId="11" fillId="6" borderId="1" xfId="406" applyNumberFormat="1" applyFont="1" applyFill="1" applyBorder="1" applyAlignment="1">
      <alignment horizontal="center"/>
    </xf>
    <xf numFmtId="2" fontId="11" fillId="6" borderId="16" xfId="406" applyNumberFormat="1" applyFont="1" applyFill="1" applyBorder="1" applyAlignment="1">
      <alignment horizontal="center"/>
    </xf>
    <xf numFmtId="3" fontId="11" fillId="6" borderId="16" xfId="406" applyNumberFormat="1" applyFont="1" applyFill="1" applyBorder="1" applyAlignment="1">
      <alignment horizontal="center" vertical="center"/>
    </xf>
    <xf numFmtId="2" fontId="11" fillId="6" borderId="16" xfId="657" applyNumberFormat="1" applyFont="1" applyFill="1" applyBorder="1" applyAlignment="1">
      <alignment horizontal="center"/>
    </xf>
    <xf numFmtId="0" fontId="14" fillId="0" borderId="37" xfId="0" applyFont="1" applyBorder="1"/>
    <xf numFmtId="3" fontId="64" fillId="0" borderId="0" xfId="0" applyNumberFormat="1" applyFont="1" applyAlignment="1">
      <alignment horizontal="center"/>
    </xf>
    <xf numFmtId="0" fontId="86" fillId="0" borderId="0" xfId="2263" applyFont="1" applyAlignment="1" applyProtection="1">
      <alignment horizontal="right"/>
      <protection locked="0"/>
    </xf>
    <xf numFmtId="0" fontId="45" fillId="0" borderId="0" xfId="2263"/>
    <xf numFmtId="0" fontId="11" fillId="0" borderId="0" xfId="2263" applyFont="1" applyProtection="1">
      <protection locked="0"/>
    </xf>
    <xf numFmtId="0" fontId="47" fillId="0" borderId="0" xfId="2263" applyFont="1" applyAlignment="1" applyProtection="1">
      <alignment horizontal="center"/>
      <protection locked="0"/>
    </xf>
    <xf numFmtId="0" fontId="47" fillId="0" borderId="0" xfId="2263" quotePrefix="1" applyFont="1" applyAlignment="1" applyProtection="1">
      <alignment horizontal="center"/>
      <protection locked="0"/>
    </xf>
    <xf numFmtId="9" fontId="11" fillId="0" borderId="0" xfId="2266" applyFont="1" applyProtection="1">
      <protection locked="0"/>
    </xf>
    <xf numFmtId="0" fontId="13" fillId="0" borderId="0" xfId="2263" applyFont="1" applyProtection="1">
      <protection locked="0"/>
    </xf>
    <xf numFmtId="10" fontId="13" fillId="0" borderId="0" xfId="2263" applyNumberFormat="1" applyFont="1" applyAlignment="1" applyProtection="1">
      <alignment horizontal="center"/>
      <protection locked="0"/>
    </xf>
    <xf numFmtId="43" fontId="89" fillId="0" borderId="5" xfId="4" applyNumberFormat="1" applyFont="1" applyBorder="1" applyAlignment="1">
      <alignment horizontal="right"/>
    </xf>
    <xf numFmtId="172" fontId="12" fillId="0" borderId="13" xfId="0" applyNumberFormat="1" applyFont="1" applyFill="1" applyBorder="1" applyAlignment="1">
      <alignment horizontal="center"/>
    </xf>
    <xf numFmtId="0" fontId="0" fillId="0" borderId="13" xfId="0" applyBorder="1" applyAlignment="1">
      <alignment horizontal="center"/>
    </xf>
    <xf numFmtId="4" fontId="0" fillId="0" borderId="13" xfId="0" applyNumberFormat="1" applyBorder="1" applyAlignment="1">
      <alignment horizontal="center"/>
    </xf>
    <xf numFmtId="0" fontId="0" fillId="0" borderId="13" xfId="0" applyBorder="1"/>
    <xf numFmtId="1" fontId="11" fillId="6" borderId="16" xfId="406" applyNumberFormat="1" applyFont="1" applyFill="1" applyBorder="1" applyAlignment="1">
      <alignment horizontal="center"/>
    </xf>
    <xf numFmtId="2" fontId="0" fillId="0" borderId="13" xfId="0" applyNumberFormat="1" applyFill="1" applyBorder="1" applyAlignment="1">
      <alignment horizontal="center"/>
    </xf>
    <xf numFmtId="17" fontId="11" fillId="40" borderId="21" xfId="4" applyNumberFormat="1" applyFill="1" applyBorder="1"/>
    <xf numFmtId="172" fontId="12" fillId="0" borderId="20" xfId="0" applyNumberFormat="1" applyFont="1" applyFill="1" applyBorder="1" applyAlignment="1">
      <alignment horizontal="center"/>
    </xf>
    <xf numFmtId="2" fontId="0" fillId="0" borderId="20" xfId="0" applyNumberFormat="1" applyFill="1" applyBorder="1" applyAlignment="1">
      <alignment horizontal="center"/>
    </xf>
    <xf numFmtId="2" fontId="0" fillId="0" borderId="22" xfId="0" applyNumberFormat="1" applyFill="1" applyBorder="1" applyAlignment="1">
      <alignment horizontal="center"/>
    </xf>
    <xf numFmtId="17" fontId="11" fillId="40" borderId="18" xfId="4" applyNumberFormat="1" applyFill="1" applyBorder="1"/>
    <xf numFmtId="2" fontId="0" fillId="0" borderId="0" xfId="0" applyNumberFormat="1" applyFill="1" applyBorder="1" applyAlignment="1">
      <alignment horizontal="center"/>
    </xf>
    <xf numFmtId="2" fontId="0" fillId="0" borderId="19" xfId="0" applyNumberFormat="1" applyFill="1" applyBorder="1" applyAlignment="1">
      <alignment horizontal="center"/>
    </xf>
    <xf numFmtId="17" fontId="11" fillId="40" borderId="25" xfId="4" applyNumberFormat="1" applyFill="1" applyBorder="1"/>
    <xf numFmtId="2" fontId="0" fillId="0" borderId="26" xfId="0" applyNumberFormat="1" applyFill="1" applyBorder="1" applyAlignment="1">
      <alignment horizontal="center"/>
    </xf>
    <xf numFmtId="17" fontId="11" fillId="40" borderId="23" xfId="4" applyNumberFormat="1" applyFill="1" applyBorder="1"/>
    <xf numFmtId="172" fontId="12" fillId="0" borderId="2" xfId="0" applyNumberFormat="1" applyFont="1" applyFill="1" applyBorder="1" applyAlignment="1">
      <alignment horizontal="center"/>
    </xf>
    <xf numFmtId="2" fontId="0" fillId="0" borderId="2" xfId="0" applyNumberFormat="1" applyFill="1" applyBorder="1" applyAlignment="1">
      <alignment horizontal="center"/>
    </xf>
    <xf numFmtId="2" fontId="0" fillId="0" borderId="24" xfId="0" applyNumberFormat="1" applyFill="1" applyBorder="1" applyAlignment="1">
      <alignment horizontal="center"/>
    </xf>
    <xf numFmtId="3" fontId="38" fillId="0" borderId="0" xfId="0" applyNumberFormat="1" applyFont="1" applyBorder="1" applyAlignment="1">
      <alignment horizontal="center"/>
    </xf>
    <xf numFmtId="0" fontId="0" fillId="0" borderId="0" xfId="0" applyFill="1" applyBorder="1" applyAlignment="1">
      <alignment horizontal="center"/>
    </xf>
    <xf numFmtId="4" fontId="0" fillId="0" borderId="0" xfId="0" applyNumberFormat="1" applyBorder="1" applyAlignment="1">
      <alignment horizontal="center"/>
    </xf>
    <xf numFmtId="172" fontId="0" fillId="0" borderId="20" xfId="0" applyNumberFormat="1" applyBorder="1" applyAlignment="1">
      <alignment horizontal="center"/>
    </xf>
    <xf numFmtId="172" fontId="0" fillId="0" borderId="22" xfId="0" applyNumberFormat="1" applyBorder="1" applyAlignment="1">
      <alignment horizontal="center"/>
    </xf>
    <xf numFmtId="172" fontId="0" fillId="0" borderId="0" xfId="0" applyNumberFormat="1" applyBorder="1" applyAlignment="1">
      <alignment horizontal="center"/>
    </xf>
    <xf numFmtId="172" fontId="0" fillId="0" borderId="19" xfId="0" applyNumberFormat="1" applyBorder="1" applyAlignment="1">
      <alignment horizontal="center"/>
    </xf>
    <xf numFmtId="172" fontId="0" fillId="0" borderId="2" xfId="0" applyNumberFormat="1" applyBorder="1" applyAlignment="1">
      <alignment horizontal="center"/>
    </xf>
    <xf numFmtId="172" fontId="0" fillId="0" borderId="24" xfId="0" applyNumberFormat="1" applyBorder="1" applyAlignment="1">
      <alignment horizontal="center"/>
    </xf>
    <xf numFmtId="4" fontId="13" fillId="2" borderId="50" xfId="0" applyNumberFormat="1" applyFont="1" applyFill="1" applyBorder="1" applyAlignment="1">
      <alignment horizontal="left"/>
    </xf>
    <xf numFmtId="4" fontId="13" fillId="68" borderId="50" xfId="0" applyNumberFormat="1" applyFont="1" applyFill="1" applyBorder="1" applyAlignment="1">
      <alignment horizontal="left"/>
    </xf>
    <xf numFmtId="4" fontId="13" fillId="42" borderId="50" xfId="0" applyNumberFormat="1" applyFont="1" applyFill="1" applyBorder="1" applyAlignment="1">
      <alignment horizontal="center"/>
    </xf>
    <xf numFmtId="17" fontId="41" fillId="0" borderId="51" xfId="0" applyNumberFormat="1" applyFont="1" applyBorder="1" applyAlignment="1">
      <alignment horizontal="left"/>
    </xf>
    <xf numFmtId="3" fontId="0" fillId="0" borderId="51" xfId="0" applyNumberFormat="1" applyBorder="1" applyAlignment="1">
      <alignment horizontal="center"/>
    </xf>
    <xf numFmtId="2" fontId="11" fillId="40" borderId="16" xfId="406" applyNumberFormat="1" applyFont="1" applyFill="1" applyBorder="1" applyAlignment="1">
      <alignment horizontal="center"/>
    </xf>
    <xf numFmtId="188" fontId="11" fillId="40" borderId="1" xfId="954" applyNumberFormat="1" applyFont="1" applyFill="1" applyBorder="1" applyAlignment="1">
      <alignment horizontal="center"/>
    </xf>
    <xf numFmtId="3" fontId="11" fillId="40" borderId="16" xfId="406" applyNumberFormat="1" applyFont="1" applyFill="1" applyBorder="1" applyAlignment="1">
      <alignment horizontal="center" vertical="center"/>
    </xf>
    <xf numFmtId="2" fontId="11" fillId="40" borderId="16" xfId="657" applyNumberFormat="1" applyFont="1" applyFill="1" applyBorder="1" applyAlignment="1">
      <alignment horizontal="center"/>
    </xf>
    <xf numFmtId="180" fontId="11" fillId="40" borderId="1" xfId="406" applyNumberFormat="1" applyFont="1" applyFill="1" applyBorder="1" applyAlignment="1">
      <alignment horizontal="center"/>
    </xf>
    <xf numFmtId="0" fontId="45" fillId="40" borderId="0" xfId="2265" applyFill="1"/>
    <xf numFmtId="0" fontId="45" fillId="40" borderId="0" xfId="27" applyFill="1"/>
    <xf numFmtId="0" fontId="50" fillId="40" borderId="0" xfId="27" applyFont="1" applyFill="1" applyBorder="1"/>
    <xf numFmtId="170" fontId="11" fillId="6" borderId="1" xfId="406" applyNumberFormat="1" applyFont="1" applyFill="1" applyBorder="1" applyAlignment="1">
      <alignment horizontal="center" vertical="center"/>
    </xf>
    <xf numFmtId="170" fontId="11" fillId="40" borderId="1" xfId="406" applyNumberFormat="1" applyFont="1" applyFill="1" applyBorder="1" applyAlignment="1">
      <alignment horizontal="center" vertical="center"/>
    </xf>
    <xf numFmtId="43" fontId="11" fillId="6" borderId="16" xfId="1" applyFont="1" applyFill="1" applyBorder="1" applyAlignment="1">
      <alignment horizontal="center"/>
    </xf>
    <xf numFmtId="0" fontId="40" fillId="0" borderId="0" xfId="0" applyFont="1" applyAlignment="1">
      <alignment horizontal="center"/>
    </xf>
    <xf numFmtId="43" fontId="0" fillId="0" borderId="20" xfId="1" applyFont="1" applyFill="1" applyBorder="1" applyAlignment="1">
      <alignment horizontal="center"/>
    </xf>
    <xf numFmtId="43" fontId="0" fillId="0" borderId="0" xfId="1" applyFont="1" applyFill="1" applyBorder="1" applyAlignment="1">
      <alignment horizontal="center"/>
    </xf>
    <xf numFmtId="43" fontId="0" fillId="0" borderId="13" xfId="1" applyFont="1" applyFill="1" applyBorder="1" applyAlignment="1">
      <alignment horizontal="center"/>
    </xf>
    <xf numFmtId="43" fontId="0" fillId="0" borderId="2" xfId="1" applyFont="1" applyFill="1" applyBorder="1" applyAlignment="1">
      <alignment horizontal="center"/>
    </xf>
    <xf numFmtId="43" fontId="0" fillId="0" borderId="0" xfId="1" applyFont="1" applyBorder="1" applyAlignment="1">
      <alignment horizontal="center"/>
    </xf>
    <xf numFmtId="43" fontId="0" fillId="0" borderId="2" xfId="1" applyFont="1" applyBorder="1" applyAlignment="1">
      <alignment horizontal="center"/>
    </xf>
    <xf numFmtId="0" fontId="40" fillId="0" borderId="50" xfId="0" applyFont="1" applyBorder="1"/>
    <xf numFmtId="0" fontId="0" fillId="0" borderId="20" xfId="0" applyBorder="1" applyAlignment="1">
      <alignment horizontal="center"/>
    </xf>
    <xf numFmtId="0" fontId="0" fillId="0" borderId="2" xfId="0" applyBorder="1" applyAlignment="1">
      <alignment horizontal="center"/>
    </xf>
    <xf numFmtId="1" fontId="0" fillId="0" borderId="20" xfId="0" applyNumberFormat="1" applyBorder="1" applyAlignment="1">
      <alignment horizontal="center"/>
    </xf>
    <xf numFmtId="1" fontId="0" fillId="0" borderId="0" xfId="0" applyNumberFormat="1" applyBorder="1" applyAlignment="1">
      <alignment horizontal="center"/>
    </xf>
    <xf numFmtId="1" fontId="0" fillId="0" borderId="0" xfId="0" applyNumberFormat="1" applyFill="1" applyBorder="1" applyAlignment="1">
      <alignment horizontal="center"/>
    </xf>
    <xf numFmtId="1" fontId="0" fillId="0" borderId="13" xfId="0" applyNumberFormat="1" applyBorder="1" applyAlignment="1">
      <alignment horizontal="center"/>
    </xf>
    <xf numFmtId="1" fontId="0" fillId="0" borderId="2" xfId="0" applyNumberFormat="1" applyBorder="1" applyAlignment="1">
      <alignment horizontal="center"/>
    </xf>
    <xf numFmtId="38" fontId="0" fillId="0" borderId="0" xfId="0" applyNumberFormat="1" applyFill="1" applyAlignment="1">
      <alignment horizontal="center" vertical="center"/>
    </xf>
    <xf numFmtId="37" fontId="12" fillId="40" borderId="54" xfId="0" applyNumberFormat="1" applyFont="1" applyFill="1" applyBorder="1" applyAlignment="1">
      <alignment horizontal="center"/>
    </xf>
    <xf numFmtId="3" fontId="11" fillId="40" borderId="1" xfId="406" applyNumberFormat="1" applyFont="1" applyFill="1" applyBorder="1" applyAlignment="1">
      <alignment horizontal="center" vertical="center"/>
    </xf>
    <xf numFmtId="37" fontId="12" fillId="0" borderId="54" xfId="0" applyNumberFormat="1" applyFont="1" applyBorder="1" applyAlignment="1">
      <alignment horizontal="center"/>
    </xf>
    <xf numFmtId="0" fontId="38" fillId="0" borderId="53" xfId="0" applyFont="1" applyFill="1" applyBorder="1" applyAlignment="1">
      <alignment horizontal="center" vertical="center" wrapText="1"/>
    </xf>
    <xf numFmtId="0" fontId="90" fillId="0" borderId="1" xfId="0" applyFont="1" applyFill="1" applyBorder="1" applyAlignment="1">
      <alignment horizontal="center" vertical="center" wrapText="1"/>
    </xf>
    <xf numFmtId="0" fontId="90" fillId="0" borderId="8" xfId="0" applyFont="1" applyFill="1" applyBorder="1" applyAlignment="1">
      <alignment horizontal="center" vertical="center" wrapText="1"/>
    </xf>
    <xf numFmtId="3" fontId="11" fillId="6" borderId="1" xfId="406" applyNumberFormat="1" applyFont="1" applyFill="1" applyBorder="1" applyAlignment="1">
      <alignment horizontal="center" vertical="center"/>
    </xf>
    <xf numFmtId="0" fontId="40" fillId="0" borderId="9" xfId="0" applyFont="1" applyFill="1" applyBorder="1" applyAlignment="1">
      <alignment horizontal="center" vertical="center" wrapText="1"/>
    </xf>
    <xf numFmtId="37" fontId="12" fillId="40" borderId="55" xfId="0" applyNumberFormat="1" applyFont="1" applyFill="1" applyBorder="1" applyAlignment="1">
      <alignment horizontal="center"/>
    </xf>
    <xf numFmtId="37" fontId="12" fillId="0" borderId="15" xfId="0" applyNumberFormat="1" applyFont="1" applyBorder="1" applyAlignment="1">
      <alignment horizontal="center"/>
    </xf>
    <xf numFmtId="37" fontId="12" fillId="0" borderId="16" xfId="0" applyNumberFormat="1" applyFont="1" applyBorder="1" applyAlignment="1">
      <alignment horizontal="center"/>
    </xf>
    <xf numFmtId="38" fontId="0" fillId="0" borderId="15" xfId="0" applyNumberFormat="1" applyBorder="1" applyAlignment="1">
      <alignment horizontal="center"/>
    </xf>
    <xf numFmtId="38" fontId="0" fillId="0" borderId="16" xfId="0" applyNumberFormat="1" applyBorder="1" applyAlignment="1">
      <alignment horizontal="center"/>
    </xf>
    <xf numFmtId="171" fontId="12" fillId="0" borderId="15" xfId="0" applyNumberFormat="1" applyFont="1" applyBorder="1" applyAlignment="1">
      <alignment horizontal="center"/>
    </xf>
    <xf numFmtId="171" fontId="12" fillId="0" borderId="16" xfId="0" applyNumberFormat="1" applyFont="1" applyBorder="1" applyAlignment="1">
      <alignment horizontal="center"/>
    </xf>
    <xf numFmtId="171" fontId="0" fillId="0" borderId="15" xfId="2" applyNumberFormat="1" applyFont="1" applyBorder="1" applyAlignment="1">
      <alignment horizontal="center"/>
    </xf>
    <xf numFmtId="171" fontId="0" fillId="0" borderId="16" xfId="2" applyNumberFormat="1" applyFont="1" applyBorder="1" applyAlignment="1">
      <alignment horizontal="center"/>
    </xf>
    <xf numFmtId="0" fontId="40" fillId="0" borderId="0" xfId="0" applyFont="1" applyBorder="1" applyAlignment="1">
      <alignment horizontal="center"/>
    </xf>
    <xf numFmtId="4" fontId="12" fillId="0" borderId="51" xfId="0" applyNumberFormat="1" applyFont="1" applyFill="1" applyBorder="1" applyAlignment="1">
      <alignment horizontal="center"/>
    </xf>
    <xf numFmtId="39" fontId="0" fillId="0" borderId="0" xfId="1" applyNumberFormat="1" applyFont="1" applyAlignment="1">
      <alignment horizontal="center" vertical="center"/>
    </xf>
    <xf numFmtId="39" fontId="0" fillId="0" borderId="25" xfId="1" applyNumberFormat="1" applyFont="1" applyBorder="1" applyAlignment="1">
      <alignment horizontal="center" vertical="center"/>
    </xf>
    <xf numFmtId="39" fontId="0" fillId="0" borderId="13" xfId="1" applyNumberFormat="1" applyFont="1" applyBorder="1" applyAlignment="1">
      <alignment horizontal="center" vertical="center"/>
    </xf>
    <xf numFmtId="4" fontId="12" fillId="0" borderId="0" xfId="0" applyNumberFormat="1" applyFont="1" applyFill="1" applyAlignment="1">
      <alignment horizontal="center"/>
    </xf>
    <xf numFmtId="4" fontId="12" fillId="0" borderId="37" xfId="1" applyNumberFormat="1" applyFont="1" applyFill="1" applyBorder="1" applyAlignment="1">
      <alignment horizontal="center"/>
    </xf>
    <xf numFmtId="37" fontId="41" fillId="0" borderId="1" xfId="0" applyNumberFormat="1" applyFont="1" applyBorder="1" applyAlignment="1">
      <alignment horizontal="center"/>
    </xf>
    <xf numFmtId="0" fontId="44" fillId="0" borderId="0" xfId="0" applyFont="1" applyAlignment="1">
      <alignment horizontal="center"/>
    </xf>
    <xf numFmtId="170" fontId="11" fillId="68" borderId="48" xfId="406" applyFont="1" applyFill="1" applyBorder="1" applyAlignment="1">
      <alignment horizontal="center"/>
    </xf>
    <xf numFmtId="193" fontId="11" fillId="0" borderId="2" xfId="3742" applyNumberFormat="1" applyFill="1" applyBorder="1" applyAlignment="1"/>
    <xf numFmtId="193" fontId="11" fillId="0" borderId="0" xfId="2610" applyNumberFormat="1" applyFill="1" applyBorder="1" applyAlignment="1"/>
    <xf numFmtId="193" fontId="11" fillId="2" borderId="2" xfId="2293" applyNumberFormat="1" applyFill="1" applyBorder="1" applyAlignment="1"/>
    <xf numFmtId="0" fontId="11" fillId="68" borderId="2" xfId="2610" applyFill="1" applyBorder="1" applyAlignment="1"/>
    <xf numFmtId="193" fontId="11" fillId="0" borderId="0" xfId="2293" applyNumberFormat="1" applyFill="1" applyBorder="1" applyAlignment="1"/>
    <xf numFmtId="0" fontId="11" fillId="68" borderId="2" xfId="2293" applyFill="1" applyBorder="1" applyAlignment="1"/>
    <xf numFmtId="193" fontId="11" fillId="0" borderId="0" xfId="3740" applyNumberFormat="1" applyFill="1" applyBorder="1" applyAlignment="1"/>
    <xf numFmtId="193" fontId="11" fillId="0" borderId="0" xfId="3742" applyNumberFormat="1" applyFill="1" applyBorder="1" applyAlignment="1"/>
    <xf numFmtId="193" fontId="11" fillId="68" borderId="2" xfId="3742" applyNumberFormat="1" applyFill="1" applyBorder="1" applyAlignment="1"/>
    <xf numFmtId="193" fontId="11" fillId="2" borderId="2" xfId="3740" applyNumberFormat="1" applyFill="1" applyBorder="1" applyAlignment="1"/>
    <xf numFmtId="0" fontId="11" fillId="0" borderId="0" xfId="2277"/>
    <xf numFmtId="0" fontId="11" fillId="0" borderId="0" xfId="2277" applyFill="1" applyBorder="1" applyAlignment="1"/>
    <xf numFmtId="0" fontId="11" fillId="0" borderId="2" xfId="2277" applyFill="1" applyBorder="1" applyAlignment="1"/>
    <xf numFmtId="0" fontId="15" fillId="0" borderId="3" xfId="2277" applyFont="1" applyFill="1" applyBorder="1" applyAlignment="1">
      <alignment horizontal="center"/>
    </xf>
    <xf numFmtId="0" fontId="15" fillId="0" borderId="3" xfId="2277" applyFont="1" applyFill="1" applyBorder="1" applyAlignment="1">
      <alignment horizontal="centerContinuous"/>
    </xf>
    <xf numFmtId="193" fontId="11" fillId="0" borderId="2" xfId="2277" applyNumberFormat="1" applyFill="1" applyBorder="1" applyAlignment="1"/>
    <xf numFmtId="40" fontId="11" fillId="68" borderId="2" xfId="3747" applyNumberFormat="1" applyFill="1" applyBorder="1" applyAlignment="1"/>
    <xf numFmtId="10" fontId="11" fillId="2" borderId="0" xfId="2" applyNumberFormat="1" applyFill="1" applyBorder="1" applyAlignment="1"/>
    <xf numFmtId="170" fontId="11" fillId="2" borderId="48" xfId="406" applyFont="1" applyFill="1" applyBorder="1" applyAlignment="1">
      <alignment horizontal="center"/>
    </xf>
    <xf numFmtId="193" fontId="11" fillId="2" borderId="2" xfId="2610" applyNumberFormat="1" applyFill="1" applyBorder="1" applyAlignment="1"/>
    <xf numFmtId="193" fontId="11" fillId="0" borderId="2" xfId="2293" applyNumberFormat="1" applyFill="1" applyBorder="1" applyAlignment="1"/>
    <xf numFmtId="193" fontId="11" fillId="0" borderId="0" xfId="3739" applyNumberFormat="1" applyFill="1" applyBorder="1" applyAlignment="1"/>
    <xf numFmtId="10" fontId="11" fillId="0" borderId="0" xfId="2" applyNumberFormat="1" applyFill="1" applyBorder="1" applyAlignment="1"/>
    <xf numFmtId="0" fontId="11" fillId="68" borderId="2" xfId="3742" applyFill="1" applyBorder="1" applyAlignment="1"/>
    <xf numFmtId="10" fontId="11" fillId="68" borderId="0" xfId="2" applyNumberFormat="1" applyFill="1" applyBorder="1" applyAlignment="1"/>
    <xf numFmtId="40" fontId="11" fillId="0" borderId="2" xfId="3747" applyNumberFormat="1" applyFill="1" applyBorder="1" applyAlignment="1"/>
    <xf numFmtId="193" fontId="11" fillId="0" borderId="2" xfId="2610" applyNumberFormat="1" applyFill="1" applyBorder="1" applyAlignment="1"/>
    <xf numFmtId="40" fontId="11" fillId="68" borderId="0" xfId="3747" applyNumberFormat="1" applyFill="1" applyBorder="1" applyAlignment="1"/>
    <xf numFmtId="40" fontId="11" fillId="0" borderId="0" xfId="3747" applyNumberFormat="1" applyFill="1" applyBorder="1" applyAlignment="1"/>
    <xf numFmtId="10" fontId="11" fillId="2" borderId="48" xfId="950" applyNumberFormat="1" applyFont="1" applyFill="1" applyBorder="1" applyAlignment="1">
      <alignment horizontal="center"/>
    </xf>
    <xf numFmtId="193" fontId="11" fillId="2" borderId="2" xfId="3749" applyNumberFormat="1" applyFill="1" applyBorder="1" applyAlignment="1"/>
    <xf numFmtId="193" fontId="11" fillId="0" borderId="2" xfId="3749" applyNumberFormat="1" applyFill="1" applyBorder="1" applyAlignment="1"/>
    <xf numFmtId="193" fontId="11" fillId="0" borderId="2" xfId="3739" applyNumberFormat="1" applyFill="1" applyBorder="1" applyAlignment="1"/>
    <xf numFmtId="193" fontId="11" fillId="0" borderId="0" xfId="3749" applyNumberFormat="1" applyFill="1" applyBorder="1" applyAlignment="1"/>
    <xf numFmtId="193" fontId="11" fillId="0" borderId="0" xfId="2277" applyNumberFormat="1" applyFill="1" applyBorder="1" applyAlignment="1"/>
    <xf numFmtId="0" fontId="11" fillId="68" borderId="2" xfId="3739" applyFill="1" applyBorder="1" applyAlignment="1"/>
    <xf numFmtId="193" fontId="11" fillId="0" borderId="2" xfId="3740" applyNumberFormat="1" applyFill="1" applyBorder="1" applyAlignment="1"/>
    <xf numFmtId="0" fontId="11" fillId="0" borderId="0" xfId="2287"/>
    <xf numFmtId="0" fontId="40" fillId="0" borderId="48" xfId="1430" applyFont="1" applyBorder="1" applyAlignment="1">
      <alignment horizontal="center" vertical="center"/>
    </xf>
    <xf numFmtId="170" fontId="11" fillId="0" borderId="48" xfId="406" applyFont="1" applyBorder="1" applyAlignment="1" applyProtection="1">
      <alignment horizontal="center"/>
      <protection locked="0"/>
    </xf>
    <xf numFmtId="10" fontId="11" fillId="0" borderId="48" xfId="2266" applyNumberFormat="1" applyFont="1" applyBorder="1" applyAlignment="1" applyProtection="1">
      <alignment horizontal="center"/>
      <protection locked="0"/>
    </xf>
    <xf numFmtId="0" fontId="40" fillId="0" borderId="48" xfId="2263" applyFont="1" applyBorder="1" applyAlignment="1" applyProtection="1">
      <alignment horizontal="center" vertical="center"/>
      <protection locked="0"/>
    </xf>
    <xf numFmtId="49" fontId="40" fillId="0" borderId="48" xfId="2263" applyNumberFormat="1" applyFont="1" applyBorder="1" applyAlignment="1" applyProtection="1">
      <alignment horizontal="right"/>
      <protection locked="0"/>
    </xf>
    <xf numFmtId="0" fontId="40" fillId="0" borderId="48" xfId="547" applyFont="1" applyBorder="1" applyAlignment="1">
      <alignment horizontal="center" vertical="center"/>
    </xf>
    <xf numFmtId="0" fontId="11" fillId="0" borderId="0" xfId="2263" applyFont="1" applyProtection="1">
      <protection locked="0"/>
    </xf>
    <xf numFmtId="0" fontId="13" fillId="0" borderId="0" xfId="2263" applyFont="1" applyProtection="1">
      <protection locked="0"/>
    </xf>
    <xf numFmtId="10" fontId="13" fillId="0" borderId="0" xfId="2263" applyNumberFormat="1" applyFont="1" applyAlignment="1" applyProtection="1">
      <alignment horizontal="center"/>
      <protection locked="0"/>
    </xf>
    <xf numFmtId="0" fontId="11" fillId="0" borderId="0" xfId="3739"/>
    <xf numFmtId="0" fontId="11" fillId="0" borderId="0" xfId="3739" applyFill="1" applyBorder="1" applyAlignment="1"/>
    <xf numFmtId="0" fontId="11" fillId="0" borderId="2" xfId="3739" applyFill="1" applyBorder="1" applyAlignment="1"/>
    <xf numFmtId="0" fontId="15" fillId="0" borderId="3" xfId="3739" applyFont="1" applyFill="1" applyBorder="1" applyAlignment="1">
      <alignment horizontal="center"/>
    </xf>
    <xf numFmtId="0" fontId="15" fillId="0" borderId="3" xfId="3739" applyFont="1" applyFill="1" applyBorder="1" applyAlignment="1">
      <alignment horizontal="centerContinuous"/>
    </xf>
    <xf numFmtId="170" fontId="11" fillId="0" borderId="48" xfId="406" applyFont="1" applyBorder="1" applyAlignment="1" applyProtection="1">
      <alignment horizontal="center"/>
      <protection locked="0"/>
    </xf>
    <xf numFmtId="10" fontId="11" fillId="0" borderId="48" xfId="2266" applyNumberFormat="1" applyFont="1" applyBorder="1" applyAlignment="1" applyProtection="1">
      <alignment horizontal="center"/>
      <protection locked="0"/>
    </xf>
    <xf numFmtId="0" fontId="40" fillId="0" borderId="48" xfId="2263" applyFont="1" applyBorder="1" applyAlignment="1" applyProtection="1">
      <alignment horizontal="center" vertical="center"/>
      <protection locked="0"/>
    </xf>
    <xf numFmtId="49" fontId="40" fillId="0" borderId="48" xfId="2263" applyNumberFormat="1" applyFont="1" applyBorder="1" applyAlignment="1" applyProtection="1">
      <alignment horizontal="right"/>
      <protection locked="0"/>
    </xf>
    <xf numFmtId="0" fontId="11" fillId="0" borderId="0" xfId="2263" applyFont="1" applyProtection="1">
      <protection locked="0"/>
    </xf>
    <xf numFmtId="0" fontId="13" fillId="0" borderId="0" xfId="2263" applyFont="1" applyProtection="1">
      <protection locked="0"/>
    </xf>
    <xf numFmtId="10" fontId="13" fillId="0" borderId="0" xfId="2263" applyNumberFormat="1" applyFont="1" applyAlignment="1" applyProtection="1">
      <alignment horizontal="center"/>
      <protection locked="0"/>
    </xf>
    <xf numFmtId="0" fontId="40" fillId="0" borderId="48" xfId="1430" applyFont="1" applyBorder="1" applyAlignment="1">
      <alignment horizontal="center" vertical="center"/>
    </xf>
    <xf numFmtId="10" fontId="11" fillId="0" borderId="48" xfId="950" applyNumberFormat="1" applyFont="1" applyBorder="1" applyAlignment="1">
      <alignment horizontal="center"/>
    </xf>
    <xf numFmtId="49" fontId="40" fillId="0" borderId="48" xfId="2263" applyNumberFormat="1" applyFont="1" applyBorder="1" applyAlignment="1" applyProtection="1">
      <alignment horizontal="right"/>
      <protection locked="0"/>
    </xf>
    <xf numFmtId="0" fontId="40" fillId="0" borderId="48" xfId="547" applyFont="1" applyBorder="1" applyAlignment="1">
      <alignment horizontal="center" vertical="center"/>
    </xf>
    <xf numFmtId="0" fontId="11" fillId="0" borderId="0" xfId="2610"/>
    <xf numFmtId="0" fontId="11" fillId="0" borderId="0" xfId="2610" applyFill="1" applyBorder="1" applyAlignment="1"/>
    <xf numFmtId="0" fontId="11" fillId="0" borderId="2" xfId="2610" applyFill="1" applyBorder="1" applyAlignment="1"/>
    <xf numFmtId="0" fontId="15" fillId="0" borderId="3" xfId="2610" applyFont="1" applyFill="1" applyBorder="1" applyAlignment="1">
      <alignment horizontal="center"/>
    </xf>
    <xf numFmtId="0" fontId="15" fillId="0" borderId="3" xfId="2610" applyFont="1" applyFill="1" applyBorder="1" applyAlignment="1">
      <alignment horizontal="centerContinuous"/>
    </xf>
    <xf numFmtId="170" fontId="11" fillId="0" borderId="48" xfId="406" applyFont="1" applyBorder="1" applyAlignment="1" applyProtection="1">
      <alignment horizontal="center"/>
      <protection locked="0"/>
    </xf>
    <xf numFmtId="10" fontId="11" fillId="0" borderId="48" xfId="2266" applyNumberFormat="1" applyFont="1" applyBorder="1" applyAlignment="1" applyProtection="1">
      <alignment horizontal="center"/>
      <protection locked="0"/>
    </xf>
    <xf numFmtId="0" fontId="40" fillId="0" borderId="48" xfId="2263" applyFont="1" applyBorder="1" applyAlignment="1" applyProtection="1">
      <alignment horizontal="center" vertical="center"/>
      <protection locked="0"/>
    </xf>
    <xf numFmtId="49" fontId="40" fillId="0" borderId="48" xfId="2263" applyNumberFormat="1" applyFont="1" applyBorder="1" applyAlignment="1" applyProtection="1">
      <alignment horizontal="right"/>
      <protection locked="0"/>
    </xf>
    <xf numFmtId="0" fontId="11" fillId="0" borderId="0" xfId="2263" applyFont="1" applyProtection="1">
      <protection locked="0"/>
    </xf>
    <xf numFmtId="0" fontId="13" fillId="0" borderId="0" xfId="2263" applyFont="1" applyProtection="1">
      <protection locked="0"/>
    </xf>
    <xf numFmtId="10" fontId="13" fillId="0" borderId="0" xfId="2263" applyNumberFormat="1" applyFont="1" applyAlignment="1" applyProtection="1">
      <alignment horizontal="center"/>
      <protection locked="0"/>
    </xf>
    <xf numFmtId="0" fontId="40" fillId="0" borderId="48" xfId="1430" applyFont="1" applyBorder="1" applyAlignment="1">
      <alignment horizontal="center" vertical="center"/>
    </xf>
    <xf numFmtId="10" fontId="11" fillId="0" borderId="48" xfId="950" applyNumberFormat="1" applyFont="1" applyBorder="1" applyAlignment="1">
      <alignment horizontal="center"/>
    </xf>
    <xf numFmtId="49" fontId="40" fillId="0" borderId="48" xfId="2263" applyNumberFormat="1" applyFont="1" applyBorder="1" applyAlignment="1" applyProtection="1">
      <alignment horizontal="right"/>
      <protection locked="0"/>
    </xf>
    <xf numFmtId="0" fontId="40" fillId="0" borderId="48" xfId="547" applyFont="1" applyBorder="1" applyAlignment="1">
      <alignment horizontal="center" vertical="center"/>
    </xf>
    <xf numFmtId="0" fontId="11" fillId="0" borderId="0" xfId="3742"/>
    <xf numFmtId="0" fontId="11" fillId="0" borderId="0" xfId="3742" applyFill="1" applyBorder="1" applyAlignment="1"/>
    <xf numFmtId="0" fontId="11" fillId="0" borderId="2" xfId="3742" applyFill="1" applyBorder="1" applyAlignment="1"/>
    <xf numFmtId="0" fontId="15" fillId="0" borderId="3" xfId="3742" applyFont="1" applyFill="1" applyBorder="1" applyAlignment="1">
      <alignment horizontal="center"/>
    </xf>
    <xf numFmtId="0" fontId="15" fillId="0" borderId="3" xfId="3742" applyFont="1" applyFill="1" applyBorder="1" applyAlignment="1">
      <alignment horizontal="centerContinuous"/>
    </xf>
    <xf numFmtId="170" fontId="11" fillId="0" borderId="48" xfId="406" applyFont="1" applyBorder="1" applyAlignment="1" applyProtection="1">
      <alignment horizontal="center"/>
      <protection locked="0"/>
    </xf>
    <xf numFmtId="10" fontId="11" fillId="0" borderId="48" xfId="2266" applyNumberFormat="1" applyFont="1" applyBorder="1" applyAlignment="1" applyProtection="1">
      <alignment horizontal="center"/>
      <protection locked="0"/>
    </xf>
    <xf numFmtId="0" fontId="40" fillId="0" borderId="48" xfId="2263" applyFont="1" applyBorder="1" applyAlignment="1" applyProtection="1">
      <alignment horizontal="center" vertical="center"/>
      <protection locked="0"/>
    </xf>
    <xf numFmtId="49" fontId="40" fillId="0" borderId="48" xfId="2263" applyNumberFormat="1" applyFont="1" applyBorder="1" applyAlignment="1" applyProtection="1">
      <alignment horizontal="right"/>
      <protection locked="0"/>
    </xf>
    <xf numFmtId="0" fontId="11" fillId="0" borderId="0" xfId="2263" applyFont="1" applyProtection="1">
      <protection locked="0"/>
    </xf>
    <xf numFmtId="0" fontId="13" fillId="0" borderId="0" xfId="2263" applyFont="1" applyProtection="1">
      <protection locked="0"/>
    </xf>
    <xf numFmtId="10" fontId="13" fillId="0" borderId="0" xfId="2263" applyNumberFormat="1" applyFont="1" applyAlignment="1" applyProtection="1">
      <alignment horizontal="center"/>
      <protection locked="0"/>
    </xf>
    <xf numFmtId="0" fontId="40" fillId="0" borderId="48" xfId="1430" applyFont="1" applyBorder="1" applyAlignment="1">
      <alignment horizontal="center" vertical="center"/>
    </xf>
    <xf numFmtId="10" fontId="11" fillId="0" borderId="48" xfId="950" applyNumberFormat="1" applyFont="1" applyBorder="1" applyAlignment="1">
      <alignment horizontal="center"/>
    </xf>
    <xf numFmtId="49" fontId="40" fillId="0" borderId="48" xfId="2263" applyNumberFormat="1" applyFont="1" applyBorder="1" applyAlignment="1" applyProtection="1">
      <alignment horizontal="right"/>
      <protection locked="0"/>
    </xf>
    <xf numFmtId="0" fontId="40" fillId="0" borderId="48" xfId="547" applyFont="1" applyBorder="1" applyAlignment="1">
      <alignment horizontal="center" vertical="center"/>
    </xf>
    <xf numFmtId="0" fontId="11" fillId="0" borderId="0" xfId="2293"/>
    <xf numFmtId="0" fontId="11" fillId="0" borderId="0" xfId="2293" applyFill="1" applyBorder="1" applyAlignment="1"/>
    <xf numFmtId="0" fontId="11" fillId="0" borderId="2" xfId="2293" applyFill="1" applyBorder="1" applyAlignment="1"/>
    <xf numFmtId="0" fontId="15" fillId="0" borderId="3" xfId="2293" applyFont="1" applyFill="1" applyBorder="1" applyAlignment="1">
      <alignment horizontal="center"/>
    </xf>
    <xf numFmtId="0" fontId="15" fillId="0" borderId="3" xfId="2293" applyFont="1" applyFill="1" applyBorder="1" applyAlignment="1">
      <alignment horizontal="centerContinuous"/>
    </xf>
    <xf numFmtId="170" fontId="11" fillId="0" borderId="48" xfId="406" applyFont="1" applyBorder="1" applyAlignment="1" applyProtection="1">
      <alignment horizontal="center"/>
      <protection locked="0"/>
    </xf>
    <xf numFmtId="10" fontId="11" fillId="0" borderId="48" xfId="2266" applyNumberFormat="1" applyFont="1" applyBorder="1" applyAlignment="1" applyProtection="1">
      <alignment horizontal="center"/>
      <protection locked="0"/>
    </xf>
    <xf numFmtId="0" fontId="40" fillId="0" borderId="48" xfId="2263" applyFont="1" applyBorder="1" applyAlignment="1" applyProtection="1">
      <alignment horizontal="center" vertical="center"/>
      <protection locked="0"/>
    </xf>
    <xf numFmtId="49" fontId="40" fillId="0" borderId="48" xfId="2263" applyNumberFormat="1" applyFont="1" applyBorder="1" applyAlignment="1" applyProtection="1">
      <alignment horizontal="right"/>
      <protection locked="0"/>
    </xf>
    <xf numFmtId="0" fontId="11" fillId="0" borderId="0" xfId="2263" applyFont="1" applyProtection="1">
      <protection locked="0"/>
    </xf>
    <xf numFmtId="0" fontId="13" fillId="0" borderId="0" xfId="2263" applyFont="1" applyProtection="1">
      <protection locked="0"/>
    </xf>
    <xf numFmtId="10" fontId="13" fillId="0" borderId="0" xfId="2263" applyNumberFormat="1" applyFont="1" applyAlignment="1" applyProtection="1">
      <alignment horizontal="center"/>
      <protection locked="0"/>
    </xf>
    <xf numFmtId="0" fontId="40" fillId="0" borderId="48" xfId="1430" applyFont="1" applyBorder="1" applyAlignment="1">
      <alignment horizontal="center" vertical="center"/>
    </xf>
    <xf numFmtId="10" fontId="11" fillId="0" borderId="48" xfId="950" applyNumberFormat="1" applyFont="1" applyBorder="1" applyAlignment="1">
      <alignment horizontal="center"/>
    </xf>
    <xf numFmtId="49" fontId="40" fillId="0" borderId="48" xfId="2263" applyNumberFormat="1" applyFont="1" applyBorder="1" applyAlignment="1" applyProtection="1">
      <alignment horizontal="right"/>
      <protection locked="0"/>
    </xf>
    <xf numFmtId="0" fontId="40" fillId="0" borderId="48" xfId="547" applyFont="1" applyBorder="1" applyAlignment="1">
      <alignment horizontal="center" vertical="center"/>
    </xf>
    <xf numFmtId="0" fontId="11" fillId="0" borderId="0" xfId="3749"/>
    <xf numFmtId="0" fontId="11" fillId="0" borderId="0" xfId="3749" applyFill="1" applyBorder="1" applyAlignment="1"/>
    <xf numFmtId="0" fontId="11" fillId="0" borderId="2" xfId="3749" applyFill="1" applyBorder="1" applyAlignment="1"/>
    <xf numFmtId="0" fontId="15" fillId="0" borderId="3" xfId="3749" applyFont="1" applyFill="1" applyBorder="1" applyAlignment="1">
      <alignment horizontal="center"/>
    </xf>
    <xf numFmtId="0" fontId="15" fillId="0" borderId="3" xfId="3749" applyFont="1" applyFill="1" applyBorder="1" applyAlignment="1">
      <alignment horizontal="centerContinuous"/>
    </xf>
    <xf numFmtId="170" fontId="11" fillId="0" borderId="48" xfId="406" applyFont="1" applyBorder="1" applyAlignment="1" applyProtection="1">
      <alignment horizontal="center"/>
      <protection locked="0"/>
    </xf>
    <xf numFmtId="10" fontId="11" fillId="0" borderId="48" xfId="2266" applyNumberFormat="1" applyFont="1" applyBorder="1" applyAlignment="1" applyProtection="1">
      <alignment horizontal="center"/>
      <protection locked="0"/>
    </xf>
    <xf numFmtId="0" fontId="40" fillId="0" borderId="48" xfId="2263" applyFont="1" applyBorder="1" applyAlignment="1" applyProtection="1">
      <alignment horizontal="center" vertical="center"/>
      <protection locked="0"/>
    </xf>
    <xf numFmtId="49" fontId="40" fillId="0" borderId="48" xfId="2263" applyNumberFormat="1" applyFont="1" applyBorder="1" applyAlignment="1" applyProtection="1">
      <alignment horizontal="right"/>
      <protection locked="0"/>
    </xf>
    <xf numFmtId="0" fontId="11" fillId="0" borderId="0" xfId="2263" applyFont="1" applyProtection="1">
      <protection locked="0"/>
    </xf>
    <xf numFmtId="0" fontId="13" fillId="0" borderId="0" xfId="2263" applyFont="1" applyProtection="1">
      <protection locked="0"/>
    </xf>
    <xf numFmtId="10" fontId="13" fillId="0" borderId="0" xfId="2263" applyNumberFormat="1" applyFont="1" applyAlignment="1" applyProtection="1">
      <alignment horizontal="center"/>
      <protection locked="0"/>
    </xf>
    <xf numFmtId="0" fontId="40" fillId="0" borderId="48" xfId="1430" applyFont="1" applyBorder="1" applyAlignment="1">
      <alignment horizontal="center" vertical="center"/>
    </xf>
    <xf numFmtId="10" fontId="11" fillId="0" borderId="48" xfId="950" applyNumberFormat="1" applyFont="1" applyBorder="1" applyAlignment="1">
      <alignment horizontal="center"/>
    </xf>
    <xf numFmtId="49" fontId="40" fillId="0" borderId="48" xfId="2263" applyNumberFormat="1" applyFont="1" applyBorder="1" applyAlignment="1" applyProtection="1">
      <alignment horizontal="right"/>
      <protection locked="0"/>
    </xf>
    <xf numFmtId="0" fontId="40" fillId="0" borderId="48" xfId="547" applyFont="1" applyBorder="1" applyAlignment="1">
      <alignment horizontal="center" vertical="center"/>
    </xf>
    <xf numFmtId="0" fontId="11" fillId="0" borderId="0" xfId="3740"/>
    <xf numFmtId="0" fontId="11" fillId="0" borderId="0" xfId="3740" applyFill="1" applyBorder="1" applyAlignment="1"/>
    <xf numFmtId="0" fontId="11" fillId="0" borderId="2" xfId="3740" applyFill="1" applyBorder="1" applyAlignment="1"/>
    <xf numFmtId="0" fontId="15" fillId="0" borderId="3" xfId="3740" applyFont="1" applyFill="1" applyBorder="1" applyAlignment="1">
      <alignment horizontal="center"/>
    </xf>
    <xf numFmtId="0" fontId="15" fillId="0" borderId="3" xfId="3740" applyFont="1" applyFill="1" applyBorder="1" applyAlignment="1">
      <alignment horizontal="centerContinuous"/>
    </xf>
    <xf numFmtId="170" fontId="11" fillId="0" borderId="48" xfId="406" applyFont="1" applyBorder="1" applyAlignment="1" applyProtection="1">
      <alignment horizontal="center"/>
      <protection locked="0"/>
    </xf>
    <xf numFmtId="10" fontId="11" fillId="0" borderId="48" xfId="2266" applyNumberFormat="1" applyFont="1" applyBorder="1" applyAlignment="1" applyProtection="1">
      <alignment horizontal="center"/>
      <protection locked="0"/>
    </xf>
    <xf numFmtId="0" fontId="40" fillId="0" borderId="48" xfId="2263" applyFont="1" applyBorder="1" applyAlignment="1" applyProtection="1">
      <alignment horizontal="center" vertical="center"/>
      <protection locked="0"/>
    </xf>
    <xf numFmtId="49" fontId="40" fillId="0" borderId="48" xfId="2263" applyNumberFormat="1" applyFont="1" applyBorder="1" applyAlignment="1" applyProtection="1">
      <alignment horizontal="right"/>
      <protection locked="0"/>
    </xf>
    <xf numFmtId="0" fontId="11" fillId="0" borderId="0" xfId="2263" applyFont="1" applyProtection="1">
      <protection locked="0"/>
    </xf>
    <xf numFmtId="0" fontId="13" fillId="0" borderId="0" xfId="2263" applyFont="1" applyProtection="1">
      <protection locked="0"/>
    </xf>
    <xf numFmtId="10" fontId="13" fillId="0" borderId="0" xfId="2263" applyNumberFormat="1" applyFont="1" applyAlignment="1" applyProtection="1">
      <alignment horizontal="center"/>
      <protection locked="0"/>
    </xf>
    <xf numFmtId="0" fontId="40" fillId="0" borderId="48" xfId="1430" applyFont="1" applyBorder="1" applyAlignment="1">
      <alignment horizontal="center" vertical="center"/>
    </xf>
    <xf numFmtId="10" fontId="11" fillId="0" borderId="48" xfId="950" applyNumberFormat="1" applyFont="1" applyBorder="1" applyAlignment="1">
      <alignment horizontal="center"/>
    </xf>
    <xf numFmtId="49" fontId="40" fillId="0" borderId="48" xfId="2263" applyNumberFormat="1" applyFont="1" applyBorder="1" applyAlignment="1" applyProtection="1">
      <alignment horizontal="right"/>
      <protection locked="0"/>
    </xf>
    <xf numFmtId="0" fontId="40" fillId="0" borderId="48" xfId="547" applyFont="1" applyBorder="1" applyAlignment="1">
      <alignment horizontal="center" vertical="center"/>
    </xf>
    <xf numFmtId="0" fontId="11" fillId="0" borderId="0" xfId="3747"/>
    <xf numFmtId="0" fontId="11" fillId="0" borderId="0" xfId="3747" applyFill="1" applyBorder="1" applyAlignment="1"/>
    <xf numFmtId="0" fontId="11" fillId="0" borderId="2" xfId="3747" applyFill="1" applyBorder="1" applyAlignment="1"/>
    <xf numFmtId="0" fontId="15" fillId="0" borderId="3" xfId="3747" applyFont="1" applyFill="1" applyBorder="1" applyAlignment="1">
      <alignment horizontal="center"/>
    </xf>
    <xf numFmtId="0" fontId="15" fillId="0" borderId="3" xfId="3747" applyFont="1" applyFill="1" applyBorder="1" applyAlignment="1">
      <alignment horizontal="centerContinuous"/>
    </xf>
    <xf numFmtId="170" fontId="11" fillId="0" borderId="48" xfId="406" applyFont="1" applyBorder="1" applyAlignment="1" applyProtection="1">
      <alignment horizontal="center"/>
      <protection locked="0"/>
    </xf>
    <xf numFmtId="10" fontId="11" fillId="0" borderId="48" xfId="2266" applyNumberFormat="1" applyFont="1" applyBorder="1" applyAlignment="1" applyProtection="1">
      <alignment horizontal="center"/>
      <protection locked="0"/>
    </xf>
    <xf numFmtId="0" fontId="40" fillId="0" borderId="48" xfId="2263" applyFont="1" applyBorder="1" applyAlignment="1" applyProtection="1">
      <alignment horizontal="center" vertical="center"/>
      <protection locked="0"/>
    </xf>
    <xf numFmtId="0" fontId="11" fillId="0" borderId="0" xfId="2263" applyFont="1" applyProtection="1">
      <protection locked="0"/>
    </xf>
    <xf numFmtId="0" fontId="13" fillId="0" borderId="0" xfId="2263" applyFont="1" applyProtection="1">
      <protection locked="0"/>
    </xf>
    <xf numFmtId="10" fontId="13" fillId="0" borderId="0" xfId="2263" applyNumberFormat="1" applyFont="1" applyAlignment="1" applyProtection="1">
      <alignment horizontal="center"/>
      <protection locked="0"/>
    </xf>
    <xf numFmtId="0" fontId="40" fillId="0" borderId="48" xfId="1430" applyFont="1" applyBorder="1" applyAlignment="1">
      <alignment horizontal="center" vertical="center"/>
    </xf>
    <xf numFmtId="10" fontId="11" fillId="0" borderId="48" xfId="950" applyNumberFormat="1" applyFont="1" applyBorder="1" applyAlignment="1">
      <alignment horizontal="center"/>
    </xf>
    <xf numFmtId="49" fontId="40" fillId="0" borderId="48" xfId="2263" applyNumberFormat="1" applyFont="1" applyBorder="1" applyAlignment="1" applyProtection="1">
      <alignment horizontal="right"/>
      <protection locked="0"/>
    </xf>
    <xf numFmtId="0" fontId="40" fillId="0" borderId="48" xfId="547" applyFont="1" applyBorder="1" applyAlignment="1">
      <alignment horizontal="center" vertical="center"/>
    </xf>
    <xf numFmtId="0" fontId="42" fillId="0" borderId="0" xfId="4" applyFont="1" applyBorder="1" applyAlignment="1">
      <alignment horizontal="right"/>
    </xf>
    <xf numFmtId="2" fontId="11" fillId="69" borderId="16" xfId="406" applyNumberFormat="1" applyFont="1" applyFill="1" applyBorder="1" applyAlignment="1">
      <alignment horizontal="center"/>
    </xf>
    <xf numFmtId="3" fontId="11" fillId="6" borderId="16" xfId="406" applyNumberFormat="1" applyFont="1" applyFill="1" applyBorder="1" applyAlignment="1">
      <alignment horizontal="center"/>
    </xf>
    <xf numFmtId="38" fontId="0" fillId="0" borderId="15" xfId="0" applyNumberFormat="1" applyFill="1" applyBorder="1" applyAlignment="1">
      <alignment horizontal="center"/>
    </xf>
    <xf numFmtId="171" fontId="0" fillId="0" borderId="15" xfId="2" applyNumberFormat="1" applyFont="1" applyFill="1" applyBorder="1" applyAlignment="1">
      <alignment horizontal="center"/>
    </xf>
    <xf numFmtId="3" fontId="0" fillId="39" borderId="0" xfId="0" applyNumberFormat="1" applyFill="1" applyAlignment="1">
      <alignment horizontal="center"/>
    </xf>
    <xf numFmtId="172" fontId="0" fillId="0" borderId="6" xfId="0" applyNumberFormat="1" applyFill="1" applyBorder="1" applyAlignment="1">
      <alignment horizontal="center"/>
    </xf>
    <xf numFmtId="0" fontId="11" fillId="0" borderId="14" xfId="0" applyFont="1" applyBorder="1" applyAlignment="1">
      <alignment horizontal="right"/>
    </xf>
    <xf numFmtId="0" fontId="14" fillId="0" borderId="0" xfId="0" applyFont="1" applyAlignment="1">
      <alignment vertical="center"/>
    </xf>
    <xf numFmtId="0" fontId="91" fillId="0" borderId="0" xfId="0" applyFont="1" applyAlignment="1">
      <alignment vertical="center"/>
    </xf>
    <xf numFmtId="172" fontId="0" fillId="0" borderId="20" xfId="0" applyNumberFormat="1" applyFill="1" applyBorder="1" applyAlignment="1">
      <alignment horizontal="center"/>
    </xf>
    <xf numFmtId="172" fontId="0" fillId="0" borderId="0" xfId="0" applyNumberFormat="1" applyFill="1" applyBorder="1" applyAlignment="1">
      <alignment horizontal="center"/>
    </xf>
    <xf numFmtId="172" fontId="0" fillId="0" borderId="13" xfId="0" applyNumberFormat="1" applyBorder="1" applyAlignment="1">
      <alignment horizontal="center"/>
    </xf>
    <xf numFmtId="2" fontId="0" fillId="0" borderId="20" xfId="0" applyNumberFormat="1" applyBorder="1" applyAlignment="1">
      <alignment horizontal="center"/>
    </xf>
    <xf numFmtId="2" fontId="0" fillId="0" borderId="0" xfId="0" applyNumberFormat="1" applyBorder="1" applyAlignment="1">
      <alignment horizontal="center"/>
    </xf>
    <xf numFmtId="2" fontId="0" fillId="0" borderId="13" xfId="0" applyNumberFormat="1" applyBorder="1" applyAlignment="1">
      <alignment horizontal="center"/>
    </xf>
    <xf numFmtId="2" fontId="0" fillId="0" borderId="2" xfId="0" applyNumberFormat="1" applyBorder="1" applyAlignment="1">
      <alignment horizontal="center"/>
    </xf>
    <xf numFmtId="172" fontId="0" fillId="0" borderId="26" xfId="0" applyNumberFormat="1" applyBorder="1" applyAlignment="1">
      <alignment horizontal="center"/>
    </xf>
    <xf numFmtId="43" fontId="0" fillId="0" borderId="13" xfId="1" applyFont="1" applyBorder="1" applyAlignment="1">
      <alignment horizontal="center"/>
    </xf>
    <xf numFmtId="3" fontId="12" fillId="0" borderId="0" xfId="0" applyNumberFormat="1" applyFont="1" applyFill="1" applyAlignment="1">
      <alignment horizontal="center"/>
    </xf>
    <xf numFmtId="3" fontId="12" fillId="0" borderId="51" xfId="0" applyNumberFormat="1" applyFont="1" applyFill="1" applyBorder="1" applyAlignment="1">
      <alignment horizontal="center"/>
    </xf>
    <xf numFmtId="3" fontId="12" fillId="0" borderId="37" xfId="0" applyNumberFormat="1" applyFont="1" applyFill="1" applyBorder="1" applyAlignment="1">
      <alignment horizontal="center"/>
    </xf>
    <xf numFmtId="0" fontId="0" fillId="5" borderId="0" xfId="0" applyFill="1"/>
    <xf numFmtId="37" fontId="0" fillId="0" borderId="0" xfId="1" applyNumberFormat="1" applyFont="1" applyAlignment="1">
      <alignment horizontal="center" vertical="center"/>
    </xf>
    <xf numFmtId="3" fontId="11" fillId="40" borderId="1" xfId="406" applyNumberFormat="1" applyFont="1" applyFill="1" applyBorder="1" applyAlignment="1">
      <alignment horizontal="center"/>
    </xf>
    <xf numFmtId="37" fontId="0" fillId="0" borderId="13" xfId="1" applyNumberFormat="1" applyFont="1" applyBorder="1" applyAlignment="1">
      <alignment horizontal="center" vertical="center"/>
    </xf>
    <xf numFmtId="4" fontId="11" fillId="6" borderId="16" xfId="406" applyNumberFormat="1" applyFont="1" applyFill="1" applyBorder="1" applyAlignment="1">
      <alignment horizontal="center"/>
    </xf>
    <xf numFmtId="0" fontId="11" fillId="0" borderId="0" xfId="0" applyFont="1" applyAlignment="1">
      <alignment horizontal="center" wrapText="1"/>
    </xf>
    <xf numFmtId="171" fontId="18" fillId="0" borderId="0" xfId="0" applyNumberFormat="1" applyFont="1" applyFill="1" applyAlignment="1">
      <alignment horizontal="center" wrapText="1"/>
    </xf>
    <xf numFmtId="171" fontId="18" fillId="0" borderId="0" xfId="0" applyNumberFormat="1" applyFont="1" applyAlignment="1">
      <alignment horizontal="center" wrapText="1"/>
    </xf>
    <xf numFmtId="49" fontId="90" fillId="0" borderId="48" xfId="2263" applyNumberFormat="1" applyFont="1" applyBorder="1" applyAlignment="1" applyProtection="1">
      <alignment horizontal="right"/>
      <protection locked="0"/>
    </xf>
    <xf numFmtId="0" fontId="13" fillId="0" borderId="0" xfId="0" applyFont="1" applyProtection="1">
      <protection locked="0"/>
    </xf>
    <xf numFmtId="10" fontId="13" fillId="0" borderId="0" xfId="0" applyNumberFormat="1" applyFont="1" applyAlignment="1" applyProtection="1">
      <alignment horizontal="center"/>
      <protection locked="0"/>
    </xf>
    <xf numFmtId="0" fontId="11" fillId="0" borderId="0" xfId="0" applyFont="1" applyProtection="1">
      <protection locked="0"/>
    </xf>
    <xf numFmtId="4" fontId="12" fillId="6" borderId="0" xfId="0" applyNumberFormat="1" applyFont="1" applyFill="1" applyAlignment="1">
      <alignment horizontal="center"/>
    </xf>
    <xf numFmtId="4" fontId="12" fillId="6" borderId="37" xfId="0" applyNumberFormat="1" applyFont="1" applyFill="1" applyBorder="1" applyAlignment="1">
      <alignment horizontal="center"/>
    </xf>
    <xf numFmtId="4" fontId="12" fillId="6" borderId="51" xfId="0" applyNumberFormat="1" applyFont="1" applyFill="1" applyBorder="1" applyAlignment="1">
      <alignment horizontal="center"/>
    </xf>
    <xf numFmtId="10" fontId="0" fillId="0" borderId="0" xfId="2" applyNumberFormat="1" applyFont="1" applyFill="1" applyBorder="1" applyAlignment="1"/>
    <xf numFmtId="0" fontId="11" fillId="0" borderId="2" xfId="0" applyFont="1" applyFill="1" applyBorder="1" applyAlignment="1">
      <alignment wrapText="1"/>
    </xf>
    <xf numFmtId="313" fontId="0" fillId="0" borderId="0" xfId="0" applyNumberFormat="1" applyFill="1" applyBorder="1" applyAlignment="1"/>
    <xf numFmtId="313" fontId="0" fillId="0" borderId="2" xfId="0" applyNumberFormat="1" applyFill="1" applyBorder="1" applyAlignment="1"/>
  </cellXfs>
  <cellStyles count="56012">
    <cellStyle name="-" xfId="12532"/>
    <cellStyle name="$" xfId="767"/>
    <cellStyle name="$ &amp; ¢" xfId="12534"/>
    <cellStyle name="$ 2" xfId="16910"/>
    <cellStyle name="$ 2 2" xfId="18382"/>
    <cellStyle name="$ 3" xfId="17506"/>
    <cellStyle name="$ 4" xfId="16909"/>
    <cellStyle name="$ 5" xfId="12533"/>
    <cellStyle name="$.00" xfId="768"/>
    <cellStyle name="$.00 2" xfId="16912"/>
    <cellStyle name="$.00 2 2" xfId="18383"/>
    <cellStyle name="$.00 3" xfId="17507"/>
    <cellStyle name="$.00 4" xfId="16911"/>
    <cellStyle name="$_9. Rev2Cost_GDPIPI" xfId="769"/>
    <cellStyle name="$_9. Rev2Cost_GDPIPI 2" xfId="16914"/>
    <cellStyle name="$_9. Rev2Cost_GDPIPI 2 2" xfId="18384"/>
    <cellStyle name="$_9. Rev2Cost_GDPIPI 3" xfId="17508"/>
    <cellStyle name="$_9. Rev2Cost_GDPIPI 4" xfId="18675"/>
    <cellStyle name="$_9. Rev2Cost_GDPIPI 5" xfId="16913"/>
    <cellStyle name="$_lists" xfId="770"/>
    <cellStyle name="$_lists 2" xfId="16916"/>
    <cellStyle name="$_lists 2 2" xfId="18385"/>
    <cellStyle name="$_lists 3" xfId="17509"/>
    <cellStyle name="$_lists 4" xfId="18673"/>
    <cellStyle name="$_lists 5" xfId="16915"/>
    <cellStyle name="$_lists_4. Current Monthly Fixed Charge" xfId="771"/>
    <cellStyle name="$_lists_4. Current Monthly Fixed Charge 2" xfId="16918"/>
    <cellStyle name="$_lists_4. Current Monthly Fixed Charge 2 2" xfId="18386"/>
    <cellStyle name="$_lists_4. Current Monthly Fixed Charge 3" xfId="17510"/>
    <cellStyle name="$_lists_4. Current Monthly Fixed Charge 4" xfId="16917"/>
    <cellStyle name="$_Sheet4" xfId="772"/>
    <cellStyle name="$_Sheet4 2" xfId="16920"/>
    <cellStyle name="$_Sheet4 2 2" xfId="18387"/>
    <cellStyle name="$_Sheet4 3" xfId="17511"/>
    <cellStyle name="$_Sheet4 4" xfId="18677"/>
    <cellStyle name="$_Sheet4 5" xfId="16919"/>
    <cellStyle name="$M" xfId="773"/>
    <cellStyle name="$M 2" xfId="16922"/>
    <cellStyle name="$M 2 2" xfId="18185"/>
    <cellStyle name="$M 2 3" xfId="18388"/>
    <cellStyle name="$M 3" xfId="17512"/>
    <cellStyle name="$M 3 2" xfId="18154"/>
    <cellStyle name="$M 4" xfId="16921"/>
    <cellStyle name="$M.00" xfId="774"/>
    <cellStyle name="$M.00 2" xfId="16924"/>
    <cellStyle name="$M.00 2 2" xfId="18389"/>
    <cellStyle name="$M.00 3" xfId="17513"/>
    <cellStyle name="$M.00 4" xfId="16923"/>
    <cellStyle name="$M_9. Rev2Cost_GDPIPI" xfId="775"/>
    <cellStyle name="%" xfId="12535"/>
    <cellStyle name="%.00" xfId="12536"/>
    <cellStyle name="(Heading)" xfId="12537"/>
    <cellStyle name="(Heading) 10" xfId="55766"/>
    <cellStyle name="(Heading) 11" xfId="55777"/>
    <cellStyle name="(Heading) 12" xfId="55608"/>
    <cellStyle name="(Heading) 13" xfId="55789"/>
    <cellStyle name="(Heading) 14" xfId="55796"/>
    <cellStyle name="(Heading) 15" xfId="55783"/>
    <cellStyle name="(Heading) 16" xfId="55809"/>
    <cellStyle name="(Heading) 17" xfId="55971"/>
    <cellStyle name="(Heading) 18" xfId="55979"/>
    <cellStyle name="(Heading) 19" xfId="55988"/>
    <cellStyle name="(Heading) 2" xfId="18425"/>
    <cellStyle name="(Heading) 20" xfId="55975"/>
    <cellStyle name="(Heading) 21" xfId="55994"/>
    <cellStyle name="(Heading) 22" xfId="56004"/>
    <cellStyle name="(Heading) 23" xfId="56000"/>
    <cellStyle name="(Heading) 3" xfId="55566"/>
    <cellStyle name="(Heading) 4" xfId="55580"/>
    <cellStyle name="(Heading) 5" xfId="55587"/>
    <cellStyle name="(Heading) 6" xfId="55593"/>
    <cellStyle name="(Heading) 7" xfId="55601"/>
    <cellStyle name="(Heading) 8" xfId="55572"/>
    <cellStyle name="(Heading) 9" xfId="55759"/>
    <cellStyle name="(Lefting)" xfId="12538"/>
    <cellStyle name="(Lefting) 10" xfId="55765"/>
    <cellStyle name="(Lefting) 11" xfId="55776"/>
    <cellStyle name="(Lefting) 12" xfId="55609"/>
    <cellStyle name="(Lefting) 13" xfId="55788"/>
    <cellStyle name="(Lefting) 14" xfId="55795"/>
    <cellStyle name="(Lefting) 15" xfId="55782"/>
    <cellStyle name="(Lefting) 16" xfId="55810"/>
    <cellStyle name="(Lefting) 17" xfId="55970"/>
    <cellStyle name="(Lefting) 18" xfId="55978"/>
    <cellStyle name="(Lefting) 19" xfId="55987"/>
    <cellStyle name="(Lefting) 2" xfId="23134"/>
    <cellStyle name="(Lefting) 20" xfId="55974"/>
    <cellStyle name="(Lefting) 21" xfId="55993"/>
    <cellStyle name="(Lefting) 22" xfId="56003"/>
    <cellStyle name="(Lefting) 23" xfId="55999"/>
    <cellStyle name="(Lefting) 3" xfId="55565"/>
    <cellStyle name="(Lefting) 4" xfId="55579"/>
    <cellStyle name="(Lefting) 5" xfId="55586"/>
    <cellStyle name="(Lefting) 6" xfId="55592"/>
    <cellStyle name="(Lefting) 7" xfId="55600"/>
    <cellStyle name="(Lefting) 8" xfId="55571"/>
    <cellStyle name="(Lefting) 9" xfId="55758"/>
    <cellStyle name="(z*¯_x000f_°(”,¯?À(¢,¯?Ð(°,¯?à(Â,¯?ð(Ô,¯?" xfId="12539"/>
    <cellStyle name="******************************************" xfId="12540"/>
    <cellStyle name="_CNMD_Valuation Model_20081212_v2" xfId="12541"/>
    <cellStyle name="_Comma" xfId="12542"/>
    <cellStyle name="_Comps 4" xfId="12543"/>
    <cellStyle name="_Cont Analysis" xfId="12544"/>
    <cellStyle name="_Currency" xfId="12545"/>
    <cellStyle name="_Currency_Analysis" xfId="12546"/>
    <cellStyle name="_Currency_Smartportfolio model" xfId="12547"/>
    <cellStyle name="_Currency_Smartportfolio model_DB-merged files" xfId="12548"/>
    <cellStyle name="_CurrencySpace" xfId="12549"/>
    <cellStyle name="_Gamma Valuation - 8" xfId="12550"/>
    <cellStyle name="_ITRN" xfId="12551"/>
    <cellStyle name="-_Merger Model 17 Nov 04" xfId="12552"/>
    <cellStyle name="_Merger Model_KN&amp;Fzio_v2.30 - Street" xfId="12553"/>
    <cellStyle name="_Multiple" xfId="12554"/>
    <cellStyle name="_Multiple_Analysis" xfId="12555"/>
    <cellStyle name="_Multiple_Analysis_DB-merged files" xfId="12556"/>
    <cellStyle name="_Multiple_Smartportfolio model" xfId="12557"/>
    <cellStyle name="_Multiple_Smartportfolio model_DB-merged files" xfId="12558"/>
    <cellStyle name="_MultipleSpace" xfId="12559"/>
    <cellStyle name="_MultipleSpace_Analysis" xfId="12560"/>
    <cellStyle name="_MultipleSpace_csc" xfId="12561"/>
    <cellStyle name="_MultipleSpace_Smartportfolio model" xfId="12562"/>
    <cellStyle name="_MultipleSpace_Smartportfolio model_DB-merged files" xfId="12563"/>
    <cellStyle name="_Percent" xfId="12564"/>
    <cellStyle name="_Percent_Analysis" xfId="12565"/>
    <cellStyle name="_Percent_Smartportfolio model" xfId="12566"/>
    <cellStyle name="_Percent_Smartportfolio model_DB-merged files" xfId="12567"/>
    <cellStyle name="_PercentSpace" xfId="12568"/>
    <cellStyle name="_PercentSpace_Analysis" xfId="12569"/>
    <cellStyle name="_PercentSpace_Smartportfolio model" xfId="12570"/>
    <cellStyle name="_Sepracor Riders_Clean" xfId="12571"/>
    <cellStyle name="_SIAL_Model_5.22.09 v71" xfId="12572"/>
    <cellStyle name="£ BP" xfId="12573"/>
    <cellStyle name="¥ JY" xfId="12574"/>
    <cellStyle name="&lt;9#_x000f_¾Èƒé1ƒÃ_x0002_;M_x0014_}$‹E_x0010_‹_x0004_ˆ…Àt_x001b_Pÿ_x0015_ x¦" xfId="12575"/>
    <cellStyle name="=C:\WINNT35\SYSTEM32\COMMAND.COM" xfId="12576"/>
    <cellStyle name="0752-93035" xfId="12577"/>
    <cellStyle name="1,comma" xfId="12578"/>
    <cellStyle name="10Q" xfId="12579"/>
    <cellStyle name="20% - Accent1" xfId="12434" builtinId="30" customBuiltin="1"/>
    <cellStyle name="20% - Accent1 10" xfId="28"/>
    <cellStyle name="20% - Accent1 11" xfId="29"/>
    <cellStyle name="20% - Accent1 12" xfId="30"/>
    <cellStyle name="20% - Accent1 13" xfId="31"/>
    <cellStyle name="20% - Accent1 14" xfId="32"/>
    <cellStyle name="20% - Accent1 15" xfId="33"/>
    <cellStyle name="20% - Accent1 16" xfId="692"/>
    <cellStyle name="20% - Accent1 16 2" xfId="46102"/>
    <cellStyle name="20% - Accent1 17" xfId="46140"/>
    <cellStyle name="20% - Accent1 2" xfId="34"/>
    <cellStyle name="20% - Accent1 2 10" xfId="12580"/>
    <cellStyle name="20% - Accent1 2 10 2" xfId="22683"/>
    <cellStyle name="20% - Accent1 2 10 2 2" xfId="25526"/>
    <cellStyle name="20% - Accent1 2 10 2 2 2" xfId="29073"/>
    <cellStyle name="20% - Accent1 2 10 2 2 2 2" xfId="41470"/>
    <cellStyle name="20% - Accent1 2 10 2 2 3" xfId="39529"/>
    <cellStyle name="20% - Accent1 2 10 2 2 4" xfId="46169"/>
    <cellStyle name="20% - Accent1 2 10 2 2 5" xfId="50790"/>
    <cellStyle name="20% - Accent1 2 10 2 3" xfId="26808"/>
    <cellStyle name="20% - Accent1 2 10 2 3 2" xfId="29074"/>
    <cellStyle name="20% - Accent1 2 10 2 3 2 2" xfId="41471"/>
    <cellStyle name="20% - Accent1 2 10 2 3 3" xfId="40831"/>
    <cellStyle name="20% - Accent1 2 10 2 3 4" xfId="46170"/>
    <cellStyle name="20% - Accent1 2 10 2 3 5" xfId="50791"/>
    <cellStyle name="20% - Accent1 2 10 2 4" xfId="29072"/>
    <cellStyle name="20% - Accent1 2 10 2 4 2" xfId="41469"/>
    <cellStyle name="20% - Accent1 2 10 2 5" xfId="38229"/>
    <cellStyle name="20% - Accent1 2 10 2 6" xfId="46168"/>
    <cellStyle name="20% - Accent1 2 10 2 7" xfId="50789"/>
    <cellStyle name="20% - Accent1 2 10 3" xfId="20468"/>
    <cellStyle name="20% - Accent1 2 10 3 2" xfId="29075"/>
    <cellStyle name="20% - Accent1 2 10 3 2 2" xfId="41472"/>
    <cellStyle name="20% - Accent1 2 10 3 3" xfId="37579"/>
    <cellStyle name="20% - Accent1 2 10 3 4" xfId="46171"/>
    <cellStyle name="20% - Accent1 2 10 3 5" xfId="50792"/>
    <cellStyle name="20% - Accent1 2 10 4" xfId="24891"/>
    <cellStyle name="20% - Accent1 2 10 4 2" xfId="29076"/>
    <cellStyle name="20% - Accent1 2 10 4 2 2" xfId="41473"/>
    <cellStyle name="20% - Accent1 2 10 4 3" xfId="38880"/>
    <cellStyle name="20% - Accent1 2 10 4 4" xfId="46172"/>
    <cellStyle name="20% - Accent1 2 10 4 5" xfId="50793"/>
    <cellStyle name="20% - Accent1 2 10 5" xfId="26168"/>
    <cellStyle name="20% - Accent1 2 10 5 2" xfId="29077"/>
    <cellStyle name="20% - Accent1 2 10 5 2 2" xfId="41474"/>
    <cellStyle name="20% - Accent1 2 10 5 3" xfId="40179"/>
    <cellStyle name="20% - Accent1 2 10 5 4" xfId="46173"/>
    <cellStyle name="20% - Accent1 2 10 5 5" xfId="50794"/>
    <cellStyle name="20% - Accent1 2 10 6" xfId="29071"/>
    <cellStyle name="20% - Accent1 2 10 6 2" xfId="41468"/>
    <cellStyle name="20% - Accent1 2 10 7" xfId="36919"/>
    <cellStyle name="20% - Accent1 2 10 8" xfId="46167"/>
    <cellStyle name="20% - Accent1 2 10 9" xfId="50788"/>
    <cellStyle name="20% - Accent1 2 11" xfId="18251"/>
    <cellStyle name="20% - Accent1 2 12" xfId="18550"/>
    <cellStyle name="20% - Accent1 2 12 2" xfId="23189"/>
    <cellStyle name="20% - Accent1 2 12 2 2" xfId="26025"/>
    <cellStyle name="20% - Accent1 2 12 2 2 2" xfId="29080"/>
    <cellStyle name="20% - Accent1 2 12 2 2 2 2" xfId="41477"/>
    <cellStyle name="20% - Accent1 2 12 2 2 3" xfId="40034"/>
    <cellStyle name="20% - Accent1 2 12 2 2 4" xfId="46176"/>
    <cellStyle name="20% - Accent1 2 12 2 2 5" xfId="50797"/>
    <cellStyle name="20% - Accent1 2 12 2 3" xfId="27310"/>
    <cellStyle name="20% - Accent1 2 12 2 3 2" xfId="29081"/>
    <cellStyle name="20% - Accent1 2 12 2 3 2 2" xfId="41478"/>
    <cellStyle name="20% - Accent1 2 12 2 3 3" xfId="41336"/>
    <cellStyle name="20% - Accent1 2 12 2 3 4" xfId="46177"/>
    <cellStyle name="20% - Accent1 2 12 2 3 5" xfId="50798"/>
    <cellStyle name="20% - Accent1 2 12 2 4" xfId="29079"/>
    <cellStyle name="20% - Accent1 2 12 2 4 2" xfId="41476"/>
    <cellStyle name="20% - Accent1 2 12 2 5" xfId="38734"/>
    <cellStyle name="20% - Accent1 2 12 2 6" xfId="46175"/>
    <cellStyle name="20% - Accent1 2 12 2 7" xfId="50796"/>
    <cellStyle name="20% - Accent1 2 12 3" xfId="20976"/>
    <cellStyle name="20% - Accent1 2 12 3 2" xfId="29082"/>
    <cellStyle name="20% - Accent1 2 12 3 2 2" xfId="41479"/>
    <cellStyle name="20% - Accent1 2 12 3 3" xfId="38084"/>
    <cellStyle name="20% - Accent1 2 12 3 4" xfId="46178"/>
    <cellStyle name="20% - Accent1 2 12 3 5" xfId="50799"/>
    <cellStyle name="20% - Accent1 2 12 4" xfId="25393"/>
    <cellStyle name="20% - Accent1 2 12 4 2" xfId="29083"/>
    <cellStyle name="20% - Accent1 2 12 4 2 2" xfId="41480"/>
    <cellStyle name="20% - Accent1 2 12 4 3" xfId="39385"/>
    <cellStyle name="20% - Accent1 2 12 4 4" xfId="46179"/>
    <cellStyle name="20% - Accent1 2 12 4 5" xfId="50800"/>
    <cellStyle name="20% - Accent1 2 12 5" xfId="26673"/>
    <cellStyle name="20% - Accent1 2 12 5 2" xfId="29084"/>
    <cellStyle name="20% - Accent1 2 12 5 2 2" xfId="41481"/>
    <cellStyle name="20% - Accent1 2 12 5 3" xfId="40684"/>
    <cellStyle name="20% - Accent1 2 12 5 4" xfId="46180"/>
    <cellStyle name="20% - Accent1 2 12 5 5" xfId="50801"/>
    <cellStyle name="20% - Accent1 2 12 6" xfId="29078"/>
    <cellStyle name="20% - Accent1 2 12 6 2" xfId="41475"/>
    <cellStyle name="20% - Accent1 2 12 7" xfId="37424"/>
    <cellStyle name="20% - Accent1 2 12 8" xfId="46174"/>
    <cellStyle name="20% - Accent1 2 12 9" xfId="50795"/>
    <cellStyle name="20% - Accent1 2 13" xfId="18623"/>
    <cellStyle name="20% - Accent1 2 14" xfId="18617"/>
    <cellStyle name="20% - Accent1 2 14 2" xfId="23249"/>
    <cellStyle name="20% - Accent1 2 14 2 2" xfId="26085"/>
    <cellStyle name="20% - Accent1 2 14 2 2 2" xfId="29087"/>
    <cellStyle name="20% - Accent1 2 14 2 2 2 2" xfId="41484"/>
    <cellStyle name="20% - Accent1 2 14 2 2 3" xfId="40094"/>
    <cellStyle name="20% - Accent1 2 14 2 2 4" xfId="46183"/>
    <cellStyle name="20% - Accent1 2 14 2 2 5" xfId="50804"/>
    <cellStyle name="20% - Accent1 2 14 2 3" xfId="27370"/>
    <cellStyle name="20% - Accent1 2 14 2 3 2" xfId="29088"/>
    <cellStyle name="20% - Accent1 2 14 2 3 2 2" xfId="41485"/>
    <cellStyle name="20% - Accent1 2 14 2 3 3" xfId="41397"/>
    <cellStyle name="20% - Accent1 2 14 2 3 4" xfId="46184"/>
    <cellStyle name="20% - Accent1 2 14 2 3 5" xfId="50805"/>
    <cellStyle name="20% - Accent1 2 14 2 4" xfId="29086"/>
    <cellStyle name="20% - Accent1 2 14 2 4 2" xfId="41483"/>
    <cellStyle name="20% - Accent1 2 14 2 5" xfId="38795"/>
    <cellStyle name="20% - Accent1 2 14 2 6" xfId="46182"/>
    <cellStyle name="20% - Accent1 2 14 2 7" xfId="50803"/>
    <cellStyle name="20% - Accent1 2 14 3" xfId="21036"/>
    <cellStyle name="20% - Accent1 2 14 3 2" xfId="29089"/>
    <cellStyle name="20% - Accent1 2 14 3 2 2" xfId="41486"/>
    <cellStyle name="20% - Accent1 2 14 3 3" xfId="38144"/>
    <cellStyle name="20% - Accent1 2 14 3 4" xfId="46185"/>
    <cellStyle name="20% - Accent1 2 14 3 5" xfId="50806"/>
    <cellStyle name="20% - Accent1 2 14 4" xfId="25453"/>
    <cellStyle name="20% - Accent1 2 14 4 2" xfId="29090"/>
    <cellStyle name="20% - Accent1 2 14 4 2 2" xfId="41487"/>
    <cellStyle name="20% - Accent1 2 14 4 3" xfId="39445"/>
    <cellStyle name="20% - Accent1 2 14 4 4" xfId="46186"/>
    <cellStyle name="20% - Accent1 2 14 4 5" xfId="50807"/>
    <cellStyle name="20% - Accent1 2 14 5" xfId="26733"/>
    <cellStyle name="20% - Accent1 2 14 5 2" xfId="29091"/>
    <cellStyle name="20% - Accent1 2 14 5 2 2" xfId="41488"/>
    <cellStyle name="20% - Accent1 2 14 5 3" xfId="40745"/>
    <cellStyle name="20% - Accent1 2 14 5 4" xfId="46187"/>
    <cellStyle name="20% - Accent1 2 14 5 5" xfId="50808"/>
    <cellStyle name="20% - Accent1 2 14 6" xfId="29085"/>
    <cellStyle name="20% - Accent1 2 14 6 2" xfId="41482"/>
    <cellStyle name="20% - Accent1 2 14 7" xfId="37485"/>
    <cellStyle name="20% - Accent1 2 14 8" xfId="46181"/>
    <cellStyle name="20% - Accent1 2 14 9" xfId="50802"/>
    <cellStyle name="20% - Accent1 2 15" xfId="27427"/>
    <cellStyle name="20% - Accent1 2 15 2" xfId="29092"/>
    <cellStyle name="20% - Accent1 2 15 2 2" xfId="41489"/>
    <cellStyle name="20% - Accent1 2 15 3" xfId="41444"/>
    <cellStyle name="20% - Accent1 2 15 4" xfId="46188"/>
    <cellStyle name="20% - Accent1 2 15 5" xfId="50809"/>
    <cellStyle name="20% - Accent1 2 16" xfId="16925"/>
    <cellStyle name="20% - Accent1 2 17" xfId="12460"/>
    <cellStyle name="20% - Accent1 2 2" xfId="738"/>
    <cellStyle name="20% - Accent1 2 2 2" xfId="1531"/>
    <cellStyle name="20% - Accent1 2 2 2 2" xfId="3017"/>
    <cellStyle name="20% - Accent1 2 2 2 2 2" xfId="5918"/>
    <cellStyle name="20% - Accent1 2 2 2 2 2 2" xfId="11694"/>
    <cellStyle name="20% - Accent1 2 2 2 2 3" xfId="8809"/>
    <cellStyle name="20% - Accent1 2 2 2 2 4" xfId="17442"/>
    <cellStyle name="20% - Accent1 2 2 2 3" xfId="4478"/>
    <cellStyle name="20% - Accent1 2 2 2 3 2" xfId="10254"/>
    <cellStyle name="20% - Accent1 2 2 2 4" xfId="7369"/>
    <cellStyle name="20% - Accent1 2 2 2 5" xfId="12582"/>
    <cellStyle name="20% - Accent1 2 2 3" xfId="2356"/>
    <cellStyle name="20% - Accent1 2 2 3 2" xfId="5260"/>
    <cellStyle name="20% - Accent1 2 2 3 2 2" xfId="11036"/>
    <cellStyle name="20% - Accent1 2 2 3 2 3" xfId="18683"/>
    <cellStyle name="20% - Accent1 2 2 3 3" xfId="8151"/>
    <cellStyle name="20% - Accent1 2 2 3 4" xfId="12583"/>
    <cellStyle name="20% - Accent1 2 2 4" xfId="3820"/>
    <cellStyle name="20% - Accent1 2 2 4 2" xfId="9596"/>
    <cellStyle name="20% - Accent1 2 2 4 3" xfId="16926"/>
    <cellStyle name="20% - Accent1 2 2 5" xfId="6711"/>
    <cellStyle name="20% - Accent1 2 2 6" xfId="12581"/>
    <cellStyle name="20% - Accent1 2 3" xfId="12584"/>
    <cellStyle name="20% - Accent1 2 3 2" xfId="12585"/>
    <cellStyle name="20% - Accent1 2 3 2 10" xfId="36920"/>
    <cellStyle name="20% - Accent1 2 3 2 11" xfId="46189"/>
    <cellStyle name="20% - Accent1 2 3 2 12" xfId="50810"/>
    <cellStyle name="20% - Accent1 2 3 2 2" xfId="17618"/>
    <cellStyle name="20% - Accent1 2 3 2 2 10" xfId="46190"/>
    <cellStyle name="20% - Accent1 2 3 2 2 11" xfId="50811"/>
    <cellStyle name="20% - Accent1 2 3 2 2 2" xfId="17619"/>
    <cellStyle name="20% - Accent1 2 3 2 2 2 2" xfId="22686"/>
    <cellStyle name="20% - Accent1 2 3 2 2 2 2 2" xfId="25529"/>
    <cellStyle name="20% - Accent1 2 3 2 2 2 2 2 2" xfId="29097"/>
    <cellStyle name="20% - Accent1 2 3 2 2 2 2 2 2 2" xfId="41494"/>
    <cellStyle name="20% - Accent1 2 3 2 2 2 2 2 3" xfId="39532"/>
    <cellStyle name="20% - Accent1 2 3 2 2 2 2 2 4" xfId="46193"/>
    <cellStyle name="20% - Accent1 2 3 2 2 2 2 2 5" xfId="50814"/>
    <cellStyle name="20% - Accent1 2 3 2 2 2 2 3" xfId="26811"/>
    <cellStyle name="20% - Accent1 2 3 2 2 2 2 3 2" xfId="29098"/>
    <cellStyle name="20% - Accent1 2 3 2 2 2 2 3 2 2" xfId="41495"/>
    <cellStyle name="20% - Accent1 2 3 2 2 2 2 3 3" xfId="40834"/>
    <cellStyle name="20% - Accent1 2 3 2 2 2 2 3 4" xfId="46194"/>
    <cellStyle name="20% - Accent1 2 3 2 2 2 2 3 5" xfId="50815"/>
    <cellStyle name="20% - Accent1 2 3 2 2 2 2 4" xfId="29096"/>
    <cellStyle name="20% - Accent1 2 3 2 2 2 2 4 2" xfId="41493"/>
    <cellStyle name="20% - Accent1 2 3 2 2 2 2 5" xfId="38232"/>
    <cellStyle name="20% - Accent1 2 3 2 2 2 2 6" xfId="46192"/>
    <cellStyle name="20% - Accent1 2 3 2 2 2 2 7" xfId="50813"/>
    <cellStyle name="20% - Accent1 2 3 2 2 2 3" xfId="20471"/>
    <cellStyle name="20% - Accent1 2 3 2 2 2 3 2" xfId="29099"/>
    <cellStyle name="20% - Accent1 2 3 2 2 2 3 2 2" xfId="41496"/>
    <cellStyle name="20% - Accent1 2 3 2 2 2 3 3" xfId="37582"/>
    <cellStyle name="20% - Accent1 2 3 2 2 2 3 4" xfId="46195"/>
    <cellStyle name="20% - Accent1 2 3 2 2 2 3 5" xfId="50816"/>
    <cellStyle name="20% - Accent1 2 3 2 2 2 4" xfId="24894"/>
    <cellStyle name="20% - Accent1 2 3 2 2 2 4 2" xfId="29100"/>
    <cellStyle name="20% - Accent1 2 3 2 2 2 4 2 2" xfId="41497"/>
    <cellStyle name="20% - Accent1 2 3 2 2 2 4 3" xfId="38883"/>
    <cellStyle name="20% - Accent1 2 3 2 2 2 4 4" xfId="46196"/>
    <cellStyle name="20% - Accent1 2 3 2 2 2 4 5" xfId="50817"/>
    <cellStyle name="20% - Accent1 2 3 2 2 2 5" xfId="26171"/>
    <cellStyle name="20% - Accent1 2 3 2 2 2 5 2" xfId="29101"/>
    <cellStyle name="20% - Accent1 2 3 2 2 2 5 2 2" xfId="41498"/>
    <cellStyle name="20% - Accent1 2 3 2 2 2 5 3" xfId="40182"/>
    <cellStyle name="20% - Accent1 2 3 2 2 2 5 4" xfId="46197"/>
    <cellStyle name="20% - Accent1 2 3 2 2 2 5 5" xfId="50818"/>
    <cellStyle name="20% - Accent1 2 3 2 2 2 6" xfId="29095"/>
    <cellStyle name="20% - Accent1 2 3 2 2 2 6 2" xfId="41492"/>
    <cellStyle name="20% - Accent1 2 3 2 2 2 7" xfId="36922"/>
    <cellStyle name="20% - Accent1 2 3 2 2 2 8" xfId="46191"/>
    <cellStyle name="20% - Accent1 2 3 2 2 2 9" xfId="50812"/>
    <cellStyle name="20% - Accent1 2 3 2 2 3" xfId="17620"/>
    <cellStyle name="20% - Accent1 2 3 2 2 3 2" xfId="22687"/>
    <cellStyle name="20% - Accent1 2 3 2 2 3 2 2" xfId="25530"/>
    <cellStyle name="20% - Accent1 2 3 2 2 3 2 2 2" xfId="29104"/>
    <cellStyle name="20% - Accent1 2 3 2 2 3 2 2 2 2" xfId="41501"/>
    <cellStyle name="20% - Accent1 2 3 2 2 3 2 2 3" xfId="39533"/>
    <cellStyle name="20% - Accent1 2 3 2 2 3 2 2 4" xfId="46200"/>
    <cellStyle name="20% - Accent1 2 3 2 2 3 2 2 5" xfId="50821"/>
    <cellStyle name="20% - Accent1 2 3 2 2 3 2 3" xfId="26812"/>
    <cellStyle name="20% - Accent1 2 3 2 2 3 2 3 2" xfId="29105"/>
    <cellStyle name="20% - Accent1 2 3 2 2 3 2 3 2 2" xfId="41502"/>
    <cellStyle name="20% - Accent1 2 3 2 2 3 2 3 3" xfId="40835"/>
    <cellStyle name="20% - Accent1 2 3 2 2 3 2 3 4" xfId="46201"/>
    <cellStyle name="20% - Accent1 2 3 2 2 3 2 3 5" xfId="50822"/>
    <cellStyle name="20% - Accent1 2 3 2 2 3 2 4" xfId="29103"/>
    <cellStyle name="20% - Accent1 2 3 2 2 3 2 4 2" xfId="41500"/>
    <cellStyle name="20% - Accent1 2 3 2 2 3 2 5" xfId="38233"/>
    <cellStyle name="20% - Accent1 2 3 2 2 3 2 6" xfId="46199"/>
    <cellStyle name="20% - Accent1 2 3 2 2 3 2 7" xfId="50820"/>
    <cellStyle name="20% - Accent1 2 3 2 2 3 3" xfId="20472"/>
    <cellStyle name="20% - Accent1 2 3 2 2 3 3 2" xfId="29106"/>
    <cellStyle name="20% - Accent1 2 3 2 2 3 3 2 2" xfId="41503"/>
    <cellStyle name="20% - Accent1 2 3 2 2 3 3 3" xfId="37583"/>
    <cellStyle name="20% - Accent1 2 3 2 2 3 3 4" xfId="46202"/>
    <cellStyle name="20% - Accent1 2 3 2 2 3 3 5" xfId="50823"/>
    <cellStyle name="20% - Accent1 2 3 2 2 3 4" xfId="24895"/>
    <cellStyle name="20% - Accent1 2 3 2 2 3 4 2" xfId="29107"/>
    <cellStyle name="20% - Accent1 2 3 2 2 3 4 2 2" xfId="41504"/>
    <cellStyle name="20% - Accent1 2 3 2 2 3 4 3" xfId="38884"/>
    <cellStyle name="20% - Accent1 2 3 2 2 3 4 4" xfId="46203"/>
    <cellStyle name="20% - Accent1 2 3 2 2 3 4 5" xfId="50824"/>
    <cellStyle name="20% - Accent1 2 3 2 2 3 5" xfId="26172"/>
    <cellStyle name="20% - Accent1 2 3 2 2 3 5 2" xfId="29108"/>
    <cellStyle name="20% - Accent1 2 3 2 2 3 5 2 2" xfId="41505"/>
    <cellStyle name="20% - Accent1 2 3 2 2 3 5 3" xfId="40183"/>
    <cellStyle name="20% - Accent1 2 3 2 2 3 5 4" xfId="46204"/>
    <cellStyle name="20% - Accent1 2 3 2 2 3 5 5" xfId="50825"/>
    <cellStyle name="20% - Accent1 2 3 2 2 3 6" xfId="29102"/>
    <cellStyle name="20% - Accent1 2 3 2 2 3 6 2" xfId="41499"/>
    <cellStyle name="20% - Accent1 2 3 2 2 3 7" xfId="36923"/>
    <cellStyle name="20% - Accent1 2 3 2 2 3 8" xfId="46198"/>
    <cellStyle name="20% - Accent1 2 3 2 2 3 9" xfId="50819"/>
    <cellStyle name="20% - Accent1 2 3 2 2 4" xfId="22685"/>
    <cellStyle name="20% - Accent1 2 3 2 2 4 2" xfId="25528"/>
    <cellStyle name="20% - Accent1 2 3 2 2 4 2 2" xfId="29110"/>
    <cellStyle name="20% - Accent1 2 3 2 2 4 2 2 2" xfId="41507"/>
    <cellStyle name="20% - Accent1 2 3 2 2 4 2 3" xfId="39531"/>
    <cellStyle name="20% - Accent1 2 3 2 2 4 2 4" xfId="46206"/>
    <cellStyle name="20% - Accent1 2 3 2 2 4 2 5" xfId="50827"/>
    <cellStyle name="20% - Accent1 2 3 2 2 4 3" xfId="26810"/>
    <cellStyle name="20% - Accent1 2 3 2 2 4 3 2" xfId="29111"/>
    <cellStyle name="20% - Accent1 2 3 2 2 4 3 2 2" xfId="41508"/>
    <cellStyle name="20% - Accent1 2 3 2 2 4 3 3" xfId="40833"/>
    <cellStyle name="20% - Accent1 2 3 2 2 4 3 4" xfId="46207"/>
    <cellStyle name="20% - Accent1 2 3 2 2 4 3 5" xfId="50828"/>
    <cellStyle name="20% - Accent1 2 3 2 2 4 4" xfId="29109"/>
    <cellStyle name="20% - Accent1 2 3 2 2 4 4 2" xfId="41506"/>
    <cellStyle name="20% - Accent1 2 3 2 2 4 5" xfId="38231"/>
    <cellStyle name="20% - Accent1 2 3 2 2 4 6" xfId="46205"/>
    <cellStyle name="20% - Accent1 2 3 2 2 4 7" xfId="50826"/>
    <cellStyle name="20% - Accent1 2 3 2 2 5" xfId="20470"/>
    <cellStyle name="20% - Accent1 2 3 2 2 5 2" xfId="29112"/>
    <cellStyle name="20% - Accent1 2 3 2 2 5 2 2" xfId="41509"/>
    <cellStyle name="20% - Accent1 2 3 2 2 5 3" xfId="37581"/>
    <cellStyle name="20% - Accent1 2 3 2 2 5 4" xfId="46208"/>
    <cellStyle name="20% - Accent1 2 3 2 2 5 5" xfId="50829"/>
    <cellStyle name="20% - Accent1 2 3 2 2 6" xfId="24893"/>
    <cellStyle name="20% - Accent1 2 3 2 2 6 2" xfId="29113"/>
    <cellStyle name="20% - Accent1 2 3 2 2 6 2 2" xfId="41510"/>
    <cellStyle name="20% - Accent1 2 3 2 2 6 3" xfId="38882"/>
    <cellStyle name="20% - Accent1 2 3 2 2 6 4" xfId="46209"/>
    <cellStyle name="20% - Accent1 2 3 2 2 6 5" xfId="50830"/>
    <cellStyle name="20% - Accent1 2 3 2 2 7" xfId="26170"/>
    <cellStyle name="20% - Accent1 2 3 2 2 7 2" xfId="29114"/>
    <cellStyle name="20% - Accent1 2 3 2 2 7 2 2" xfId="41511"/>
    <cellStyle name="20% - Accent1 2 3 2 2 7 3" xfId="40181"/>
    <cellStyle name="20% - Accent1 2 3 2 2 7 4" xfId="46210"/>
    <cellStyle name="20% - Accent1 2 3 2 2 7 5" xfId="50831"/>
    <cellStyle name="20% - Accent1 2 3 2 2 8" xfId="29094"/>
    <cellStyle name="20% - Accent1 2 3 2 2 8 2" xfId="41491"/>
    <cellStyle name="20% - Accent1 2 3 2 2 9" xfId="36921"/>
    <cellStyle name="20% - Accent1 2 3 2 3" xfId="17621"/>
    <cellStyle name="20% - Accent1 2 3 2 3 2" xfId="22688"/>
    <cellStyle name="20% - Accent1 2 3 2 3 2 2" xfId="25531"/>
    <cellStyle name="20% - Accent1 2 3 2 3 2 2 2" xfId="29117"/>
    <cellStyle name="20% - Accent1 2 3 2 3 2 2 2 2" xfId="41514"/>
    <cellStyle name="20% - Accent1 2 3 2 3 2 2 3" xfId="39534"/>
    <cellStyle name="20% - Accent1 2 3 2 3 2 2 4" xfId="46213"/>
    <cellStyle name="20% - Accent1 2 3 2 3 2 2 5" xfId="50834"/>
    <cellStyle name="20% - Accent1 2 3 2 3 2 3" xfId="26813"/>
    <cellStyle name="20% - Accent1 2 3 2 3 2 3 2" xfId="29118"/>
    <cellStyle name="20% - Accent1 2 3 2 3 2 3 2 2" xfId="41515"/>
    <cellStyle name="20% - Accent1 2 3 2 3 2 3 3" xfId="40836"/>
    <cellStyle name="20% - Accent1 2 3 2 3 2 3 4" xfId="46214"/>
    <cellStyle name="20% - Accent1 2 3 2 3 2 3 5" xfId="50835"/>
    <cellStyle name="20% - Accent1 2 3 2 3 2 4" xfId="29116"/>
    <cellStyle name="20% - Accent1 2 3 2 3 2 4 2" xfId="41513"/>
    <cellStyle name="20% - Accent1 2 3 2 3 2 5" xfId="38234"/>
    <cellStyle name="20% - Accent1 2 3 2 3 2 6" xfId="46212"/>
    <cellStyle name="20% - Accent1 2 3 2 3 2 7" xfId="50833"/>
    <cellStyle name="20% - Accent1 2 3 2 3 3" xfId="20473"/>
    <cellStyle name="20% - Accent1 2 3 2 3 3 2" xfId="29119"/>
    <cellStyle name="20% - Accent1 2 3 2 3 3 2 2" xfId="41516"/>
    <cellStyle name="20% - Accent1 2 3 2 3 3 3" xfId="37584"/>
    <cellStyle name="20% - Accent1 2 3 2 3 3 4" xfId="46215"/>
    <cellStyle name="20% - Accent1 2 3 2 3 3 5" xfId="50836"/>
    <cellStyle name="20% - Accent1 2 3 2 3 4" xfId="24896"/>
    <cellStyle name="20% - Accent1 2 3 2 3 4 2" xfId="29120"/>
    <cellStyle name="20% - Accent1 2 3 2 3 4 2 2" xfId="41517"/>
    <cellStyle name="20% - Accent1 2 3 2 3 4 3" xfId="38885"/>
    <cellStyle name="20% - Accent1 2 3 2 3 4 4" xfId="46216"/>
    <cellStyle name="20% - Accent1 2 3 2 3 4 5" xfId="50837"/>
    <cellStyle name="20% - Accent1 2 3 2 3 5" xfId="26173"/>
    <cellStyle name="20% - Accent1 2 3 2 3 5 2" xfId="29121"/>
    <cellStyle name="20% - Accent1 2 3 2 3 5 2 2" xfId="41518"/>
    <cellStyle name="20% - Accent1 2 3 2 3 5 3" xfId="40184"/>
    <cellStyle name="20% - Accent1 2 3 2 3 5 4" xfId="46217"/>
    <cellStyle name="20% - Accent1 2 3 2 3 5 5" xfId="50838"/>
    <cellStyle name="20% - Accent1 2 3 2 3 6" xfId="29115"/>
    <cellStyle name="20% - Accent1 2 3 2 3 6 2" xfId="41512"/>
    <cellStyle name="20% - Accent1 2 3 2 3 7" xfId="36924"/>
    <cellStyle name="20% - Accent1 2 3 2 3 8" xfId="46211"/>
    <cellStyle name="20% - Accent1 2 3 2 3 9" xfId="50832"/>
    <cellStyle name="20% - Accent1 2 3 2 4" xfId="17622"/>
    <cellStyle name="20% - Accent1 2 3 2 4 2" xfId="22689"/>
    <cellStyle name="20% - Accent1 2 3 2 4 2 2" xfId="25532"/>
    <cellStyle name="20% - Accent1 2 3 2 4 2 2 2" xfId="29124"/>
    <cellStyle name="20% - Accent1 2 3 2 4 2 2 2 2" xfId="41521"/>
    <cellStyle name="20% - Accent1 2 3 2 4 2 2 3" xfId="39535"/>
    <cellStyle name="20% - Accent1 2 3 2 4 2 2 4" xfId="46220"/>
    <cellStyle name="20% - Accent1 2 3 2 4 2 2 5" xfId="50841"/>
    <cellStyle name="20% - Accent1 2 3 2 4 2 3" xfId="26814"/>
    <cellStyle name="20% - Accent1 2 3 2 4 2 3 2" xfId="29125"/>
    <cellStyle name="20% - Accent1 2 3 2 4 2 3 2 2" xfId="41522"/>
    <cellStyle name="20% - Accent1 2 3 2 4 2 3 3" xfId="40837"/>
    <cellStyle name="20% - Accent1 2 3 2 4 2 3 4" xfId="46221"/>
    <cellStyle name="20% - Accent1 2 3 2 4 2 3 5" xfId="50842"/>
    <cellStyle name="20% - Accent1 2 3 2 4 2 4" xfId="29123"/>
    <cellStyle name="20% - Accent1 2 3 2 4 2 4 2" xfId="41520"/>
    <cellStyle name="20% - Accent1 2 3 2 4 2 5" xfId="38235"/>
    <cellStyle name="20% - Accent1 2 3 2 4 2 6" xfId="46219"/>
    <cellStyle name="20% - Accent1 2 3 2 4 2 7" xfId="50840"/>
    <cellStyle name="20% - Accent1 2 3 2 4 3" xfId="20474"/>
    <cellStyle name="20% - Accent1 2 3 2 4 3 2" xfId="29126"/>
    <cellStyle name="20% - Accent1 2 3 2 4 3 2 2" xfId="41523"/>
    <cellStyle name="20% - Accent1 2 3 2 4 3 3" xfId="37585"/>
    <cellStyle name="20% - Accent1 2 3 2 4 3 4" xfId="46222"/>
    <cellStyle name="20% - Accent1 2 3 2 4 3 5" xfId="50843"/>
    <cellStyle name="20% - Accent1 2 3 2 4 4" xfId="24897"/>
    <cellStyle name="20% - Accent1 2 3 2 4 4 2" xfId="29127"/>
    <cellStyle name="20% - Accent1 2 3 2 4 4 2 2" xfId="41524"/>
    <cellStyle name="20% - Accent1 2 3 2 4 4 3" xfId="38886"/>
    <cellStyle name="20% - Accent1 2 3 2 4 4 4" xfId="46223"/>
    <cellStyle name="20% - Accent1 2 3 2 4 4 5" xfId="50844"/>
    <cellStyle name="20% - Accent1 2 3 2 4 5" xfId="26174"/>
    <cellStyle name="20% - Accent1 2 3 2 4 5 2" xfId="29128"/>
    <cellStyle name="20% - Accent1 2 3 2 4 5 2 2" xfId="41525"/>
    <cellStyle name="20% - Accent1 2 3 2 4 5 3" xfId="40185"/>
    <cellStyle name="20% - Accent1 2 3 2 4 5 4" xfId="46224"/>
    <cellStyle name="20% - Accent1 2 3 2 4 5 5" xfId="50845"/>
    <cellStyle name="20% - Accent1 2 3 2 4 6" xfId="29122"/>
    <cellStyle name="20% - Accent1 2 3 2 4 6 2" xfId="41519"/>
    <cellStyle name="20% - Accent1 2 3 2 4 7" xfId="36925"/>
    <cellStyle name="20% - Accent1 2 3 2 4 8" xfId="46218"/>
    <cellStyle name="20% - Accent1 2 3 2 4 9" xfId="50839"/>
    <cellStyle name="20% - Accent1 2 3 2 5" xfId="22684"/>
    <cellStyle name="20% - Accent1 2 3 2 5 2" xfId="25527"/>
    <cellStyle name="20% - Accent1 2 3 2 5 2 2" xfId="29130"/>
    <cellStyle name="20% - Accent1 2 3 2 5 2 2 2" xfId="41527"/>
    <cellStyle name="20% - Accent1 2 3 2 5 2 3" xfId="39530"/>
    <cellStyle name="20% - Accent1 2 3 2 5 2 4" xfId="46226"/>
    <cellStyle name="20% - Accent1 2 3 2 5 2 5" xfId="50847"/>
    <cellStyle name="20% - Accent1 2 3 2 5 3" xfId="26809"/>
    <cellStyle name="20% - Accent1 2 3 2 5 3 2" xfId="29131"/>
    <cellStyle name="20% - Accent1 2 3 2 5 3 2 2" xfId="41528"/>
    <cellStyle name="20% - Accent1 2 3 2 5 3 3" xfId="40832"/>
    <cellStyle name="20% - Accent1 2 3 2 5 3 4" xfId="46227"/>
    <cellStyle name="20% - Accent1 2 3 2 5 3 5" xfId="50848"/>
    <cellStyle name="20% - Accent1 2 3 2 5 4" xfId="29129"/>
    <cellStyle name="20% - Accent1 2 3 2 5 4 2" xfId="41526"/>
    <cellStyle name="20% - Accent1 2 3 2 5 5" xfId="38230"/>
    <cellStyle name="20% - Accent1 2 3 2 5 6" xfId="46225"/>
    <cellStyle name="20% - Accent1 2 3 2 5 7" xfId="50846"/>
    <cellStyle name="20% - Accent1 2 3 2 6" xfId="20469"/>
    <cellStyle name="20% - Accent1 2 3 2 6 2" xfId="29132"/>
    <cellStyle name="20% - Accent1 2 3 2 6 2 2" xfId="41529"/>
    <cellStyle name="20% - Accent1 2 3 2 6 3" xfId="37580"/>
    <cellStyle name="20% - Accent1 2 3 2 6 4" xfId="46228"/>
    <cellStyle name="20% - Accent1 2 3 2 6 5" xfId="50849"/>
    <cellStyle name="20% - Accent1 2 3 2 7" xfId="24892"/>
    <cellStyle name="20% - Accent1 2 3 2 7 2" xfId="29133"/>
    <cellStyle name="20% - Accent1 2 3 2 7 2 2" xfId="41530"/>
    <cellStyle name="20% - Accent1 2 3 2 7 3" xfId="38881"/>
    <cellStyle name="20% - Accent1 2 3 2 7 4" xfId="46229"/>
    <cellStyle name="20% - Accent1 2 3 2 7 5" xfId="50850"/>
    <cellStyle name="20% - Accent1 2 3 2 8" xfId="26169"/>
    <cellStyle name="20% - Accent1 2 3 2 8 2" xfId="29134"/>
    <cellStyle name="20% - Accent1 2 3 2 8 2 2" xfId="41531"/>
    <cellStyle name="20% - Accent1 2 3 2 8 3" xfId="40180"/>
    <cellStyle name="20% - Accent1 2 3 2 8 4" xfId="46230"/>
    <cellStyle name="20% - Accent1 2 3 2 8 5" xfId="50851"/>
    <cellStyle name="20% - Accent1 2 3 2 9" xfId="29093"/>
    <cellStyle name="20% - Accent1 2 3 2 9 2" xfId="41490"/>
    <cellStyle name="20% - Accent1 2 3 3" xfId="17623"/>
    <cellStyle name="20% - Accent1 2 3 3 10" xfId="46231"/>
    <cellStyle name="20% - Accent1 2 3 3 11" xfId="50852"/>
    <cellStyle name="20% - Accent1 2 3 3 2" xfId="17624"/>
    <cellStyle name="20% - Accent1 2 3 3 2 2" xfId="22691"/>
    <cellStyle name="20% - Accent1 2 3 3 2 2 2" xfId="25534"/>
    <cellStyle name="20% - Accent1 2 3 3 2 2 2 2" xfId="29138"/>
    <cellStyle name="20% - Accent1 2 3 3 2 2 2 2 2" xfId="41535"/>
    <cellStyle name="20% - Accent1 2 3 3 2 2 2 3" xfId="39537"/>
    <cellStyle name="20% - Accent1 2 3 3 2 2 2 4" xfId="46234"/>
    <cellStyle name="20% - Accent1 2 3 3 2 2 2 5" xfId="50855"/>
    <cellStyle name="20% - Accent1 2 3 3 2 2 3" xfId="26816"/>
    <cellStyle name="20% - Accent1 2 3 3 2 2 3 2" xfId="29139"/>
    <cellStyle name="20% - Accent1 2 3 3 2 2 3 2 2" xfId="41536"/>
    <cellStyle name="20% - Accent1 2 3 3 2 2 3 3" xfId="40839"/>
    <cellStyle name="20% - Accent1 2 3 3 2 2 3 4" xfId="46235"/>
    <cellStyle name="20% - Accent1 2 3 3 2 2 3 5" xfId="50856"/>
    <cellStyle name="20% - Accent1 2 3 3 2 2 4" xfId="29137"/>
    <cellStyle name="20% - Accent1 2 3 3 2 2 4 2" xfId="41534"/>
    <cellStyle name="20% - Accent1 2 3 3 2 2 5" xfId="38237"/>
    <cellStyle name="20% - Accent1 2 3 3 2 2 6" xfId="46233"/>
    <cellStyle name="20% - Accent1 2 3 3 2 2 7" xfId="50854"/>
    <cellStyle name="20% - Accent1 2 3 3 2 3" xfId="20476"/>
    <cellStyle name="20% - Accent1 2 3 3 2 3 2" xfId="29140"/>
    <cellStyle name="20% - Accent1 2 3 3 2 3 2 2" xfId="41537"/>
    <cellStyle name="20% - Accent1 2 3 3 2 3 3" xfId="37587"/>
    <cellStyle name="20% - Accent1 2 3 3 2 3 4" xfId="46236"/>
    <cellStyle name="20% - Accent1 2 3 3 2 3 5" xfId="50857"/>
    <cellStyle name="20% - Accent1 2 3 3 2 4" xfId="24899"/>
    <cellStyle name="20% - Accent1 2 3 3 2 4 2" xfId="29141"/>
    <cellStyle name="20% - Accent1 2 3 3 2 4 2 2" xfId="41538"/>
    <cellStyle name="20% - Accent1 2 3 3 2 4 3" xfId="38888"/>
    <cellStyle name="20% - Accent1 2 3 3 2 4 4" xfId="46237"/>
    <cellStyle name="20% - Accent1 2 3 3 2 4 5" xfId="50858"/>
    <cellStyle name="20% - Accent1 2 3 3 2 5" xfId="26176"/>
    <cellStyle name="20% - Accent1 2 3 3 2 5 2" xfId="29142"/>
    <cellStyle name="20% - Accent1 2 3 3 2 5 2 2" xfId="41539"/>
    <cellStyle name="20% - Accent1 2 3 3 2 5 3" xfId="40187"/>
    <cellStyle name="20% - Accent1 2 3 3 2 5 4" xfId="46238"/>
    <cellStyle name="20% - Accent1 2 3 3 2 5 5" xfId="50859"/>
    <cellStyle name="20% - Accent1 2 3 3 2 6" xfId="29136"/>
    <cellStyle name="20% - Accent1 2 3 3 2 6 2" xfId="41533"/>
    <cellStyle name="20% - Accent1 2 3 3 2 7" xfId="36927"/>
    <cellStyle name="20% - Accent1 2 3 3 2 8" xfId="46232"/>
    <cellStyle name="20% - Accent1 2 3 3 2 9" xfId="50853"/>
    <cellStyle name="20% - Accent1 2 3 3 3" xfId="17625"/>
    <cellStyle name="20% - Accent1 2 3 3 3 2" xfId="22692"/>
    <cellStyle name="20% - Accent1 2 3 3 3 2 2" xfId="25535"/>
    <cellStyle name="20% - Accent1 2 3 3 3 2 2 2" xfId="29145"/>
    <cellStyle name="20% - Accent1 2 3 3 3 2 2 2 2" xfId="41542"/>
    <cellStyle name="20% - Accent1 2 3 3 3 2 2 3" xfId="39538"/>
    <cellStyle name="20% - Accent1 2 3 3 3 2 2 4" xfId="46241"/>
    <cellStyle name="20% - Accent1 2 3 3 3 2 2 5" xfId="50862"/>
    <cellStyle name="20% - Accent1 2 3 3 3 2 3" xfId="26817"/>
    <cellStyle name="20% - Accent1 2 3 3 3 2 3 2" xfId="29146"/>
    <cellStyle name="20% - Accent1 2 3 3 3 2 3 2 2" xfId="41543"/>
    <cellStyle name="20% - Accent1 2 3 3 3 2 3 3" xfId="40840"/>
    <cellStyle name="20% - Accent1 2 3 3 3 2 3 4" xfId="46242"/>
    <cellStyle name="20% - Accent1 2 3 3 3 2 3 5" xfId="50863"/>
    <cellStyle name="20% - Accent1 2 3 3 3 2 4" xfId="29144"/>
    <cellStyle name="20% - Accent1 2 3 3 3 2 4 2" xfId="41541"/>
    <cellStyle name="20% - Accent1 2 3 3 3 2 5" xfId="38238"/>
    <cellStyle name="20% - Accent1 2 3 3 3 2 6" xfId="46240"/>
    <cellStyle name="20% - Accent1 2 3 3 3 2 7" xfId="50861"/>
    <cellStyle name="20% - Accent1 2 3 3 3 3" xfId="20477"/>
    <cellStyle name="20% - Accent1 2 3 3 3 3 2" xfId="29147"/>
    <cellStyle name="20% - Accent1 2 3 3 3 3 2 2" xfId="41544"/>
    <cellStyle name="20% - Accent1 2 3 3 3 3 3" xfId="37588"/>
    <cellStyle name="20% - Accent1 2 3 3 3 3 4" xfId="46243"/>
    <cellStyle name="20% - Accent1 2 3 3 3 3 5" xfId="50864"/>
    <cellStyle name="20% - Accent1 2 3 3 3 4" xfId="24900"/>
    <cellStyle name="20% - Accent1 2 3 3 3 4 2" xfId="29148"/>
    <cellStyle name="20% - Accent1 2 3 3 3 4 2 2" xfId="41545"/>
    <cellStyle name="20% - Accent1 2 3 3 3 4 3" xfId="38889"/>
    <cellStyle name="20% - Accent1 2 3 3 3 4 4" xfId="46244"/>
    <cellStyle name="20% - Accent1 2 3 3 3 4 5" xfId="50865"/>
    <cellStyle name="20% - Accent1 2 3 3 3 5" xfId="26177"/>
    <cellStyle name="20% - Accent1 2 3 3 3 5 2" xfId="29149"/>
    <cellStyle name="20% - Accent1 2 3 3 3 5 2 2" xfId="41546"/>
    <cellStyle name="20% - Accent1 2 3 3 3 5 3" xfId="40188"/>
    <cellStyle name="20% - Accent1 2 3 3 3 5 4" xfId="46245"/>
    <cellStyle name="20% - Accent1 2 3 3 3 5 5" xfId="50866"/>
    <cellStyle name="20% - Accent1 2 3 3 3 6" xfId="29143"/>
    <cellStyle name="20% - Accent1 2 3 3 3 6 2" xfId="41540"/>
    <cellStyle name="20% - Accent1 2 3 3 3 7" xfId="36928"/>
    <cellStyle name="20% - Accent1 2 3 3 3 8" xfId="46239"/>
    <cellStyle name="20% - Accent1 2 3 3 3 9" xfId="50860"/>
    <cellStyle name="20% - Accent1 2 3 3 4" xfId="22690"/>
    <cellStyle name="20% - Accent1 2 3 3 4 2" xfId="25533"/>
    <cellStyle name="20% - Accent1 2 3 3 4 2 2" xfId="29151"/>
    <cellStyle name="20% - Accent1 2 3 3 4 2 2 2" xfId="41548"/>
    <cellStyle name="20% - Accent1 2 3 3 4 2 3" xfId="39536"/>
    <cellStyle name="20% - Accent1 2 3 3 4 2 4" xfId="46247"/>
    <cellStyle name="20% - Accent1 2 3 3 4 2 5" xfId="50868"/>
    <cellStyle name="20% - Accent1 2 3 3 4 3" xfId="26815"/>
    <cellStyle name="20% - Accent1 2 3 3 4 3 2" xfId="29152"/>
    <cellStyle name="20% - Accent1 2 3 3 4 3 2 2" xfId="41549"/>
    <cellStyle name="20% - Accent1 2 3 3 4 3 3" xfId="40838"/>
    <cellStyle name="20% - Accent1 2 3 3 4 3 4" xfId="46248"/>
    <cellStyle name="20% - Accent1 2 3 3 4 3 5" xfId="50869"/>
    <cellStyle name="20% - Accent1 2 3 3 4 4" xfId="29150"/>
    <cellStyle name="20% - Accent1 2 3 3 4 4 2" xfId="41547"/>
    <cellStyle name="20% - Accent1 2 3 3 4 5" xfId="38236"/>
    <cellStyle name="20% - Accent1 2 3 3 4 6" xfId="46246"/>
    <cellStyle name="20% - Accent1 2 3 3 4 7" xfId="50867"/>
    <cellStyle name="20% - Accent1 2 3 3 5" xfId="20475"/>
    <cellStyle name="20% - Accent1 2 3 3 5 2" xfId="29153"/>
    <cellStyle name="20% - Accent1 2 3 3 5 2 2" xfId="41550"/>
    <cellStyle name="20% - Accent1 2 3 3 5 3" xfId="37586"/>
    <cellStyle name="20% - Accent1 2 3 3 5 4" xfId="46249"/>
    <cellStyle name="20% - Accent1 2 3 3 5 5" xfId="50870"/>
    <cellStyle name="20% - Accent1 2 3 3 6" xfId="24898"/>
    <cellStyle name="20% - Accent1 2 3 3 6 2" xfId="29154"/>
    <cellStyle name="20% - Accent1 2 3 3 6 2 2" xfId="41551"/>
    <cellStyle name="20% - Accent1 2 3 3 6 3" xfId="38887"/>
    <cellStyle name="20% - Accent1 2 3 3 6 4" xfId="46250"/>
    <cellStyle name="20% - Accent1 2 3 3 6 5" xfId="50871"/>
    <cellStyle name="20% - Accent1 2 3 3 7" xfId="26175"/>
    <cellStyle name="20% - Accent1 2 3 3 7 2" xfId="29155"/>
    <cellStyle name="20% - Accent1 2 3 3 7 2 2" xfId="41552"/>
    <cellStyle name="20% - Accent1 2 3 3 7 3" xfId="40186"/>
    <cellStyle name="20% - Accent1 2 3 3 7 4" xfId="46251"/>
    <cellStyle name="20% - Accent1 2 3 3 7 5" xfId="50872"/>
    <cellStyle name="20% - Accent1 2 3 3 8" xfId="29135"/>
    <cellStyle name="20% - Accent1 2 3 3 8 2" xfId="41532"/>
    <cellStyle name="20% - Accent1 2 3 3 9" xfId="36926"/>
    <cellStyle name="20% - Accent1 2 3 4" xfId="17626"/>
    <cellStyle name="20% - Accent1 2 3 4 2" xfId="22693"/>
    <cellStyle name="20% - Accent1 2 3 4 2 2" xfId="25536"/>
    <cellStyle name="20% - Accent1 2 3 4 2 2 2" xfId="29158"/>
    <cellStyle name="20% - Accent1 2 3 4 2 2 2 2" xfId="41555"/>
    <cellStyle name="20% - Accent1 2 3 4 2 2 3" xfId="39539"/>
    <cellStyle name="20% - Accent1 2 3 4 2 2 4" xfId="46254"/>
    <cellStyle name="20% - Accent1 2 3 4 2 2 5" xfId="50875"/>
    <cellStyle name="20% - Accent1 2 3 4 2 3" xfId="26818"/>
    <cellStyle name="20% - Accent1 2 3 4 2 3 2" xfId="29159"/>
    <cellStyle name="20% - Accent1 2 3 4 2 3 2 2" xfId="41556"/>
    <cellStyle name="20% - Accent1 2 3 4 2 3 3" xfId="40841"/>
    <cellStyle name="20% - Accent1 2 3 4 2 3 4" xfId="46255"/>
    <cellStyle name="20% - Accent1 2 3 4 2 3 5" xfId="50876"/>
    <cellStyle name="20% - Accent1 2 3 4 2 4" xfId="29157"/>
    <cellStyle name="20% - Accent1 2 3 4 2 4 2" xfId="41554"/>
    <cellStyle name="20% - Accent1 2 3 4 2 5" xfId="38239"/>
    <cellStyle name="20% - Accent1 2 3 4 2 6" xfId="46253"/>
    <cellStyle name="20% - Accent1 2 3 4 2 7" xfId="50874"/>
    <cellStyle name="20% - Accent1 2 3 4 3" xfId="20478"/>
    <cellStyle name="20% - Accent1 2 3 4 3 2" xfId="29160"/>
    <cellStyle name="20% - Accent1 2 3 4 3 2 2" xfId="41557"/>
    <cellStyle name="20% - Accent1 2 3 4 3 3" xfId="37589"/>
    <cellStyle name="20% - Accent1 2 3 4 3 4" xfId="46256"/>
    <cellStyle name="20% - Accent1 2 3 4 3 5" xfId="50877"/>
    <cellStyle name="20% - Accent1 2 3 4 4" xfId="24901"/>
    <cellStyle name="20% - Accent1 2 3 4 4 2" xfId="29161"/>
    <cellStyle name="20% - Accent1 2 3 4 4 2 2" xfId="41558"/>
    <cellStyle name="20% - Accent1 2 3 4 4 3" xfId="38890"/>
    <cellStyle name="20% - Accent1 2 3 4 4 4" xfId="46257"/>
    <cellStyle name="20% - Accent1 2 3 4 4 5" xfId="50878"/>
    <cellStyle name="20% - Accent1 2 3 4 5" xfId="26178"/>
    <cellStyle name="20% - Accent1 2 3 4 5 2" xfId="29162"/>
    <cellStyle name="20% - Accent1 2 3 4 5 2 2" xfId="41559"/>
    <cellStyle name="20% - Accent1 2 3 4 5 3" xfId="40189"/>
    <cellStyle name="20% - Accent1 2 3 4 5 4" xfId="46258"/>
    <cellStyle name="20% - Accent1 2 3 4 5 5" xfId="50879"/>
    <cellStyle name="20% - Accent1 2 3 4 6" xfId="29156"/>
    <cellStyle name="20% - Accent1 2 3 4 6 2" xfId="41553"/>
    <cellStyle name="20% - Accent1 2 3 4 7" xfId="36929"/>
    <cellStyle name="20% - Accent1 2 3 4 8" xfId="46252"/>
    <cellStyle name="20% - Accent1 2 3 4 9" xfId="50873"/>
    <cellStyle name="20% - Accent1 2 3 5" xfId="17627"/>
    <cellStyle name="20% - Accent1 2 3 5 2" xfId="22694"/>
    <cellStyle name="20% - Accent1 2 3 5 2 2" xfId="25537"/>
    <cellStyle name="20% - Accent1 2 3 5 2 2 2" xfId="29165"/>
    <cellStyle name="20% - Accent1 2 3 5 2 2 2 2" xfId="41562"/>
    <cellStyle name="20% - Accent1 2 3 5 2 2 3" xfId="39540"/>
    <cellStyle name="20% - Accent1 2 3 5 2 2 4" xfId="46261"/>
    <cellStyle name="20% - Accent1 2 3 5 2 2 5" xfId="50882"/>
    <cellStyle name="20% - Accent1 2 3 5 2 3" xfId="26819"/>
    <cellStyle name="20% - Accent1 2 3 5 2 3 2" xfId="29166"/>
    <cellStyle name="20% - Accent1 2 3 5 2 3 2 2" xfId="41563"/>
    <cellStyle name="20% - Accent1 2 3 5 2 3 3" xfId="40842"/>
    <cellStyle name="20% - Accent1 2 3 5 2 3 4" xfId="46262"/>
    <cellStyle name="20% - Accent1 2 3 5 2 3 5" xfId="50883"/>
    <cellStyle name="20% - Accent1 2 3 5 2 4" xfId="29164"/>
    <cellStyle name="20% - Accent1 2 3 5 2 4 2" xfId="41561"/>
    <cellStyle name="20% - Accent1 2 3 5 2 5" xfId="38240"/>
    <cellStyle name="20% - Accent1 2 3 5 2 6" xfId="46260"/>
    <cellStyle name="20% - Accent1 2 3 5 2 7" xfId="50881"/>
    <cellStyle name="20% - Accent1 2 3 5 3" xfId="20479"/>
    <cellStyle name="20% - Accent1 2 3 5 3 2" xfId="29167"/>
    <cellStyle name="20% - Accent1 2 3 5 3 2 2" xfId="41564"/>
    <cellStyle name="20% - Accent1 2 3 5 3 3" xfId="37590"/>
    <cellStyle name="20% - Accent1 2 3 5 3 4" xfId="46263"/>
    <cellStyle name="20% - Accent1 2 3 5 3 5" xfId="50884"/>
    <cellStyle name="20% - Accent1 2 3 5 4" xfId="24902"/>
    <cellStyle name="20% - Accent1 2 3 5 4 2" xfId="29168"/>
    <cellStyle name="20% - Accent1 2 3 5 4 2 2" xfId="41565"/>
    <cellStyle name="20% - Accent1 2 3 5 4 3" xfId="38891"/>
    <cellStyle name="20% - Accent1 2 3 5 4 4" xfId="46264"/>
    <cellStyle name="20% - Accent1 2 3 5 4 5" xfId="50885"/>
    <cellStyle name="20% - Accent1 2 3 5 5" xfId="26179"/>
    <cellStyle name="20% - Accent1 2 3 5 5 2" xfId="29169"/>
    <cellStyle name="20% - Accent1 2 3 5 5 2 2" xfId="41566"/>
    <cellStyle name="20% - Accent1 2 3 5 5 3" xfId="40190"/>
    <cellStyle name="20% - Accent1 2 3 5 5 4" xfId="46265"/>
    <cellStyle name="20% - Accent1 2 3 5 5 5" xfId="50886"/>
    <cellStyle name="20% - Accent1 2 3 5 6" xfId="29163"/>
    <cellStyle name="20% - Accent1 2 3 5 6 2" xfId="41560"/>
    <cellStyle name="20% - Accent1 2 3 5 7" xfId="36930"/>
    <cellStyle name="20% - Accent1 2 3 5 8" xfId="46259"/>
    <cellStyle name="20% - Accent1 2 3 5 9" xfId="50880"/>
    <cellStyle name="20% - Accent1 2 3 6" xfId="16927"/>
    <cellStyle name="20% - Accent1 2 4" xfId="12586"/>
    <cellStyle name="20% - Accent1 2 4 2" xfId="17628"/>
    <cellStyle name="20% - Accent1 2 4 2 10" xfId="46266"/>
    <cellStyle name="20% - Accent1 2 4 2 11" xfId="50887"/>
    <cellStyle name="20% - Accent1 2 4 2 2" xfId="17629"/>
    <cellStyle name="20% - Accent1 2 4 2 2 2" xfId="22696"/>
    <cellStyle name="20% - Accent1 2 4 2 2 2 2" xfId="25539"/>
    <cellStyle name="20% - Accent1 2 4 2 2 2 2 2" xfId="29173"/>
    <cellStyle name="20% - Accent1 2 4 2 2 2 2 2 2" xfId="41570"/>
    <cellStyle name="20% - Accent1 2 4 2 2 2 2 3" xfId="39542"/>
    <cellStyle name="20% - Accent1 2 4 2 2 2 2 4" xfId="46269"/>
    <cellStyle name="20% - Accent1 2 4 2 2 2 2 5" xfId="50890"/>
    <cellStyle name="20% - Accent1 2 4 2 2 2 3" xfId="26821"/>
    <cellStyle name="20% - Accent1 2 4 2 2 2 3 2" xfId="29174"/>
    <cellStyle name="20% - Accent1 2 4 2 2 2 3 2 2" xfId="41571"/>
    <cellStyle name="20% - Accent1 2 4 2 2 2 3 3" xfId="40844"/>
    <cellStyle name="20% - Accent1 2 4 2 2 2 3 4" xfId="46270"/>
    <cellStyle name="20% - Accent1 2 4 2 2 2 3 5" xfId="50891"/>
    <cellStyle name="20% - Accent1 2 4 2 2 2 4" xfId="29172"/>
    <cellStyle name="20% - Accent1 2 4 2 2 2 4 2" xfId="41569"/>
    <cellStyle name="20% - Accent1 2 4 2 2 2 5" xfId="38242"/>
    <cellStyle name="20% - Accent1 2 4 2 2 2 6" xfId="46268"/>
    <cellStyle name="20% - Accent1 2 4 2 2 2 7" xfId="50889"/>
    <cellStyle name="20% - Accent1 2 4 2 2 3" xfId="20481"/>
    <cellStyle name="20% - Accent1 2 4 2 2 3 2" xfId="29175"/>
    <cellStyle name="20% - Accent1 2 4 2 2 3 2 2" xfId="41572"/>
    <cellStyle name="20% - Accent1 2 4 2 2 3 3" xfId="37592"/>
    <cellStyle name="20% - Accent1 2 4 2 2 3 4" xfId="46271"/>
    <cellStyle name="20% - Accent1 2 4 2 2 3 5" xfId="50892"/>
    <cellStyle name="20% - Accent1 2 4 2 2 4" xfId="24904"/>
    <cellStyle name="20% - Accent1 2 4 2 2 4 2" xfId="29176"/>
    <cellStyle name="20% - Accent1 2 4 2 2 4 2 2" xfId="41573"/>
    <cellStyle name="20% - Accent1 2 4 2 2 4 3" xfId="38893"/>
    <cellStyle name="20% - Accent1 2 4 2 2 4 4" xfId="46272"/>
    <cellStyle name="20% - Accent1 2 4 2 2 4 5" xfId="50893"/>
    <cellStyle name="20% - Accent1 2 4 2 2 5" xfId="26181"/>
    <cellStyle name="20% - Accent1 2 4 2 2 5 2" xfId="29177"/>
    <cellStyle name="20% - Accent1 2 4 2 2 5 2 2" xfId="41574"/>
    <cellStyle name="20% - Accent1 2 4 2 2 5 3" xfId="40192"/>
    <cellStyle name="20% - Accent1 2 4 2 2 5 4" xfId="46273"/>
    <cellStyle name="20% - Accent1 2 4 2 2 5 5" xfId="50894"/>
    <cellStyle name="20% - Accent1 2 4 2 2 6" xfId="29171"/>
    <cellStyle name="20% - Accent1 2 4 2 2 6 2" xfId="41568"/>
    <cellStyle name="20% - Accent1 2 4 2 2 7" xfId="36932"/>
    <cellStyle name="20% - Accent1 2 4 2 2 8" xfId="46267"/>
    <cellStyle name="20% - Accent1 2 4 2 2 9" xfId="50888"/>
    <cellStyle name="20% - Accent1 2 4 2 3" xfId="17630"/>
    <cellStyle name="20% - Accent1 2 4 2 3 2" xfId="22697"/>
    <cellStyle name="20% - Accent1 2 4 2 3 2 2" xfId="25540"/>
    <cellStyle name="20% - Accent1 2 4 2 3 2 2 2" xfId="29180"/>
    <cellStyle name="20% - Accent1 2 4 2 3 2 2 2 2" xfId="41577"/>
    <cellStyle name="20% - Accent1 2 4 2 3 2 2 3" xfId="39543"/>
    <cellStyle name="20% - Accent1 2 4 2 3 2 2 4" xfId="46276"/>
    <cellStyle name="20% - Accent1 2 4 2 3 2 2 5" xfId="50897"/>
    <cellStyle name="20% - Accent1 2 4 2 3 2 3" xfId="26822"/>
    <cellStyle name="20% - Accent1 2 4 2 3 2 3 2" xfId="29181"/>
    <cellStyle name="20% - Accent1 2 4 2 3 2 3 2 2" xfId="41578"/>
    <cellStyle name="20% - Accent1 2 4 2 3 2 3 3" xfId="40845"/>
    <cellStyle name="20% - Accent1 2 4 2 3 2 3 4" xfId="46277"/>
    <cellStyle name="20% - Accent1 2 4 2 3 2 3 5" xfId="50898"/>
    <cellStyle name="20% - Accent1 2 4 2 3 2 4" xfId="29179"/>
    <cellStyle name="20% - Accent1 2 4 2 3 2 4 2" xfId="41576"/>
    <cellStyle name="20% - Accent1 2 4 2 3 2 5" xfId="38243"/>
    <cellStyle name="20% - Accent1 2 4 2 3 2 6" xfId="46275"/>
    <cellStyle name="20% - Accent1 2 4 2 3 2 7" xfId="50896"/>
    <cellStyle name="20% - Accent1 2 4 2 3 3" xfId="20482"/>
    <cellStyle name="20% - Accent1 2 4 2 3 3 2" xfId="29182"/>
    <cellStyle name="20% - Accent1 2 4 2 3 3 2 2" xfId="41579"/>
    <cellStyle name="20% - Accent1 2 4 2 3 3 3" xfId="37593"/>
    <cellStyle name="20% - Accent1 2 4 2 3 3 4" xfId="46278"/>
    <cellStyle name="20% - Accent1 2 4 2 3 3 5" xfId="50899"/>
    <cellStyle name="20% - Accent1 2 4 2 3 4" xfId="24905"/>
    <cellStyle name="20% - Accent1 2 4 2 3 4 2" xfId="29183"/>
    <cellStyle name="20% - Accent1 2 4 2 3 4 2 2" xfId="41580"/>
    <cellStyle name="20% - Accent1 2 4 2 3 4 3" xfId="38894"/>
    <cellStyle name="20% - Accent1 2 4 2 3 4 4" xfId="46279"/>
    <cellStyle name="20% - Accent1 2 4 2 3 4 5" xfId="50900"/>
    <cellStyle name="20% - Accent1 2 4 2 3 5" xfId="26182"/>
    <cellStyle name="20% - Accent1 2 4 2 3 5 2" xfId="29184"/>
    <cellStyle name="20% - Accent1 2 4 2 3 5 2 2" xfId="41581"/>
    <cellStyle name="20% - Accent1 2 4 2 3 5 3" xfId="40193"/>
    <cellStyle name="20% - Accent1 2 4 2 3 5 4" xfId="46280"/>
    <cellStyle name="20% - Accent1 2 4 2 3 5 5" xfId="50901"/>
    <cellStyle name="20% - Accent1 2 4 2 3 6" xfId="29178"/>
    <cellStyle name="20% - Accent1 2 4 2 3 6 2" xfId="41575"/>
    <cellStyle name="20% - Accent1 2 4 2 3 7" xfId="36933"/>
    <cellStyle name="20% - Accent1 2 4 2 3 8" xfId="46274"/>
    <cellStyle name="20% - Accent1 2 4 2 3 9" xfId="50895"/>
    <cellStyle name="20% - Accent1 2 4 2 4" xfId="22695"/>
    <cellStyle name="20% - Accent1 2 4 2 4 2" xfId="25538"/>
    <cellStyle name="20% - Accent1 2 4 2 4 2 2" xfId="29186"/>
    <cellStyle name="20% - Accent1 2 4 2 4 2 2 2" xfId="41583"/>
    <cellStyle name="20% - Accent1 2 4 2 4 2 3" xfId="39541"/>
    <cellStyle name="20% - Accent1 2 4 2 4 2 4" xfId="46282"/>
    <cellStyle name="20% - Accent1 2 4 2 4 2 5" xfId="50903"/>
    <cellStyle name="20% - Accent1 2 4 2 4 3" xfId="26820"/>
    <cellStyle name="20% - Accent1 2 4 2 4 3 2" xfId="29187"/>
    <cellStyle name="20% - Accent1 2 4 2 4 3 2 2" xfId="41584"/>
    <cellStyle name="20% - Accent1 2 4 2 4 3 3" xfId="40843"/>
    <cellStyle name="20% - Accent1 2 4 2 4 3 4" xfId="46283"/>
    <cellStyle name="20% - Accent1 2 4 2 4 3 5" xfId="50904"/>
    <cellStyle name="20% - Accent1 2 4 2 4 4" xfId="29185"/>
    <cellStyle name="20% - Accent1 2 4 2 4 4 2" xfId="41582"/>
    <cellStyle name="20% - Accent1 2 4 2 4 5" xfId="38241"/>
    <cellStyle name="20% - Accent1 2 4 2 4 6" xfId="46281"/>
    <cellStyle name="20% - Accent1 2 4 2 4 7" xfId="50902"/>
    <cellStyle name="20% - Accent1 2 4 2 5" xfId="20480"/>
    <cellStyle name="20% - Accent1 2 4 2 5 2" xfId="29188"/>
    <cellStyle name="20% - Accent1 2 4 2 5 2 2" xfId="41585"/>
    <cellStyle name="20% - Accent1 2 4 2 5 3" xfId="37591"/>
    <cellStyle name="20% - Accent1 2 4 2 5 4" xfId="46284"/>
    <cellStyle name="20% - Accent1 2 4 2 5 5" xfId="50905"/>
    <cellStyle name="20% - Accent1 2 4 2 6" xfId="24903"/>
    <cellStyle name="20% - Accent1 2 4 2 6 2" xfId="29189"/>
    <cellStyle name="20% - Accent1 2 4 2 6 2 2" xfId="41586"/>
    <cellStyle name="20% - Accent1 2 4 2 6 3" xfId="38892"/>
    <cellStyle name="20% - Accent1 2 4 2 6 4" xfId="46285"/>
    <cellStyle name="20% - Accent1 2 4 2 6 5" xfId="50906"/>
    <cellStyle name="20% - Accent1 2 4 2 7" xfId="26180"/>
    <cellStyle name="20% - Accent1 2 4 2 7 2" xfId="29190"/>
    <cellStyle name="20% - Accent1 2 4 2 7 2 2" xfId="41587"/>
    <cellStyle name="20% - Accent1 2 4 2 7 3" xfId="40191"/>
    <cellStyle name="20% - Accent1 2 4 2 7 4" xfId="46286"/>
    <cellStyle name="20% - Accent1 2 4 2 7 5" xfId="50907"/>
    <cellStyle name="20% - Accent1 2 4 2 8" xfId="29170"/>
    <cellStyle name="20% - Accent1 2 4 2 8 2" xfId="41567"/>
    <cellStyle name="20% - Accent1 2 4 2 9" xfId="36931"/>
    <cellStyle name="20% - Accent1 2 4 3" xfId="17631"/>
    <cellStyle name="20% - Accent1 2 4 3 10" xfId="46287"/>
    <cellStyle name="20% - Accent1 2 4 3 11" xfId="50908"/>
    <cellStyle name="20% - Accent1 2 4 3 2" xfId="17632"/>
    <cellStyle name="20% - Accent1 2 4 3 2 2" xfId="22699"/>
    <cellStyle name="20% - Accent1 2 4 3 2 2 2" xfId="25542"/>
    <cellStyle name="20% - Accent1 2 4 3 2 2 2 2" xfId="29194"/>
    <cellStyle name="20% - Accent1 2 4 3 2 2 2 2 2" xfId="41591"/>
    <cellStyle name="20% - Accent1 2 4 3 2 2 2 3" xfId="39545"/>
    <cellStyle name="20% - Accent1 2 4 3 2 2 2 4" xfId="46290"/>
    <cellStyle name="20% - Accent1 2 4 3 2 2 2 5" xfId="50911"/>
    <cellStyle name="20% - Accent1 2 4 3 2 2 3" xfId="26824"/>
    <cellStyle name="20% - Accent1 2 4 3 2 2 3 2" xfId="29195"/>
    <cellStyle name="20% - Accent1 2 4 3 2 2 3 2 2" xfId="41592"/>
    <cellStyle name="20% - Accent1 2 4 3 2 2 3 3" xfId="40847"/>
    <cellStyle name="20% - Accent1 2 4 3 2 2 3 4" xfId="46291"/>
    <cellStyle name="20% - Accent1 2 4 3 2 2 3 5" xfId="50912"/>
    <cellStyle name="20% - Accent1 2 4 3 2 2 4" xfId="29193"/>
    <cellStyle name="20% - Accent1 2 4 3 2 2 4 2" xfId="41590"/>
    <cellStyle name="20% - Accent1 2 4 3 2 2 5" xfId="38245"/>
    <cellStyle name="20% - Accent1 2 4 3 2 2 6" xfId="46289"/>
    <cellStyle name="20% - Accent1 2 4 3 2 2 7" xfId="50910"/>
    <cellStyle name="20% - Accent1 2 4 3 2 3" xfId="20484"/>
    <cellStyle name="20% - Accent1 2 4 3 2 3 2" xfId="29196"/>
    <cellStyle name="20% - Accent1 2 4 3 2 3 2 2" xfId="41593"/>
    <cellStyle name="20% - Accent1 2 4 3 2 3 3" xfId="37595"/>
    <cellStyle name="20% - Accent1 2 4 3 2 3 4" xfId="46292"/>
    <cellStyle name="20% - Accent1 2 4 3 2 3 5" xfId="50913"/>
    <cellStyle name="20% - Accent1 2 4 3 2 4" xfId="24907"/>
    <cellStyle name="20% - Accent1 2 4 3 2 4 2" xfId="29197"/>
    <cellStyle name="20% - Accent1 2 4 3 2 4 2 2" xfId="41594"/>
    <cellStyle name="20% - Accent1 2 4 3 2 4 3" xfId="38896"/>
    <cellStyle name="20% - Accent1 2 4 3 2 4 4" xfId="46293"/>
    <cellStyle name="20% - Accent1 2 4 3 2 4 5" xfId="50914"/>
    <cellStyle name="20% - Accent1 2 4 3 2 5" xfId="26184"/>
    <cellStyle name="20% - Accent1 2 4 3 2 5 2" xfId="29198"/>
    <cellStyle name="20% - Accent1 2 4 3 2 5 2 2" xfId="41595"/>
    <cellStyle name="20% - Accent1 2 4 3 2 5 3" xfId="40195"/>
    <cellStyle name="20% - Accent1 2 4 3 2 5 4" xfId="46294"/>
    <cellStyle name="20% - Accent1 2 4 3 2 5 5" xfId="50915"/>
    <cellStyle name="20% - Accent1 2 4 3 2 6" xfId="29192"/>
    <cellStyle name="20% - Accent1 2 4 3 2 6 2" xfId="41589"/>
    <cellStyle name="20% - Accent1 2 4 3 2 7" xfId="36935"/>
    <cellStyle name="20% - Accent1 2 4 3 2 8" xfId="46288"/>
    <cellStyle name="20% - Accent1 2 4 3 2 9" xfId="50909"/>
    <cellStyle name="20% - Accent1 2 4 3 3" xfId="17633"/>
    <cellStyle name="20% - Accent1 2 4 3 3 2" xfId="22700"/>
    <cellStyle name="20% - Accent1 2 4 3 3 2 2" xfId="25543"/>
    <cellStyle name="20% - Accent1 2 4 3 3 2 2 2" xfId="29201"/>
    <cellStyle name="20% - Accent1 2 4 3 3 2 2 2 2" xfId="41598"/>
    <cellStyle name="20% - Accent1 2 4 3 3 2 2 3" xfId="39546"/>
    <cellStyle name="20% - Accent1 2 4 3 3 2 2 4" xfId="46297"/>
    <cellStyle name="20% - Accent1 2 4 3 3 2 2 5" xfId="50918"/>
    <cellStyle name="20% - Accent1 2 4 3 3 2 3" xfId="26825"/>
    <cellStyle name="20% - Accent1 2 4 3 3 2 3 2" xfId="29202"/>
    <cellStyle name="20% - Accent1 2 4 3 3 2 3 2 2" xfId="41599"/>
    <cellStyle name="20% - Accent1 2 4 3 3 2 3 3" xfId="40848"/>
    <cellStyle name="20% - Accent1 2 4 3 3 2 3 4" xfId="46298"/>
    <cellStyle name="20% - Accent1 2 4 3 3 2 3 5" xfId="50919"/>
    <cellStyle name="20% - Accent1 2 4 3 3 2 4" xfId="29200"/>
    <cellStyle name="20% - Accent1 2 4 3 3 2 4 2" xfId="41597"/>
    <cellStyle name="20% - Accent1 2 4 3 3 2 5" xfId="38246"/>
    <cellStyle name="20% - Accent1 2 4 3 3 2 6" xfId="46296"/>
    <cellStyle name="20% - Accent1 2 4 3 3 2 7" xfId="50917"/>
    <cellStyle name="20% - Accent1 2 4 3 3 3" xfId="20485"/>
    <cellStyle name="20% - Accent1 2 4 3 3 3 2" xfId="29203"/>
    <cellStyle name="20% - Accent1 2 4 3 3 3 2 2" xfId="41600"/>
    <cellStyle name="20% - Accent1 2 4 3 3 3 3" xfId="37596"/>
    <cellStyle name="20% - Accent1 2 4 3 3 3 4" xfId="46299"/>
    <cellStyle name="20% - Accent1 2 4 3 3 3 5" xfId="50920"/>
    <cellStyle name="20% - Accent1 2 4 3 3 4" xfId="24908"/>
    <cellStyle name="20% - Accent1 2 4 3 3 4 2" xfId="29204"/>
    <cellStyle name="20% - Accent1 2 4 3 3 4 2 2" xfId="41601"/>
    <cellStyle name="20% - Accent1 2 4 3 3 4 3" xfId="38897"/>
    <cellStyle name="20% - Accent1 2 4 3 3 4 4" xfId="46300"/>
    <cellStyle name="20% - Accent1 2 4 3 3 4 5" xfId="50921"/>
    <cellStyle name="20% - Accent1 2 4 3 3 5" xfId="26185"/>
    <cellStyle name="20% - Accent1 2 4 3 3 5 2" xfId="29205"/>
    <cellStyle name="20% - Accent1 2 4 3 3 5 2 2" xfId="41602"/>
    <cellStyle name="20% - Accent1 2 4 3 3 5 3" xfId="40196"/>
    <cellStyle name="20% - Accent1 2 4 3 3 5 4" xfId="46301"/>
    <cellStyle name="20% - Accent1 2 4 3 3 5 5" xfId="50922"/>
    <cellStyle name="20% - Accent1 2 4 3 3 6" xfId="29199"/>
    <cellStyle name="20% - Accent1 2 4 3 3 6 2" xfId="41596"/>
    <cellStyle name="20% - Accent1 2 4 3 3 7" xfId="36936"/>
    <cellStyle name="20% - Accent1 2 4 3 3 8" xfId="46295"/>
    <cellStyle name="20% - Accent1 2 4 3 3 9" xfId="50916"/>
    <cellStyle name="20% - Accent1 2 4 3 4" xfId="22698"/>
    <cellStyle name="20% - Accent1 2 4 3 4 2" xfId="25541"/>
    <cellStyle name="20% - Accent1 2 4 3 4 2 2" xfId="29207"/>
    <cellStyle name="20% - Accent1 2 4 3 4 2 2 2" xfId="41604"/>
    <cellStyle name="20% - Accent1 2 4 3 4 2 3" xfId="39544"/>
    <cellStyle name="20% - Accent1 2 4 3 4 2 4" xfId="46303"/>
    <cellStyle name="20% - Accent1 2 4 3 4 2 5" xfId="50924"/>
    <cellStyle name="20% - Accent1 2 4 3 4 3" xfId="26823"/>
    <cellStyle name="20% - Accent1 2 4 3 4 3 2" xfId="29208"/>
    <cellStyle name="20% - Accent1 2 4 3 4 3 2 2" xfId="41605"/>
    <cellStyle name="20% - Accent1 2 4 3 4 3 3" xfId="40846"/>
    <cellStyle name="20% - Accent1 2 4 3 4 3 4" xfId="46304"/>
    <cellStyle name="20% - Accent1 2 4 3 4 3 5" xfId="50925"/>
    <cellStyle name="20% - Accent1 2 4 3 4 4" xfId="29206"/>
    <cellStyle name="20% - Accent1 2 4 3 4 4 2" xfId="41603"/>
    <cellStyle name="20% - Accent1 2 4 3 4 5" xfId="38244"/>
    <cellStyle name="20% - Accent1 2 4 3 4 6" xfId="46302"/>
    <cellStyle name="20% - Accent1 2 4 3 4 7" xfId="50923"/>
    <cellStyle name="20% - Accent1 2 4 3 5" xfId="20483"/>
    <cellStyle name="20% - Accent1 2 4 3 5 2" xfId="29209"/>
    <cellStyle name="20% - Accent1 2 4 3 5 2 2" xfId="41606"/>
    <cellStyle name="20% - Accent1 2 4 3 5 3" xfId="37594"/>
    <cellStyle name="20% - Accent1 2 4 3 5 4" xfId="46305"/>
    <cellStyle name="20% - Accent1 2 4 3 5 5" xfId="50926"/>
    <cellStyle name="20% - Accent1 2 4 3 6" xfId="24906"/>
    <cellStyle name="20% - Accent1 2 4 3 6 2" xfId="29210"/>
    <cellStyle name="20% - Accent1 2 4 3 6 2 2" xfId="41607"/>
    <cellStyle name="20% - Accent1 2 4 3 6 3" xfId="38895"/>
    <cellStyle name="20% - Accent1 2 4 3 6 4" xfId="46306"/>
    <cellStyle name="20% - Accent1 2 4 3 6 5" xfId="50927"/>
    <cellStyle name="20% - Accent1 2 4 3 7" xfId="26183"/>
    <cellStyle name="20% - Accent1 2 4 3 7 2" xfId="29211"/>
    <cellStyle name="20% - Accent1 2 4 3 7 2 2" xfId="41608"/>
    <cellStyle name="20% - Accent1 2 4 3 7 3" xfId="40194"/>
    <cellStyle name="20% - Accent1 2 4 3 7 4" xfId="46307"/>
    <cellStyle name="20% - Accent1 2 4 3 7 5" xfId="50928"/>
    <cellStyle name="20% - Accent1 2 4 3 8" xfId="29191"/>
    <cellStyle name="20% - Accent1 2 4 3 8 2" xfId="41588"/>
    <cellStyle name="20% - Accent1 2 4 3 9" xfId="36934"/>
    <cellStyle name="20% - Accent1 2 4 4" xfId="17634"/>
    <cellStyle name="20% - Accent1 2 4 4 2" xfId="22701"/>
    <cellStyle name="20% - Accent1 2 4 4 2 2" xfId="25544"/>
    <cellStyle name="20% - Accent1 2 4 4 2 2 2" xfId="29214"/>
    <cellStyle name="20% - Accent1 2 4 4 2 2 2 2" xfId="41611"/>
    <cellStyle name="20% - Accent1 2 4 4 2 2 3" xfId="39547"/>
    <cellStyle name="20% - Accent1 2 4 4 2 2 4" xfId="46310"/>
    <cellStyle name="20% - Accent1 2 4 4 2 2 5" xfId="50931"/>
    <cellStyle name="20% - Accent1 2 4 4 2 3" xfId="26826"/>
    <cellStyle name="20% - Accent1 2 4 4 2 3 2" xfId="29215"/>
    <cellStyle name="20% - Accent1 2 4 4 2 3 2 2" xfId="41612"/>
    <cellStyle name="20% - Accent1 2 4 4 2 3 3" xfId="40849"/>
    <cellStyle name="20% - Accent1 2 4 4 2 3 4" xfId="46311"/>
    <cellStyle name="20% - Accent1 2 4 4 2 3 5" xfId="50932"/>
    <cellStyle name="20% - Accent1 2 4 4 2 4" xfId="29213"/>
    <cellStyle name="20% - Accent1 2 4 4 2 4 2" xfId="41610"/>
    <cellStyle name="20% - Accent1 2 4 4 2 5" xfId="38247"/>
    <cellStyle name="20% - Accent1 2 4 4 2 6" xfId="46309"/>
    <cellStyle name="20% - Accent1 2 4 4 2 7" xfId="50930"/>
    <cellStyle name="20% - Accent1 2 4 4 3" xfId="20486"/>
    <cellStyle name="20% - Accent1 2 4 4 3 2" xfId="29216"/>
    <cellStyle name="20% - Accent1 2 4 4 3 2 2" xfId="41613"/>
    <cellStyle name="20% - Accent1 2 4 4 3 3" xfId="37597"/>
    <cellStyle name="20% - Accent1 2 4 4 3 4" xfId="46312"/>
    <cellStyle name="20% - Accent1 2 4 4 3 5" xfId="50933"/>
    <cellStyle name="20% - Accent1 2 4 4 4" xfId="24909"/>
    <cellStyle name="20% - Accent1 2 4 4 4 2" xfId="29217"/>
    <cellStyle name="20% - Accent1 2 4 4 4 2 2" xfId="41614"/>
    <cellStyle name="20% - Accent1 2 4 4 4 3" xfId="38898"/>
    <cellStyle name="20% - Accent1 2 4 4 4 4" xfId="46313"/>
    <cellStyle name="20% - Accent1 2 4 4 4 5" xfId="50934"/>
    <cellStyle name="20% - Accent1 2 4 4 5" xfId="26186"/>
    <cellStyle name="20% - Accent1 2 4 4 5 2" xfId="29218"/>
    <cellStyle name="20% - Accent1 2 4 4 5 2 2" xfId="41615"/>
    <cellStyle name="20% - Accent1 2 4 4 5 3" xfId="40197"/>
    <cellStyle name="20% - Accent1 2 4 4 5 4" xfId="46314"/>
    <cellStyle name="20% - Accent1 2 4 4 5 5" xfId="50935"/>
    <cellStyle name="20% - Accent1 2 4 4 6" xfId="29212"/>
    <cellStyle name="20% - Accent1 2 4 4 6 2" xfId="41609"/>
    <cellStyle name="20% - Accent1 2 4 4 7" xfId="36937"/>
    <cellStyle name="20% - Accent1 2 4 4 8" xfId="46308"/>
    <cellStyle name="20% - Accent1 2 4 4 9" xfId="50929"/>
    <cellStyle name="20% - Accent1 2 4 5" xfId="17635"/>
    <cellStyle name="20% - Accent1 2 4 5 2" xfId="22702"/>
    <cellStyle name="20% - Accent1 2 4 5 2 2" xfId="25545"/>
    <cellStyle name="20% - Accent1 2 4 5 2 2 2" xfId="29221"/>
    <cellStyle name="20% - Accent1 2 4 5 2 2 2 2" xfId="41618"/>
    <cellStyle name="20% - Accent1 2 4 5 2 2 3" xfId="39548"/>
    <cellStyle name="20% - Accent1 2 4 5 2 2 4" xfId="46317"/>
    <cellStyle name="20% - Accent1 2 4 5 2 2 5" xfId="50938"/>
    <cellStyle name="20% - Accent1 2 4 5 2 3" xfId="26827"/>
    <cellStyle name="20% - Accent1 2 4 5 2 3 2" xfId="29222"/>
    <cellStyle name="20% - Accent1 2 4 5 2 3 2 2" xfId="41619"/>
    <cellStyle name="20% - Accent1 2 4 5 2 3 3" xfId="40850"/>
    <cellStyle name="20% - Accent1 2 4 5 2 3 4" xfId="46318"/>
    <cellStyle name="20% - Accent1 2 4 5 2 3 5" xfId="50939"/>
    <cellStyle name="20% - Accent1 2 4 5 2 4" xfId="29220"/>
    <cellStyle name="20% - Accent1 2 4 5 2 4 2" xfId="41617"/>
    <cellStyle name="20% - Accent1 2 4 5 2 5" xfId="38248"/>
    <cellStyle name="20% - Accent1 2 4 5 2 6" xfId="46316"/>
    <cellStyle name="20% - Accent1 2 4 5 2 7" xfId="50937"/>
    <cellStyle name="20% - Accent1 2 4 5 3" xfId="20487"/>
    <cellStyle name="20% - Accent1 2 4 5 3 2" xfId="29223"/>
    <cellStyle name="20% - Accent1 2 4 5 3 2 2" xfId="41620"/>
    <cellStyle name="20% - Accent1 2 4 5 3 3" xfId="37598"/>
    <cellStyle name="20% - Accent1 2 4 5 3 4" xfId="46319"/>
    <cellStyle name="20% - Accent1 2 4 5 3 5" xfId="50940"/>
    <cellStyle name="20% - Accent1 2 4 5 4" xfId="24910"/>
    <cellStyle name="20% - Accent1 2 4 5 4 2" xfId="29224"/>
    <cellStyle name="20% - Accent1 2 4 5 4 2 2" xfId="41621"/>
    <cellStyle name="20% - Accent1 2 4 5 4 3" xfId="38899"/>
    <cellStyle name="20% - Accent1 2 4 5 4 4" xfId="46320"/>
    <cellStyle name="20% - Accent1 2 4 5 4 5" xfId="50941"/>
    <cellStyle name="20% - Accent1 2 4 5 5" xfId="26187"/>
    <cellStyle name="20% - Accent1 2 4 5 5 2" xfId="29225"/>
    <cellStyle name="20% - Accent1 2 4 5 5 2 2" xfId="41622"/>
    <cellStyle name="20% - Accent1 2 4 5 5 3" xfId="40198"/>
    <cellStyle name="20% - Accent1 2 4 5 5 4" xfId="46321"/>
    <cellStyle name="20% - Accent1 2 4 5 5 5" xfId="50942"/>
    <cellStyle name="20% - Accent1 2 4 5 6" xfId="29219"/>
    <cellStyle name="20% - Accent1 2 4 5 6 2" xfId="41616"/>
    <cellStyle name="20% - Accent1 2 4 5 7" xfId="36938"/>
    <cellStyle name="20% - Accent1 2 4 5 8" xfId="46315"/>
    <cellStyle name="20% - Accent1 2 4 5 9" xfId="50936"/>
    <cellStyle name="20% - Accent1 2 4 6" xfId="16928"/>
    <cellStyle name="20% - Accent1 2 5" xfId="12587"/>
    <cellStyle name="20% - Accent1 2 5 2" xfId="17636"/>
    <cellStyle name="20% - Accent1 2 5 2 10" xfId="46322"/>
    <cellStyle name="20% - Accent1 2 5 2 11" xfId="50943"/>
    <cellStyle name="20% - Accent1 2 5 2 2" xfId="17637"/>
    <cellStyle name="20% - Accent1 2 5 2 2 2" xfId="22704"/>
    <cellStyle name="20% - Accent1 2 5 2 2 2 2" xfId="25547"/>
    <cellStyle name="20% - Accent1 2 5 2 2 2 2 2" xfId="29229"/>
    <cellStyle name="20% - Accent1 2 5 2 2 2 2 2 2" xfId="41626"/>
    <cellStyle name="20% - Accent1 2 5 2 2 2 2 3" xfId="39550"/>
    <cellStyle name="20% - Accent1 2 5 2 2 2 2 4" xfId="46325"/>
    <cellStyle name="20% - Accent1 2 5 2 2 2 2 5" xfId="50946"/>
    <cellStyle name="20% - Accent1 2 5 2 2 2 3" xfId="26829"/>
    <cellStyle name="20% - Accent1 2 5 2 2 2 3 2" xfId="29230"/>
    <cellStyle name="20% - Accent1 2 5 2 2 2 3 2 2" xfId="41627"/>
    <cellStyle name="20% - Accent1 2 5 2 2 2 3 3" xfId="40852"/>
    <cellStyle name="20% - Accent1 2 5 2 2 2 3 4" xfId="46326"/>
    <cellStyle name="20% - Accent1 2 5 2 2 2 3 5" xfId="50947"/>
    <cellStyle name="20% - Accent1 2 5 2 2 2 4" xfId="29228"/>
    <cellStyle name="20% - Accent1 2 5 2 2 2 4 2" xfId="41625"/>
    <cellStyle name="20% - Accent1 2 5 2 2 2 5" xfId="38250"/>
    <cellStyle name="20% - Accent1 2 5 2 2 2 6" xfId="46324"/>
    <cellStyle name="20% - Accent1 2 5 2 2 2 7" xfId="50945"/>
    <cellStyle name="20% - Accent1 2 5 2 2 3" xfId="20489"/>
    <cellStyle name="20% - Accent1 2 5 2 2 3 2" xfId="29231"/>
    <cellStyle name="20% - Accent1 2 5 2 2 3 2 2" xfId="41628"/>
    <cellStyle name="20% - Accent1 2 5 2 2 3 3" xfId="37600"/>
    <cellStyle name="20% - Accent1 2 5 2 2 3 4" xfId="46327"/>
    <cellStyle name="20% - Accent1 2 5 2 2 3 5" xfId="50948"/>
    <cellStyle name="20% - Accent1 2 5 2 2 4" xfId="24912"/>
    <cellStyle name="20% - Accent1 2 5 2 2 4 2" xfId="29232"/>
    <cellStyle name="20% - Accent1 2 5 2 2 4 2 2" xfId="41629"/>
    <cellStyle name="20% - Accent1 2 5 2 2 4 3" xfId="38901"/>
    <cellStyle name="20% - Accent1 2 5 2 2 4 4" xfId="46328"/>
    <cellStyle name="20% - Accent1 2 5 2 2 4 5" xfId="50949"/>
    <cellStyle name="20% - Accent1 2 5 2 2 5" xfId="26189"/>
    <cellStyle name="20% - Accent1 2 5 2 2 5 2" xfId="29233"/>
    <cellStyle name="20% - Accent1 2 5 2 2 5 2 2" xfId="41630"/>
    <cellStyle name="20% - Accent1 2 5 2 2 5 3" xfId="40200"/>
    <cellStyle name="20% - Accent1 2 5 2 2 5 4" xfId="46329"/>
    <cellStyle name="20% - Accent1 2 5 2 2 5 5" xfId="50950"/>
    <cellStyle name="20% - Accent1 2 5 2 2 6" xfId="29227"/>
    <cellStyle name="20% - Accent1 2 5 2 2 6 2" xfId="41624"/>
    <cellStyle name="20% - Accent1 2 5 2 2 7" xfId="36940"/>
    <cellStyle name="20% - Accent1 2 5 2 2 8" xfId="46323"/>
    <cellStyle name="20% - Accent1 2 5 2 2 9" xfId="50944"/>
    <cellStyle name="20% - Accent1 2 5 2 3" xfId="17638"/>
    <cellStyle name="20% - Accent1 2 5 2 3 2" xfId="22705"/>
    <cellStyle name="20% - Accent1 2 5 2 3 2 2" xfId="25548"/>
    <cellStyle name="20% - Accent1 2 5 2 3 2 2 2" xfId="29236"/>
    <cellStyle name="20% - Accent1 2 5 2 3 2 2 2 2" xfId="41633"/>
    <cellStyle name="20% - Accent1 2 5 2 3 2 2 3" xfId="39551"/>
    <cellStyle name="20% - Accent1 2 5 2 3 2 2 4" xfId="46332"/>
    <cellStyle name="20% - Accent1 2 5 2 3 2 2 5" xfId="50953"/>
    <cellStyle name="20% - Accent1 2 5 2 3 2 3" xfId="26830"/>
    <cellStyle name="20% - Accent1 2 5 2 3 2 3 2" xfId="29237"/>
    <cellStyle name="20% - Accent1 2 5 2 3 2 3 2 2" xfId="41634"/>
    <cellStyle name="20% - Accent1 2 5 2 3 2 3 3" xfId="40853"/>
    <cellStyle name="20% - Accent1 2 5 2 3 2 3 4" xfId="46333"/>
    <cellStyle name="20% - Accent1 2 5 2 3 2 3 5" xfId="50954"/>
    <cellStyle name="20% - Accent1 2 5 2 3 2 4" xfId="29235"/>
    <cellStyle name="20% - Accent1 2 5 2 3 2 4 2" xfId="41632"/>
    <cellStyle name="20% - Accent1 2 5 2 3 2 5" xfId="38251"/>
    <cellStyle name="20% - Accent1 2 5 2 3 2 6" xfId="46331"/>
    <cellStyle name="20% - Accent1 2 5 2 3 2 7" xfId="50952"/>
    <cellStyle name="20% - Accent1 2 5 2 3 3" xfId="20490"/>
    <cellStyle name="20% - Accent1 2 5 2 3 3 2" xfId="29238"/>
    <cellStyle name="20% - Accent1 2 5 2 3 3 2 2" xfId="41635"/>
    <cellStyle name="20% - Accent1 2 5 2 3 3 3" xfId="37601"/>
    <cellStyle name="20% - Accent1 2 5 2 3 3 4" xfId="46334"/>
    <cellStyle name="20% - Accent1 2 5 2 3 3 5" xfId="50955"/>
    <cellStyle name="20% - Accent1 2 5 2 3 4" xfId="24913"/>
    <cellStyle name="20% - Accent1 2 5 2 3 4 2" xfId="29239"/>
    <cellStyle name="20% - Accent1 2 5 2 3 4 2 2" xfId="41636"/>
    <cellStyle name="20% - Accent1 2 5 2 3 4 3" xfId="38902"/>
    <cellStyle name="20% - Accent1 2 5 2 3 4 4" xfId="46335"/>
    <cellStyle name="20% - Accent1 2 5 2 3 4 5" xfId="50956"/>
    <cellStyle name="20% - Accent1 2 5 2 3 5" xfId="26190"/>
    <cellStyle name="20% - Accent1 2 5 2 3 5 2" xfId="29240"/>
    <cellStyle name="20% - Accent1 2 5 2 3 5 2 2" xfId="41637"/>
    <cellStyle name="20% - Accent1 2 5 2 3 5 3" xfId="40201"/>
    <cellStyle name="20% - Accent1 2 5 2 3 5 4" xfId="46336"/>
    <cellStyle name="20% - Accent1 2 5 2 3 5 5" xfId="50957"/>
    <cellStyle name="20% - Accent1 2 5 2 3 6" xfId="29234"/>
    <cellStyle name="20% - Accent1 2 5 2 3 6 2" xfId="41631"/>
    <cellStyle name="20% - Accent1 2 5 2 3 7" xfId="36941"/>
    <cellStyle name="20% - Accent1 2 5 2 3 8" xfId="46330"/>
    <cellStyle name="20% - Accent1 2 5 2 3 9" xfId="50951"/>
    <cellStyle name="20% - Accent1 2 5 2 4" xfId="22703"/>
    <cellStyle name="20% - Accent1 2 5 2 4 2" xfId="25546"/>
    <cellStyle name="20% - Accent1 2 5 2 4 2 2" xfId="29242"/>
    <cellStyle name="20% - Accent1 2 5 2 4 2 2 2" xfId="41639"/>
    <cellStyle name="20% - Accent1 2 5 2 4 2 3" xfId="39549"/>
    <cellStyle name="20% - Accent1 2 5 2 4 2 4" xfId="46338"/>
    <cellStyle name="20% - Accent1 2 5 2 4 2 5" xfId="50959"/>
    <cellStyle name="20% - Accent1 2 5 2 4 3" xfId="26828"/>
    <cellStyle name="20% - Accent1 2 5 2 4 3 2" xfId="29243"/>
    <cellStyle name="20% - Accent1 2 5 2 4 3 2 2" xfId="41640"/>
    <cellStyle name="20% - Accent1 2 5 2 4 3 3" xfId="40851"/>
    <cellStyle name="20% - Accent1 2 5 2 4 3 4" xfId="46339"/>
    <cellStyle name="20% - Accent1 2 5 2 4 3 5" xfId="50960"/>
    <cellStyle name="20% - Accent1 2 5 2 4 4" xfId="29241"/>
    <cellStyle name="20% - Accent1 2 5 2 4 4 2" xfId="41638"/>
    <cellStyle name="20% - Accent1 2 5 2 4 5" xfId="38249"/>
    <cellStyle name="20% - Accent1 2 5 2 4 6" xfId="46337"/>
    <cellStyle name="20% - Accent1 2 5 2 4 7" xfId="50958"/>
    <cellStyle name="20% - Accent1 2 5 2 5" xfId="20488"/>
    <cellStyle name="20% - Accent1 2 5 2 5 2" xfId="29244"/>
    <cellStyle name="20% - Accent1 2 5 2 5 2 2" xfId="41641"/>
    <cellStyle name="20% - Accent1 2 5 2 5 3" xfId="37599"/>
    <cellStyle name="20% - Accent1 2 5 2 5 4" xfId="46340"/>
    <cellStyle name="20% - Accent1 2 5 2 5 5" xfId="50961"/>
    <cellStyle name="20% - Accent1 2 5 2 6" xfId="24911"/>
    <cellStyle name="20% - Accent1 2 5 2 6 2" xfId="29245"/>
    <cellStyle name="20% - Accent1 2 5 2 6 2 2" xfId="41642"/>
    <cellStyle name="20% - Accent1 2 5 2 6 3" xfId="38900"/>
    <cellStyle name="20% - Accent1 2 5 2 6 4" xfId="46341"/>
    <cellStyle name="20% - Accent1 2 5 2 6 5" xfId="50962"/>
    <cellStyle name="20% - Accent1 2 5 2 7" xfId="26188"/>
    <cellStyle name="20% - Accent1 2 5 2 7 2" xfId="29246"/>
    <cellStyle name="20% - Accent1 2 5 2 7 2 2" xfId="41643"/>
    <cellStyle name="20% - Accent1 2 5 2 7 3" xfId="40199"/>
    <cellStyle name="20% - Accent1 2 5 2 7 4" xfId="46342"/>
    <cellStyle name="20% - Accent1 2 5 2 7 5" xfId="50963"/>
    <cellStyle name="20% - Accent1 2 5 2 8" xfId="29226"/>
    <cellStyle name="20% - Accent1 2 5 2 8 2" xfId="41623"/>
    <cellStyle name="20% - Accent1 2 5 2 9" xfId="36939"/>
    <cellStyle name="20% - Accent1 2 5 3" xfId="17639"/>
    <cellStyle name="20% - Accent1 2 5 3 2" xfId="22706"/>
    <cellStyle name="20% - Accent1 2 5 3 2 2" xfId="25549"/>
    <cellStyle name="20% - Accent1 2 5 3 2 2 2" xfId="29249"/>
    <cellStyle name="20% - Accent1 2 5 3 2 2 2 2" xfId="41646"/>
    <cellStyle name="20% - Accent1 2 5 3 2 2 3" xfId="39552"/>
    <cellStyle name="20% - Accent1 2 5 3 2 2 4" xfId="46345"/>
    <cellStyle name="20% - Accent1 2 5 3 2 2 5" xfId="50966"/>
    <cellStyle name="20% - Accent1 2 5 3 2 3" xfId="26831"/>
    <cellStyle name="20% - Accent1 2 5 3 2 3 2" xfId="29250"/>
    <cellStyle name="20% - Accent1 2 5 3 2 3 2 2" xfId="41647"/>
    <cellStyle name="20% - Accent1 2 5 3 2 3 3" xfId="40854"/>
    <cellStyle name="20% - Accent1 2 5 3 2 3 4" xfId="46346"/>
    <cellStyle name="20% - Accent1 2 5 3 2 3 5" xfId="50967"/>
    <cellStyle name="20% - Accent1 2 5 3 2 4" xfId="29248"/>
    <cellStyle name="20% - Accent1 2 5 3 2 4 2" xfId="41645"/>
    <cellStyle name="20% - Accent1 2 5 3 2 5" xfId="38252"/>
    <cellStyle name="20% - Accent1 2 5 3 2 6" xfId="46344"/>
    <cellStyle name="20% - Accent1 2 5 3 2 7" xfId="50965"/>
    <cellStyle name="20% - Accent1 2 5 3 3" xfId="20491"/>
    <cellStyle name="20% - Accent1 2 5 3 3 2" xfId="29251"/>
    <cellStyle name="20% - Accent1 2 5 3 3 2 2" xfId="41648"/>
    <cellStyle name="20% - Accent1 2 5 3 3 3" xfId="37602"/>
    <cellStyle name="20% - Accent1 2 5 3 3 4" xfId="46347"/>
    <cellStyle name="20% - Accent1 2 5 3 3 5" xfId="50968"/>
    <cellStyle name="20% - Accent1 2 5 3 4" xfId="24914"/>
    <cellStyle name="20% - Accent1 2 5 3 4 2" xfId="29252"/>
    <cellStyle name="20% - Accent1 2 5 3 4 2 2" xfId="41649"/>
    <cellStyle name="20% - Accent1 2 5 3 4 3" xfId="38903"/>
    <cellStyle name="20% - Accent1 2 5 3 4 4" xfId="46348"/>
    <cellStyle name="20% - Accent1 2 5 3 4 5" xfId="50969"/>
    <cellStyle name="20% - Accent1 2 5 3 5" xfId="26191"/>
    <cellStyle name="20% - Accent1 2 5 3 5 2" xfId="29253"/>
    <cellStyle name="20% - Accent1 2 5 3 5 2 2" xfId="41650"/>
    <cellStyle name="20% - Accent1 2 5 3 5 3" xfId="40202"/>
    <cellStyle name="20% - Accent1 2 5 3 5 4" xfId="46349"/>
    <cellStyle name="20% - Accent1 2 5 3 5 5" xfId="50970"/>
    <cellStyle name="20% - Accent1 2 5 3 6" xfId="29247"/>
    <cellStyle name="20% - Accent1 2 5 3 6 2" xfId="41644"/>
    <cellStyle name="20% - Accent1 2 5 3 7" xfId="36942"/>
    <cellStyle name="20% - Accent1 2 5 3 8" xfId="46343"/>
    <cellStyle name="20% - Accent1 2 5 3 9" xfId="50964"/>
    <cellStyle name="20% - Accent1 2 5 4" xfId="17640"/>
    <cellStyle name="20% - Accent1 2 5 4 2" xfId="22707"/>
    <cellStyle name="20% - Accent1 2 5 4 2 2" xfId="25550"/>
    <cellStyle name="20% - Accent1 2 5 4 2 2 2" xfId="29256"/>
    <cellStyle name="20% - Accent1 2 5 4 2 2 2 2" xfId="41653"/>
    <cellStyle name="20% - Accent1 2 5 4 2 2 3" xfId="39553"/>
    <cellStyle name="20% - Accent1 2 5 4 2 2 4" xfId="46352"/>
    <cellStyle name="20% - Accent1 2 5 4 2 2 5" xfId="50973"/>
    <cellStyle name="20% - Accent1 2 5 4 2 3" xfId="26832"/>
    <cellStyle name="20% - Accent1 2 5 4 2 3 2" xfId="29257"/>
    <cellStyle name="20% - Accent1 2 5 4 2 3 2 2" xfId="41654"/>
    <cellStyle name="20% - Accent1 2 5 4 2 3 3" xfId="40855"/>
    <cellStyle name="20% - Accent1 2 5 4 2 3 4" xfId="46353"/>
    <cellStyle name="20% - Accent1 2 5 4 2 3 5" xfId="50974"/>
    <cellStyle name="20% - Accent1 2 5 4 2 4" xfId="29255"/>
    <cellStyle name="20% - Accent1 2 5 4 2 4 2" xfId="41652"/>
    <cellStyle name="20% - Accent1 2 5 4 2 5" xfId="38253"/>
    <cellStyle name="20% - Accent1 2 5 4 2 6" xfId="46351"/>
    <cellStyle name="20% - Accent1 2 5 4 2 7" xfId="50972"/>
    <cellStyle name="20% - Accent1 2 5 4 3" xfId="20492"/>
    <cellStyle name="20% - Accent1 2 5 4 3 2" xfId="29258"/>
    <cellStyle name="20% - Accent1 2 5 4 3 2 2" xfId="41655"/>
    <cellStyle name="20% - Accent1 2 5 4 3 3" xfId="37603"/>
    <cellStyle name="20% - Accent1 2 5 4 3 4" xfId="46354"/>
    <cellStyle name="20% - Accent1 2 5 4 3 5" xfId="50975"/>
    <cellStyle name="20% - Accent1 2 5 4 4" xfId="24915"/>
    <cellStyle name="20% - Accent1 2 5 4 4 2" xfId="29259"/>
    <cellStyle name="20% - Accent1 2 5 4 4 2 2" xfId="41656"/>
    <cellStyle name="20% - Accent1 2 5 4 4 3" xfId="38904"/>
    <cellStyle name="20% - Accent1 2 5 4 4 4" xfId="46355"/>
    <cellStyle name="20% - Accent1 2 5 4 4 5" xfId="50976"/>
    <cellStyle name="20% - Accent1 2 5 4 5" xfId="26192"/>
    <cellStyle name="20% - Accent1 2 5 4 5 2" xfId="29260"/>
    <cellStyle name="20% - Accent1 2 5 4 5 2 2" xfId="41657"/>
    <cellStyle name="20% - Accent1 2 5 4 5 3" xfId="40203"/>
    <cellStyle name="20% - Accent1 2 5 4 5 4" xfId="46356"/>
    <cellStyle name="20% - Accent1 2 5 4 5 5" xfId="50977"/>
    <cellStyle name="20% - Accent1 2 5 4 6" xfId="29254"/>
    <cellStyle name="20% - Accent1 2 5 4 6 2" xfId="41651"/>
    <cellStyle name="20% - Accent1 2 5 4 7" xfId="36943"/>
    <cellStyle name="20% - Accent1 2 5 4 8" xfId="46350"/>
    <cellStyle name="20% - Accent1 2 5 4 9" xfId="50971"/>
    <cellStyle name="20% - Accent1 2 5 5" xfId="16929"/>
    <cellStyle name="20% - Accent1 2 6" xfId="12588"/>
    <cellStyle name="20% - Accent1 2 6 2" xfId="17641"/>
    <cellStyle name="20% - Accent1 2 6 2 2" xfId="22708"/>
    <cellStyle name="20% - Accent1 2 6 2 2 2" xfId="25551"/>
    <cellStyle name="20% - Accent1 2 6 2 2 2 2" xfId="29263"/>
    <cellStyle name="20% - Accent1 2 6 2 2 2 2 2" xfId="41660"/>
    <cellStyle name="20% - Accent1 2 6 2 2 2 3" xfId="39554"/>
    <cellStyle name="20% - Accent1 2 6 2 2 2 4" xfId="46359"/>
    <cellStyle name="20% - Accent1 2 6 2 2 2 5" xfId="50980"/>
    <cellStyle name="20% - Accent1 2 6 2 2 3" xfId="26833"/>
    <cellStyle name="20% - Accent1 2 6 2 2 3 2" xfId="29264"/>
    <cellStyle name="20% - Accent1 2 6 2 2 3 2 2" xfId="41661"/>
    <cellStyle name="20% - Accent1 2 6 2 2 3 3" xfId="40856"/>
    <cellStyle name="20% - Accent1 2 6 2 2 3 4" xfId="46360"/>
    <cellStyle name="20% - Accent1 2 6 2 2 3 5" xfId="50981"/>
    <cellStyle name="20% - Accent1 2 6 2 2 4" xfId="29262"/>
    <cellStyle name="20% - Accent1 2 6 2 2 4 2" xfId="41659"/>
    <cellStyle name="20% - Accent1 2 6 2 2 5" xfId="38254"/>
    <cellStyle name="20% - Accent1 2 6 2 2 6" xfId="46358"/>
    <cellStyle name="20% - Accent1 2 6 2 2 7" xfId="50979"/>
    <cellStyle name="20% - Accent1 2 6 2 3" xfId="20493"/>
    <cellStyle name="20% - Accent1 2 6 2 3 2" xfId="29265"/>
    <cellStyle name="20% - Accent1 2 6 2 3 2 2" xfId="41662"/>
    <cellStyle name="20% - Accent1 2 6 2 3 3" xfId="37604"/>
    <cellStyle name="20% - Accent1 2 6 2 3 4" xfId="46361"/>
    <cellStyle name="20% - Accent1 2 6 2 3 5" xfId="50982"/>
    <cellStyle name="20% - Accent1 2 6 2 4" xfId="24916"/>
    <cellStyle name="20% - Accent1 2 6 2 4 2" xfId="29266"/>
    <cellStyle name="20% - Accent1 2 6 2 4 2 2" xfId="41663"/>
    <cellStyle name="20% - Accent1 2 6 2 4 3" xfId="38905"/>
    <cellStyle name="20% - Accent1 2 6 2 4 4" xfId="46362"/>
    <cellStyle name="20% - Accent1 2 6 2 4 5" xfId="50983"/>
    <cellStyle name="20% - Accent1 2 6 2 5" xfId="26193"/>
    <cellStyle name="20% - Accent1 2 6 2 5 2" xfId="29267"/>
    <cellStyle name="20% - Accent1 2 6 2 5 2 2" xfId="41664"/>
    <cellStyle name="20% - Accent1 2 6 2 5 3" xfId="40204"/>
    <cellStyle name="20% - Accent1 2 6 2 5 4" xfId="46363"/>
    <cellStyle name="20% - Accent1 2 6 2 5 5" xfId="50984"/>
    <cellStyle name="20% - Accent1 2 6 2 6" xfId="29261"/>
    <cellStyle name="20% - Accent1 2 6 2 6 2" xfId="41658"/>
    <cellStyle name="20% - Accent1 2 6 2 7" xfId="36944"/>
    <cellStyle name="20% - Accent1 2 6 2 8" xfId="46357"/>
    <cellStyle name="20% - Accent1 2 6 2 9" xfId="50978"/>
    <cellStyle name="20% - Accent1 2 6 3" xfId="17642"/>
    <cellStyle name="20% - Accent1 2 6 3 2" xfId="22709"/>
    <cellStyle name="20% - Accent1 2 6 3 2 2" xfId="25552"/>
    <cellStyle name="20% - Accent1 2 6 3 2 2 2" xfId="29270"/>
    <cellStyle name="20% - Accent1 2 6 3 2 2 2 2" xfId="41667"/>
    <cellStyle name="20% - Accent1 2 6 3 2 2 3" xfId="39555"/>
    <cellStyle name="20% - Accent1 2 6 3 2 2 4" xfId="46366"/>
    <cellStyle name="20% - Accent1 2 6 3 2 2 5" xfId="50987"/>
    <cellStyle name="20% - Accent1 2 6 3 2 3" xfId="26834"/>
    <cellStyle name="20% - Accent1 2 6 3 2 3 2" xfId="29271"/>
    <cellStyle name="20% - Accent1 2 6 3 2 3 2 2" xfId="41668"/>
    <cellStyle name="20% - Accent1 2 6 3 2 3 3" xfId="40857"/>
    <cellStyle name="20% - Accent1 2 6 3 2 3 4" xfId="46367"/>
    <cellStyle name="20% - Accent1 2 6 3 2 3 5" xfId="50988"/>
    <cellStyle name="20% - Accent1 2 6 3 2 4" xfId="29269"/>
    <cellStyle name="20% - Accent1 2 6 3 2 4 2" xfId="41666"/>
    <cellStyle name="20% - Accent1 2 6 3 2 5" xfId="38255"/>
    <cellStyle name="20% - Accent1 2 6 3 2 6" xfId="46365"/>
    <cellStyle name="20% - Accent1 2 6 3 2 7" xfId="50986"/>
    <cellStyle name="20% - Accent1 2 6 3 3" xfId="20494"/>
    <cellStyle name="20% - Accent1 2 6 3 3 2" xfId="29272"/>
    <cellStyle name="20% - Accent1 2 6 3 3 2 2" xfId="41669"/>
    <cellStyle name="20% - Accent1 2 6 3 3 3" xfId="37605"/>
    <cellStyle name="20% - Accent1 2 6 3 3 4" xfId="46368"/>
    <cellStyle name="20% - Accent1 2 6 3 3 5" xfId="50989"/>
    <cellStyle name="20% - Accent1 2 6 3 4" xfId="24917"/>
    <cellStyle name="20% - Accent1 2 6 3 4 2" xfId="29273"/>
    <cellStyle name="20% - Accent1 2 6 3 4 2 2" xfId="41670"/>
    <cellStyle name="20% - Accent1 2 6 3 4 3" xfId="38906"/>
    <cellStyle name="20% - Accent1 2 6 3 4 4" xfId="46369"/>
    <cellStyle name="20% - Accent1 2 6 3 4 5" xfId="50990"/>
    <cellStyle name="20% - Accent1 2 6 3 5" xfId="26194"/>
    <cellStyle name="20% - Accent1 2 6 3 5 2" xfId="29274"/>
    <cellStyle name="20% - Accent1 2 6 3 5 2 2" xfId="41671"/>
    <cellStyle name="20% - Accent1 2 6 3 5 3" xfId="40205"/>
    <cellStyle name="20% - Accent1 2 6 3 5 4" xfId="46370"/>
    <cellStyle name="20% - Accent1 2 6 3 5 5" xfId="50991"/>
    <cellStyle name="20% - Accent1 2 6 3 6" xfId="29268"/>
    <cellStyle name="20% - Accent1 2 6 3 6 2" xfId="41665"/>
    <cellStyle name="20% - Accent1 2 6 3 7" xfId="36945"/>
    <cellStyle name="20% - Accent1 2 6 3 8" xfId="46364"/>
    <cellStyle name="20% - Accent1 2 6 3 9" xfId="50985"/>
    <cellStyle name="20% - Accent1 2 6 4" xfId="16930"/>
    <cellStyle name="20% - Accent1 2 7" xfId="12589"/>
    <cellStyle name="20% - Accent1 2 7 10" xfId="17419"/>
    <cellStyle name="20% - Accent1 2 7 2" xfId="22639"/>
    <cellStyle name="20% - Accent1 2 7 2 2" xfId="25484"/>
    <cellStyle name="20% - Accent1 2 7 2 2 2" xfId="29277"/>
    <cellStyle name="20% - Accent1 2 7 2 2 2 2" xfId="41674"/>
    <cellStyle name="20% - Accent1 2 7 2 2 3" xfId="39484"/>
    <cellStyle name="20% - Accent1 2 7 2 2 4" xfId="46373"/>
    <cellStyle name="20% - Accent1 2 7 2 2 5" xfId="50994"/>
    <cellStyle name="20% - Accent1 2 7 2 3" xfId="26764"/>
    <cellStyle name="20% - Accent1 2 7 2 3 2" xfId="29278"/>
    <cellStyle name="20% - Accent1 2 7 2 3 2 2" xfId="41675"/>
    <cellStyle name="20% - Accent1 2 7 2 3 3" xfId="40785"/>
    <cellStyle name="20% - Accent1 2 7 2 3 4" xfId="46374"/>
    <cellStyle name="20% - Accent1 2 7 2 3 5" xfId="50995"/>
    <cellStyle name="20% - Accent1 2 7 2 4" xfId="29276"/>
    <cellStyle name="20% - Accent1 2 7 2 4 2" xfId="41673"/>
    <cellStyle name="20% - Accent1 2 7 2 5" xfId="38183"/>
    <cellStyle name="20% - Accent1 2 7 2 6" xfId="46372"/>
    <cellStyle name="20% - Accent1 2 7 2 7" xfId="50993"/>
    <cellStyle name="20% - Accent1 2 7 3" xfId="20424"/>
    <cellStyle name="20% - Accent1 2 7 3 2" xfId="29279"/>
    <cellStyle name="20% - Accent1 2 7 3 2 2" xfId="41676"/>
    <cellStyle name="20% - Accent1 2 7 3 3" xfId="37534"/>
    <cellStyle name="20% - Accent1 2 7 3 4" xfId="46375"/>
    <cellStyle name="20% - Accent1 2 7 3 5" xfId="50996"/>
    <cellStyle name="20% - Accent1 2 7 4" xfId="24847"/>
    <cellStyle name="20% - Accent1 2 7 4 2" xfId="29280"/>
    <cellStyle name="20% - Accent1 2 7 4 2 2" xfId="41677"/>
    <cellStyle name="20% - Accent1 2 7 4 3" xfId="38835"/>
    <cellStyle name="20% - Accent1 2 7 4 4" xfId="46376"/>
    <cellStyle name="20% - Accent1 2 7 4 5" xfId="50997"/>
    <cellStyle name="20% - Accent1 2 7 5" xfId="26123"/>
    <cellStyle name="20% - Accent1 2 7 5 2" xfId="29281"/>
    <cellStyle name="20% - Accent1 2 7 5 2 2" xfId="41678"/>
    <cellStyle name="20% - Accent1 2 7 5 3" xfId="40133"/>
    <cellStyle name="20% - Accent1 2 7 5 4" xfId="46377"/>
    <cellStyle name="20% - Accent1 2 7 5 5" xfId="50998"/>
    <cellStyle name="20% - Accent1 2 7 6" xfId="29275"/>
    <cellStyle name="20% - Accent1 2 7 6 2" xfId="41672"/>
    <cellStyle name="20% - Accent1 2 7 7" xfId="36873"/>
    <cellStyle name="20% - Accent1 2 7 8" xfId="46371"/>
    <cellStyle name="20% - Accent1 2 7 9" xfId="50992"/>
    <cellStyle name="20% - Accent1 2 8" xfId="12590"/>
    <cellStyle name="20% - Accent1 2 8 10" xfId="17515"/>
    <cellStyle name="20% - Accent1 2 8 2" xfId="22654"/>
    <cellStyle name="20% - Accent1 2 8 2 2" xfId="25498"/>
    <cellStyle name="20% - Accent1 2 8 2 2 2" xfId="29284"/>
    <cellStyle name="20% - Accent1 2 8 2 2 2 2" xfId="41681"/>
    <cellStyle name="20% - Accent1 2 8 2 2 3" xfId="39498"/>
    <cellStyle name="20% - Accent1 2 8 2 2 4" xfId="46380"/>
    <cellStyle name="20% - Accent1 2 8 2 2 5" xfId="51001"/>
    <cellStyle name="20% - Accent1 2 8 2 3" xfId="26778"/>
    <cellStyle name="20% - Accent1 2 8 2 3 2" xfId="29285"/>
    <cellStyle name="20% - Accent1 2 8 2 3 2 2" xfId="41682"/>
    <cellStyle name="20% - Accent1 2 8 2 3 3" xfId="40799"/>
    <cellStyle name="20% - Accent1 2 8 2 3 4" xfId="46381"/>
    <cellStyle name="20% - Accent1 2 8 2 3 5" xfId="51002"/>
    <cellStyle name="20% - Accent1 2 8 2 4" xfId="29283"/>
    <cellStyle name="20% - Accent1 2 8 2 4 2" xfId="41680"/>
    <cellStyle name="20% - Accent1 2 8 2 5" xfId="38197"/>
    <cellStyle name="20% - Accent1 2 8 2 6" xfId="46379"/>
    <cellStyle name="20% - Accent1 2 8 2 7" xfId="51000"/>
    <cellStyle name="20% - Accent1 2 8 3" xfId="20439"/>
    <cellStyle name="20% - Accent1 2 8 3 2" xfId="29286"/>
    <cellStyle name="20% - Accent1 2 8 3 2 2" xfId="41683"/>
    <cellStyle name="20% - Accent1 2 8 3 3" xfId="37548"/>
    <cellStyle name="20% - Accent1 2 8 3 4" xfId="46382"/>
    <cellStyle name="20% - Accent1 2 8 3 5" xfId="51003"/>
    <cellStyle name="20% - Accent1 2 8 4" xfId="24861"/>
    <cellStyle name="20% - Accent1 2 8 4 2" xfId="29287"/>
    <cellStyle name="20% - Accent1 2 8 4 2 2" xfId="41684"/>
    <cellStyle name="20% - Accent1 2 8 4 3" xfId="38849"/>
    <cellStyle name="20% - Accent1 2 8 4 4" xfId="46383"/>
    <cellStyle name="20% - Accent1 2 8 4 5" xfId="51004"/>
    <cellStyle name="20% - Accent1 2 8 5" xfId="26137"/>
    <cellStyle name="20% - Accent1 2 8 5 2" xfId="29288"/>
    <cellStyle name="20% - Accent1 2 8 5 2 2" xfId="41685"/>
    <cellStyle name="20% - Accent1 2 8 5 3" xfId="40147"/>
    <cellStyle name="20% - Accent1 2 8 5 4" xfId="46384"/>
    <cellStyle name="20% - Accent1 2 8 5 5" xfId="51005"/>
    <cellStyle name="20% - Accent1 2 8 6" xfId="29282"/>
    <cellStyle name="20% - Accent1 2 8 6 2" xfId="41679"/>
    <cellStyle name="20% - Accent1 2 8 7" xfId="36887"/>
    <cellStyle name="20% - Accent1 2 8 8" xfId="46378"/>
    <cellStyle name="20% - Accent1 2 8 9" xfId="50999"/>
    <cellStyle name="20% - Accent1 2 9" xfId="12591"/>
    <cellStyle name="20% - Accent1 2 9 2" xfId="17643"/>
    <cellStyle name="20% - Accent1 3" xfId="35"/>
    <cellStyle name="20% - Accent1 3 2" xfId="12593"/>
    <cellStyle name="20% - Accent1 3 2 2" xfId="12594"/>
    <cellStyle name="20% - Accent1 3 2 2 2" xfId="12595"/>
    <cellStyle name="20% - Accent1 3 2 2 2 2" xfId="12596"/>
    <cellStyle name="20% - Accent1 3 2 2 3" xfId="12597"/>
    <cellStyle name="20% - Accent1 3 2 3" xfId="12598"/>
    <cellStyle name="20% - Accent1 3 2 3 2" xfId="12599"/>
    <cellStyle name="20% - Accent1 3 2 4" xfId="12600"/>
    <cellStyle name="20% - Accent1 3 2 5" xfId="17644"/>
    <cellStyle name="20% - Accent1 3 3" xfId="12601"/>
    <cellStyle name="20% - Accent1 3 3 2" xfId="12602"/>
    <cellStyle name="20% - Accent1 3 3 2 2" xfId="12603"/>
    <cellStyle name="20% - Accent1 3 3 2 2 2" xfId="12604"/>
    <cellStyle name="20% - Accent1 3 3 2 3" xfId="12605"/>
    <cellStyle name="20% - Accent1 3 3 3" xfId="12606"/>
    <cellStyle name="20% - Accent1 3 3 3 2" xfId="12607"/>
    <cellStyle name="20% - Accent1 3 3 4" xfId="12608"/>
    <cellStyle name="20% - Accent1 3 3 5" xfId="18279"/>
    <cellStyle name="20% - Accent1 3 4" xfId="12609"/>
    <cellStyle name="20% - Accent1 3 4 2" xfId="12610"/>
    <cellStyle name="20% - Accent1 3 4 2 2" xfId="12611"/>
    <cellStyle name="20% - Accent1 3 4 3" xfId="12612"/>
    <cellStyle name="20% - Accent1 3 5" xfId="12613"/>
    <cellStyle name="20% - Accent1 3 5 2" xfId="12614"/>
    <cellStyle name="20% - Accent1 3 6" xfId="12615"/>
    <cellStyle name="20% - Accent1 3 7" xfId="16931"/>
    <cellStyle name="20% - Accent1 3 8" xfId="12592"/>
    <cellStyle name="20% - Accent1 4" xfId="36"/>
    <cellStyle name="20% - Accent1 4 2" xfId="18437"/>
    <cellStyle name="20% - Accent1 4 3" xfId="16932"/>
    <cellStyle name="20% - Accent1 4 4" xfId="12616"/>
    <cellStyle name="20% - Accent1 5" xfId="37"/>
    <cellStyle name="20% - Accent1 5 2" xfId="17360"/>
    <cellStyle name="20% - Accent1 5 3" xfId="12617"/>
    <cellStyle name="20% - Accent1 6" xfId="38"/>
    <cellStyle name="20% - Accent1 6 2" xfId="17514"/>
    <cellStyle name="20% - Accent1 6 3" xfId="12618"/>
    <cellStyle name="20% - Accent1 7" xfId="39"/>
    <cellStyle name="20% - Accent1 7 2" xfId="17645"/>
    <cellStyle name="20% - Accent1 7 3" xfId="12619"/>
    <cellStyle name="20% - Accent1 8" xfId="40"/>
    <cellStyle name="20% - Accent1 8 2" xfId="17646"/>
    <cellStyle name="20% - Accent1 8 3" xfId="12620"/>
    <cellStyle name="20% - Accent1 9" xfId="41"/>
    <cellStyle name="20% - Accent2" xfId="12438" builtinId="34" customBuiltin="1"/>
    <cellStyle name="20% - Accent2 10" xfId="42"/>
    <cellStyle name="20% - Accent2 11" xfId="43"/>
    <cellStyle name="20% - Accent2 12" xfId="44"/>
    <cellStyle name="20% - Accent2 13" xfId="45"/>
    <cellStyle name="20% - Accent2 14" xfId="46"/>
    <cellStyle name="20% - Accent2 15" xfId="47"/>
    <cellStyle name="20% - Accent2 16" xfId="693"/>
    <cellStyle name="20% - Accent2 16 2" xfId="46105"/>
    <cellStyle name="20% - Accent2 17" xfId="46143"/>
    <cellStyle name="20% - Accent2 2" xfId="48"/>
    <cellStyle name="20% - Accent2 2 10" xfId="12621"/>
    <cellStyle name="20% - Accent2 2 10 2" xfId="22710"/>
    <cellStyle name="20% - Accent2 2 10 2 2" xfId="25553"/>
    <cellStyle name="20% - Accent2 2 10 2 2 2" xfId="29291"/>
    <cellStyle name="20% - Accent2 2 10 2 2 2 2" xfId="41688"/>
    <cellStyle name="20% - Accent2 2 10 2 2 3" xfId="39556"/>
    <cellStyle name="20% - Accent2 2 10 2 2 4" xfId="46387"/>
    <cellStyle name="20% - Accent2 2 10 2 2 5" xfId="51008"/>
    <cellStyle name="20% - Accent2 2 10 2 3" xfId="26835"/>
    <cellStyle name="20% - Accent2 2 10 2 3 2" xfId="29292"/>
    <cellStyle name="20% - Accent2 2 10 2 3 2 2" xfId="41689"/>
    <cellStyle name="20% - Accent2 2 10 2 3 3" xfId="40858"/>
    <cellStyle name="20% - Accent2 2 10 2 3 4" xfId="46388"/>
    <cellStyle name="20% - Accent2 2 10 2 3 5" xfId="51009"/>
    <cellStyle name="20% - Accent2 2 10 2 4" xfId="29290"/>
    <cellStyle name="20% - Accent2 2 10 2 4 2" xfId="41687"/>
    <cellStyle name="20% - Accent2 2 10 2 5" xfId="38256"/>
    <cellStyle name="20% - Accent2 2 10 2 6" xfId="46386"/>
    <cellStyle name="20% - Accent2 2 10 2 7" xfId="51007"/>
    <cellStyle name="20% - Accent2 2 10 3" xfId="20495"/>
    <cellStyle name="20% - Accent2 2 10 3 2" xfId="29293"/>
    <cellStyle name="20% - Accent2 2 10 3 2 2" xfId="41690"/>
    <cellStyle name="20% - Accent2 2 10 3 3" xfId="37606"/>
    <cellStyle name="20% - Accent2 2 10 3 4" xfId="46389"/>
    <cellStyle name="20% - Accent2 2 10 3 5" xfId="51010"/>
    <cellStyle name="20% - Accent2 2 10 4" xfId="24918"/>
    <cellStyle name="20% - Accent2 2 10 4 2" xfId="29294"/>
    <cellStyle name="20% - Accent2 2 10 4 2 2" xfId="41691"/>
    <cellStyle name="20% - Accent2 2 10 4 3" xfId="38907"/>
    <cellStyle name="20% - Accent2 2 10 4 4" xfId="46390"/>
    <cellStyle name="20% - Accent2 2 10 4 5" xfId="51011"/>
    <cellStyle name="20% - Accent2 2 10 5" xfId="26195"/>
    <cellStyle name="20% - Accent2 2 10 5 2" xfId="29295"/>
    <cellStyle name="20% - Accent2 2 10 5 2 2" xfId="41692"/>
    <cellStyle name="20% - Accent2 2 10 5 3" xfId="40206"/>
    <cellStyle name="20% - Accent2 2 10 5 4" xfId="46391"/>
    <cellStyle name="20% - Accent2 2 10 5 5" xfId="51012"/>
    <cellStyle name="20% - Accent2 2 10 6" xfId="29289"/>
    <cellStyle name="20% - Accent2 2 10 6 2" xfId="41686"/>
    <cellStyle name="20% - Accent2 2 10 7" xfId="36946"/>
    <cellStyle name="20% - Accent2 2 10 8" xfId="46385"/>
    <cellStyle name="20% - Accent2 2 10 9" xfId="51006"/>
    <cellStyle name="20% - Accent2 2 11" xfId="18552"/>
    <cellStyle name="20% - Accent2 2 11 2" xfId="23191"/>
    <cellStyle name="20% - Accent2 2 11 2 2" xfId="26027"/>
    <cellStyle name="20% - Accent2 2 11 2 2 2" xfId="29298"/>
    <cellStyle name="20% - Accent2 2 11 2 2 2 2" xfId="41695"/>
    <cellStyle name="20% - Accent2 2 11 2 2 3" xfId="40036"/>
    <cellStyle name="20% - Accent2 2 11 2 2 4" xfId="46394"/>
    <cellStyle name="20% - Accent2 2 11 2 2 5" xfId="51015"/>
    <cellStyle name="20% - Accent2 2 11 2 3" xfId="27312"/>
    <cellStyle name="20% - Accent2 2 11 2 3 2" xfId="29299"/>
    <cellStyle name="20% - Accent2 2 11 2 3 2 2" xfId="41696"/>
    <cellStyle name="20% - Accent2 2 11 2 3 3" xfId="41338"/>
    <cellStyle name="20% - Accent2 2 11 2 3 4" xfId="46395"/>
    <cellStyle name="20% - Accent2 2 11 2 3 5" xfId="51016"/>
    <cellStyle name="20% - Accent2 2 11 2 4" xfId="29297"/>
    <cellStyle name="20% - Accent2 2 11 2 4 2" xfId="41694"/>
    <cellStyle name="20% - Accent2 2 11 2 5" xfId="38736"/>
    <cellStyle name="20% - Accent2 2 11 2 6" xfId="46393"/>
    <cellStyle name="20% - Accent2 2 11 2 7" xfId="51014"/>
    <cellStyle name="20% - Accent2 2 11 3" xfId="20978"/>
    <cellStyle name="20% - Accent2 2 11 3 2" xfId="29300"/>
    <cellStyle name="20% - Accent2 2 11 3 2 2" xfId="41697"/>
    <cellStyle name="20% - Accent2 2 11 3 3" xfId="38086"/>
    <cellStyle name="20% - Accent2 2 11 3 4" xfId="46396"/>
    <cellStyle name="20% - Accent2 2 11 3 5" xfId="51017"/>
    <cellStyle name="20% - Accent2 2 11 4" xfId="25395"/>
    <cellStyle name="20% - Accent2 2 11 4 2" xfId="29301"/>
    <cellStyle name="20% - Accent2 2 11 4 2 2" xfId="41698"/>
    <cellStyle name="20% - Accent2 2 11 4 3" xfId="39387"/>
    <cellStyle name="20% - Accent2 2 11 4 4" xfId="46397"/>
    <cellStyle name="20% - Accent2 2 11 4 5" xfId="51018"/>
    <cellStyle name="20% - Accent2 2 11 5" xfId="26675"/>
    <cellStyle name="20% - Accent2 2 11 5 2" xfId="29302"/>
    <cellStyle name="20% - Accent2 2 11 5 2 2" xfId="41699"/>
    <cellStyle name="20% - Accent2 2 11 5 3" xfId="40686"/>
    <cellStyle name="20% - Accent2 2 11 5 4" xfId="46398"/>
    <cellStyle name="20% - Accent2 2 11 5 5" xfId="51019"/>
    <cellStyle name="20% - Accent2 2 11 6" xfId="29296"/>
    <cellStyle name="20% - Accent2 2 11 6 2" xfId="41693"/>
    <cellStyle name="20% - Accent2 2 11 7" xfId="37426"/>
    <cellStyle name="20% - Accent2 2 11 8" xfId="46392"/>
    <cellStyle name="20% - Accent2 2 11 9" xfId="51013"/>
    <cellStyle name="20% - Accent2 2 12" xfId="18625"/>
    <cellStyle name="20% - Accent2 2 13" xfId="18618"/>
    <cellStyle name="20% - Accent2 2 13 2" xfId="23250"/>
    <cellStyle name="20% - Accent2 2 13 2 2" xfId="26086"/>
    <cellStyle name="20% - Accent2 2 13 2 2 2" xfId="29305"/>
    <cellStyle name="20% - Accent2 2 13 2 2 2 2" xfId="41702"/>
    <cellStyle name="20% - Accent2 2 13 2 2 3" xfId="40095"/>
    <cellStyle name="20% - Accent2 2 13 2 2 4" xfId="46401"/>
    <cellStyle name="20% - Accent2 2 13 2 2 5" xfId="51022"/>
    <cellStyle name="20% - Accent2 2 13 2 3" xfId="27371"/>
    <cellStyle name="20% - Accent2 2 13 2 3 2" xfId="29306"/>
    <cellStyle name="20% - Accent2 2 13 2 3 2 2" xfId="41703"/>
    <cellStyle name="20% - Accent2 2 13 2 3 3" xfId="41398"/>
    <cellStyle name="20% - Accent2 2 13 2 3 4" xfId="46402"/>
    <cellStyle name="20% - Accent2 2 13 2 3 5" xfId="51023"/>
    <cellStyle name="20% - Accent2 2 13 2 4" xfId="29304"/>
    <cellStyle name="20% - Accent2 2 13 2 4 2" xfId="41701"/>
    <cellStyle name="20% - Accent2 2 13 2 5" xfId="38796"/>
    <cellStyle name="20% - Accent2 2 13 2 6" xfId="46400"/>
    <cellStyle name="20% - Accent2 2 13 2 7" xfId="51021"/>
    <cellStyle name="20% - Accent2 2 13 3" xfId="21037"/>
    <cellStyle name="20% - Accent2 2 13 3 2" xfId="29307"/>
    <cellStyle name="20% - Accent2 2 13 3 2 2" xfId="41704"/>
    <cellStyle name="20% - Accent2 2 13 3 3" xfId="38145"/>
    <cellStyle name="20% - Accent2 2 13 3 4" xfId="46403"/>
    <cellStyle name="20% - Accent2 2 13 3 5" xfId="51024"/>
    <cellStyle name="20% - Accent2 2 13 4" xfId="25454"/>
    <cellStyle name="20% - Accent2 2 13 4 2" xfId="29308"/>
    <cellStyle name="20% - Accent2 2 13 4 2 2" xfId="41705"/>
    <cellStyle name="20% - Accent2 2 13 4 3" xfId="39446"/>
    <cellStyle name="20% - Accent2 2 13 4 4" xfId="46404"/>
    <cellStyle name="20% - Accent2 2 13 4 5" xfId="51025"/>
    <cellStyle name="20% - Accent2 2 13 5" xfId="26734"/>
    <cellStyle name="20% - Accent2 2 13 5 2" xfId="29309"/>
    <cellStyle name="20% - Accent2 2 13 5 2 2" xfId="41706"/>
    <cellStyle name="20% - Accent2 2 13 5 3" xfId="40746"/>
    <cellStyle name="20% - Accent2 2 13 5 4" xfId="46405"/>
    <cellStyle name="20% - Accent2 2 13 5 5" xfId="51026"/>
    <cellStyle name="20% - Accent2 2 13 6" xfId="29303"/>
    <cellStyle name="20% - Accent2 2 13 6 2" xfId="41700"/>
    <cellStyle name="20% - Accent2 2 13 7" xfId="37486"/>
    <cellStyle name="20% - Accent2 2 13 8" xfId="46399"/>
    <cellStyle name="20% - Accent2 2 13 9" xfId="51020"/>
    <cellStyle name="20% - Accent2 2 14" xfId="27432"/>
    <cellStyle name="20% - Accent2 2 14 2" xfId="29310"/>
    <cellStyle name="20% - Accent2 2 14 2 2" xfId="41707"/>
    <cellStyle name="20% - Accent2 2 14 3" xfId="41446"/>
    <cellStyle name="20% - Accent2 2 14 4" xfId="46406"/>
    <cellStyle name="20% - Accent2 2 14 5" xfId="51027"/>
    <cellStyle name="20% - Accent2 2 15" xfId="16933"/>
    <cellStyle name="20% - Accent2 2 16" xfId="12461"/>
    <cellStyle name="20% - Accent2 2 2" xfId="742"/>
    <cellStyle name="20% - Accent2 2 2 2" xfId="1533"/>
    <cellStyle name="20% - Accent2 2 2 2 2" xfId="3019"/>
    <cellStyle name="20% - Accent2 2 2 2 2 2" xfId="5920"/>
    <cellStyle name="20% - Accent2 2 2 2 2 2 2" xfId="11696"/>
    <cellStyle name="20% - Accent2 2 2 2 2 3" xfId="8811"/>
    <cellStyle name="20% - Accent2 2 2 2 2 4" xfId="17443"/>
    <cellStyle name="20% - Accent2 2 2 2 3" xfId="4480"/>
    <cellStyle name="20% - Accent2 2 2 2 3 2" xfId="10256"/>
    <cellStyle name="20% - Accent2 2 2 2 4" xfId="7371"/>
    <cellStyle name="20% - Accent2 2 2 2 5" xfId="12623"/>
    <cellStyle name="20% - Accent2 2 2 3" xfId="2358"/>
    <cellStyle name="20% - Accent2 2 2 3 2" xfId="5262"/>
    <cellStyle name="20% - Accent2 2 2 3 2 2" xfId="11038"/>
    <cellStyle name="20% - Accent2 2 2 3 2 3" xfId="18684"/>
    <cellStyle name="20% - Accent2 2 2 3 3" xfId="8153"/>
    <cellStyle name="20% - Accent2 2 2 3 4" xfId="12624"/>
    <cellStyle name="20% - Accent2 2 2 4" xfId="3822"/>
    <cellStyle name="20% - Accent2 2 2 4 2" xfId="9598"/>
    <cellStyle name="20% - Accent2 2 2 4 3" xfId="16934"/>
    <cellStyle name="20% - Accent2 2 2 5" xfId="6713"/>
    <cellStyle name="20% - Accent2 2 2 6" xfId="12622"/>
    <cellStyle name="20% - Accent2 2 3" xfId="12625"/>
    <cellStyle name="20% - Accent2 2 3 2" xfId="12626"/>
    <cellStyle name="20% - Accent2 2 3 2 10" xfId="36947"/>
    <cellStyle name="20% - Accent2 2 3 2 11" xfId="46407"/>
    <cellStyle name="20% - Accent2 2 3 2 12" xfId="51028"/>
    <cellStyle name="20% - Accent2 2 3 2 2" xfId="17647"/>
    <cellStyle name="20% - Accent2 2 3 2 2 10" xfId="46408"/>
    <cellStyle name="20% - Accent2 2 3 2 2 11" xfId="51029"/>
    <cellStyle name="20% - Accent2 2 3 2 2 2" xfId="17648"/>
    <cellStyle name="20% - Accent2 2 3 2 2 2 2" xfId="22713"/>
    <cellStyle name="20% - Accent2 2 3 2 2 2 2 2" xfId="25556"/>
    <cellStyle name="20% - Accent2 2 3 2 2 2 2 2 2" xfId="29315"/>
    <cellStyle name="20% - Accent2 2 3 2 2 2 2 2 2 2" xfId="41712"/>
    <cellStyle name="20% - Accent2 2 3 2 2 2 2 2 3" xfId="39559"/>
    <cellStyle name="20% - Accent2 2 3 2 2 2 2 2 4" xfId="46411"/>
    <cellStyle name="20% - Accent2 2 3 2 2 2 2 2 5" xfId="51032"/>
    <cellStyle name="20% - Accent2 2 3 2 2 2 2 3" xfId="26838"/>
    <cellStyle name="20% - Accent2 2 3 2 2 2 2 3 2" xfId="29316"/>
    <cellStyle name="20% - Accent2 2 3 2 2 2 2 3 2 2" xfId="41713"/>
    <cellStyle name="20% - Accent2 2 3 2 2 2 2 3 3" xfId="40861"/>
    <cellStyle name="20% - Accent2 2 3 2 2 2 2 3 4" xfId="46412"/>
    <cellStyle name="20% - Accent2 2 3 2 2 2 2 3 5" xfId="51033"/>
    <cellStyle name="20% - Accent2 2 3 2 2 2 2 4" xfId="29314"/>
    <cellStyle name="20% - Accent2 2 3 2 2 2 2 4 2" xfId="41711"/>
    <cellStyle name="20% - Accent2 2 3 2 2 2 2 5" xfId="38259"/>
    <cellStyle name="20% - Accent2 2 3 2 2 2 2 6" xfId="46410"/>
    <cellStyle name="20% - Accent2 2 3 2 2 2 2 7" xfId="51031"/>
    <cellStyle name="20% - Accent2 2 3 2 2 2 3" xfId="20498"/>
    <cellStyle name="20% - Accent2 2 3 2 2 2 3 2" xfId="29317"/>
    <cellStyle name="20% - Accent2 2 3 2 2 2 3 2 2" xfId="41714"/>
    <cellStyle name="20% - Accent2 2 3 2 2 2 3 3" xfId="37609"/>
    <cellStyle name="20% - Accent2 2 3 2 2 2 3 4" xfId="46413"/>
    <cellStyle name="20% - Accent2 2 3 2 2 2 3 5" xfId="51034"/>
    <cellStyle name="20% - Accent2 2 3 2 2 2 4" xfId="24921"/>
    <cellStyle name="20% - Accent2 2 3 2 2 2 4 2" xfId="29318"/>
    <cellStyle name="20% - Accent2 2 3 2 2 2 4 2 2" xfId="41715"/>
    <cellStyle name="20% - Accent2 2 3 2 2 2 4 3" xfId="38910"/>
    <cellStyle name="20% - Accent2 2 3 2 2 2 4 4" xfId="46414"/>
    <cellStyle name="20% - Accent2 2 3 2 2 2 4 5" xfId="51035"/>
    <cellStyle name="20% - Accent2 2 3 2 2 2 5" xfId="26198"/>
    <cellStyle name="20% - Accent2 2 3 2 2 2 5 2" xfId="29319"/>
    <cellStyle name="20% - Accent2 2 3 2 2 2 5 2 2" xfId="41716"/>
    <cellStyle name="20% - Accent2 2 3 2 2 2 5 3" xfId="40209"/>
    <cellStyle name="20% - Accent2 2 3 2 2 2 5 4" xfId="46415"/>
    <cellStyle name="20% - Accent2 2 3 2 2 2 5 5" xfId="51036"/>
    <cellStyle name="20% - Accent2 2 3 2 2 2 6" xfId="29313"/>
    <cellStyle name="20% - Accent2 2 3 2 2 2 6 2" xfId="41710"/>
    <cellStyle name="20% - Accent2 2 3 2 2 2 7" xfId="36949"/>
    <cellStyle name="20% - Accent2 2 3 2 2 2 8" xfId="46409"/>
    <cellStyle name="20% - Accent2 2 3 2 2 2 9" xfId="51030"/>
    <cellStyle name="20% - Accent2 2 3 2 2 3" xfId="17649"/>
    <cellStyle name="20% - Accent2 2 3 2 2 3 2" xfId="22714"/>
    <cellStyle name="20% - Accent2 2 3 2 2 3 2 2" xfId="25557"/>
    <cellStyle name="20% - Accent2 2 3 2 2 3 2 2 2" xfId="29322"/>
    <cellStyle name="20% - Accent2 2 3 2 2 3 2 2 2 2" xfId="41719"/>
    <cellStyle name="20% - Accent2 2 3 2 2 3 2 2 3" xfId="39560"/>
    <cellStyle name="20% - Accent2 2 3 2 2 3 2 2 4" xfId="46418"/>
    <cellStyle name="20% - Accent2 2 3 2 2 3 2 2 5" xfId="51039"/>
    <cellStyle name="20% - Accent2 2 3 2 2 3 2 3" xfId="26839"/>
    <cellStyle name="20% - Accent2 2 3 2 2 3 2 3 2" xfId="29323"/>
    <cellStyle name="20% - Accent2 2 3 2 2 3 2 3 2 2" xfId="41720"/>
    <cellStyle name="20% - Accent2 2 3 2 2 3 2 3 3" xfId="40862"/>
    <cellStyle name="20% - Accent2 2 3 2 2 3 2 3 4" xfId="46419"/>
    <cellStyle name="20% - Accent2 2 3 2 2 3 2 3 5" xfId="51040"/>
    <cellStyle name="20% - Accent2 2 3 2 2 3 2 4" xfId="29321"/>
    <cellStyle name="20% - Accent2 2 3 2 2 3 2 4 2" xfId="41718"/>
    <cellStyle name="20% - Accent2 2 3 2 2 3 2 5" xfId="38260"/>
    <cellStyle name="20% - Accent2 2 3 2 2 3 2 6" xfId="46417"/>
    <cellStyle name="20% - Accent2 2 3 2 2 3 2 7" xfId="51038"/>
    <cellStyle name="20% - Accent2 2 3 2 2 3 3" xfId="20499"/>
    <cellStyle name="20% - Accent2 2 3 2 2 3 3 2" xfId="29324"/>
    <cellStyle name="20% - Accent2 2 3 2 2 3 3 2 2" xfId="41721"/>
    <cellStyle name="20% - Accent2 2 3 2 2 3 3 3" xfId="37610"/>
    <cellStyle name="20% - Accent2 2 3 2 2 3 3 4" xfId="46420"/>
    <cellStyle name="20% - Accent2 2 3 2 2 3 3 5" xfId="51041"/>
    <cellStyle name="20% - Accent2 2 3 2 2 3 4" xfId="24922"/>
    <cellStyle name="20% - Accent2 2 3 2 2 3 4 2" xfId="29325"/>
    <cellStyle name="20% - Accent2 2 3 2 2 3 4 2 2" xfId="41722"/>
    <cellStyle name="20% - Accent2 2 3 2 2 3 4 3" xfId="38911"/>
    <cellStyle name="20% - Accent2 2 3 2 2 3 4 4" xfId="46421"/>
    <cellStyle name="20% - Accent2 2 3 2 2 3 4 5" xfId="51042"/>
    <cellStyle name="20% - Accent2 2 3 2 2 3 5" xfId="26199"/>
    <cellStyle name="20% - Accent2 2 3 2 2 3 5 2" xfId="29326"/>
    <cellStyle name="20% - Accent2 2 3 2 2 3 5 2 2" xfId="41723"/>
    <cellStyle name="20% - Accent2 2 3 2 2 3 5 3" xfId="40210"/>
    <cellStyle name="20% - Accent2 2 3 2 2 3 5 4" xfId="46422"/>
    <cellStyle name="20% - Accent2 2 3 2 2 3 5 5" xfId="51043"/>
    <cellStyle name="20% - Accent2 2 3 2 2 3 6" xfId="29320"/>
    <cellStyle name="20% - Accent2 2 3 2 2 3 6 2" xfId="41717"/>
    <cellStyle name="20% - Accent2 2 3 2 2 3 7" xfId="36950"/>
    <cellStyle name="20% - Accent2 2 3 2 2 3 8" xfId="46416"/>
    <cellStyle name="20% - Accent2 2 3 2 2 3 9" xfId="51037"/>
    <cellStyle name="20% - Accent2 2 3 2 2 4" xfId="22712"/>
    <cellStyle name="20% - Accent2 2 3 2 2 4 2" xfId="25555"/>
    <cellStyle name="20% - Accent2 2 3 2 2 4 2 2" xfId="29328"/>
    <cellStyle name="20% - Accent2 2 3 2 2 4 2 2 2" xfId="41725"/>
    <cellStyle name="20% - Accent2 2 3 2 2 4 2 3" xfId="39558"/>
    <cellStyle name="20% - Accent2 2 3 2 2 4 2 4" xfId="46424"/>
    <cellStyle name="20% - Accent2 2 3 2 2 4 2 5" xfId="51045"/>
    <cellStyle name="20% - Accent2 2 3 2 2 4 3" xfId="26837"/>
    <cellStyle name="20% - Accent2 2 3 2 2 4 3 2" xfId="29329"/>
    <cellStyle name="20% - Accent2 2 3 2 2 4 3 2 2" xfId="41726"/>
    <cellStyle name="20% - Accent2 2 3 2 2 4 3 3" xfId="40860"/>
    <cellStyle name="20% - Accent2 2 3 2 2 4 3 4" xfId="46425"/>
    <cellStyle name="20% - Accent2 2 3 2 2 4 3 5" xfId="51046"/>
    <cellStyle name="20% - Accent2 2 3 2 2 4 4" xfId="29327"/>
    <cellStyle name="20% - Accent2 2 3 2 2 4 4 2" xfId="41724"/>
    <cellStyle name="20% - Accent2 2 3 2 2 4 5" xfId="38258"/>
    <cellStyle name="20% - Accent2 2 3 2 2 4 6" xfId="46423"/>
    <cellStyle name="20% - Accent2 2 3 2 2 4 7" xfId="51044"/>
    <cellStyle name="20% - Accent2 2 3 2 2 5" xfId="20497"/>
    <cellStyle name="20% - Accent2 2 3 2 2 5 2" xfId="29330"/>
    <cellStyle name="20% - Accent2 2 3 2 2 5 2 2" xfId="41727"/>
    <cellStyle name="20% - Accent2 2 3 2 2 5 3" xfId="37608"/>
    <cellStyle name="20% - Accent2 2 3 2 2 5 4" xfId="46426"/>
    <cellStyle name="20% - Accent2 2 3 2 2 5 5" xfId="51047"/>
    <cellStyle name="20% - Accent2 2 3 2 2 6" xfId="24920"/>
    <cellStyle name="20% - Accent2 2 3 2 2 6 2" xfId="29331"/>
    <cellStyle name="20% - Accent2 2 3 2 2 6 2 2" xfId="41728"/>
    <cellStyle name="20% - Accent2 2 3 2 2 6 3" xfId="38909"/>
    <cellStyle name="20% - Accent2 2 3 2 2 6 4" xfId="46427"/>
    <cellStyle name="20% - Accent2 2 3 2 2 6 5" xfId="51048"/>
    <cellStyle name="20% - Accent2 2 3 2 2 7" xfId="26197"/>
    <cellStyle name="20% - Accent2 2 3 2 2 7 2" xfId="29332"/>
    <cellStyle name="20% - Accent2 2 3 2 2 7 2 2" xfId="41729"/>
    <cellStyle name="20% - Accent2 2 3 2 2 7 3" xfId="40208"/>
    <cellStyle name="20% - Accent2 2 3 2 2 7 4" xfId="46428"/>
    <cellStyle name="20% - Accent2 2 3 2 2 7 5" xfId="51049"/>
    <cellStyle name="20% - Accent2 2 3 2 2 8" xfId="29312"/>
    <cellStyle name="20% - Accent2 2 3 2 2 8 2" xfId="41709"/>
    <cellStyle name="20% - Accent2 2 3 2 2 9" xfId="36948"/>
    <cellStyle name="20% - Accent2 2 3 2 3" xfId="17650"/>
    <cellStyle name="20% - Accent2 2 3 2 3 2" xfId="22715"/>
    <cellStyle name="20% - Accent2 2 3 2 3 2 2" xfId="25558"/>
    <cellStyle name="20% - Accent2 2 3 2 3 2 2 2" xfId="29335"/>
    <cellStyle name="20% - Accent2 2 3 2 3 2 2 2 2" xfId="41732"/>
    <cellStyle name="20% - Accent2 2 3 2 3 2 2 3" xfId="39561"/>
    <cellStyle name="20% - Accent2 2 3 2 3 2 2 4" xfId="46431"/>
    <cellStyle name="20% - Accent2 2 3 2 3 2 2 5" xfId="51052"/>
    <cellStyle name="20% - Accent2 2 3 2 3 2 3" xfId="26840"/>
    <cellStyle name="20% - Accent2 2 3 2 3 2 3 2" xfId="29336"/>
    <cellStyle name="20% - Accent2 2 3 2 3 2 3 2 2" xfId="41733"/>
    <cellStyle name="20% - Accent2 2 3 2 3 2 3 3" xfId="40863"/>
    <cellStyle name="20% - Accent2 2 3 2 3 2 3 4" xfId="46432"/>
    <cellStyle name="20% - Accent2 2 3 2 3 2 3 5" xfId="51053"/>
    <cellStyle name="20% - Accent2 2 3 2 3 2 4" xfId="29334"/>
    <cellStyle name="20% - Accent2 2 3 2 3 2 4 2" xfId="41731"/>
    <cellStyle name="20% - Accent2 2 3 2 3 2 5" xfId="38261"/>
    <cellStyle name="20% - Accent2 2 3 2 3 2 6" xfId="46430"/>
    <cellStyle name="20% - Accent2 2 3 2 3 2 7" xfId="51051"/>
    <cellStyle name="20% - Accent2 2 3 2 3 3" xfId="20500"/>
    <cellStyle name="20% - Accent2 2 3 2 3 3 2" xfId="29337"/>
    <cellStyle name="20% - Accent2 2 3 2 3 3 2 2" xfId="41734"/>
    <cellStyle name="20% - Accent2 2 3 2 3 3 3" xfId="37611"/>
    <cellStyle name="20% - Accent2 2 3 2 3 3 4" xfId="46433"/>
    <cellStyle name="20% - Accent2 2 3 2 3 3 5" xfId="51054"/>
    <cellStyle name="20% - Accent2 2 3 2 3 4" xfId="24923"/>
    <cellStyle name="20% - Accent2 2 3 2 3 4 2" xfId="29338"/>
    <cellStyle name="20% - Accent2 2 3 2 3 4 2 2" xfId="41735"/>
    <cellStyle name="20% - Accent2 2 3 2 3 4 3" xfId="38912"/>
    <cellStyle name="20% - Accent2 2 3 2 3 4 4" xfId="46434"/>
    <cellStyle name="20% - Accent2 2 3 2 3 4 5" xfId="51055"/>
    <cellStyle name="20% - Accent2 2 3 2 3 5" xfId="26200"/>
    <cellStyle name="20% - Accent2 2 3 2 3 5 2" xfId="29339"/>
    <cellStyle name="20% - Accent2 2 3 2 3 5 2 2" xfId="41736"/>
    <cellStyle name="20% - Accent2 2 3 2 3 5 3" xfId="40211"/>
    <cellStyle name="20% - Accent2 2 3 2 3 5 4" xfId="46435"/>
    <cellStyle name="20% - Accent2 2 3 2 3 5 5" xfId="51056"/>
    <cellStyle name="20% - Accent2 2 3 2 3 6" xfId="29333"/>
    <cellStyle name="20% - Accent2 2 3 2 3 6 2" xfId="41730"/>
    <cellStyle name="20% - Accent2 2 3 2 3 7" xfId="36951"/>
    <cellStyle name="20% - Accent2 2 3 2 3 8" xfId="46429"/>
    <cellStyle name="20% - Accent2 2 3 2 3 9" xfId="51050"/>
    <cellStyle name="20% - Accent2 2 3 2 4" xfId="17651"/>
    <cellStyle name="20% - Accent2 2 3 2 4 2" xfId="22716"/>
    <cellStyle name="20% - Accent2 2 3 2 4 2 2" xfId="25559"/>
    <cellStyle name="20% - Accent2 2 3 2 4 2 2 2" xfId="29342"/>
    <cellStyle name="20% - Accent2 2 3 2 4 2 2 2 2" xfId="41739"/>
    <cellStyle name="20% - Accent2 2 3 2 4 2 2 3" xfId="39562"/>
    <cellStyle name="20% - Accent2 2 3 2 4 2 2 4" xfId="46438"/>
    <cellStyle name="20% - Accent2 2 3 2 4 2 2 5" xfId="51059"/>
    <cellStyle name="20% - Accent2 2 3 2 4 2 3" xfId="26841"/>
    <cellStyle name="20% - Accent2 2 3 2 4 2 3 2" xfId="29343"/>
    <cellStyle name="20% - Accent2 2 3 2 4 2 3 2 2" xfId="41740"/>
    <cellStyle name="20% - Accent2 2 3 2 4 2 3 3" xfId="40864"/>
    <cellStyle name="20% - Accent2 2 3 2 4 2 3 4" xfId="46439"/>
    <cellStyle name="20% - Accent2 2 3 2 4 2 3 5" xfId="51060"/>
    <cellStyle name="20% - Accent2 2 3 2 4 2 4" xfId="29341"/>
    <cellStyle name="20% - Accent2 2 3 2 4 2 4 2" xfId="41738"/>
    <cellStyle name="20% - Accent2 2 3 2 4 2 5" xfId="38262"/>
    <cellStyle name="20% - Accent2 2 3 2 4 2 6" xfId="46437"/>
    <cellStyle name="20% - Accent2 2 3 2 4 2 7" xfId="51058"/>
    <cellStyle name="20% - Accent2 2 3 2 4 3" xfId="20501"/>
    <cellStyle name="20% - Accent2 2 3 2 4 3 2" xfId="29344"/>
    <cellStyle name="20% - Accent2 2 3 2 4 3 2 2" xfId="41741"/>
    <cellStyle name="20% - Accent2 2 3 2 4 3 3" xfId="37612"/>
    <cellStyle name="20% - Accent2 2 3 2 4 3 4" xfId="46440"/>
    <cellStyle name="20% - Accent2 2 3 2 4 3 5" xfId="51061"/>
    <cellStyle name="20% - Accent2 2 3 2 4 4" xfId="24924"/>
    <cellStyle name="20% - Accent2 2 3 2 4 4 2" xfId="29345"/>
    <cellStyle name="20% - Accent2 2 3 2 4 4 2 2" xfId="41742"/>
    <cellStyle name="20% - Accent2 2 3 2 4 4 3" xfId="38913"/>
    <cellStyle name="20% - Accent2 2 3 2 4 4 4" xfId="46441"/>
    <cellStyle name="20% - Accent2 2 3 2 4 4 5" xfId="51062"/>
    <cellStyle name="20% - Accent2 2 3 2 4 5" xfId="26201"/>
    <cellStyle name="20% - Accent2 2 3 2 4 5 2" xfId="29346"/>
    <cellStyle name="20% - Accent2 2 3 2 4 5 2 2" xfId="41743"/>
    <cellStyle name="20% - Accent2 2 3 2 4 5 3" xfId="40212"/>
    <cellStyle name="20% - Accent2 2 3 2 4 5 4" xfId="46442"/>
    <cellStyle name="20% - Accent2 2 3 2 4 5 5" xfId="51063"/>
    <cellStyle name="20% - Accent2 2 3 2 4 6" xfId="29340"/>
    <cellStyle name="20% - Accent2 2 3 2 4 6 2" xfId="41737"/>
    <cellStyle name="20% - Accent2 2 3 2 4 7" xfId="36952"/>
    <cellStyle name="20% - Accent2 2 3 2 4 8" xfId="46436"/>
    <cellStyle name="20% - Accent2 2 3 2 4 9" xfId="51057"/>
    <cellStyle name="20% - Accent2 2 3 2 5" xfId="22711"/>
    <cellStyle name="20% - Accent2 2 3 2 5 2" xfId="25554"/>
    <cellStyle name="20% - Accent2 2 3 2 5 2 2" xfId="29348"/>
    <cellStyle name="20% - Accent2 2 3 2 5 2 2 2" xfId="41745"/>
    <cellStyle name="20% - Accent2 2 3 2 5 2 3" xfId="39557"/>
    <cellStyle name="20% - Accent2 2 3 2 5 2 4" xfId="46444"/>
    <cellStyle name="20% - Accent2 2 3 2 5 2 5" xfId="51065"/>
    <cellStyle name="20% - Accent2 2 3 2 5 3" xfId="26836"/>
    <cellStyle name="20% - Accent2 2 3 2 5 3 2" xfId="29349"/>
    <cellStyle name="20% - Accent2 2 3 2 5 3 2 2" xfId="41746"/>
    <cellStyle name="20% - Accent2 2 3 2 5 3 3" xfId="40859"/>
    <cellStyle name="20% - Accent2 2 3 2 5 3 4" xfId="46445"/>
    <cellStyle name="20% - Accent2 2 3 2 5 3 5" xfId="51066"/>
    <cellStyle name="20% - Accent2 2 3 2 5 4" xfId="29347"/>
    <cellStyle name="20% - Accent2 2 3 2 5 4 2" xfId="41744"/>
    <cellStyle name="20% - Accent2 2 3 2 5 5" xfId="38257"/>
    <cellStyle name="20% - Accent2 2 3 2 5 6" xfId="46443"/>
    <cellStyle name="20% - Accent2 2 3 2 5 7" xfId="51064"/>
    <cellStyle name="20% - Accent2 2 3 2 6" xfId="20496"/>
    <cellStyle name="20% - Accent2 2 3 2 6 2" xfId="29350"/>
    <cellStyle name="20% - Accent2 2 3 2 6 2 2" xfId="41747"/>
    <cellStyle name="20% - Accent2 2 3 2 6 3" xfId="37607"/>
    <cellStyle name="20% - Accent2 2 3 2 6 4" xfId="46446"/>
    <cellStyle name="20% - Accent2 2 3 2 6 5" xfId="51067"/>
    <cellStyle name="20% - Accent2 2 3 2 7" xfId="24919"/>
    <cellStyle name="20% - Accent2 2 3 2 7 2" xfId="29351"/>
    <cellStyle name="20% - Accent2 2 3 2 7 2 2" xfId="41748"/>
    <cellStyle name="20% - Accent2 2 3 2 7 3" xfId="38908"/>
    <cellStyle name="20% - Accent2 2 3 2 7 4" xfId="46447"/>
    <cellStyle name="20% - Accent2 2 3 2 7 5" xfId="51068"/>
    <cellStyle name="20% - Accent2 2 3 2 8" xfId="26196"/>
    <cellStyle name="20% - Accent2 2 3 2 8 2" xfId="29352"/>
    <cellStyle name="20% - Accent2 2 3 2 8 2 2" xfId="41749"/>
    <cellStyle name="20% - Accent2 2 3 2 8 3" xfId="40207"/>
    <cellStyle name="20% - Accent2 2 3 2 8 4" xfId="46448"/>
    <cellStyle name="20% - Accent2 2 3 2 8 5" xfId="51069"/>
    <cellStyle name="20% - Accent2 2 3 2 9" xfId="29311"/>
    <cellStyle name="20% - Accent2 2 3 2 9 2" xfId="41708"/>
    <cellStyle name="20% - Accent2 2 3 3" xfId="17652"/>
    <cellStyle name="20% - Accent2 2 3 3 10" xfId="46449"/>
    <cellStyle name="20% - Accent2 2 3 3 11" xfId="51070"/>
    <cellStyle name="20% - Accent2 2 3 3 2" xfId="17653"/>
    <cellStyle name="20% - Accent2 2 3 3 2 2" xfId="22718"/>
    <cellStyle name="20% - Accent2 2 3 3 2 2 2" xfId="25561"/>
    <cellStyle name="20% - Accent2 2 3 3 2 2 2 2" xfId="29356"/>
    <cellStyle name="20% - Accent2 2 3 3 2 2 2 2 2" xfId="41753"/>
    <cellStyle name="20% - Accent2 2 3 3 2 2 2 3" xfId="39564"/>
    <cellStyle name="20% - Accent2 2 3 3 2 2 2 4" xfId="46452"/>
    <cellStyle name="20% - Accent2 2 3 3 2 2 2 5" xfId="51073"/>
    <cellStyle name="20% - Accent2 2 3 3 2 2 3" xfId="26843"/>
    <cellStyle name="20% - Accent2 2 3 3 2 2 3 2" xfId="29357"/>
    <cellStyle name="20% - Accent2 2 3 3 2 2 3 2 2" xfId="41754"/>
    <cellStyle name="20% - Accent2 2 3 3 2 2 3 3" xfId="40866"/>
    <cellStyle name="20% - Accent2 2 3 3 2 2 3 4" xfId="46453"/>
    <cellStyle name="20% - Accent2 2 3 3 2 2 3 5" xfId="51074"/>
    <cellStyle name="20% - Accent2 2 3 3 2 2 4" xfId="29355"/>
    <cellStyle name="20% - Accent2 2 3 3 2 2 4 2" xfId="41752"/>
    <cellStyle name="20% - Accent2 2 3 3 2 2 5" xfId="38264"/>
    <cellStyle name="20% - Accent2 2 3 3 2 2 6" xfId="46451"/>
    <cellStyle name="20% - Accent2 2 3 3 2 2 7" xfId="51072"/>
    <cellStyle name="20% - Accent2 2 3 3 2 3" xfId="20503"/>
    <cellStyle name="20% - Accent2 2 3 3 2 3 2" xfId="29358"/>
    <cellStyle name="20% - Accent2 2 3 3 2 3 2 2" xfId="41755"/>
    <cellStyle name="20% - Accent2 2 3 3 2 3 3" xfId="37614"/>
    <cellStyle name="20% - Accent2 2 3 3 2 3 4" xfId="46454"/>
    <cellStyle name="20% - Accent2 2 3 3 2 3 5" xfId="51075"/>
    <cellStyle name="20% - Accent2 2 3 3 2 4" xfId="24926"/>
    <cellStyle name="20% - Accent2 2 3 3 2 4 2" xfId="29359"/>
    <cellStyle name="20% - Accent2 2 3 3 2 4 2 2" xfId="41756"/>
    <cellStyle name="20% - Accent2 2 3 3 2 4 3" xfId="38915"/>
    <cellStyle name="20% - Accent2 2 3 3 2 4 4" xfId="46455"/>
    <cellStyle name="20% - Accent2 2 3 3 2 4 5" xfId="51076"/>
    <cellStyle name="20% - Accent2 2 3 3 2 5" xfId="26203"/>
    <cellStyle name="20% - Accent2 2 3 3 2 5 2" xfId="29360"/>
    <cellStyle name="20% - Accent2 2 3 3 2 5 2 2" xfId="41757"/>
    <cellStyle name="20% - Accent2 2 3 3 2 5 3" xfId="40214"/>
    <cellStyle name="20% - Accent2 2 3 3 2 5 4" xfId="46456"/>
    <cellStyle name="20% - Accent2 2 3 3 2 5 5" xfId="51077"/>
    <cellStyle name="20% - Accent2 2 3 3 2 6" xfId="29354"/>
    <cellStyle name="20% - Accent2 2 3 3 2 6 2" xfId="41751"/>
    <cellStyle name="20% - Accent2 2 3 3 2 7" xfId="36954"/>
    <cellStyle name="20% - Accent2 2 3 3 2 8" xfId="46450"/>
    <cellStyle name="20% - Accent2 2 3 3 2 9" xfId="51071"/>
    <cellStyle name="20% - Accent2 2 3 3 3" xfId="17654"/>
    <cellStyle name="20% - Accent2 2 3 3 3 2" xfId="22719"/>
    <cellStyle name="20% - Accent2 2 3 3 3 2 2" xfId="25562"/>
    <cellStyle name="20% - Accent2 2 3 3 3 2 2 2" xfId="29363"/>
    <cellStyle name="20% - Accent2 2 3 3 3 2 2 2 2" xfId="41760"/>
    <cellStyle name="20% - Accent2 2 3 3 3 2 2 3" xfId="39565"/>
    <cellStyle name="20% - Accent2 2 3 3 3 2 2 4" xfId="46459"/>
    <cellStyle name="20% - Accent2 2 3 3 3 2 2 5" xfId="51080"/>
    <cellStyle name="20% - Accent2 2 3 3 3 2 3" xfId="26844"/>
    <cellStyle name="20% - Accent2 2 3 3 3 2 3 2" xfId="29364"/>
    <cellStyle name="20% - Accent2 2 3 3 3 2 3 2 2" xfId="41761"/>
    <cellStyle name="20% - Accent2 2 3 3 3 2 3 3" xfId="40867"/>
    <cellStyle name="20% - Accent2 2 3 3 3 2 3 4" xfId="46460"/>
    <cellStyle name="20% - Accent2 2 3 3 3 2 3 5" xfId="51081"/>
    <cellStyle name="20% - Accent2 2 3 3 3 2 4" xfId="29362"/>
    <cellStyle name="20% - Accent2 2 3 3 3 2 4 2" xfId="41759"/>
    <cellStyle name="20% - Accent2 2 3 3 3 2 5" xfId="38265"/>
    <cellStyle name="20% - Accent2 2 3 3 3 2 6" xfId="46458"/>
    <cellStyle name="20% - Accent2 2 3 3 3 2 7" xfId="51079"/>
    <cellStyle name="20% - Accent2 2 3 3 3 3" xfId="20504"/>
    <cellStyle name="20% - Accent2 2 3 3 3 3 2" xfId="29365"/>
    <cellStyle name="20% - Accent2 2 3 3 3 3 2 2" xfId="41762"/>
    <cellStyle name="20% - Accent2 2 3 3 3 3 3" xfId="37615"/>
    <cellStyle name="20% - Accent2 2 3 3 3 3 4" xfId="46461"/>
    <cellStyle name="20% - Accent2 2 3 3 3 3 5" xfId="51082"/>
    <cellStyle name="20% - Accent2 2 3 3 3 4" xfId="24927"/>
    <cellStyle name="20% - Accent2 2 3 3 3 4 2" xfId="29366"/>
    <cellStyle name="20% - Accent2 2 3 3 3 4 2 2" xfId="41763"/>
    <cellStyle name="20% - Accent2 2 3 3 3 4 3" xfId="38916"/>
    <cellStyle name="20% - Accent2 2 3 3 3 4 4" xfId="46462"/>
    <cellStyle name="20% - Accent2 2 3 3 3 4 5" xfId="51083"/>
    <cellStyle name="20% - Accent2 2 3 3 3 5" xfId="26204"/>
    <cellStyle name="20% - Accent2 2 3 3 3 5 2" xfId="29367"/>
    <cellStyle name="20% - Accent2 2 3 3 3 5 2 2" xfId="41764"/>
    <cellStyle name="20% - Accent2 2 3 3 3 5 3" xfId="40215"/>
    <cellStyle name="20% - Accent2 2 3 3 3 5 4" xfId="46463"/>
    <cellStyle name="20% - Accent2 2 3 3 3 5 5" xfId="51084"/>
    <cellStyle name="20% - Accent2 2 3 3 3 6" xfId="29361"/>
    <cellStyle name="20% - Accent2 2 3 3 3 6 2" xfId="41758"/>
    <cellStyle name="20% - Accent2 2 3 3 3 7" xfId="36955"/>
    <cellStyle name="20% - Accent2 2 3 3 3 8" xfId="46457"/>
    <cellStyle name="20% - Accent2 2 3 3 3 9" xfId="51078"/>
    <cellStyle name="20% - Accent2 2 3 3 4" xfId="22717"/>
    <cellStyle name="20% - Accent2 2 3 3 4 2" xfId="25560"/>
    <cellStyle name="20% - Accent2 2 3 3 4 2 2" xfId="29369"/>
    <cellStyle name="20% - Accent2 2 3 3 4 2 2 2" xfId="41766"/>
    <cellStyle name="20% - Accent2 2 3 3 4 2 3" xfId="39563"/>
    <cellStyle name="20% - Accent2 2 3 3 4 2 4" xfId="46465"/>
    <cellStyle name="20% - Accent2 2 3 3 4 2 5" xfId="51086"/>
    <cellStyle name="20% - Accent2 2 3 3 4 3" xfId="26842"/>
    <cellStyle name="20% - Accent2 2 3 3 4 3 2" xfId="29370"/>
    <cellStyle name="20% - Accent2 2 3 3 4 3 2 2" xfId="41767"/>
    <cellStyle name="20% - Accent2 2 3 3 4 3 3" xfId="40865"/>
    <cellStyle name="20% - Accent2 2 3 3 4 3 4" xfId="46466"/>
    <cellStyle name="20% - Accent2 2 3 3 4 3 5" xfId="51087"/>
    <cellStyle name="20% - Accent2 2 3 3 4 4" xfId="29368"/>
    <cellStyle name="20% - Accent2 2 3 3 4 4 2" xfId="41765"/>
    <cellStyle name="20% - Accent2 2 3 3 4 5" xfId="38263"/>
    <cellStyle name="20% - Accent2 2 3 3 4 6" xfId="46464"/>
    <cellStyle name="20% - Accent2 2 3 3 4 7" xfId="51085"/>
    <cellStyle name="20% - Accent2 2 3 3 5" xfId="20502"/>
    <cellStyle name="20% - Accent2 2 3 3 5 2" xfId="29371"/>
    <cellStyle name="20% - Accent2 2 3 3 5 2 2" xfId="41768"/>
    <cellStyle name="20% - Accent2 2 3 3 5 3" xfId="37613"/>
    <cellStyle name="20% - Accent2 2 3 3 5 4" xfId="46467"/>
    <cellStyle name="20% - Accent2 2 3 3 5 5" xfId="51088"/>
    <cellStyle name="20% - Accent2 2 3 3 6" xfId="24925"/>
    <cellStyle name="20% - Accent2 2 3 3 6 2" xfId="29372"/>
    <cellStyle name="20% - Accent2 2 3 3 6 2 2" xfId="41769"/>
    <cellStyle name="20% - Accent2 2 3 3 6 3" xfId="38914"/>
    <cellStyle name="20% - Accent2 2 3 3 6 4" xfId="46468"/>
    <cellStyle name="20% - Accent2 2 3 3 6 5" xfId="51089"/>
    <cellStyle name="20% - Accent2 2 3 3 7" xfId="26202"/>
    <cellStyle name="20% - Accent2 2 3 3 7 2" xfId="29373"/>
    <cellStyle name="20% - Accent2 2 3 3 7 2 2" xfId="41770"/>
    <cellStyle name="20% - Accent2 2 3 3 7 3" xfId="40213"/>
    <cellStyle name="20% - Accent2 2 3 3 7 4" xfId="46469"/>
    <cellStyle name="20% - Accent2 2 3 3 7 5" xfId="51090"/>
    <cellStyle name="20% - Accent2 2 3 3 8" xfId="29353"/>
    <cellStyle name="20% - Accent2 2 3 3 8 2" xfId="41750"/>
    <cellStyle name="20% - Accent2 2 3 3 9" xfId="36953"/>
    <cellStyle name="20% - Accent2 2 3 4" xfId="17655"/>
    <cellStyle name="20% - Accent2 2 3 4 2" xfId="22720"/>
    <cellStyle name="20% - Accent2 2 3 4 2 2" xfId="25563"/>
    <cellStyle name="20% - Accent2 2 3 4 2 2 2" xfId="29376"/>
    <cellStyle name="20% - Accent2 2 3 4 2 2 2 2" xfId="41773"/>
    <cellStyle name="20% - Accent2 2 3 4 2 2 3" xfId="39566"/>
    <cellStyle name="20% - Accent2 2 3 4 2 2 4" xfId="46472"/>
    <cellStyle name="20% - Accent2 2 3 4 2 2 5" xfId="51093"/>
    <cellStyle name="20% - Accent2 2 3 4 2 3" xfId="26845"/>
    <cellStyle name="20% - Accent2 2 3 4 2 3 2" xfId="29377"/>
    <cellStyle name="20% - Accent2 2 3 4 2 3 2 2" xfId="41774"/>
    <cellStyle name="20% - Accent2 2 3 4 2 3 3" xfId="40868"/>
    <cellStyle name="20% - Accent2 2 3 4 2 3 4" xfId="46473"/>
    <cellStyle name="20% - Accent2 2 3 4 2 3 5" xfId="51094"/>
    <cellStyle name="20% - Accent2 2 3 4 2 4" xfId="29375"/>
    <cellStyle name="20% - Accent2 2 3 4 2 4 2" xfId="41772"/>
    <cellStyle name="20% - Accent2 2 3 4 2 5" xfId="38266"/>
    <cellStyle name="20% - Accent2 2 3 4 2 6" xfId="46471"/>
    <cellStyle name="20% - Accent2 2 3 4 2 7" xfId="51092"/>
    <cellStyle name="20% - Accent2 2 3 4 3" xfId="20505"/>
    <cellStyle name="20% - Accent2 2 3 4 3 2" xfId="29378"/>
    <cellStyle name="20% - Accent2 2 3 4 3 2 2" xfId="41775"/>
    <cellStyle name="20% - Accent2 2 3 4 3 3" xfId="37616"/>
    <cellStyle name="20% - Accent2 2 3 4 3 4" xfId="46474"/>
    <cellStyle name="20% - Accent2 2 3 4 3 5" xfId="51095"/>
    <cellStyle name="20% - Accent2 2 3 4 4" xfId="24928"/>
    <cellStyle name="20% - Accent2 2 3 4 4 2" xfId="29379"/>
    <cellStyle name="20% - Accent2 2 3 4 4 2 2" xfId="41776"/>
    <cellStyle name="20% - Accent2 2 3 4 4 3" xfId="38917"/>
    <cellStyle name="20% - Accent2 2 3 4 4 4" xfId="46475"/>
    <cellStyle name="20% - Accent2 2 3 4 4 5" xfId="51096"/>
    <cellStyle name="20% - Accent2 2 3 4 5" xfId="26205"/>
    <cellStyle name="20% - Accent2 2 3 4 5 2" xfId="29380"/>
    <cellStyle name="20% - Accent2 2 3 4 5 2 2" xfId="41777"/>
    <cellStyle name="20% - Accent2 2 3 4 5 3" xfId="40216"/>
    <cellStyle name="20% - Accent2 2 3 4 5 4" xfId="46476"/>
    <cellStyle name="20% - Accent2 2 3 4 5 5" xfId="51097"/>
    <cellStyle name="20% - Accent2 2 3 4 6" xfId="29374"/>
    <cellStyle name="20% - Accent2 2 3 4 6 2" xfId="41771"/>
    <cellStyle name="20% - Accent2 2 3 4 7" xfId="36956"/>
    <cellStyle name="20% - Accent2 2 3 4 8" xfId="46470"/>
    <cellStyle name="20% - Accent2 2 3 4 9" xfId="51091"/>
    <cellStyle name="20% - Accent2 2 3 5" xfId="17656"/>
    <cellStyle name="20% - Accent2 2 3 5 2" xfId="22721"/>
    <cellStyle name="20% - Accent2 2 3 5 2 2" xfId="25564"/>
    <cellStyle name="20% - Accent2 2 3 5 2 2 2" xfId="29383"/>
    <cellStyle name="20% - Accent2 2 3 5 2 2 2 2" xfId="41780"/>
    <cellStyle name="20% - Accent2 2 3 5 2 2 3" xfId="39567"/>
    <cellStyle name="20% - Accent2 2 3 5 2 2 4" xfId="46479"/>
    <cellStyle name="20% - Accent2 2 3 5 2 2 5" xfId="51100"/>
    <cellStyle name="20% - Accent2 2 3 5 2 3" xfId="26846"/>
    <cellStyle name="20% - Accent2 2 3 5 2 3 2" xfId="29384"/>
    <cellStyle name="20% - Accent2 2 3 5 2 3 2 2" xfId="41781"/>
    <cellStyle name="20% - Accent2 2 3 5 2 3 3" xfId="40869"/>
    <cellStyle name="20% - Accent2 2 3 5 2 3 4" xfId="46480"/>
    <cellStyle name="20% - Accent2 2 3 5 2 3 5" xfId="51101"/>
    <cellStyle name="20% - Accent2 2 3 5 2 4" xfId="29382"/>
    <cellStyle name="20% - Accent2 2 3 5 2 4 2" xfId="41779"/>
    <cellStyle name="20% - Accent2 2 3 5 2 5" xfId="38267"/>
    <cellStyle name="20% - Accent2 2 3 5 2 6" xfId="46478"/>
    <cellStyle name="20% - Accent2 2 3 5 2 7" xfId="51099"/>
    <cellStyle name="20% - Accent2 2 3 5 3" xfId="20506"/>
    <cellStyle name="20% - Accent2 2 3 5 3 2" xfId="29385"/>
    <cellStyle name="20% - Accent2 2 3 5 3 2 2" xfId="41782"/>
    <cellStyle name="20% - Accent2 2 3 5 3 3" xfId="37617"/>
    <cellStyle name="20% - Accent2 2 3 5 3 4" xfId="46481"/>
    <cellStyle name="20% - Accent2 2 3 5 3 5" xfId="51102"/>
    <cellStyle name="20% - Accent2 2 3 5 4" xfId="24929"/>
    <cellStyle name="20% - Accent2 2 3 5 4 2" xfId="29386"/>
    <cellStyle name="20% - Accent2 2 3 5 4 2 2" xfId="41783"/>
    <cellStyle name="20% - Accent2 2 3 5 4 3" xfId="38918"/>
    <cellStyle name="20% - Accent2 2 3 5 4 4" xfId="46482"/>
    <cellStyle name="20% - Accent2 2 3 5 4 5" xfId="51103"/>
    <cellStyle name="20% - Accent2 2 3 5 5" xfId="26206"/>
    <cellStyle name="20% - Accent2 2 3 5 5 2" xfId="29387"/>
    <cellStyle name="20% - Accent2 2 3 5 5 2 2" xfId="41784"/>
    <cellStyle name="20% - Accent2 2 3 5 5 3" xfId="40217"/>
    <cellStyle name="20% - Accent2 2 3 5 5 4" xfId="46483"/>
    <cellStyle name="20% - Accent2 2 3 5 5 5" xfId="51104"/>
    <cellStyle name="20% - Accent2 2 3 5 6" xfId="29381"/>
    <cellStyle name="20% - Accent2 2 3 5 6 2" xfId="41778"/>
    <cellStyle name="20% - Accent2 2 3 5 7" xfId="36957"/>
    <cellStyle name="20% - Accent2 2 3 5 8" xfId="46477"/>
    <cellStyle name="20% - Accent2 2 3 5 9" xfId="51098"/>
    <cellStyle name="20% - Accent2 2 3 6" xfId="16935"/>
    <cellStyle name="20% - Accent2 2 4" xfId="12627"/>
    <cellStyle name="20% - Accent2 2 4 2" xfId="17657"/>
    <cellStyle name="20% - Accent2 2 4 2 10" xfId="46484"/>
    <cellStyle name="20% - Accent2 2 4 2 11" xfId="51105"/>
    <cellStyle name="20% - Accent2 2 4 2 2" xfId="17658"/>
    <cellStyle name="20% - Accent2 2 4 2 2 2" xfId="22723"/>
    <cellStyle name="20% - Accent2 2 4 2 2 2 2" xfId="25566"/>
    <cellStyle name="20% - Accent2 2 4 2 2 2 2 2" xfId="29391"/>
    <cellStyle name="20% - Accent2 2 4 2 2 2 2 2 2" xfId="41788"/>
    <cellStyle name="20% - Accent2 2 4 2 2 2 2 3" xfId="39569"/>
    <cellStyle name="20% - Accent2 2 4 2 2 2 2 4" xfId="46487"/>
    <cellStyle name="20% - Accent2 2 4 2 2 2 2 5" xfId="51108"/>
    <cellStyle name="20% - Accent2 2 4 2 2 2 3" xfId="26848"/>
    <cellStyle name="20% - Accent2 2 4 2 2 2 3 2" xfId="29392"/>
    <cellStyle name="20% - Accent2 2 4 2 2 2 3 2 2" xfId="41789"/>
    <cellStyle name="20% - Accent2 2 4 2 2 2 3 3" xfId="40871"/>
    <cellStyle name="20% - Accent2 2 4 2 2 2 3 4" xfId="46488"/>
    <cellStyle name="20% - Accent2 2 4 2 2 2 3 5" xfId="51109"/>
    <cellStyle name="20% - Accent2 2 4 2 2 2 4" xfId="29390"/>
    <cellStyle name="20% - Accent2 2 4 2 2 2 4 2" xfId="41787"/>
    <cellStyle name="20% - Accent2 2 4 2 2 2 5" xfId="38269"/>
    <cellStyle name="20% - Accent2 2 4 2 2 2 6" xfId="46486"/>
    <cellStyle name="20% - Accent2 2 4 2 2 2 7" xfId="51107"/>
    <cellStyle name="20% - Accent2 2 4 2 2 3" xfId="20508"/>
    <cellStyle name="20% - Accent2 2 4 2 2 3 2" xfId="29393"/>
    <cellStyle name="20% - Accent2 2 4 2 2 3 2 2" xfId="41790"/>
    <cellStyle name="20% - Accent2 2 4 2 2 3 3" xfId="37619"/>
    <cellStyle name="20% - Accent2 2 4 2 2 3 4" xfId="46489"/>
    <cellStyle name="20% - Accent2 2 4 2 2 3 5" xfId="51110"/>
    <cellStyle name="20% - Accent2 2 4 2 2 4" xfId="24931"/>
    <cellStyle name="20% - Accent2 2 4 2 2 4 2" xfId="29394"/>
    <cellStyle name="20% - Accent2 2 4 2 2 4 2 2" xfId="41791"/>
    <cellStyle name="20% - Accent2 2 4 2 2 4 3" xfId="38920"/>
    <cellStyle name="20% - Accent2 2 4 2 2 4 4" xfId="46490"/>
    <cellStyle name="20% - Accent2 2 4 2 2 4 5" xfId="51111"/>
    <cellStyle name="20% - Accent2 2 4 2 2 5" xfId="26208"/>
    <cellStyle name="20% - Accent2 2 4 2 2 5 2" xfId="29395"/>
    <cellStyle name="20% - Accent2 2 4 2 2 5 2 2" xfId="41792"/>
    <cellStyle name="20% - Accent2 2 4 2 2 5 3" xfId="40219"/>
    <cellStyle name="20% - Accent2 2 4 2 2 5 4" xfId="46491"/>
    <cellStyle name="20% - Accent2 2 4 2 2 5 5" xfId="51112"/>
    <cellStyle name="20% - Accent2 2 4 2 2 6" xfId="29389"/>
    <cellStyle name="20% - Accent2 2 4 2 2 6 2" xfId="41786"/>
    <cellStyle name="20% - Accent2 2 4 2 2 7" xfId="36959"/>
    <cellStyle name="20% - Accent2 2 4 2 2 8" xfId="46485"/>
    <cellStyle name="20% - Accent2 2 4 2 2 9" xfId="51106"/>
    <cellStyle name="20% - Accent2 2 4 2 3" xfId="17659"/>
    <cellStyle name="20% - Accent2 2 4 2 3 2" xfId="22724"/>
    <cellStyle name="20% - Accent2 2 4 2 3 2 2" xfId="25567"/>
    <cellStyle name="20% - Accent2 2 4 2 3 2 2 2" xfId="29398"/>
    <cellStyle name="20% - Accent2 2 4 2 3 2 2 2 2" xfId="41795"/>
    <cellStyle name="20% - Accent2 2 4 2 3 2 2 3" xfId="39570"/>
    <cellStyle name="20% - Accent2 2 4 2 3 2 2 4" xfId="46494"/>
    <cellStyle name="20% - Accent2 2 4 2 3 2 2 5" xfId="51115"/>
    <cellStyle name="20% - Accent2 2 4 2 3 2 3" xfId="26849"/>
    <cellStyle name="20% - Accent2 2 4 2 3 2 3 2" xfId="29399"/>
    <cellStyle name="20% - Accent2 2 4 2 3 2 3 2 2" xfId="41796"/>
    <cellStyle name="20% - Accent2 2 4 2 3 2 3 3" xfId="40872"/>
    <cellStyle name="20% - Accent2 2 4 2 3 2 3 4" xfId="46495"/>
    <cellStyle name="20% - Accent2 2 4 2 3 2 3 5" xfId="51116"/>
    <cellStyle name="20% - Accent2 2 4 2 3 2 4" xfId="29397"/>
    <cellStyle name="20% - Accent2 2 4 2 3 2 4 2" xfId="41794"/>
    <cellStyle name="20% - Accent2 2 4 2 3 2 5" xfId="38270"/>
    <cellStyle name="20% - Accent2 2 4 2 3 2 6" xfId="46493"/>
    <cellStyle name="20% - Accent2 2 4 2 3 2 7" xfId="51114"/>
    <cellStyle name="20% - Accent2 2 4 2 3 3" xfId="20509"/>
    <cellStyle name="20% - Accent2 2 4 2 3 3 2" xfId="29400"/>
    <cellStyle name="20% - Accent2 2 4 2 3 3 2 2" xfId="41797"/>
    <cellStyle name="20% - Accent2 2 4 2 3 3 3" xfId="37620"/>
    <cellStyle name="20% - Accent2 2 4 2 3 3 4" xfId="46496"/>
    <cellStyle name="20% - Accent2 2 4 2 3 3 5" xfId="51117"/>
    <cellStyle name="20% - Accent2 2 4 2 3 4" xfId="24932"/>
    <cellStyle name="20% - Accent2 2 4 2 3 4 2" xfId="29401"/>
    <cellStyle name="20% - Accent2 2 4 2 3 4 2 2" xfId="41798"/>
    <cellStyle name="20% - Accent2 2 4 2 3 4 3" xfId="38921"/>
    <cellStyle name="20% - Accent2 2 4 2 3 4 4" xfId="46497"/>
    <cellStyle name="20% - Accent2 2 4 2 3 4 5" xfId="51118"/>
    <cellStyle name="20% - Accent2 2 4 2 3 5" xfId="26209"/>
    <cellStyle name="20% - Accent2 2 4 2 3 5 2" xfId="29402"/>
    <cellStyle name="20% - Accent2 2 4 2 3 5 2 2" xfId="41799"/>
    <cellStyle name="20% - Accent2 2 4 2 3 5 3" xfId="40220"/>
    <cellStyle name="20% - Accent2 2 4 2 3 5 4" xfId="46498"/>
    <cellStyle name="20% - Accent2 2 4 2 3 5 5" xfId="51119"/>
    <cellStyle name="20% - Accent2 2 4 2 3 6" xfId="29396"/>
    <cellStyle name="20% - Accent2 2 4 2 3 6 2" xfId="41793"/>
    <cellStyle name="20% - Accent2 2 4 2 3 7" xfId="36960"/>
    <cellStyle name="20% - Accent2 2 4 2 3 8" xfId="46492"/>
    <cellStyle name="20% - Accent2 2 4 2 3 9" xfId="51113"/>
    <cellStyle name="20% - Accent2 2 4 2 4" xfId="22722"/>
    <cellStyle name="20% - Accent2 2 4 2 4 2" xfId="25565"/>
    <cellStyle name="20% - Accent2 2 4 2 4 2 2" xfId="29404"/>
    <cellStyle name="20% - Accent2 2 4 2 4 2 2 2" xfId="41801"/>
    <cellStyle name="20% - Accent2 2 4 2 4 2 3" xfId="39568"/>
    <cellStyle name="20% - Accent2 2 4 2 4 2 4" xfId="46500"/>
    <cellStyle name="20% - Accent2 2 4 2 4 2 5" xfId="51121"/>
    <cellStyle name="20% - Accent2 2 4 2 4 3" xfId="26847"/>
    <cellStyle name="20% - Accent2 2 4 2 4 3 2" xfId="29405"/>
    <cellStyle name="20% - Accent2 2 4 2 4 3 2 2" xfId="41802"/>
    <cellStyle name="20% - Accent2 2 4 2 4 3 3" xfId="40870"/>
    <cellStyle name="20% - Accent2 2 4 2 4 3 4" xfId="46501"/>
    <cellStyle name="20% - Accent2 2 4 2 4 3 5" xfId="51122"/>
    <cellStyle name="20% - Accent2 2 4 2 4 4" xfId="29403"/>
    <cellStyle name="20% - Accent2 2 4 2 4 4 2" xfId="41800"/>
    <cellStyle name="20% - Accent2 2 4 2 4 5" xfId="38268"/>
    <cellStyle name="20% - Accent2 2 4 2 4 6" xfId="46499"/>
    <cellStyle name="20% - Accent2 2 4 2 4 7" xfId="51120"/>
    <cellStyle name="20% - Accent2 2 4 2 5" xfId="20507"/>
    <cellStyle name="20% - Accent2 2 4 2 5 2" xfId="29406"/>
    <cellStyle name="20% - Accent2 2 4 2 5 2 2" xfId="41803"/>
    <cellStyle name="20% - Accent2 2 4 2 5 3" xfId="37618"/>
    <cellStyle name="20% - Accent2 2 4 2 5 4" xfId="46502"/>
    <cellStyle name="20% - Accent2 2 4 2 5 5" xfId="51123"/>
    <cellStyle name="20% - Accent2 2 4 2 6" xfId="24930"/>
    <cellStyle name="20% - Accent2 2 4 2 6 2" xfId="29407"/>
    <cellStyle name="20% - Accent2 2 4 2 6 2 2" xfId="41804"/>
    <cellStyle name="20% - Accent2 2 4 2 6 3" xfId="38919"/>
    <cellStyle name="20% - Accent2 2 4 2 6 4" xfId="46503"/>
    <cellStyle name="20% - Accent2 2 4 2 6 5" xfId="51124"/>
    <cellStyle name="20% - Accent2 2 4 2 7" xfId="26207"/>
    <cellStyle name="20% - Accent2 2 4 2 7 2" xfId="29408"/>
    <cellStyle name="20% - Accent2 2 4 2 7 2 2" xfId="41805"/>
    <cellStyle name="20% - Accent2 2 4 2 7 3" xfId="40218"/>
    <cellStyle name="20% - Accent2 2 4 2 7 4" xfId="46504"/>
    <cellStyle name="20% - Accent2 2 4 2 7 5" xfId="51125"/>
    <cellStyle name="20% - Accent2 2 4 2 8" xfId="29388"/>
    <cellStyle name="20% - Accent2 2 4 2 8 2" xfId="41785"/>
    <cellStyle name="20% - Accent2 2 4 2 9" xfId="36958"/>
    <cellStyle name="20% - Accent2 2 4 3" xfId="17660"/>
    <cellStyle name="20% - Accent2 2 4 3 10" xfId="46505"/>
    <cellStyle name="20% - Accent2 2 4 3 11" xfId="51126"/>
    <cellStyle name="20% - Accent2 2 4 3 2" xfId="17661"/>
    <cellStyle name="20% - Accent2 2 4 3 2 2" xfId="22726"/>
    <cellStyle name="20% - Accent2 2 4 3 2 2 2" xfId="25569"/>
    <cellStyle name="20% - Accent2 2 4 3 2 2 2 2" xfId="29412"/>
    <cellStyle name="20% - Accent2 2 4 3 2 2 2 2 2" xfId="41809"/>
    <cellStyle name="20% - Accent2 2 4 3 2 2 2 3" xfId="39572"/>
    <cellStyle name="20% - Accent2 2 4 3 2 2 2 4" xfId="46508"/>
    <cellStyle name="20% - Accent2 2 4 3 2 2 2 5" xfId="51129"/>
    <cellStyle name="20% - Accent2 2 4 3 2 2 3" xfId="26851"/>
    <cellStyle name="20% - Accent2 2 4 3 2 2 3 2" xfId="29413"/>
    <cellStyle name="20% - Accent2 2 4 3 2 2 3 2 2" xfId="41810"/>
    <cellStyle name="20% - Accent2 2 4 3 2 2 3 3" xfId="40874"/>
    <cellStyle name="20% - Accent2 2 4 3 2 2 3 4" xfId="46509"/>
    <cellStyle name="20% - Accent2 2 4 3 2 2 3 5" xfId="51130"/>
    <cellStyle name="20% - Accent2 2 4 3 2 2 4" xfId="29411"/>
    <cellStyle name="20% - Accent2 2 4 3 2 2 4 2" xfId="41808"/>
    <cellStyle name="20% - Accent2 2 4 3 2 2 5" xfId="38272"/>
    <cellStyle name="20% - Accent2 2 4 3 2 2 6" xfId="46507"/>
    <cellStyle name="20% - Accent2 2 4 3 2 2 7" xfId="51128"/>
    <cellStyle name="20% - Accent2 2 4 3 2 3" xfId="20511"/>
    <cellStyle name="20% - Accent2 2 4 3 2 3 2" xfId="29414"/>
    <cellStyle name="20% - Accent2 2 4 3 2 3 2 2" xfId="41811"/>
    <cellStyle name="20% - Accent2 2 4 3 2 3 3" xfId="37622"/>
    <cellStyle name="20% - Accent2 2 4 3 2 3 4" xfId="46510"/>
    <cellStyle name="20% - Accent2 2 4 3 2 3 5" xfId="51131"/>
    <cellStyle name="20% - Accent2 2 4 3 2 4" xfId="24934"/>
    <cellStyle name="20% - Accent2 2 4 3 2 4 2" xfId="29415"/>
    <cellStyle name="20% - Accent2 2 4 3 2 4 2 2" xfId="41812"/>
    <cellStyle name="20% - Accent2 2 4 3 2 4 3" xfId="38923"/>
    <cellStyle name="20% - Accent2 2 4 3 2 4 4" xfId="46511"/>
    <cellStyle name="20% - Accent2 2 4 3 2 4 5" xfId="51132"/>
    <cellStyle name="20% - Accent2 2 4 3 2 5" xfId="26211"/>
    <cellStyle name="20% - Accent2 2 4 3 2 5 2" xfId="29416"/>
    <cellStyle name="20% - Accent2 2 4 3 2 5 2 2" xfId="41813"/>
    <cellStyle name="20% - Accent2 2 4 3 2 5 3" xfId="40222"/>
    <cellStyle name="20% - Accent2 2 4 3 2 5 4" xfId="46512"/>
    <cellStyle name="20% - Accent2 2 4 3 2 5 5" xfId="51133"/>
    <cellStyle name="20% - Accent2 2 4 3 2 6" xfId="29410"/>
    <cellStyle name="20% - Accent2 2 4 3 2 6 2" xfId="41807"/>
    <cellStyle name="20% - Accent2 2 4 3 2 7" xfId="36962"/>
    <cellStyle name="20% - Accent2 2 4 3 2 8" xfId="46506"/>
    <cellStyle name="20% - Accent2 2 4 3 2 9" xfId="51127"/>
    <cellStyle name="20% - Accent2 2 4 3 3" xfId="17662"/>
    <cellStyle name="20% - Accent2 2 4 3 3 2" xfId="22727"/>
    <cellStyle name="20% - Accent2 2 4 3 3 2 2" xfId="25570"/>
    <cellStyle name="20% - Accent2 2 4 3 3 2 2 2" xfId="29419"/>
    <cellStyle name="20% - Accent2 2 4 3 3 2 2 2 2" xfId="41816"/>
    <cellStyle name="20% - Accent2 2 4 3 3 2 2 3" xfId="39573"/>
    <cellStyle name="20% - Accent2 2 4 3 3 2 2 4" xfId="46515"/>
    <cellStyle name="20% - Accent2 2 4 3 3 2 2 5" xfId="51136"/>
    <cellStyle name="20% - Accent2 2 4 3 3 2 3" xfId="26852"/>
    <cellStyle name="20% - Accent2 2 4 3 3 2 3 2" xfId="29420"/>
    <cellStyle name="20% - Accent2 2 4 3 3 2 3 2 2" xfId="41817"/>
    <cellStyle name="20% - Accent2 2 4 3 3 2 3 3" xfId="40875"/>
    <cellStyle name="20% - Accent2 2 4 3 3 2 3 4" xfId="46516"/>
    <cellStyle name="20% - Accent2 2 4 3 3 2 3 5" xfId="51137"/>
    <cellStyle name="20% - Accent2 2 4 3 3 2 4" xfId="29418"/>
    <cellStyle name="20% - Accent2 2 4 3 3 2 4 2" xfId="41815"/>
    <cellStyle name="20% - Accent2 2 4 3 3 2 5" xfId="38273"/>
    <cellStyle name="20% - Accent2 2 4 3 3 2 6" xfId="46514"/>
    <cellStyle name="20% - Accent2 2 4 3 3 2 7" xfId="51135"/>
    <cellStyle name="20% - Accent2 2 4 3 3 3" xfId="20512"/>
    <cellStyle name="20% - Accent2 2 4 3 3 3 2" xfId="29421"/>
    <cellStyle name="20% - Accent2 2 4 3 3 3 2 2" xfId="41818"/>
    <cellStyle name="20% - Accent2 2 4 3 3 3 3" xfId="37623"/>
    <cellStyle name="20% - Accent2 2 4 3 3 3 4" xfId="46517"/>
    <cellStyle name="20% - Accent2 2 4 3 3 3 5" xfId="51138"/>
    <cellStyle name="20% - Accent2 2 4 3 3 4" xfId="24935"/>
    <cellStyle name="20% - Accent2 2 4 3 3 4 2" xfId="29422"/>
    <cellStyle name="20% - Accent2 2 4 3 3 4 2 2" xfId="41819"/>
    <cellStyle name="20% - Accent2 2 4 3 3 4 3" xfId="38924"/>
    <cellStyle name="20% - Accent2 2 4 3 3 4 4" xfId="46518"/>
    <cellStyle name="20% - Accent2 2 4 3 3 4 5" xfId="51139"/>
    <cellStyle name="20% - Accent2 2 4 3 3 5" xfId="26212"/>
    <cellStyle name="20% - Accent2 2 4 3 3 5 2" xfId="29423"/>
    <cellStyle name="20% - Accent2 2 4 3 3 5 2 2" xfId="41820"/>
    <cellStyle name="20% - Accent2 2 4 3 3 5 3" xfId="40223"/>
    <cellStyle name="20% - Accent2 2 4 3 3 5 4" xfId="46519"/>
    <cellStyle name="20% - Accent2 2 4 3 3 5 5" xfId="51140"/>
    <cellStyle name="20% - Accent2 2 4 3 3 6" xfId="29417"/>
    <cellStyle name="20% - Accent2 2 4 3 3 6 2" xfId="41814"/>
    <cellStyle name="20% - Accent2 2 4 3 3 7" xfId="36963"/>
    <cellStyle name="20% - Accent2 2 4 3 3 8" xfId="46513"/>
    <cellStyle name="20% - Accent2 2 4 3 3 9" xfId="51134"/>
    <cellStyle name="20% - Accent2 2 4 3 4" xfId="22725"/>
    <cellStyle name="20% - Accent2 2 4 3 4 2" xfId="25568"/>
    <cellStyle name="20% - Accent2 2 4 3 4 2 2" xfId="29425"/>
    <cellStyle name="20% - Accent2 2 4 3 4 2 2 2" xfId="41822"/>
    <cellStyle name="20% - Accent2 2 4 3 4 2 3" xfId="39571"/>
    <cellStyle name="20% - Accent2 2 4 3 4 2 4" xfId="46521"/>
    <cellStyle name="20% - Accent2 2 4 3 4 2 5" xfId="51142"/>
    <cellStyle name="20% - Accent2 2 4 3 4 3" xfId="26850"/>
    <cellStyle name="20% - Accent2 2 4 3 4 3 2" xfId="29426"/>
    <cellStyle name="20% - Accent2 2 4 3 4 3 2 2" xfId="41823"/>
    <cellStyle name="20% - Accent2 2 4 3 4 3 3" xfId="40873"/>
    <cellStyle name="20% - Accent2 2 4 3 4 3 4" xfId="46522"/>
    <cellStyle name="20% - Accent2 2 4 3 4 3 5" xfId="51143"/>
    <cellStyle name="20% - Accent2 2 4 3 4 4" xfId="29424"/>
    <cellStyle name="20% - Accent2 2 4 3 4 4 2" xfId="41821"/>
    <cellStyle name="20% - Accent2 2 4 3 4 5" xfId="38271"/>
    <cellStyle name="20% - Accent2 2 4 3 4 6" xfId="46520"/>
    <cellStyle name="20% - Accent2 2 4 3 4 7" xfId="51141"/>
    <cellStyle name="20% - Accent2 2 4 3 5" xfId="20510"/>
    <cellStyle name="20% - Accent2 2 4 3 5 2" xfId="29427"/>
    <cellStyle name="20% - Accent2 2 4 3 5 2 2" xfId="41824"/>
    <cellStyle name="20% - Accent2 2 4 3 5 3" xfId="37621"/>
    <cellStyle name="20% - Accent2 2 4 3 5 4" xfId="46523"/>
    <cellStyle name="20% - Accent2 2 4 3 5 5" xfId="51144"/>
    <cellStyle name="20% - Accent2 2 4 3 6" xfId="24933"/>
    <cellStyle name="20% - Accent2 2 4 3 6 2" xfId="29428"/>
    <cellStyle name="20% - Accent2 2 4 3 6 2 2" xfId="41825"/>
    <cellStyle name="20% - Accent2 2 4 3 6 3" xfId="38922"/>
    <cellStyle name="20% - Accent2 2 4 3 6 4" xfId="46524"/>
    <cellStyle name="20% - Accent2 2 4 3 6 5" xfId="51145"/>
    <cellStyle name="20% - Accent2 2 4 3 7" xfId="26210"/>
    <cellStyle name="20% - Accent2 2 4 3 7 2" xfId="29429"/>
    <cellStyle name="20% - Accent2 2 4 3 7 2 2" xfId="41826"/>
    <cellStyle name="20% - Accent2 2 4 3 7 3" xfId="40221"/>
    <cellStyle name="20% - Accent2 2 4 3 7 4" xfId="46525"/>
    <cellStyle name="20% - Accent2 2 4 3 7 5" xfId="51146"/>
    <cellStyle name="20% - Accent2 2 4 3 8" xfId="29409"/>
    <cellStyle name="20% - Accent2 2 4 3 8 2" xfId="41806"/>
    <cellStyle name="20% - Accent2 2 4 3 9" xfId="36961"/>
    <cellStyle name="20% - Accent2 2 4 4" xfId="17663"/>
    <cellStyle name="20% - Accent2 2 4 4 2" xfId="22728"/>
    <cellStyle name="20% - Accent2 2 4 4 2 2" xfId="25571"/>
    <cellStyle name="20% - Accent2 2 4 4 2 2 2" xfId="29432"/>
    <cellStyle name="20% - Accent2 2 4 4 2 2 2 2" xfId="41829"/>
    <cellStyle name="20% - Accent2 2 4 4 2 2 3" xfId="39574"/>
    <cellStyle name="20% - Accent2 2 4 4 2 2 4" xfId="46528"/>
    <cellStyle name="20% - Accent2 2 4 4 2 2 5" xfId="51149"/>
    <cellStyle name="20% - Accent2 2 4 4 2 3" xfId="26853"/>
    <cellStyle name="20% - Accent2 2 4 4 2 3 2" xfId="29433"/>
    <cellStyle name="20% - Accent2 2 4 4 2 3 2 2" xfId="41830"/>
    <cellStyle name="20% - Accent2 2 4 4 2 3 3" xfId="40876"/>
    <cellStyle name="20% - Accent2 2 4 4 2 3 4" xfId="46529"/>
    <cellStyle name="20% - Accent2 2 4 4 2 3 5" xfId="51150"/>
    <cellStyle name="20% - Accent2 2 4 4 2 4" xfId="29431"/>
    <cellStyle name="20% - Accent2 2 4 4 2 4 2" xfId="41828"/>
    <cellStyle name="20% - Accent2 2 4 4 2 5" xfId="38274"/>
    <cellStyle name="20% - Accent2 2 4 4 2 6" xfId="46527"/>
    <cellStyle name="20% - Accent2 2 4 4 2 7" xfId="51148"/>
    <cellStyle name="20% - Accent2 2 4 4 3" xfId="20513"/>
    <cellStyle name="20% - Accent2 2 4 4 3 2" xfId="29434"/>
    <cellStyle name="20% - Accent2 2 4 4 3 2 2" xfId="41831"/>
    <cellStyle name="20% - Accent2 2 4 4 3 3" xfId="37624"/>
    <cellStyle name="20% - Accent2 2 4 4 3 4" xfId="46530"/>
    <cellStyle name="20% - Accent2 2 4 4 3 5" xfId="51151"/>
    <cellStyle name="20% - Accent2 2 4 4 4" xfId="24936"/>
    <cellStyle name="20% - Accent2 2 4 4 4 2" xfId="29435"/>
    <cellStyle name="20% - Accent2 2 4 4 4 2 2" xfId="41832"/>
    <cellStyle name="20% - Accent2 2 4 4 4 3" xfId="38925"/>
    <cellStyle name="20% - Accent2 2 4 4 4 4" xfId="46531"/>
    <cellStyle name="20% - Accent2 2 4 4 4 5" xfId="51152"/>
    <cellStyle name="20% - Accent2 2 4 4 5" xfId="26213"/>
    <cellStyle name="20% - Accent2 2 4 4 5 2" xfId="29436"/>
    <cellStyle name="20% - Accent2 2 4 4 5 2 2" xfId="41833"/>
    <cellStyle name="20% - Accent2 2 4 4 5 3" xfId="40224"/>
    <cellStyle name="20% - Accent2 2 4 4 5 4" xfId="46532"/>
    <cellStyle name="20% - Accent2 2 4 4 5 5" xfId="51153"/>
    <cellStyle name="20% - Accent2 2 4 4 6" xfId="29430"/>
    <cellStyle name="20% - Accent2 2 4 4 6 2" xfId="41827"/>
    <cellStyle name="20% - Accent2 2 4 4 7" xfId="36964"/>
    <cellStyle name="20% - Accent2 2 4 4 8" xfId="46526"/>
    <cellStyle name="20% - Accent2 2 4 4 9" xfId="51147"/>
    <cellStyle name="20% - Accent2 2 4 5" xfId="17664"/>
    <cellStyle name="20% - Accent2 2 4 5 2" xfId="22729"/>
    <cellStyle name="20% - Accent2 2 4 5 2 2" xfId="25572"/>
    <cellStyle name="20% - Accent2 2 4 5 2 2 2" xfId="29439"/>
    <cellStyle name="20% - Accent2 2 4 5 2 2 2 2" xfId="41836"/>
    <cellStyle name="20% - Accent2 2 4 5 2 2 3" xfId="39575"/>
    <cellStyle name="20% - Accent2 2 4 5 2 2 4" xfId="46535"/>
    <cellStyle name="20% - Accent2 2 4 5 2 2 5" xfId="51156"/>
    <cellStyle name="20% - Accent2 2 4 5 2 3" xfId="26854"/>
    <cellStyle name="20% - Accent2 2 4 5 2 3 2" xfId="29440"/>
    <cellStyle name="20% - Accent2 2 4 5 2 3 2 2" xfId="41837"/>
    <cellStyle name="20% - Accent2 2 4 5 2 3 3" xfId="40877"/>
    <cellStyle name="20% - Accent2 2 4 5 2 3 4" xfId="46536"/>
    <cellStyle name="20% - Accent2 2 4 5 2 3 5" xfId="51157"/>
    <cellStyle name="20% - Accent2 2 4 5 2 4" xfId="29438"/>
    <cellStyle name="20% - Accent2 2 4 5 2 4 2" xfId="41835"/>
    <cellStyle name="20% - Accent2 2 4 5 2 5" xfId="38275"/>
    <cellStyle name="20% - Accent2 2 4 5 2 6" xfId="46534"/>
    <cellStyle name="20% - Accent2 2 4 5 2 7" xfId="51155"/>
    <cellStyle name="20% - Accent2 2 4 5 3" xfId="20514"/>
    <cellStyle name="20% - Accent2 2 4 5 3 2" xfId="29441"/>
    <cellStyle name="20% - Accent2 2 4 5 3 2 2" xfId="41838"/>
    <cellStyle name="20% - Accent2 2 4 5 3 3" xfId="37625"/>
    <cellStyle name="20% - Accent2 2 4 5 3 4" xfId="46537"/>
    <cellStyle name="20% - Accent2 2 4 5 3 5" xfId="51158"/>
    <cellStyle name="20% - Accent2 2 4 5 4" xfId="24937"/>
    <cellStyle name="20% - Accent2 2 4 5 4 2" xfId="29442"/>
    <cellStyle name="20% - Accent2 2 4 5 4 2 2" xfId="41839"/>
    <cellStyle name="20% - Accent2 2 4 5 4 3" xfId="38926"/>
    <cellStyle name="20% - Accent2 2 4 5 4 4" xfId="46538"/>
    <cellStyle name="20% - Accent2 2 4 5 4 5" xfId="51159"/>
    <cellStyle name="20% - Accent2 2 4 5 5" xfId="26214"/>
    <cellStyle name="20% - Accent2 2 4 5 5 2" xfId="29443"/>
    <cellStyle name="20% - Accent2 2 4 5 5 2 2" xfId="41840"/>
    <cellStyle name="20% - Accent2 2 4 5 5 3" xfId="40225"/>
    <cellStyle name="20% - Accent2 2 4 5 5 4" xfId="46539"/>
    <cellStyle name="20% - Accent2 2 4 5 5 5" xfId="51160"/>
    <cellStyle name="20% - Accent2 2 4 5 6" xfId="29437"/>
    <cellStyle name="20% - Accent2 2 4 5 6 2" xfId="41834"/>
    <cellStyle name="20% - Accent2 2 4 5 7" xfId="36965"/>
    <cellStyle name="20% - Accent2 2 4 5 8" xfId="46533"/>
    <cellStyle name="20% - Accent2 2 4 5 9" xfId="51154"/>
    <cellStyle name="20% - Accent2 2 4 6" xfId="16936"/>
    <cellStyle name="20% - Accent2 2 5" xfId="12628"/>
    <cellStyle name="20% - Accent2 2 5 2" xfId="17665"/>
    <cellStyle name="20% - Accent2 2 5 2 10" xfId="46540"/>
    <cellStyle name="20% - Accent2 2 5 2 11" xfId="51161"/>
    <cellStyle name="20% - Accent2 2 5 2 2" xfId="17666"/>
    <cellStyle name="20% - Accent2 2 5 2 2 2" xfId="22731"/>
    <cellStyle name="20% - Accent2 2 5 2 2 2 2" xfId="25574"/>
    <cellStyle name="20% - Accent2 2 5 2 2 2 2 2" xfId="29447"/>
    <cellStyle name="20% - Accent2 2 5 2 2 2 2 2 2" xfId="41844"/>
    <cellStyle name="20% - Accent2 2 5 2 2 2 2 3" xfId="39577"/>
    <cellStyle name="20% - Accent2 2 5 2 2 2 2 4" xfId="46543"/>
    <cellStyle name="20% - Accent2 2 5 2 2 2 2 5" xfId="51164"/>
    <cellStyle name="20% - Accent2 2 5 2 2 2 3" xfId="26856"/>
    <cellStyle name="20% - Accent2 2 5 2 2 2 3 2" xfId="29448"/>
    <cellStyle name="20% - Accent2 2 5 2 2 2 3 2 2" xfId="41845"/>
    <cellStyle name="20% - Accent2 2 5 2 2 2 3 3" xfId="40879"/>
    <cellStyle name="20% - Accent2 2 5 2 2 2 3 4" xfId="46544"/>
    <cellStyle name="20% - Accent2 2 5 2 2 2 3 5" xfId="51165"/>
    <cellStyle name="20% - Accent2 2 5 2 2 2 4" xfId="29446"/>
    <cellStyle name="20% - Accent2 2 5 2 2 2 4 2" xfId="41843"/>
    <cellStyle name="20% - Accent2 2 5 2 2 2 5" xfId="38277"/>
    <cellStyle name="20% - Accent2 2 5 2 2 2 6" xfId="46542"/>
    <cellStyle name="20% - Accent2 2 5 2 2 2 7" xfId="51163"/>
    <cellStyle name="20% - Accent2 2 5 2 2 3" xfId="20516"/>
    <cellStyle name="20% - Accent2 2 5 2 2 3 2" xfId="29449"/>
    <cellStyle name="20% - Accent2 2 5 2 2 3 2 2" xfId="41846"/>
    <cellStyle name="20% - Accent2 2 5 2 2 3 3" xfId="37627"/>
    <cellStyle name="20% - Accent2 2 5 2 2 3 4" xfId="46545"/>
    <cellStyle name="20% - Accent2 2 5 2 2 3 5" xfId="51166"/>
    <cellStyle name="20% - Accent2 2 5 2 2 4" xfId="24939"/>
    <cellStyle name="20% - Accent2 2 5 2 2 4 2" xfId="29450"/>
    <cellStyle name="20% - Accent2 2 5 2 2 4 2 2" xfId="41847"/>
    <cellStyle name="20% - Accent2 2 5 2 2 4 3" xfId="38928"/>
    <cellStyle name="20% - Accent2 2 5 2 2 4 4" xfId="46546"/>
    <cellStyle name="20% - Accent2 2 5 2 2 4 5" xfId="51167"/>
    <cellStyle name="20% - Accent2 2 5 2 2 5" xfId="26216"/>
    <cellStyle name="20% - Accent2 2 5 2 2 5 2" xfId="29451"/>
    <cellStyle name="20% - Accent2 2 5 2 2 5 2 2" xfId="41848"/>
    <cellStyle name="20% - Accent2 2 5 2 2 5 3" xfId="40227"/>
    <cellStyle name="20% - Accent2 2 5 2 2 5 4" xfId="46547"/>
    <cellStyle name="20% - Accent2 2 5 2 2 5 5" xfId="51168"/>
    <cellStyle name="20% - Accent2 2 5 2 2 6" xfId="29445"/>
    <cellStyle name="20% - Accent2 2 5 2 2 6 2" xfId="41842"/>
    <cellStyle name="20% - Accent2 2 5 2 2 7" xfId="36967"/>
    <cellStyle name="20% - Accent2 2 5 2 2 8" xfId="46541"/>
    <cellStyle name="20% - Accent2 2 5 2 2 9" xfId="51162"/>
    <cellStyle name="20% - Accent2 2 5 2 3" xfId="17667"/>
    <cellStyle name="20% - Accent2 2 5 2 3 2" xfId="22732"/>
    <cellStyle name="20% - Accent2 2 5 2 3 2 2" xfId="25575"/>
    <cellStyle name="20% - Accent2 2 5 2 3 2 2 2" xfId="29454"/>
    <cellStyle name="20% - Accent2 2 5 2 3 2 2 2 2" xfId="41851"/>
    <cellStyle name="20% - Accent2 2 5 2 3 2 2 3" xfId="39578"/>
    <cellStyle name="20% - Accent2 2 5 2 3 2 2 4" xfId="46550"/>
    <cellStyle name="20% - Accent2 2 5 2 3 2 2 5" xfId="51171"/>
    <cellStyle name="20% - Accent2 2 5 2 3 2 3" xfId="26857"/>
    <cellStyle name="20% - Accent2 2 5 2 3 2 3 2" xfId="29455"/>
    <cellStyle name="20% - Accent2 2 5 2 3 2 3 2 2" xfId="41852"/>
    <cellStyle name="20% - Accent2 2 5 2 3 2 3 3" xfId="40880"/>
    <cellStyle name="20% - Accent2 2 5 2 3 2 3 4" xfId="46551"/>
    <cellStyle name="20% - Accent2 2 5 2 3 2 3 5" xfId="51172"/>
    <cellStyle name="20% - Accent2 2 5 2 3 2 4" xfId="29453"/>
    <cellStyle name="20% - Accent2 2 5 2 3 2 4 2" xfId="41850"/>
    <cellStyle name="20% - Accent2 2 5 2 3 2 5" xfId="38278"/>
    <cellStyle name="20% - Accent2 2 5 2 3 2 6" xfId="46549"/>
    <cellStyle name="20% - Accent2 2 5 2 3 2 7" xfId="51170"/>
    <cellStyle name="20% - Accent2 2 5 2 3 3" xfId="20517"/>
    <cellStyle name="20% - Accent2 2 5 2 3 3 2" xfId="29456"/>
    <cellStyle name="20% - Accent2 2 5 2 3 3 2 2" xfId="41853"/>
    <cellStyle name="20% - Accent2 2 5 2 3 3 3" xfId="37628"/>
    <cellStyle name="20% - Accent2 2 5 2 3 3 4" xfId="46552"/>
    <cellStyle name="20% - Accent2 2 5 2 3 3 5" xfId="51173"/>
    <cellStyle name="20% - Accent2 2 5 2 3 4" xfId="24940"/>
    <cellStyle name="20% - Accent2 2 5 2 3 4 2" xfId="29457"/>
    <cellStyle name="20% - Accent2 2 5 2 3 4 2 2" xfId="41854"/>
    <cellStyle name="20% - Accent2 2 5 2 3 4 3" xfId="38929"/>
    <cellStyle name="20% - Accent2 2 5 2 3 4 4" xfId="46553"/>
    <cellStyle name="20% - Accent2 2 5 2 3 4 5" xfId="51174"/>
    <cellStyle name="20% - Accent2 2 5 2 3 5" xfId="26217"/>
    <cellStyle name="20% - Accent2 2 5 2 3 5 2" xfId="29458"/>
    <cellStyle name="20% - Accent2 2 5 2 3 5 2 2" xfId="41855"/>
    <cellStyle name="20% - Accent2 2 5 2 3 5 3" xfId="40228"/>
    <cellStyle name="20% - Accent2 2 5 2 3 5 4" xfId="46554"/>
    <cellStyle name="20% - Accent2 2 5 2 3 5 5" xfId="51175"/>
    <cellStyle name="20% - Accent2 2 5 2 3 6" xfId="29452"/>
    <cellStyle name="20% - Accent2 2 5 2 3 6 2" xfId="41849"/>
    <cellStyle name="20% - Accent2 2 5 2 3 7" xfId="36968"/>
    <cellStyle name="20% - Accent2 2 5 2 3 8" xfId="46548"/>
    <cellStyle name="20% - Accent2 2 5 2 3 9" xfId="51169"/>
    <cellStyle name="20% - Accent2 2 5 2 4" xfId="22730"/>
    <cellStyle name="20% - Accent2 2 5 2 4 2" xfId="25573"/>
    <cellStyle name="20% - Accent2 2 5 2 4 2 2" xfId="29460"/>
    <cellStyle name="20% - Accent2 2 5 2 4 2 2 2" xfId="41857"/>
    <cellStyle name="20% - Accent2 2 5 2 4 2 3" xfId="39576"/>
    <cellStyle name="20% - Accent2 2 5 2 4 2 4" xfId="46556"/>
    <cellStyle name="20% - Accent2 2 5 2 4 2 5" xfId="51177"/>
    <cellStyle name="20% - Accent2 2 5 2 4 3" xfId="26855"/>
    <cellStyle name="20% - Accent2 2 5 2 4 3 2" xfId="29461"/>
    <cellStyle name="20% - Accent2 2 5 2 4 3 2 2" xfId="41858"/>
    <cellStyle name="20% - Accent2 2 5 2 4 3 3" xfId="40878"/>
    <cellStyle name="20% - Accent2 2 5 2 4 3 4" xfId="46557"/>
    <cellStyle name="20% - Accent2 2 5 2 4 3 5" xfId="51178"/>
    <cellStyle name="20% - Accent2 2 5 2 4 4" xfId="29459"/>
    <cellStyle name="20% - Accent2 2 5 2 4 4 2" xfId="41856"/>
    <cellStyle name="20% - Accent2 2 5 2 4 5" xfId="38276"/>
    <cellStyle name="20% - Accent2 2 5 2 4 6" xfId="46555"/>
    <cellStyle name="20% - Accent2 2 5 2 4 7" xfId="51176"/>
    <cellStyle name="20% - Accent2 2 5 2 5" xfId="20515"/>
    <cellStyle name="20% - Accent2 2 5 2 5 2" xfId="29462"/>
    <cellStyle name="20% - Accent2 2 5 2 5 2 2" xfId="41859"/>
    <cellStyle name="20% - Accent2 2 5 2 5 3" xfId="37626"/>
    <cellStyle name="20% - Accent2 2 5 2 5 4" xfId="46558"/>
    <cellStyle name="20% - Accent2 2 5 2 5 5" xfId="51179"/>
    <cellStyle name="20% - Accent2 2 5 2 6" xfId="24938"/>
    <cellStyle name="20% - Accent2 2 5 2 6 2" xfId="29463"/>
    <cellStyle name="20% - Accent2 2 5 2 6 2 2" xfId="41860"/>
    <cellStyle name="20% - Accent2 2 5 2 6 3" xfId="38927"/>
    <cellStyle name="20% - Accent2 2 5 2 6 4" xfId="46559"/>
    <cellStyle name="20% - Accent2 2 5 2 6 5" xfId="51180"/>
    <cellStyle name="20% - Accent2 2 5 2 7" xfId="26215"/>
    <cellStyle name="20% - Accent2 2 5 2 7 2" xfId="29464"/>
    <cellStyle name="20% - Accent2 2 5 2 7 2 2" xfId="41861"/>
    <cellStyle name="20% - Accent2 2 5 2 7 3" xfId="40226"/>
    <cellStyle name="20% - Accent2 2 5 2 7 4" xfId="46560"/>
    <cellStyle name="20% - Accent2 2 5 2 7 5" xfId="51181"/>
    <cellStyle name="20% - Accent2 2 5 2 8" xfId="29444"/>
    <cellStyle name="20% - Accent2 2 5 2 8 2" xfId="41841"/>
    <cellStyle name="20% - Accent2 2 5 2 9" xfId="36966"/>
    <cellStyle name="20% - Accent2 2 5 3" xfId="17668"/>
    <cellStyle name="20% - Accent2 2 5 3 2" xfId="22733"/>
    <cellStyle name="20% - Accent2 2 5 3 2 2" xfId="25576"/>
    <cellStyle name="20% - Accent2 2 5 3 2 2 2" xfId="29467"/>
    <cellStyle name="20% - Accent2 2 5 3 2 2 2 2" xfId="41864"/>
    <cellStyle name="20% - Accent2 2 5 3 2 2 3" xfId="39579"/>
    <cellStyle name="20% - Accent2 2 5 3 2 2 4" xfId="46563"/>
    <cellStyle name="20% - Accent2 2 5 3 2 2 5" xfId="51184"/>
    <cellStyle name="20% - Accent2 2 5 3 2 3" xfId="26858"/>
    <cellStyle name="20% - Accent2 2 5 3 2 3 2" xfId="29468"/>
    <cellStyle name="20% - Accent2 2 5 3 2 3 2 2" xfId="41865"/>
    <cellStyle name="20% - Accent2 2 5 3 2 3 3" xfId="40881"/>
    <cellStyle name="20% - Accent2 2 5 3 2 3 4" xfId="46564"/>
    <cellStyle name="20% - Accent2 2 5 3 2 3 5" xfId="51185"/>
    <cellStyle name="20% - Accent2 2 5 3 2 4" xfId="29466"/>
    <cellStyle name="20% - Accent2 2 5 3 2 4 2" xfId="41863"/>
    <cellStyle name="20% - Accent2 2 5 3 2 5" xfId="38279"/>
    <cellStyle name="20% - Accent2 2 5 3 2 6" xfId="46562"/>
    <cellStyle name="20% - Accent2 2 5 3 2 7" xfId="51183"/>
    <cellStyle name="20% - Accent2 2 5 3 3" xfId="20518"/>
    <cellStyle name="20% - Accent2 2 5 3 3 2" xfId="29469"/>
    <cellStyle name="20% - Accent2 2 5 3 3 2 2" xfId="41866"/>
    <cellStyle name="20% - Accent2 2 5 3 3 3" xfId="37629"/>
    <cellStyle name="20% - Accent2 2 5 3 3 4" xfId="46565"/>
    <cellStyle name="20% - Accent2 2 5 3 3 5" xfId="51186"/>
    <cellStyle name="20% - Accent2 2 5 3 4" xfId="24941"/>
    <cellStyle name="20% - Accent2 2 5 3 4 2" xfId="29470"/>
    <cellStyle name="20% - Accent2 2 5 3 4 2 2" xfId="41867"/>
    <cellStyle name="20% - Accent2 2 5 3 4 3" xfId="38930"/>
    <cellStyle name="20% - Accent2 2 5 3 4 4" xfId="46566"/>
    <cellStyle name="20% - Accent2 2 5 3 4 5" xfId="51187"/>
    <cellStyle name="20% - Accent2 2 5 3 5" xfId="26218"/>
    <cellStyle name="20% - Accent2 2 5 3 5 2" xfId="29471"/>
    <cellStyle name="20% - Accent2 2 5 3 5 2 2" xfId="41868"/>
    <cellStyle name="20% - Accent2 2 5 3 5 3" xfId="40229"/>
    <cellStyle name="20% - Accent2 2 5 3 5 4" xfId="46567"/>
    <cellStyle name="20% - Accent2 2 5 3 5 5" xfId="51188"/>
    <cellStyle name="20% - Accent2 2 5 3 6" xfId="29465"/>
    <cellStyle name="20% - Accent2 2 5 3 6 2" xfId="41862"/>
    <cellStyle name="20% - Accent2 2 5 3 7" xfId="36969"/>
    <cellStyle name="20% - Accent2 2 5 3 8" xfId="46561"/>
    <cellStyle name="20% - Accent2 2 5 3 9" xfId="51182"/>
    <cellStyle name="20% - Accent2 2 5 4" xfId="17669"/>
    <cellStyle name="20% - Accent2 2 5 4 2" xfId="22734"/>
    <cellStyle name="20% - Accent2 2 5 4 2 2" xfId="25577"/>
    <cellStyle name="20% - Accent2 2 5 4 2 2 2" xfId="29474"/>
    <cellStyle name="20% - Accent2 2 5 4 2 2 2 2" xfId="41871"/>
    <cellStyle name="20% - Accent2 2 5 4 2 2 3" xfId="39580"/>
    <cellStyle name="20% - Accent2 2 5 4 2 2 4" xfId="46570"/>
    <cellStyle name="20% - Accent2 2 5 4 2 2 5" xfId="51191"/>
    <cellStyle name="20% - Accent2 2 5 4 2 3" xfId="26859"/>
    <cellStyle name="20% - Accent2 2 5 4 2 3 2" xfId="29475"/>
    <cellStyle name="20% - Accent2 2 5 4 2 3 2 2" xfId="41872"/>
    <cellStyle name="20% - Accent2 2 5 4 2 3 3" xfId="40882"/>
    <cellStyle name="20% - Accent2 2 5 4 2 3 4" xfId="46571"/>
    <cellStyle name="20% - Accent2 2 5 4 2 3 5" xfId="51192"/>
    <cellStyle name="20% - Accent2 2 5 4 2 4" xfId="29473"/>
    <cellStyle name="20% - Accent2 2 5 4 2 4 2" xfId="41870"/>
    <cellStyle name="20% - Accent2 2 5 4 2 5" xfId="38280"/>
    <cellStyle name="20% - Accent2 2 5 4 2 6" xfId="46569"/>
    <cellStyle name="20% - Accent2 2 5 4 2 7" xfId="51190"/>
    <cellStyle name="20% - Accent2 2 5 4 3" xfId="20519"/>
    <cellStyle name="20% - Accent2 2 5 4 3 2" xfId="29476"/>
    <cellStyle name="20% - Accent2 2 5 4 3 2 2" xfId="41873"/>
    <cellStyle name="20% - Accent2 2 5 4 3 3" xfId="37630"/>
    <cellStyle name="20% - Accent2 2 5 4 3 4" xfId="46572"/>
    <cellStyle name="20% - Accent2 2 5 4 3 5" xfId="51193"/>
    <cellStyle name="20% - Accent2 2 5 4 4" xfId="24942"/>
    <cellStyle name="20% - Accent2 2 5 4 4 2" xfId="29477"/>
    <cellStyle name="20% - Accent2 2 5 4 4 2 2" xfId="41874"/>
    <cellStyle name="20% - Accent2 2 5 4 4 3" xfId="38931"/>
    <cellStyle name="20% - Accent2 2 5 4 4 4" xfId="46573"/>
    <cellStyle name="20% - Accent2 2 5 4 4 5" xfId="51194"/>
    <cellStyle name="20% - Accent2 2 5 4 5" xfId="26219"/>
    <cellStyle name="20% - Accent2 2 5 4 5 2" xfId="29478"/>
    <cellStyle name="20% - Accent2 2 5 4 5 2 2" xfId="41875"/>
    <cellStyle name="20% - Accent2 2 5 4 5 3" xfId="40230"/>
    <cellStyle name="20% - Accent2 2 5 4 5 4" xfId="46574"/>
    <cellStyle name="20% - Accent2 2 5 4 5 5" xfId="51195"/>
    <cellStyle name="20% - Accent2 2 5 4 6" xfId="29472"/>
    <cellStyle name="20% - Accent2 2 5 4 6 2" xfId="41869"/>
    <cellStyle name="20% - Accent2 2 5 4 7" xfId="36970"/>
    <cellStyle name="20% - Accent2 2 5 4 8" xfId="46568"/>
    <cellStyle name="20% - Accent2 2 5 4 9" xfId="51189"/>
    <cellStyle name="20% - Accent2 2 5 5" xfId="16937"/>
    <cellStyle name="20% - Accent2 2 6" xfId="12629"/>
    <cellStyle name="20% - Accent2 2 6 2" xfId="17670"/>
    <cellStyle name="20% - Accent2 2 6 2 2" xfId="22735"/>
    <cellStyle name="20% - Accent2 2 6 2 2 2" xfId="25578"/>
    <cellStyle name="20% - Accent2 2 6 2 2 2 2" xfId="29481"/>
    <cellStyle name="20% - Accent2 2 6 2 2 2 2 2" xfId="41878"/>
    <cellStyle name="20% - Accent2 2 6 2 2 2 3" xfId="39581"/>
    <cellStyle name="20% - Accent2 2 6 2 2 2 4" xfId="46577"/>
    <cellStyle name="20% - Accent2 2 6 2 2 2 5" xfId="51198"/>
    <cellStyle name="20% - Accent2 2 6 2 2 3" xfId="26860"/>
    <cellStyle name="20% - Accent2 2 6 2 2 3 2" xfId="29482"/>
    <cellStyle name="20% - Accent2 2 6 2 2 3 2 2" xfId="41879"/>
    <cellStyle name="20% - Accent2 2 6 2 2 3 3" xfId="40883"/>
    <cellStyle name="20% - Accent2 2 6 2 2 3 4" xfId="46578"/>
    <cellStyle name="20% - Accent2 2 6 2 2 3 5" xfId="51199"/>
    <cellStyle name="20% - Accent2 2 6 2 2 4" xfId="29480"/>
    <cellStyle name="20% - Accent2 2 6 2 2 4 2" xfId="41877"/>
    <cellStyle name="20% - Accent2 2 6 2 2 5" xfId="38281"/>
    <cellStyle name="20% - Accent2 2 6 2 2 6" xfId="46576"/>
    <cellStyle name="20% - Accent2 2 6 2 2 7" xfId="51197"/>
    <cellStyle name="20% - Accent2 2 6 2 3" xfId="20520"/>
    <cellStyle name="20% - Accent2 2 6 2 3 2" xfId="29483"/>
    <cellStyle name="20% - Accent2 2 6 2 3 2 2" xfId="41880"/>
    <cellStyle name="20% - Accent2 2 6 2 3 3" xfId="37631"/>
    <cellStyle name="20% - Accent2 2 6 2 3 4" xfId="46579"/>
    <cellStyle name="20% - Accent2 2 6 2 3 5" xfId="51200"/>
    <cellStyle name="20% - Accent2 2 6 2 4" xfId="24943"/>
    <cellStyle name="20% - Accent2 2 6 2 4 2" xfId="29484"/>
    <cellStyle name="20% - Accent2 2 6 2 4 2 2" xfId="41881"/>
    <cellStyle name="20% - Accent2 2 6 2 4 3" xfId="38932"/>
    <cellStyle name="20% - Accent2 2 6 2 4 4" xfId="46580"/>
    <cellStyle name="20% - Accent2 2 6 2 4 5" xfId="51201"/>
    <cellStyle name="20% - Accent2 2 6 2 5" xfId="26220"/>
    <cellStyle name="20% - Accent2 2 6 2 5 2" xfId="29485"/>
    <cellStyle name="20% - Accent2 2 6 2 5 2 2" xfId="41882"/>
    <cellStyle name="20% - Accent2 2 6 2 5 3" xfId="40231"/>
    <cellStyle name="20% - Accent2 2 6 2 5 4" xfId="46581"/>
    <cellStyle name="20% - Accent2 2 6 2 5 5" xfId="51202"/>
    <cellStyle name="20% - Accent2 2 6 2 6" xfId="29479"/>
    <cellStyle name="20% - Accent2 2 6 2 6 2" xfId="41876"/>
    <cellStyle name="20% - Accent2 2 6 2 7" xfId="36971"/>
    <cellStyle name="20% - Accent2 2 6 2 8" xfId="46575"/>
    <cellStyle name="20% - Accent2 2 6 2 9" xfId="51196"/>
    <cellStyle name="20% - Accent2 2 6 3" xfId="17671"/>
    <cellStyle name="20% - Accent2 2 6 3 2" xfId="22736"/>
    <cellStyle name="20% - Accent2 2 6 3 2 2" xfId="25579"/>
    <cellStyle name="20% - Accent2 2 6 3 2 2 2" xfId="29488"/>
    <cellStyle name="20% - Accent2 2 6 3 2 2 2 2" xfId="41885"/>
    <cellStyle name="20% - Accent2 2 6 3 2 2 3" xfId="39582"/>
    <cellStyle name="20% - Accent2 2 6 3 2 2 4" xfId="46584"/>
    <cellStyle name="20% - Accent2 2 6 3 2 2 5" xfId="51205"/>
    <cellStyle name="20% - Accent2 2 6 3 2 3" xfId="26861"/>
    <cellStyle name="20% - Accent2 2 6 3 2 3 2" xfId="29489"/>
    <cellStyle name="20% - Accent2 2 6 3 2 3 2 2" xfId="41886"/>
    <cellStyle name="20% - Accent2 2 6 3 2 3 3" xfId="40884"/>
    <cellStyle name="20% - Accent2 2 6 3 2 3 4" xfId="46585"/>
    <cellStyle name="20% - Accent2 2 6 3 2 3 5" xfId="51206"/>
    <cellStyle name="20% - Accent2 2 6 3 2 4" xfId="29487"/>
    <cellStyle name="20% - Accent2 2 6 3 2 4 2" xfId="41884"/>
    <cellStyle name="20% - Accent2 2 6 3 2 5" xfId="38282"/>
    <cellStyle name="20% - Accent2 2 6 3 2 6" xfId="46583"/>
    <cellStyle name="20% - Accent2 2 6 3 2 7" xfId="51204"/>
    <cellStyle name="20% - Accent2 2 6 3 3" xfId="20521"/>
    <cellStyle name="20% - Accent2 2 6 3 3 2" xfId="29490"/>
    <cellStyle name="20% - Accent2 2 6 3 3 2 2" xfId="41887"/>
    <cellStyle name="20% - Accent2 2 6 3 3 3" xfId="37632"/>
    <cellStyle name="20% - Accent2 2 6 3 3 4" xfId="46586"/>
    <cellStyle name="20% - Accent2 2 6 3 3 5" xfId="51207"/>
    <cellStyle name="20% - Accent2 2 6 3 4" xfId="24944"/>
    <cellStyle name="20% - Accent2 2 6 3 4 2" xfId="29491"/>
    <cellStyle name="20% - Accent2 2 6 3 4 2 2" xfId="41888"/>
    <cellStyle name="20% - Accent2 2 6 3 4 3" xfId="38933"/>
    <cellStyle name="20% - Accent2 2 6 3 4 4" xfId="46587"/>
    <cellStyle name="20% - Accent2 2 6 3 4 5" xfId="51208"/>
    <cellStyle name="20% - Accent2 2 6 3 5" xfId="26221"/>
    <cellStyle name="20% - Accent2 2 6 3 5 2" xfId="29492"/>
    <cellStyle name="20% - Accent2 2 6 3 5 2 2" xfId="41889"/>
    <cellStyle name="20% - Accent2 2 6 3 5 3" xfId="40232"/>
    <cellStyle name="20% - Accent2 2 6 3 5 4" xfId="46588"/>
    <cellStyle name="20% - Accent2 2 6 3 5 5" xfId="51209"/>
    <cellStyle name="20% - Accent2 2 6 3 6" xfId="29486"/>
    <cellStyle name="20% - Accent2 2 6 3 6 2" xfId="41883"/>
    <cellStyle name="20% - Accent2 2 6 3 7" xfId="36972"/>
    <cellStyle name="20% - Accent2 2 6 3 8" xfId="46582"/>
    <cellStyle name="20% - Accent2 2 6 3 9" xfId="51203"/>
    <cellStyle name="20% - Accent2 2 6 4" xfId="16938"/>
    <cellStyle name="20% - Accent2 2 7" xfId="12630"/>
    <cellStyle name="20% - Accent2 2 7 10" xfId="17423"/>
    <cellStyle name="20% - Accent2 2 7 2" xfId="22641"/>
    <cellStyle name="20% - Accent2 2 7 2 2" xfId="25486"/>
    <cellStyle name="20% - Accent2 2 7 2 2 2" xfId="29495"/>
    <cellStyle name="20% - Accent2 2 7 2 2 2 2" xfId="41892"/>
    <cellStyle name="20% - Accent2 2 7 2 2 3" xfId="39486"/>
    <cellStyle name="20% - Accent2 2 7 2 2 4" xfId="46591"/>
    <cellStyle name="20% - Accent2 2 7 2 2 5" xfId="51212"/>
    <cellStyle name="20% - Accent2 2 7 2 3" xfId="26766"/>
    <cellStyle name="20% - Accent2 2 7 2 3 2" xfId="29496"/>
    <cellStyle name="20% - Accent2 2 7 2 3 2 2" xfId="41893"/>
    <cellStyle name="20% - Accent2 2 7 2 3 3" xfId="40787"/>
    <cellStyle name="20% - Accent2 2 7 2 3 4" xfId="46592"/>
    <cellStyle name="20% - Accent2 2 7 2 3 5" xfId="51213"/>
    <cellStyle name="20% - Accent2 2 7 2 4" xfId="29494"/>
    <cellStyle name="20% - Accent2 2 7 2 4 2" xfId="41891"/>
    <cellStyle name="20% - Accent2 2 7 2 5" xfId="38185"/>
    <cellStyle name="20% - Accent2 2 7 2 6" xfId="46590"/>
    <cellStyle name="20% - Accent2 2 7 2 7" xfId="51211"/>
    <cellStyle name="20% - Accent2 2 7 3" xfId="20426"/>
    <cellStyle name="20% - Accent2 2 7 3 2" xfId="29497"/>
    <cellStyle name="20% - Accent2 2 7 3 2 2" xfId="41894"/>
    <cellStyle name="20% - Accent2 2 7 3 3" xfId="37536"/>
    <cellStyle name="20% - Accent2 2 7 3 4" xfId="46593"/>
    <cellStyle name="20% - Accent2 2 7 3 5" xfId="51214"/>
    <cellStyle name="20% - Accent2 2 7 4" xfId="24849"/>
    <cellStyle name="20% - Accent2 2 7 4 2" xfId="29498"/>
    <cellStyle name="20% - Accent2 2 7 4 2 2" xfId="41895"/>
    <cellStyle name="20% - Accent2 2 7 4 3" xfId="38837"/>
    <cellStyle name="20% - Accent2 2 7 4 4" xfId="46594"/>
    <cellStyle name="20% - Accent2 2 7 4 5" xfId="51215"/>
    <cellStyle name="20% - Accent2 2 7 5" xfId="26125"/>
    <cellStyle name="20% - Accent2 2 7 5 2" xfId="29499"/>
    <cellStyle name="20% - Accent2 2 7 5 2 2" xfId="41896"/>
    <cellStyle name="20% - Accent2 2 7 5 3" xfId="40135"/>
    <cellStyle name="20% - Accent2 2 7 5 4" xfId="46595"/>
    <cellStyle name="20% - Accent2 2 7 5 5" xfId="51216"/>
    <cellStyle name="20% - Accent2 2 7 6" xfId="29493"/>
    <cellStyle name="20% - Accent2 2 7 6 2" xfId="41890"/>
    <cellStyle name="20% - Accent2 2 7 7" xfId="36875"/>
    <cellStyle name="20% - Accent2 2 7 8" xfId="46589"/>
    <cellStyle name="20% - Accent2 2 7 9" xfId="51210"/>
    <cellStyle name="20% - Accent2 2 8" xfId="12631"/>
    <cellStyle name="20% - Accent2 2 8 10" xfId="17517"/>
    <cellStyle name="20% - Accent2 2 8 2" xfId="22655"/>
    <cellStyle name="20% - Accent2 2 8 2 2" xfId="25499"/>
    <cellStyle name="20% - Accent2 2 8 2 2 2" xfId="29502"/>
    <cellStyle name="20% - Accent2 2 8 2 2 2 2" xfId="41899"/>
    <cellStyle name="20% - Accent2 2 8 2 2 3" xfId="39499"/>
    <cellStyle name="20% - Accent2 2 8 2 2 4" xfId="46598"/>
    <cellStyle name="20% - Accent2 2 8 2 2 5" xfId="51219"/>
    <cellStyle name="20% - Accent2 2 8 2 3" xfId="26779"/>
    <cellStyle name="20% - Accent2 2 8 2 3 2" xfId="29503"/>
    <cellStyle name="20% - Accent2 2 8 2 3 2 2" xfId="41900"/>
    <cellStyle name="20% - Accent2 2 8 2 3 3" xfId="40800"/>
    <cellStyle name="20% - Accent2 2 8 2 3 4" xfId="46599"/>
    <cellStyle name="20% - Accent2 2 8 2 3 5" xfId="51220"/>
    <cellStyle name="20% - Accent2 2 8 2 4" xfId="29501"/>
    <cellStyle name="20% - Accent2 2 8 2 4 2" xfId="41898"/>
    <cellStyle name="20% - Accent2 2 8 2 5" xfId="38198"/>
    <cellStyle name="20% - Accent2 2 8 2 6" xfId="46597"/>
    <cellStyle name="20% - Accent2 2 8 2 7" xfId="51218"/>
    <cellStyle name="20% - Accent2 2 8 3" xfId="20440"/>
    <cellStyle name="20% - Accent2 2 8 3 2" xfId="29504"/>
    <cellStyle name="20% - Accent2 2 8 3 2 2" xfId="41901"/>
    <cellStyle name="20% - Accent2 2 8 3 3" xfId="37549"/>
    <cellStyle name="20% - Accent2 2 8 3 4" xfId="46600"/>
    <cellStyle name="20% - Accent2 2 8 3 5" xfId="51221"/>
    <cellStyle name="20% - Accent2 2 8 4" xfId="24862"/>
    <cellStyle name="20% - Accent2 2 8 4 2" xfId="29505"/>
    <cellStyle name="20% - Accent2 2 8 4 2 2" xfId="41902"/>
    <cellStyle name="20% - Accent2 2 8 4 3" xfId="38850"/>
    <cellStyle name="20% - Accent2 2 8 4 4" xfId="46601"/>
    <cellStyle name="20% - Accent2 2 8 4 5" xfId="51222"/>
    <cellStyle name="20% - Accent2 2 8 5" xfId="26138"/>
    <cellStyle name="20% - Accent2 2 8 5 2" xfId="29506"/>
    <cellStyle name="20% - Accent2 2 8 5 2 2" xfId="41903"/>
    <cellStyle name="20% - Accent2 2 8 5 3" xfId="40148"/>
    <cellStyle name="20% - Accent2 2 8 5 4" xfId="46602"/>
    <cellStyle name="20% - Accent2 2 8 5 5" xfId="51223"/>
    <cellStyle name="20% - Accent2 2 8 6" xfId="29500"/>
    <cellStyle name="20% - Accent2 2 8 6 2" xfId="41897"/>
    <cellStyle name="20% - Accent2 2 8 7" xfId="36888"/>
    <cellStyle name="20% - Accent2 2 8 8" xfId="46596"/>
    <cellStyle name="20% - Accent2 2 8 9" xfId="51217"/>
    <cellStyle name="20% - Accent2 2 9" xfId="12632"/>
    <cellStyle name="20% - Accent2 2 9 2" xfId="17672"/>
    <cellStyle name="20% - Accent2 3" xfId="49"/>
    <cellStyle name="20% - Accent2 3 2" xfId="12634"/>
    <cellStyle name="20% - Accent2 3 2 2" xfId="12635"/>
    <cellStyle name="20% - Accent2 3 2 2 2" xfId="12636"/>
    <cellStyle name="20% - Accent2 3 2 2 2 2" xfId="12637"/>
    <cellStyle name="20% - Accent2 3 2 2 3" xfId="12638"/>
    <cellStyle name="20% - Accent2 3 2 3" xfId="12639"/>
    <cellStyle name="20% - Accent2 3 2 3 2" xfId="12640"/>
    <cellStyle name="20% - Accent2 3 2 4" xfId="12641"/>
    <cellStyle name="20% - Accent2 3 2 5" xfId="17673"/>
    <cellStyle name="20% - Accent2 3 3" xfId="12642"/>
    <cellStyle name="20% - Accent2 3 3 2" xfId="12643"/>
    <cellStyle name="20% - Accent2 3 3 2 2" xfId="12644"/>
    <cellStyle name="20% - Accent2 3 3 2 2 2" xfId="12645"/>
    <cellStyle name="20% - Accent2 3 3 2 3" xfId="12646"/>
    <cellStyle name="20% - Accent2 3 3 3" xfId="12647"/>
    <cellStyle name="20% - Accent2 3 3 3 2" xfId="12648"/>
    <cellStyle name="20% - Accent2 3 3 4" xfId="12649"/>
    <cellStyle name="20% - Accent2 3 3 5" xfId="18280"/>
    <cellStyle name="20% - Accent2 3 4" xfId="12650"/>
    <cellStyle name="20% - Accent2 3 4 2" xfId="12651"/>
    <cellStyle name="20% - Accent2 3 4 2 2" xfId="12652"/>
    <cellStyle name="20% - Accent2 3 4 3" xfId="12653"/>
    <cellStyle name="20% - Accent2 3 5" xfId="12654"/>
    <cellStyle name="20% - Accent2 3 5 2" xfId="12655"/>
    <cellStyle name="20% - Accent2 3 6" xfId="12656"/>
    <cellStyle name="20% - Accent2 3 7" xfId="16939"/>
    <cellStyle name="20% - Accent2 3 8" xfId="12633"/>
    <cellStyle name="20% - Accent2 4" xfId="50"/>
    <cellStyle name="20% - Accent2 4 2" xfId="18438"/>
    <cellStyle name="20% - Accent2 4 3" xfId="16940"/>
    <cellStyle name="20% - Accent2 4 4" xfId="12657"/>
    <cellStyle name="20% - Accent2 5" xfId="51"/>
    <cellStyle name="20% - Accent2 5 2" xfId="17361"/>
    <cellStyle name="20% - Accent2 5 3" xfId="12658"/>
    <cellStyle name="20% - Accent2 6" xfId="52"/>
    <cellStyle name="20% - Accent2 6 2" xfId="17516"/>
    <cellStyle name="20% - Accent2 6 3" xfId="12659"/>
    <cellStyle name="20% - Accent2 7" xfId="53"/>
    <cellStyle name="20% - Accent2 7 2" xfId="17674"/>
    <cellStyle name="20% - Accent2 7 3" xfId="12660"/>
    <cellStyle name="20% - Accent2 8" xfId="54"/>
    <cellStyle name="20% - Accent2 8 2" xfId="17675"/>
    <cellStyle name="20% - Accent2 8 3" xfId="12661"/>
    <cellStyle name="20% - Accent2 9" xfId="55"/>
    <cellStyle name="20% - Accent3" xfId="12442" builtinId="38" customBuiltin="1"/>
    <cellStyle name="20% - Accent3 10" xfId="56"/>
    <cellStyle name="20% - Accent3 11" xfId="57"/>
    <cellStyle name="20% - Accent3 12" xfId="58"/>
    <cellStyle name="20% - Accent3 13" xfId="59"/>
    <cellStyle name="20% - Accent3 14" xfId="60"/>
    <cellStyle name="20% - Accent3 15" xfId="61"/>
    <cellStyle name="20% - Accent3 16" xfId="694"/>
    <cellStyle name="20% - Accent3 16 2" xfId="46107"/>
    <cellStyle name="20% - Accent3 17" xfId="46145"/>
    <cellStyle name="20% - Accent3 2" xfId="62"/>
    <cellStyle name="20% - Accent3 2 10" xfId="12662"/>
    <cellStyle name="20% - Accent3 2 10 2" xfId="22737"/>
    <cellStyle name="20% - Accent3 2 10 2 2" xfId="25580"/>
    <cellStyle name="20% - Accent3 2 10 2 2 2" xfId="29509"/>
    <cellStyle name="20% - Accent3 2 10 2 2 2 2" xfId="41906"/>
    <cellStyle name="20% - Accent3 2 10 2 2 3" xfId="39583"/>
    <cellStyle name="20% - Accent3 2 10 2 2 4" xfId="46605"/>
    <cellStyle name="20% - Accent3 2 10 2 2 5" xfId="51226"/>
    <cellStyle name="20% - Accent3 2 10 2 3" xfId="26862"/>
    <cellStyle name="20% - Accent3 2 10 2 3 2" xfId="29510"/>
    <cellStyle name="20% - Accent3 2 10 2 3 2 2" xfId="41907"/>
    <cellStyle name="20% - Accent3 2 10 2 3 3" xfId="40885"/>
    <cellStyle name="20% - Accent3 2 10 2 3 4" xfId="46606"/>
    <cellStyle name="20% - Accent3 2 10 2 3 5" xfId="51227"/>
    <cellStyle name="20% - Accent3 2 10 2 4" xfId="29508"/>
    <cellStyle name="20% - Accent3 2 10 2 4 2" xfId="41905"/>
    <cellStyle name="20% - Accent3 2 10 2 5" xfId="38283"/>
    <cellStyle name="20% - Accent3 2 10 2 6" xfId="46604"/>
    <cellStyle name="20% - Accent3 2 10 2 7" xfId="51225"/>
    <cellStyle name="20% - Accent3 2 10 3" xfId="20522"/>
    <cellStyle name="20% - Accent3 2 10 3 2" xfId="29511"/>
    <cellStyle name="20% - Accent3 2 10 3 2 2" xfId="41908"/>
    <cellStyle name="20% - Accent3 2 10 3 3" xfId="37633"/>
    <cellStyle name="20% - Accent3 2 10 3 4" xfId="46607"/>
    <cellStyle name="20% - Accent3 2 10 3 5" xfId="51228"/>
    <cellStyle name="20% - Accent3 2 10 4" xfId="24945"/>
    <cellStyle name="20% - Accent3 2 10 4 2" xfId="29512"/>
    <cellStyle name="20% - Accent3 2 10 4 2 2" xfId="41909"/>
    <cellStyle name="20% - Accent3 2 10 4 3" xfId="38934"/>
    <cellStyle name="20% - Accent3 2 10 4 4" xfId="46608"/>
    <cellStyle name="20% - Accent3 2 10 4 5" xfId="51229"/>
    <cellStyle name="20% - Accent3 2 10 5" xfId="26222"/>
    <cellStyle name="20% - Accent3 2 10 5 2" xfId="29513"/>
    <cellStyle name="20% - Accent3 2 10 5 2 2" xfId="41910"/>
    <cellStyle name="20% - Accent3 2 10 5 3" xfId="40233"/>
    <cellStyle name="20% - Accent3 2 10 5 4" xfId="46609"/>
    <cellStyle name="20% - Accent3 2 10 5 5" xfId="51230"/>
    <cellStyle name="20% - Accent3 2 10 6" xfId="29507"/>
    <cellStyle name="20% - Accent3 2 10 6 2" xfId="41904"/>
    <cellStyle name="20% - Accent3 2 10 7" xfId="36973"/>
    <cellStyle name="20% - Accent3 2 10 8" xfId="46603"/>
    <cellStyle name="20% - Accent3 2 10 9" xfId="51224"/>
    <cellStyle name="20% - Accent3 2 11" xfId="18252"/>
    <cellStyle name="20% - Accent3 2 12" xfId="18554"/>
    <cellStyle name="20% - Accent3 2 12 2" xfId="23193"/>
    <cellStyle name="20% - Accent3 2 12 2 2" xfId="26029"/>
    <cellStyle name="20% - Accent3 2 12 2 2 2" xfId="29516"/>
    <cellStyle name="20% - Accent3 2 12 2 2 2 2" xfId="41913"/>
    <cellStyle name="20% - Accent3 2 12 2 2 3" xfId="40038"/>
    <cellStyle name="20% - Accent3 2 12 2 2 4" xfId="46612"/>
    <cellStyle name="20% - Accent3 2 12 2 2 5" xfId="51233"/>
    <cellStyle name="20% - Accent3 2 12 2 3" xfId="27314"/>
    <cellStyle name="20% - Accent3 2 12 2 3 2" xfId="29517"/>
    <cellStyle name="20% - Accent3 2 12 2 3 2 2" xfId="41914"/>
    <cellStyle name="20% - Accent3 2 12 2 3 3" xfId="41340"/>
    <cellStyle name="20% - Accent3 2 12 2 3 4" xfId="46613"/>
    <cellStyle name="20% - Accent3 2 12 2 3 5" xfId="51234"/>
    <cellStyle name="20% - Accent3 2 12 2 4" xfId="29515"/>
    <cellStyle name="20% - Accent3 2 12 2 4 2" xfId="41912"/>
    <cellStyle name="20% - Accent3 2 12 2 5" xfId="38738"/>
    <cellStyle name="20% - Accent3 2 12 2 6" xfId="46611"/>
    <cellStyle name="20% - Accent3 2 12 2 7" xfId="51232"/>
    <cellStyle name="20% - Accent3 2 12 3" xfId="20980"/>
    <cellStyle name="20% - Accent3 2 12 3 2" xfId="29518"/>
    <cellStyle name="20% - Accent3 2 12 3 2 2" xfId="41915"/>
    <cellStyle name="20% - Accent3 2 12 3 3" xfId="38088"/>
    <cellStyle name="20% - Accent3 2 12 3 4" xfId="46614"/>
    <cellStyle name="20% - Accent3 2 12 3 5" xfId="51235"/>
    <cellStyle name="20% - Accent3 2 12 4" xfId="25397"/>
    <cellStyle name="20% - Accent3 2 12 4 2" xfId="29519"/>
    <cellStyle name="20% - Accent3 2 12 4 2 2" xfId="41916"/>
    <cellStyle name="20% - Accent3 2 12 4 3" xfId="39389"/>
    <cellStyle name="20% - Accent3 2 12 4 4" xfId="46615"/>
    <cellStyle name="20% - Accent3 2 12 4 5" xfId="51236"/>
    <cellStyle name="20% - Accent3 2 12 5" xfId="26677"/>
    <cellStyle name="20% - Accent3 2 12 5 2" xfId="29520"/>
    <cellStyle name="20% - Accent3 2 12 5 2 2" xfId="41917"/>
    <cellStyle name="20% - Accent3 2 12 5 3" xfId="40688"/>
    <cellStyle name="20% - Accent3 2 12 5 4" xfId="46616"/>
    <cellStyle name="20% - Accent3 2 12 5 5" xfId="51237"/>
    <cellStyle name="20% - Accent3 2 12 6" xfId="29514"/>
    <cellStyle name="20% - Accent3 2 12 6 2" xfId="41911"/>
    <cellStyle name="20% - Accent3 2 12 7" xfId="37428"/>
    <cellStyle name="20% - Accent3 2 12 8" xfId="46610"/>
    <cellStyle name="20% - Accent3 2 12 9" xfId="51231"/>
    <cellStyle name="20% - Accent3 2 13" xfId="18626"/>
    <cellStyle name="20% - Accent3 2 14" xfId="18608"/>
    <cellStyle name="20% - Accent3 2 14 2" xfId="23243"/>
    <cellStyle name="20% - Accent3 2 14 2 2" xfId="26080"/>
    <cellStyle name="20% - Accent3 2 14 2 2 2" xfId="29523"/>
    <cellStyle name="20% - Accent3 2 14 2 2 2 2" xfId="41920"/>
    <cellStyle name="20% - Accent3 2 14 2 2 3" xfId="40089"/>
    <cellStyle name="20% - Accent3 2 14 2 2 4" xfId="46619"/>
    <cellStyle name="20% - Accent3 2 14 2 2 5" xfId="51240"/>
    <cellStyle name="20% - Accent3 2 14 2 3" xfId="27365"/>
    <cellStyle name="20% - Accent3 2 14 2 3 2" xfId="29524"/>
    <cellStyle name="20% - Accent3 2 14 2 3 2 2" xfId="41921"/>
    <cellStyle name="20% - Accent3 2 14 2 3 3" xfId="41392"/>
    <cellStyle name="20% - Accent3 2 14 2 3 4" xfId="46620"/>
    <cellStyle name="20% - Accent3 2 14 2 3 5" xfId="51241"/>
    <cellStyle name="20% - Accent3 2 14 2 4" xfId="29522"/>
    <cellStyle name="20% - Accent3 2 14 2 4 2" xfId="41919"/>
    <cellStyle name="20% - Accent3 2 14 2 5" xfId="38790"/>
    <cellStyle name="20% - Accent3 2 14 2 6" xfId="46618"/>
    <cellStyle name="20% - Accent3 2 14 2 7" xfId="51239"/>
    <cellStyle name="20% - Accent3 2 14 3" xfId="21030"/>
    <cellStyle name="20% - Accent3 2 14 3 2" xfId="29525"/>
    <cellStyle name="20% - Accent3 2 14 3 2 2" xfId="41922"/>
    <cellStyle name="20% - Accent3 2 14 3 3" xfId="38139"/>
    <cellStyle name="20% - Accent3 2 14 3 4" xfId="46621"/>
    <cellStyle name="20% - Accent3 2 14 3 5" xfId="51242"/>
    <cellStyle name="20% - Accent3 2 14 4" xfId="25448"/>
    <cellStyle name="20% - Accent3 2 14 4 2" xfId="29526"/>
    <cellStyle name="20% - Accent3 2 14 4 2 2" xfId="41923"/>
    <cellStyle name="20% - Accent3 2 14 4 3" xfId="39440"/>
    <cellStyle name="20% - Accent3 2 14 4 4" xfId="46622"/>
    <cellStyle name="20% - Accent3 2 14 4 5" xfId="51243"/>
    <cellStyle name="20% - Accent3 2 14 5" xfId="26728"/>
    <cellStyle name="20% - Accent3 2 14 5 2" xfId="29527"/>
    <cellStyle name="20% - Accent3 2 14 5 2 2" xfId="41924"/>
    <cellStyle name="20% - Accent3 2 14 5 3" xfId="40740"/>
    <cellStyle name="20% - Accent3 2 14 5 4" xfId="46623"/>
    <cellStyle name="20% - Accent3 2 14 5 5" xfId="51244"/>
    <cellStyle name="20% - Accent3 2 14 6" xfId="29521"/>
    <cellStyle name="20% - Accent3 2 14 6 2" xfId="41918"/>
    <cellStyle name="20% - Accent3 2 14 7" xfId="37480"/>
    <cellStyle name="20% - Accent3 2 14 8" xfId="46617"/>
    <cellStyle name="20% - Accent3 2 14 9" xfId="51238"/>
    <cellStyle name="20% - Accent3 2 15" xfId="27433"/>
    <cellStyle name="20% - Accent3 2 15 2" xfId="29528"/>
    <cellStyle name="20% - Accent3 2 15 2 2" xfId="41925"/>
    <cellStyle name="20% - Accent3 2 15 3" xfId="41447"/>
    <cellStyle name="20% - Accent3 2 15 4" xfId="46624"/>
    <cellStyle name="20% - Accent3 2 15 5" xfId="51245"/>
    <cellStyle name="20% - Accent3 2 16" xfId="16941"/>
    <cellStyle name="20% - Accent3 2 17" xfId="12462"/>
    <cellStyle name="20% - Accent3 2 2" xfId="746"/>
    <cellStyle name="20% - Accent3 2 2 2" xfId="1535"/>
    <cellStyle name="20% - Accent3 2 2 2 2" xfId="3021"/>
    <cellStyle name="20% - Accent3 2 2 2 2 2" xfId="5922"/>
    <cellStyle name="20% - Accent3 2 2 2 2 2 2" xfId="11698"/>
    <cellStyle name="20% - Accent3 2 2 2 2 3" xfId="8813"/>
    <cellStyle name="20% - Accent3 2 2 2 2 4" xfId="17444"/>
    <cellStyle name="20% - Accent3 2 2 2 3" xfId="4482"/>
    <cellStyle name="20% - Accent3 2 2 2 3 2" xfId="10258"/>
    <cellStyle name="20% - Accent3 2 2 2 4" xfId="7373"/>
    <cellStyle name="20% - Accent3 2 2 2 5" xfId="12664"/>
    <cellStyle name="20% - Accent3 2 2 3" xfId="2360"/>
    <cellStyle name="20% - Accent3 2 2 3 2" xfId="5264"/>
    <cellStyle name="20% - Accent3 2 2 3 2 2" xfId="11040"/>
    <cellStyle name="20% - Accent3 2 2 3 2 3" xfId="18685"/>
    <cellStyle name="20% - Accent3 2 2 3 3" xfId="8155"/>
    <cellStyle name="20% - Accent3 2 2 3 4" xfId="12665"/>
    <cellStyle name="20% - Accent3 2 2 4" xfId="3824"/>
    <cellStyle name="20% - Accent3 2 2 4 2" xfId="9600"/>
    <cellStyle name="20% - Accent3 2 2 4 3" xfId="16942"/>
    <cellStyle name="20% - Accent3 2 2 5" xfId="6715"/>
    <cellStyle name="20% - Accent3 2 2 6" xfId="12663"/>
    <cellStyle name="20% - Accent3 2 3" xfId="12666"/>
    <cellStyle name="20% - Accent3 2 3 2" xfId="12667"/>
    <cellStyle name="20% - Accent3 2 3 2 10" xfId="36974"/>
    <cellStyle name="20% - Accent3 2 3 2 11" xfId="46625"/>
    <cellStyle name="20% - Accent3 2 3 2 12" xfId="51246"/>
    <cellStyle name="20% - Accent3 2 3 2 2" xfId="17676"/>
    <cellStyle name="20% - Accent3 2 3 2 2 10" xfId="46626"/>
    <cellStyle name="20% - Accent3 2 3 2 2 11" xfId="51247"/>
    <cellStyle name="20% - Accent3 2 3 2 2 2" xfId="17677"/>
    <cellStyle name="20% - Accent3 2 3 2 2 2 2" xfId="22740"/>
    <cellStyle name="20% - Accent3 2 3 2 2 2 2 2" xfId="25583"/>
    <cellStyle name="20% - Accent3 2 3 2 2 2 2 2 2" xfId="29533"/>
    <cellStyle name="20% - Accent3 2 3 2 2 2 2 2 2 2" xfId="41930"/>
    <cellStyle name="20% - Accent3 2 3 2 2 2 2 2 3" xfId="39586"/>
    <cellStyle name="20% - Accent3 2 3 2 2 2 2 2 4" xfId="46629"/>
    <cellStyle name="20% - Accent3 2 3 2 2 2 2 2 5" xfId="51250"/>
    <cellStyle name="20% - Accent3 2 3 2 2 2 2 3" xfId="26865"/>
    <cellStyle name="20% - Accent3 2 3 2 2 2 2 3 2" xfId="29534"/>
    <cellStyle name="20% - Accent3 2 3 2 2 2 2 3 2 2" xfId="41931"/>
    <cellStyle name="20% - Accent3 2 3 2 2 2 2 3 3" xfId="40888"/>
    <cellStyle name="20% - Accent3 2 3 2 2 2 2 3 4" xfId="46630"/>
    <cellStyle name="20% - Accent3 2 3 2 2 2 2 3 5" xfId="51251"/>
    <cellStyle name="20% - Accent3 2 3 2 2 2 2 4" xfId="29532"/>
    <cellStyle name="20% - Accent3 2 3 2 2 2 2 4 2" xfId="41929"/>
    <cellStyle name="20% - Accent3 2 3 2 2 2 2 5" xfId="38286"/>
    <cellStyle name="20% - Accent3 2 3 2 2 2 2 6" xfId="46628"/>
    <cellStyle name="20% - Accent3 2 3 2 2 2 2 7" xfId="51249"/>
    <cellStyle name="20% - Accent3 2 3 2 2 2 3" xfId="20525"/>
    <cellStyle name="20% - Accent3 2 3 2 2 2 3 2" xfId="29535"/>
    <cellStyle name="20% - Accent3 2 3 2 2 2 3 2 2" xfId="41932"/>
    <cellStyle name="20% - Accent3 2 3 2 2 2 3 3" xfId="37636"/>
    <cellStyle name="20% - Accent3 2 3 2 2 2 3 4" xfId="46631"/>
    <cellStyle name="20% - Accent3 2 3 2 2 2 3 5" xfId="51252"/>
    <cellStyle name="20% - Accent3 2 3 2 2 2 4" xfId="24948"/>
    <cellStyle name="20% - Accent3 2 3 2 2 2 4 2" xfId="29536"/>
    <cellStyle name="20% - Accent3 2 3 2 2 2 4 2 2" xfId="41933"/>
    <cellStyle name="20% - Accent3 2 3 2 2 2 4 3" xfId="38937"/>
    <cellStyle name="20% - Accent3 2 3 2 2 2 4 4" xfId="46632"/>
    <cellStyle name="20% - Accent3 2 3 2 2 2 4 5" xfId="51253"/>
    <cellStyle name="20% - Accent3 2 3 2 2 2 5" xfId="26225"/>
    <cellStyle name="20% - Accent3 2 3 2 2 2 5 2" xfId="29537"/>
    <cellStyle name="20% - Accent3 2 3 2 2 2 5 2 2" xfId="41934"/>
    <cellStyle name="20% - Accent3 2 3 2 2 2 5 3" xfId="40236"/>
    <cellStyle name="20% - Accent3 2 3 2 2 2 5 4" xfId="46633"/>
    <cellStyle name="20% - Accent3 2 3 2 2 2 5 5" xfId="51254"/>
    <cellStyle name="20% - Accent3 2 3 2 2 2 6" xfId="29531"/>
    <cellStyle name="20% - Accent3 2 3 2 2 2 6 2" xfId="41928"/>
    <cellStyle name="20% - Accent3 2 3 2 2 2 7" xfId="36976"/>
    <cellStyle name="20% - Accent3 2 3 2 2 2 8" xfId="46627"/>
    <cellStyle name="20% - Accent3 2 3 2 2 2 9" xfId="51248"/>
    <cellStyle name="20% - Accent3 2 3 2 2 3" xfId="17678"/>
    <cellStyle name="20% - Accent3 2 3 2 2 3 2" xfId="22741"/>
    <cellStyle name="20% - Accent3 2 3 2 2 3 2 2" xfId="25584"/>
    <cellStyle name="20% - Accent3 2 3 2 2 3 2 2 2" xfId="29540"/>
    <cellStyle name="20% - Accent3 2 3 2 2 3 2 2 2 2" xfId="41937"/>
    <cellStyle name="20% - Accent3 2 3 2 2 3 2 2 3" xfId="39587"/>
    <cellStyle name="20% - Accent3 2 3 2 2 3 2 2 4" xfId="46636"/>
    <cellStyle name="20% - Accent3 2 3 2 2 3 2 2 5" xfId="51257"/>
    <cellStyle name="20% - Accent3 2 3 2 2 3 2 3" xfId="26866"/>
    <cellStyle name="20% - Accent3 2 3 2 2 3 2 3 2" xfId="29541"/>
    <cellStyle name="20% - Accent3 2 3 2 2 3 2 3 2 2" xfId="41938"/>
    <cellStyle name="20% - Accent3 2 3 2 2 3 2 3 3" xfId="40889"/>
    <cellStyle name="20% - Accent3 2 3 2 2 3 2 3 4" xfId="46637"/>
    <cellStyle name="20% - Accent3 2 3 2 2 3 2 3 5" xfId="51258"/>
    <cellStyle name="20% - Accent3 2 3 2 2 3 2 4" xfId="29539"/>
    <cellStyle name="20% - Accent3 2 3 2 2 3 2 4 2" xfId="41936"/>
    <cellStyle name="20% - Accent3 2 3 2 2 3 2 5" xfId="38287"/>
    <cellStyle name="20% - Accent3 2 3 2 2 3 2 6" xfId="46635"/>
    <cellStyle name="20% - Accent3 2 3 2 2 3 2 7" xfId="51256"/>
    <cellStyle name="20% - Accent3 2 3 2 2 3 3" xfId="20526"/>
    <cellStyle name="20% - Accent3 2 3 2 2 3 3 2" xfId="29542"/>
    <cellStyle name="20% - Accent3 2 3 2 2 3 3 2 2" xfId="41939"/>
    <cellStyle name="20% - Accent3 2 3 2 2 3 3 3" xfId="37637"/>
    <cellStyle name="20% - Accent3 2 3 2 2 3 3 4" xfId="46638"/>
    <cellStyle name="20% - Accent3 2 3 2 2 3 3 5" xfId="51259"/>
    <cellStyle name="20% - Accent3 2 3 2 2 3 4" xfId="24949"/>
    <cellStyle name="20% - Accent3 2 3 2 2 3 4 2" xfId="29543"/>
    <cellStyle name="20% - Accent3 2 3 2 2 3 4 2 2" xfId="41940"/>
    <cellStyle name="20% - Accent3 2 3 2 2 3 4 3" xfId="38938"/>
    <cellStyle name="20% - Accent3 2 3 2 2 3 4 4" xfId="46639"/>
    <cellStyle name="20% - Accent3 2 3 2 2 3 4 5" xfId="51260"/>
    <cellStyle name="20% - Accent3 2 3 2 2 3 5" xfId="26226"/>
    <cellStyle name="20% - Accent3 2 3 2 2 3 5 2" xfId="29544"/>
    <cellStyle name="20% - Accent3 2 3 2 2 3 5 2 2" xfId="41941"/>
    <cellStyle name="20% - Accent3 2 3 2 2 3 5 3" xfId="40237"/>
    <cellStyle name="20% - Accent3 2 3 2 2 3 5 4" xfId="46640"/>
    <cellStyle name="20% - Accent3 2 3 2 2 3 5 5" xfId="51261"/>
    <cellStyle name="20% - Accent3 2 3 2 2 3 6" xfId="29538"/>
    <cellStyle name="20% - Accent3 2 3 2 2 3 6 2" xfId="41935"/>
    <cellStyle name="20% - Accent3 2 3 2 2 3 7" xfId="36977"/>
    <cellStyle name="20% - Accent3 2 3 2 2 3 8" xfId="46634"/>
    <cellStyle name="20% - Accent3 2 3 2 2 3 9" xfId="51255"/>
    <cellStyle name="20% - Accent3 2 3 2 2 4" xfId="22739"/>
    <cellStyle name="20% - Accent3 2 3 2 2 4 2" xfId="25582"/>
    <cellStyle name="20% - Accent3 2 3 2 2 4 2 2" xfId="29546"/>
    <cellStyle name="20% - Accent3 2 3 2 2 4 2 2 2" xfId="41943"/>
    <cellStyle name="20% - Accent3 2 3 2 2 4 2 3" xfId="39585"/>
    <cellStyle name="20% - Accent3 2 3 2 2 4 2 4" xfId="46642"/>
    <cellStyle name="20% - Accent3 2 3 2 2 4 2 5" xfId="51263"/>
    <cellStyle name="20% - Accent3 2 3 2 2 4 3" xfId="26864"/>
    <cellStyle name="20% - Accent3 2 3 2 2 4 3 2" xfId="29547"/>
    <cellStyle name="20% - Accent3 2 3 2 2 4 3 2 2" xfId="41944"/>
    <cellStyle name="20% - Accent3 2 3 2 2 4 3 3" xfId="40887"/>
    <cellStyle name="20% - Accent3 2 3 2 2 4 3 4" xfId="46643"/>
    <cellStyle name="20% - Accent3 2 3 2 2 4 3 5" xfId="51264"/>
    <cellStyle name="20% - Accent3 2 3 2 2 4 4" xfId="29545"/>
    <cellStyle name="20% - Accent3 2 3 2 2 4 4 2" xfId="41942"/>
    <cellStyle name="20% - Accent3 2 3 2 2 4 5" xfId="38285"/>
    <cellStyle name="20% - Accent3 2 3 2 2 4 6" xfId="46641"/>
    <cellStyle name="20% - Accent3 2 3 2 2 4 7" xfId="51262"/>
    <cellStyle name="20% - Accent3 2 3 2 2 5" xfId="20524"/>
    <cellStyle name="20% - Accent3 2 3 2 2 5 2" xfId="29548"/>
    <cellStyle name="20% - Accent3 2 3 2 2 5 2 2" xfId="41945"/>
    <cellStyle name="20% - Accent3 2 3 2 2 5 3" xfId="37635"/>
    <cellStyle name="20% - Accent3 2 3 2 2 5 4" xfId="46644"/>
    <cellStyle name="20% - Accent3 2 3 2 2 5 5" xfId="51265"/>
    <cellStyle name="20% - Accent3 2 3 2 2 6" xfId="24947"/>
    <cellStyle name="20% - Accent3 2 3 2 2 6 2" xfId="29549"/>
    <cellStyle name="20% - Accent3 2 3 2 2 6 2 2" xfId="41946"/>
    <cellStyle name="20% - Accent3 2 3 2 2 6 3" xfId="38936"/>
    <cellStyle name="20% - Accent3 2 3 2 2 6 4" xfId="46645"/>
    <cellStyle name="20% - Accent3 2 3 2 2 6 5" xfId="51266"/>
    <cellStyle name="20% - Accent3 2 3 2 2 7" xfId="26224"/>
    <cellStyle name="20% - Accent3 2 3 2 2 7 2" xfId="29550"/>
    <cellStyle name="20% - Accent3 2 3 2 2 7 2 2" xfId="41947"/>
    <cellStyle name="20% - Accent3 2 3 2 2 7 3" xfId="40235"/>
    <cellStyle name="20% - Accent3 2 3 2 2 7 4" xfId="46646"/>
    <cellStyle name="20% - Accent3 2 3 2 2 7 5" xfId="51267"/>
    <cellStyle name="20% - Accent3 2 3 2 2 8" xfId="29530"/>
    <cellStyle name="20% - Accent3 2 3 2 2 8 2" xfId="41927"/>
    <cellStyle name="20% - Accent3 2 3 2 2 9" xfId="36975"/>
    <cellStyle name="20% - Accent3 2 3 2 3" xfId="17679"/>
    <cellStyle name="20% - Accent3 2 3 2 3 2" xfId="22742"/>
    <cellStyle name="20% - Accent3 2 3 2 3 2 2" xfId="25585"/>
    <cellStyle name="20% - Accent3 2 3 2 3 2 2 2" xfId="29553"/>
    <cellStyle name="20% - Accent3 2 3 2 3 2 2 2 2" xfId="41950"/>
    <cellStyle name="20% - Accent3 2 3 2 3 2 2 3" xfId="39588"/>
    <cellStyle name="20% - Accent3 2 3 2 3 2 2 4" xfId="46649"/>
    <cellStyle name="20% - Accent3 2 3 2 3 2 2 5" xfId="51270"/>
    <cellStyle name="20% - Accent3 2 3 2 3 2 3" xfId="26867"/>
    <cellStyle name="20% - Accent3 2 3 2 3 2 3 2" xfId="29554"/>
    <cellStyle name="20% - Accent3 2 3 2 3 2 3 2 2" xfId="41951"/>
    <cellStyle name="20% - Accent3 2 3 2 3 2 3 3" xfId="40890"/>
    <cellStyle name="20% - Accent3 2 3 2 3 2 3 4" xfId="46650"/>
    <cellStyle name="20% - Accent3 2 3 2 3 2 3 5" xfId="51271"/>
    <cellStyle name="20% - Accent3 2 3 2 3 2 4" xfId="29552"/>
    <cellStyle name="20% - Accent3 2 3 2 3 2 4 2" xfId="41949"/>
    <cellStyle name="20% - Accent3 2 3 2 3 2 5" xfId="38288"/>
    <cellStyle name="20% - Accent3 2 3 2 3 2 6" xfId="46648"/>
    <cellStyle name="20% - Accent3 2 3 2 3 2 7" xfId="51269"/>
    <cellStyle name="20% - Accent3 2 3 2 3 3" xfId="20527"/>
    <cellStyle name="20% - Accent3 2 3 2 3 3 2" xfId="29555"/>
    <cellStyle name="20% - Accent3 2 3 2 3 3 2 2" xfId="41952"/>
    <cellStyle name="20% - Accent3 2 3 2 3 3 3" xfId="37638"/>
    <cellStyle name="20% - Accent3 2 3 2 3 3 4" xfId="46651"/>
    <cellStyle name="20% - Accent3 2 3 2 3 3 5" xfId="51272"/>
    <cellStyle name="20% - Accent3 2 3 2 3 4" xfId="24950"/>
    <cellStyle name="20% - Accent3 2 3 2 3 4 2" xfId="29556"/>
    <cellStyle name="20% - Accent3 2 3 2 3 4 2 2" xfId="41953"/>
    <cellStyle name="20% - Accent3 2 3 2 3 4 3" xfId="38939"/>
    <cellStyle name="20% - Accent3 2 3 2 3 4 4" xfId="46652"/>
    <cellStyle name="20% - Accent3 2 3 2 3 4 5" xfId="51273"/>
    <cellStyle name="20% - Accent3 2 3 2 3 5" xfId="26227"/>
    <cellStyle name="20% - Accent3 2 3 2 3 5 2" xfId="29557"/>
    <cellStyle name="20% - Accent3 2 3 2 3 5 2 2" xfId="41954"/>
    <cellStyle name="20% - Accent3 2 3 2 3 5 3" xfId="40238"/>
    <cellStyle name="20% - Accent3 2 3 2 3 5 4" xfId="46653"/>
    <cellStyle name="20% - Accent3 2 3 2 3 5 5" xfId="51274"/>
    <cellStyle name="20% - Accent3 2 3 2 3 6" xfId="29551"/>
    <cellStyle name="20% - Accent3 2 3 2 3 6 2" xfId="41948"/>
    <cellStyle name="20% - Accent3 2 3 2 3 7" xfId="36978"/>
    <cellStyle name="20% - Accent3 2 3 2 3 8" xfId="46647"/>
    <cellStyle name="20% - Accent3 2 3 2 3 9" xfId="51268"/>
    <cellStyle name="20% - Accent3 2 3 2 4" xfId="17680"/>
    <cellStyle name="20% - Accent3 2 3 2 4 2" xfId="22743"/>
    <cellStyle name="20% - Accent3 2 3 2 4 2 2" xfId="25586"/>
    <cellStyle name="20% - Accent3 2 3 2 4 2 2 2" xfId="29560"/>
    <cellStyle name="20% - Accent3 2 3 2 4 2 2 2 2" xfId="41957"/>
    <cellStyle name="20% - Accent3 2 3 2 4 2 2 3" xfId="39589"/>
    <cellStyle name="20% - Accent3 2 3 2 4 2 2 4" xfId="46656"/>
    <cellStyle name="20% - Accent3 2 3 2 4 2 2 5" xfId="51277"/>
    <cellStyle name="20% - Accent3 2 3 2 4 2 3" xfId="26868"/>
    <cellStyle name="20% - Accent3 2 3 2 4 2 3 2" xfId="29561"/>
    <cellStyle name="20% - Accent3 2 3 2 4 2 3 2 2" xfId="41958"/>
    <cellStyle name="20% - Accent3 2 3 2 4 2 3 3" xfId="40891"/>
    <cellStyle name="20% - Accent3 2 3 2 4 2 3 4" xfId="46657"/>
    <cellStyle name="20% - Accent3 2 3 2 4 2 3 5" xfId="51278"/>
    <cellStyle name="20% - Accent3 2 3 2 4 2 4" xfId="29559"/>
    <cellStyle name="20% - Accent3 2 3 2 4 2 4 2" xfId="41956"/>
    <cellStyle name="20% - Accent3 2 3 2 4 2 5" xfId="38289"/>
    <cellStyle name="20% - Accent3 2 3 2 4 2 6" xfId="46655"/>
    <cellStyle name="20% - Accent3 2 3 2 4 2 7" xfId="51276"/>
    <cellStyle name="20% - Accent3 2 3 2 4 3" xfId="20528"/>
    <cellStyle name="20% - Accent3 2 3 2 4 3 2" xfId="29562"/>
    <cellStyle name="20% - Accent3 2 3 2 4 3 2 2" xfId="41959"/>
    <cellStyle name="20% - Accent3 2 3 2 4 3 3" xfId="37639"/>
    <cellStyle name="20% - Accent3 2 3 2 4 3 4" xfId="46658"/>
    <cellStyle name="20% - Accent3 2 3 2 4 3 5" xfId="51279"/>
    <cellStyle name="20% - Accent3 2 3 2 4 4" xfId="24951"/>
    <cellStyle name="20% - Accent3 2 3 2 4 4 2" xfId="29563"/>
    <cellStyle name="20% - Accent3 2 3 2 4 4 2 2" xfId="41960"/>
    <cellStyle name="20% - Accent3 2 3 2 4 4 3" xfId="38940"/>
    <cellStyle name="20% - Accent3 2 3 2 4 4 4" xfId="46659"/>
    <cellStyle name="20% - Accent3 2 3 2 4 4 5" xfId="51280"/>
    <cellStyle name="20% - Accent3 2 3 2 4 5" xfId="26228"/>
    <cellStyle name="20% - Accent3 2 3 2 4 5 2" xfId="29564"/>
    <cellStyle name="20% - Accent3 2 3 2 4 5 2 2" xfId="41961"/>
    <cellStyle name="20% - Accent3 2 3 2 4 5 3" xfId="40239"/>
    <cellStyle name="20% - Accent3 2 3 2 4 5 4" xfId="46660"/>
    <cellStyle name="20% - Accent3 2 3 2 4 5 5" xfId="51281"/>
    <cellStyle name="20% - Accent3 2 3 2 4 6" xfId="29558"/>
    <cellStyle name="20% - Accent3 2 3 2 4 6 2" xfId="41955"/>
    <cellStyle name="20% - Accent3 2 3 2 4 7" xfId="36979"/>
    <cellStyle name="20% - Accent3 2 3 2 4 8" xfId="46654"/>
    <cellStyle name="20% - Accent3 2 3 2 4 9" xfId="51275"/>
    <cellStyle name="20% - Accent3 2 3 2 5" xfId="22738"/>
    <cellStyle name="20% - Accent3 2 3 2 5 2" xfId="25581"/>
    <cellStyle name="20% - Accent3 2 3 2 5 2 2" xfId="29566"/>
    <cellStyle name="20% - Accent3 2 3 2 5 2 2 2" xfId="41963"/>
    <cellStyle name="20% - Accent3 2 3 2 5 2 3" xfId="39584"/>
    <cellStyle name="20% - Accent3 2 3 2 5 2 4" xfId="46662"/>
    <cellStyle name="20% - Accent3 2 3 2 5 2 5" xfId="51283"/>
    <cellStyle name="20% - Accent3 2 3 2 5 3" xfId="26863"/>
    <cellStyle name="20% - Accent3 2 3 2 5 3 2" xfId="29567"/>
    <cellStyle name="20% - Accent3 2 3 2 5 3 2 2" xfId="41964"/>
    <cellStyle name="20% - Accent3 2 3 2 5 3 3" xfId="40886"/>
    <cellStyle name="20% - Accent3 2 3 2 5 3 4" xfId="46663"/>
    <cellStyle name="20% - Accent3 2 3 2 5 3 5" xfId="51284"/>
    <cellStyle name="20% - Accent3 2 3 2 5 4" xfId="29565"/>
    <cellStyle name="20% - Accent3 2 3 2 5 4 2" xfId="41962"/>
    <cellStyle name="20% - Accent3 2 3 2 5 5" xfId="38284"/>
    <cellStyle name="20% - Accent3 2 3 2 5 6" xfId="46661"/>
    <cellStyle name="20% - Accent3 2 3 2 5 7" xfId="51282"/>
    <cellStyle name="20% - Accent3 2 3 2 6" xfId="20523"/>
    <cellStyle name="20% - Accent3 2 3 2 6 2" xfId="29568"/>
    <cellStyle name="20% - Accent3 2 3 2 6 2 2" xfId="41965"/>
    <cellStyle name="20% - Accent3 2 3 2 6 3" xfId="37634"/>
    <cellStyle name="20% - Accent3 2 3 2 6 4" xfId="46664"/>
    <cellStyle name="20% - Accent3 2 3 2 6 5" xfId="51285"/>
    <cellStyle name="20% - Accent3 2 3 2 7" xfId="24946"/>
    <cellStyle name="20% - Accent3 2 3 2 7 2" xfId="29569"/>
    <cellStyle name="20% - Accent3 2 3 2 7 2 2" xfId="41966"/>
    <cellStyle name="20% - Accent3 2 3 2 7 3" xfId="38935"/>
    <cellStyle name="20% - Accent3 2 3 2 7 4" xfId="46665"/>
    <cellStyle name="20% - Accent3 2 3 2 7 5" xfId="51286"/>
    <cellStyle name="20% - Accent3 2 3 2 8" xfId="26223"/>
    <cellStyle name="20% - Accent3 2 3 2 8 2" xfId="29570"/>
    <cellStyle name="20% - Accent3 2 3 2 8 2 2" xfId="41967"/>
    <cellStyle name="20% - Accent3 2 3 2 8 3" xfId="40234"/>
    <cellStyle name="20% - Accent3 2 3 2 8 4" xfId="46666"/>
    <cellStyle name="20% - Accent3 2 3 2 8 5" xfId="51287"/>
    <cellStyle name="20% - Accent3 2 3 2 9" xfId="29529"/>
    <cellStyle name="20% - Accent3 2 3 2 9 2" xfId="41926"/>
    <cellStyle name="20% - Accent3 2 3 3" xfId="17681"/>
    <cellStyle name="20% - Accent3 2 3 3 10" xfId="46667"/>
    <cellStyle name="20% - Accent3 2 3 3 11" xfId="51288"/>
    <cellStyle name="20% - Accent3 2 3 3 2" xfId="17682"/>
    <cellStyle name="20% - Accent3 2 3 3 2 2" xfId="22745"/>
    <cellStyle name="20% - Accent3 2 3 3 2 2 2" xfId="25588"/>
    <cellStyle name="20% - Accent3 2 3 3 2 2 2 2" xfId="29574"/>
    <cellStyle name="20% - Accent3 2 3 3 2 2 2 2 2" xfId="41971"/>
    <cellStyle name="20% - Accent3 2 3 3 2 2 2 3" xfId="39591"/>
    <cellStyle name="20% - Accent3 2 3 3 2 2 2 4" xfId="46670"/>
    <cellStyle name="20% - Accent3 2 3 3 2 2 2 5" xfId="51291"/>
    <cellStyle name="20% - Accent3 2 3 3 2 2 3" xfId="26870"/>
    <cellStyle name="20% - Accent3 2 3 3 2 2 3 2" xfId="29575"/>
    <cellStyle name="20% - Accent3 2 3 3 2 2 3 2 2" xfId="41972"/>
    <cellStyle name="20% - Accent3 2 3 3 2 2 3 3" xfId="40893"/>
    <cellStyle name="20% - Accent3 2 3 3 2 2 3 4" xfId="46671"/>
    <cellStyle name="20% - Accent3 2 3 3 2 2 3 5" xfId="51292"/>
    <cellStyle name="20% - Accent3 2 3 3 2 2 4" xfId="29573"/>
    <cellStyle name="20% - Accent3 2 3 3 2 2 4 2" xfId="41970"/>
    <cellStyle name="20% - Accent3 2 3 3 2 2 5" xfId="38291"/>
    <cellStyle name="20% - Accent3 2 3 3 2 2 6" xfId="46669"/>
    <cellStyle name="20% - Accent3 2 3 3 2 2 7" xfId="51290"/>
    <cellStyle name="20% - Accent3 2 3 3 2 3" xfId="20530"/>
    <cellStyle name="20% - Accent3 2 3 3 2 3 2" xfId="29576"/>
    <cellStyle name="20% - Accent3 2 3 3 2 3 2 2" xfId="41973"/>
    <cellStyle name="20% - Accent3 2 3 3 2 3 3" xfId="37641"/>
    <cellStyle name="20% - Accent3 2 3 3 2 3 4" xfId="46672"/>
    <cellStyle name="20% - Accent3 2 3 3 2 3 5" xfId="51293"/>
    <cellStyle name="20% - Accent3 2 3 3 2 4" xfId="24953"/>
    <cellStyle name="20% - Accent3 2 3 3 2 4 2" xfId="29577"/>
    <cellStyle name="20% - Accent3 2 3 3 2 4 2 2" xfId="41974"/>
    <cellStyle name="20% - Accent3 2 3 3 2 4 3" xfId="38942"/>
    <cellStyle name="20% - Accent3 2 3 3 2 4 4" xfId="46673"/>
    <cellStyle name="20% - Accent3 2 3 3 2 4 5" xfId="51294"/>
    <cellStyle name="20% - Accent3 2 3 3 2 5" xfId="26230"/>
    <cellStyle name="20% - Accent3 2 3 3 2 5 2" xfId="29578"/>
    <cellStyle name="20% - Accent3 2 3 3 2 5 2 2" xfId="41975"/>
    <cellStyle name="20% - Accent3 2 3 3 2 5 3" xfId="40241"/>
    <cellStyle name="20% - Accent3 2 3 3 2 5 4" xfId="46674"/>
    <cellStyle name="20% - Accent3 2 3 3 2 5 5" xfId="51295"/>
    <cellStyle name="20% - Accent3 2 3 3 2 6" xfId="29572"/>
    <cellStyle name="20% - Accent3 2 3 3 2 6 2" xfId="41969"/>
    <cellStyle name="20% - Accent3 2 3 3 2 7" xfId="36981"/>
    <cellStyle name="20% - Accent3 2 3 3 2 8" xfId="46668"/>
    <cellStyle name="20% - Accent3 2 3 3 2 9" xfId="51289"/>
    <cellStyle name="20% - Accent3 2 3 3 3" xfId="17683"/>
    <cellStyle name="20% - Accent3 2 3 3 3 2" xfId="22746"/>
    <cellStyle name="20% - Accent3 2 3 3 3 2 2" xfId="25589"/>
    <cellStyle name="20% - Accent3 2 3 3 3 2 2 2" xfId="29581"/>
    <cellStyle name="20% - Accent3 2 3 3 3 2 2 2 2" xfId="41978"/>
    <cellStyle name="20% - Accent3 2 3 3 3 2 2 3" xfId="39592"/>
    <cellStyle name="20% - Accent3 2 3 3 3 2 2 4" xfId="46677"/>
    <cellStyle name="20% - Accent3 2 3 3 3 2 2 5" xfId="51298"/>
    <cellStyle name="20% - Accent3 2 3 3 3 2 3" xfId="26871"/>
    <cellStyle name="20% - Accent3 2 3 3 3 2 3 2" xfId="29582"/>
    <cellStyle name="20% - Accent3 2 3 3 3 2 3 2 2" xfId="41979"/>
    <cellStyle name="20% - Accent3 2 3 3 3 2 3 3" xfId="40894"/>
    <cellStyle name="20% - Accent3 2 3 3 3 2 3 4" xfId="46678"/>
    <cellStyle name="20% - Accent3 2 3 3 3 2 3 5" xfId="51299"/>
    <cellStyle name="20% - Accent3 2 3 3 3 2 4" xfId="29580"/>
    <cellStyle name="20% - Accent3 2 3 3 3 2 4 2" xfId="41977"/>
    <cellStyle name="20% - Accent3 2 3 3 3 2 5" xfId="38292"/>
    <cellStyle name="20% - Accent3 2 3 3 3 2 6" xfId="46676"/>
    <cellStyle name="20% - Accent3 2 3 3 3 2 7" xfId="51297"/>
    <cellStyle name="20% - Accent3 2 3 3 3 3" xfId="20531"/>
    <cellStyle name="20% - Accent3 2 3 3 3 3 2" xfId="29583"/>
    <cellStyle name="20% - Accent3 2 3 3 3 3 2 2" xfId="41980"/>
    <cellStyle name="20% - Accent3 2 3 3 3 3 3" xfId="37642"/>
    <cellStyle name="20% - Accent3 2 3 3 3 3 4" xfId="46679"/>
    <cellStyle name="20% - Accent3 2 3 3 3 3 5" xfId="51300"/>
    <cellStyle name="20% - Accent3 2 3 3 3 4" xfId="24954"/>
    <cellStyle name="20% - Accent3 2 3 3 3 4 2" xfId="29584"/>
    <cellStyle name="20% - Accent3 2 3 3 3 4 2 2" xfId="41981"/>
    <cellStyle name="20% - Accent3 2 3 3 3 4 3" xfId="38943"/>
    <cellStyle name="20% - Accent3 2 3 3 3 4 4" xfId="46680"/>
    <cellStyle name="20% - Accent3 2 3 3 3 4 5" xfId="51301"/>
    <cellStyle name="20% - Accent3 2 3 3 3 5" xfId="26231"/>
    <cellStyle name="20% - Accent3 2 3 3 3 5 2" xfId="29585"/>
    <cellStyle name="20% - Accent3 2 3 3 3 5 2 2" xfId="41982"/>
    <cellStyle name="20% - Accent3 2 3 3 3 5 3" xfId="40242"/>
    <cellStyle name="20% - Accent3 2 3 3 3 5 4" xfId="46681"/>
    <cellStyle name="20% - Accent3 2 3 3 3 5 5" xfId="51302"/>
    <cellStyle name="20% - Accent3 2 3 3 3 6" xfId="29579"/>
    <cellStyle name="20% - Accent3 2 3 3 3 6 2" xfId="41976"/>
    <cellStyle name="20% - Accent3 2 3 3 3 7" xfId="36982"/>
    <cellStyle name="20% - Accent3 2 3 3 3 8" xfId="46675"/>
    <cellStyle name="20% - Accent3 2 3 3 3 9" xfId="51296"/>
    <cellStyle name="20% - Accent3 2 3 3 4" xfId="22744"/>
    <cellStyle name="20% - Accent3 2 3 3 4 2" xfId="25587"/>
    <cellStyle name="20% - Accent3 2 3 3 4 2 2" xfId="29587"/>
    <cellStyle name="20% - Accent3 2 3 3 4 2 2 2" xfId="41984"/>
    <cellStyle name="20% - Accent3 2 3 3 4 2 3" xfId="39590"/>
    <cellStyle name="20% - Accent3 2 3 3 4 2 4" xfId="46683"/>
    <cellStyle name="20% - Accent3 2 3 3 4 2 5" xfId="51304"/>
    <cellStyle name="20% - Accent3 2 3 3 4 3" xfId="26869"/>
    <cellStyle name="20% - Accent3 2 3 3 4 3 2" xfId="29588"/>
    <cellStyle name="20% - Accent3 2 3 3 4 3 2 2" xfId="41985"/>
    <cellStyle name="20% - Accent3 2 3 3 4 3 3" xfId="40892"/>
    <cellStyle name="20% - Accent3 2 3 3 4 3 4" xfId="46684"/>
    <cellStyle name="20% - Accent3 2 3 3 4 3 5" xfId="51305"/>
    <cellStyle name="20% - Accent3 2 3 3 4 4" xfId="29586"/>
    <cellStyle name="20% - Accent3 2 3 3 4 4 2" xfId="41983"/>
    <cellStyle name="20% - Accent3 2 3 3 4 5" xfId="38290"/>
    <cellStyle name="20% - Accent3 2 3 3 4 6" xfId="46682"/>
    <cellStyle name="20% - Accent3 2 3 3 4 7" xfId="51303"/>
    <cellStyle name="20% - Accent3 2 3 3 5" xfId="20529"/>
    <cellStyle name="20% - Accent3 2 3 3 5 2" xfId="29589"/>
    <cellStyle name="20% - Accent3 2 3 3 5 2 2" xfId="41986"/>
    <cellStyle name="20% - Accent3 2 3 3 5 3" xfId="37640"/>
    <cellStyle name="20% - Accent3 2 3 3 5 4" xfId="46685"/>
    <cellStyle name="20% - Accent3 2 3 3 5 5" xfId="51306"/>
    <cellStyle name="20% - Accent3 2 3 3 6" xfId="24952"/>
    <cellStyle name="20% - Accent3 2 3 3 6 2" xfId="29590"/>
    <cellStyle name="20% - Accent3 2 3 3 6 2 2" xfId="41987"/>
    <cellStyle name="20% - Accent3 2 3 3 6 3" xfId="38941"/>
    <cellStyle name="20% - Accent3 2 3 3 6 4" xfId="46686"/>
    <cellStyle name="20% - Accent3 2 3 3 6 5" xfId="51307"/>
    <cellStyle name="20% - Accent3 2 3 3 7" xfId="26229"/>
    <cellStyle name="20% - Accent3 2 3 3 7 2" xfId="29591"/>
    <cellStyle name="20% - Accent3 2 3 3 7 2 2" xfId="41988"/>
    <cellStyle name="20% - Accent3 2 3 3 7 3" xfId="40240"/>
    <cellStyle name="20% - Accent3 2 3 3 7 4" xfId="46687"/>
    <cellStyle name="20% - Accent3 2 3 3 7 5" xfId="51308"/>
    <cellStyle name="20% - Accent3 2 3 3 8" xfId="29571"/>
    <cellStyle name="20% - Accent3 2 3 3 8 2" xfId="41968"/>
    <cellStyle name="20% - Accent3 2 3 3 9" xfId="36980"/>
    <cellStyle name="20% - Accent3 2 3 4" xfId="17684"/>
    <cellStyle name="20% - Accent3 2 3 4 2" xfId="22747"/>
    <cellStyle name="20% - Accent3 2 3 4 2 2" xfId="25590"/>
    <cellStyle name="20% - Accent3 2 3 4 2 2 2" xfId="29594"/>
    <cellStyle name="20% - Accent3 2 3 4 2 2 2 2" xfId="41991"/>
    <cellStyle name="20% - Accent3 2 3 4 2 2 3" xfId="39593"/>
    <cellStyle name="20% - Accent3 2 3 4 2 2 4" xfId="46690"/>
    <cellStyle name="20% - Accent3 2 3 4 2 2 5" xfId="51311"/>
    <cellStyle name="20% - Accent3 2 3 4 2 3" xfId="26872"/>
    <cellStyle name="20% - Accent3 2 3 4 2 3 2" xfId="29595"/>
    <cellStyle name="20% - Accent3 2 3 4 2 3 2 2" xfId="41992"/>
    <cellStyle name="20% - Accent3 2 3 4 2 3 3" xfId="40895"/>
    <cellStyle name="20% - Accent3 2 3 4 2 3 4" xfId="46691"/>
    <cellStyle name="20% - Accent3 2 3 4 2 3 5" xfId="51312"/>
    <cellStyle name="20% - Accent3 2 3 4 2 4" xfId="29593"/>
    <cellStyle name="20% - Accent3 2 3 4 2 4 2" xfId="41990"/>
    <cellStyle name="20% - Accent3 2 3 4 2 5" xfId="38293"/>
    <cellStyle name="20% - Accent3 2 3 4 2 6" xfId="46689"/>
    <cellStyle name="20% - Accent3 2 3 4 2 7" xfId="51310"/>
    <cellStyle name="20% - Accent3 2 3 4 3" xfId="20532"/>
    <cellStyle name="20% - Accent3 2 3 4 3 2" xfId="29596"/>
    <cellStyle name="20% - Accent3 2 3 4 3 2 2" xfId="41993"/>
    <cellStyle name="20% - Accent3 2 3 4 3 3" xfId="37643"/>
    <cellStyle name="20% - Accent3 2 3 4 3 4" xfId="46692"/>
    <cellStyle name="20% - Accent3 2 3 4 3 5" xfId="51313"/>
    <cellStyle name="20% - Accent3 2 3 4 4" xfId="24955"/>
    <cellStyle name="20% - Accent3 2 3 4 4 2" xfId="29597"/>
    <cellStyle name="20% - Accent3 2 3 4 4 2 2" xfId="41994"/>
    <cellStyle name="20% - Accent3 2 3 4 4 3" xfId="38944"/>
    <cellStyle name="20% - Accent3 2 3 4 4 4" xfId="46693"/>
    <cellStyle name="20% - Accent3 2 3 4 4 5" xfId="51314"/>
    <cellStyle name="20% - Accent3 2 3 4 5" xfId="26232"/>
    <cellStyle name="20% - Accent3 2 3 4 5 2" xfId="29598"/>
    <cellStyle name="20% - Accent3 2 3 4 5 2 2" xfId="41995"/>
    <cellStyle name="20% - Accent3 2 3 4 5 3" xfId="40243"/>
    <cellStyle name="20% - Accent3 2 3 4 5 4" xfId="46694"/>
    <cellStyle name="20% - Accent3 2 3 4 5 5" xfId="51315"/>
    <cellStyle name="20% - Accent3 2 3 4 6" xfId="29592"/>
    <cellStyle name="20% - Accent3 2 3 4 6 2" xfId="41989"/>
    <cellStyle name="20% - Accent3 2 3 4 7" xfId="36983"/>
    <cellStyle name="20% - Accent3 2 3 4 8" xfId="46688"/>
    <cellStyle name="20% - Accent3 2 3 4 9" xfId="51309"/>
    <cellStyle name="20% - Accent3 2 3 5" xfId="17685"/>
    <cellStyle name="20% - Accent3 2 3 5 2" xfId="22748"/>
    <cellStyle name="20% - Accent3 2 3 5 2 2" xfId="25591"/>
    <cellStyle name="20% - Accent3 2 3 5 2 2 2" xfId="29601"/>
    <cellStyle name="20% - Accent3 2 3 5 2 2 2 2" xfId="41998"/>
    <cellStyle name="20% - Accent3 2 3 5 2 2 3" xfId="39594"/>
    <cellStyle name="20% - Accent3 2 3 5 2 2 4" xfId="46697"/>
    <cellStyle name="20% - Accent3 2 3 5 2 2 5" xfId="51318"/>
    <cellStyle name="20% - Accent3 2 3 5 2 3" xfId="26873"/>
    <cellStyle name="20% - Accent3 2 3 5 2 3 2" xfId="29602"/>
    <cellStyle name="20% - Accent3 2 3 5 2 3 2 2" xfId="41999"/>
    <cellStyle name="20% - Accent3 2 3 5 2 3 3" xfId="40896"/>
    <cellStyle name="20% - Accent3 2 3 5 2 3 4" xfId="46698"/>
    <cellStyle name="20% - Accent3 2 3 5 2 3 5" xfId="51319"/>
    <cellStyle name="20% - Accent3 2 3 5 2 4" xfId="29600"/>
    <cellStyle name="20% - Accent3 2 3 5 2 4 2" xfId="41997"/>
    <cellStyle name="20% - Accent3 2 3 5 2 5" xfId="38294"/>
    <cellStyle name="20% - Accent3 2 3 5 2 6" xfId="46696"/>
    <cellStyle name="20% - Accent3 2 3 5 2 7" xfId="51317"/>
    <cellStyle name="20% - Accent3 2 3 5 3" xfId="20533"/>
    <cellStyle name="20% - Accent3 2 3 5 3 2" xfId="29603"/>
    <cellStyle name="20% - Accent3 2 3 5 3 2 2" xfId="42000"/>
    <cellStyle name="20% - Accent3 2 3 5 3 3" xfId="37644"/>
    <cellStyle name="20% - Accent3 2 3 5 3 4" xfId="46699"/>
    <cellStyle name="20% - Accent3 2 3 5 3 5" xfId="51320"/>
    <cellStyle name="20% - Accent3 2 3 5 4" xfId="24956"/>
    <cellStyle name="20% - Accent3 2 3 5 4 2" xfId="29604"/>
    <cellStyle name="20% - Accent3 2 3 5 4 2 2" xfId="42001"/>
    <cellStyle name="20% - Accent3 2 3 5 4 3" xfId="38945"/>
    <cellStyle name="20% - Accent3 2 3 5 4 4" xfId="46700"/>
    <cellStyle name="20% - Accent3 2 3 5 4 5" xfId="51321"/>
    <cellStyle name="20% - Accent3 2 3 5 5" xfId="26233"/>
    <cellStyle name="20% - Accent3 2 3 5 5 2" xfId="29605"/>
    <cellStyle name="20% - Accent3 2 3 5 5 2 2" xfId="42002"/>
    <cellStyle name="20% - Accent3 2 3 5 5 3" xfId="40244"/>
    <cellStyle name="20% - Accent3 2 3 5 5 4" xfId="46701"/>
    <cellStyle name="20% - Accent3 2 3 5 5 5" xfId="51322"/>
    <cellStyle name="20% - Accent3 2 3 5 6" xfId="29599"/>
    <cellStyle name="20% - Accent3 2 3 5 6 2" xfId="41996"/>
    <cellStyle name="20% - Accent3 2 3 5 7" xfId="36984"/>
    <cellStyle name="20% - Accent3 2 3 5 8" xfId="46695"/>
    <cellStyle name="20% - Accent3 2 3 5 9" xfId="51316"/>
    <cellStyle name="20% - Accent3 2 3 6" xfId="16943"/>
    <cellStyle name="20% - Accent3 2 4" xfId="12668"/>
    <cellStyle name="20% - Accent3 2 4 2" xfId="17686"/>
    <cellStyle name="20% - Accent3 2 4 2 10" xfId="46702"/>
    <cellStyle name="20% - Accent3 2 4 2 11" xfId="51323"/>
    <cellStyle name="20% - Accent3 2 4 2 2" xfId="17687"/>
    <cellStyle name="20% - Accent3 2 4 2 2 2" xfId="22750"/>
    <cellStyle name="20% - Accent3 2 4 2 2 2 2" xfId="25593"/>
    <cellStyle name="20% - Accent3 2 4 2 2 2 2 2" xfId="29609"/>
    <cellStyle name="20% - Accent3 2 4 2 2 2 2 2 2" xfId="42006"/>
    <cellStyle name="20% - Accent3 2 4 2 2 2 2 3" xfId="39596"/>
    <cellStyle name="20% - Accent3 2 4 2 2 2 2 4" xfId="46705"/>
    <cellStyle name="20% - Accent3 2 4 2 2 2 2 5" xfId="51326"/>
    <cellStyle name="20% - Accent3 2 4 2 2 2 3" xfId="26875"/>
    <cellStyle name="20% - Accent3 2 4 2 2 2 3 2" xfId="29610"/>
    <cellStyle name="20% - Accent3 2 4 2 2 2 3 2 2" xfId="42007"/>
    <cellStyle name="20% - Accent3 2 4 2 2 2 3 3" xfId="40898"/>
    <cellStyle name="20% - Accent3 2 4 2 2 2 3 4" xfId="46706"/>
    <cellStyle name="20% - Accent3 2 4 2 2 2 3 5" xfId="51327"/>
    <cellStyle name="20% - Accent3 2 4 2 2 2 4" xfId="29608"/>
    <cellStyle name="20% - Accent3 2 4 2 2 2 4 2" xfId="42005"/>
    <cellStyle name="20% - Accent3 2 4 2 2 2 5" xfId="38296"/>
    <cellStyle name="20% - Accent3 2 4 2 2 2 6" xfId="46704"/>
    <cellStyle name="20% - Accent3 2 4 2 2 2 7" xfId="51325"/>
    <cellStyle name="20% - Accent3 2 4 2 2 3" xfId="20535"/>
    <cellStyle name="20% - Accent3 2 4 2 2 3 2" xfId="29611"/>
    <cellStyle name="20% - Accent3 2 4 2 2 3 2 2" xfId="42008"/>
    <cellStyle name="20% - Accent3 2 4 2 2 3 3" xfId="37646"/>
    <cellStyle name="20% - Accent3 2 4 2 2 3 4" xfId="46707"/>
    <cellStyle name="20% - Accent3 2 4 2 2 3 5" xfId="51328"/>
    <cellStyle name="20% - Accent3 2 4 2 2 4" xfId="24958"/>
    <cellStyle name="20% - Accent3 2 4 2 2 4 2" xfId="29612"/>
    <cellStyle name="20% - Accent3 2 4 2 2 4 2 2" xfId="42009"/>
    <cellStyle name="20% - Accent3 2 4 2 2 4 3" xfId="38947"/>
    <cellStyle name="20% - Accent3 2 4 2 2 4 4" xfId="46708"/>
    <cellStyle name="20% - Accent3 2 4 2 2 4 5" xfId="51329"/>
    <cellStyle name="20% - Accent3 2 4 2 2 5" xfId="26235"/>
    <cellStyle name="20% - Accent3 2 4 2 2 5 2" xfId="29613"/>
    <cellStyle name="20% - Accent3 2 4 2 2 5 2 2" xfId="42010"/>
    <cellStyle name="20% - Accent3 2 4 2 2 5 3" xfId="40246"/>
    <cellStyle name="20% - Accent3 2 4 2 2 5 4" xfId="46709"/>
    <cellStyle name="20% - Accent3 2 4 2 2 5 5" xfId="51330"/>
    <cellStyle name="20% - Accent3 2 4 2 2 6" xfId="29607"/>
    <cellStyle name="20% - Accent3 2 4 2 2 6 2" xfId="42004"/>
    <cellStyle name="20% - Accent3 2 4 2 2 7" xfId="36986"/>
    <cellStyle name="20% - Accent3 2 4 2 2 8" xfId="46703"/>
    <cellStyle name="20% - Accent3 2 4 2 2 9" xfId="51324"/>
    <cellStyle name="20% - Accent3 2 4 2 3" xfId="17688"/>
    <cellStyle name="20% - Accent3 2 4 2 3 2" xfId="22751"/>
    <cellStyle name="20% - Accent3 2 4 2 3 2 2" xfId="25594"/>
    <cellStyle name="20% - Accent3 2 4 2 3 2 2 2" xfId="29616"/>
    <cellStyle name="20% - Accent3 2 4 2 3 2 2 2 2" xfId="42013"/>
    <cellStyle name="20% - Accent3 2 4 2 3 2 2 3" xfId="39597"/>
    <cellStyle name="20% - Accent3 2 4 2 3 2 2 4" xfId="46712"/>
    <cellStyle name="20% - Accent3 2 4 2 3 2 2 5" xfId="51333"/>
    <cellStyle name="20% - Accent3 2 4 2 3 2 3" xfId="26876"/>
    <cellStyle name="20% - Accent3 2 4 2 3 2 3 2" xfId="29617"/>
    <cellStyle name="20% - Accent3 2 4 2 3 2 3 2 2" xfId="42014"/>
    <cellStyle name="20% - Accent3 2 4 2 3 2 3 3" xfId="40899"/>
    <cellStyle name="20% - Accent3 2 4 2 3 2 3 4" xfId="46713"/>
    <cellStyle name="20% - Accent3 2 4 2 3 2 3 5" xfId="51334"/>
    <cellStyle name="20% - Accent3 2 4 2 3 2 4" xfId="29615"/>
    <cellStyle name="20% - Accent3 2 4 2 3 2 4 2" xfId="42012"/>
    <cellStyle name="20% - Accent3 2 4 2 3 2 5" xfId="38297"/>
    <cellStyle name="20% - Accent3 2 4 2 3 2 6" xfId="46711"/>
    <cellStyle name="20% - Accent3 2 4 2 3 2 7" xfId="51332"/>
    <cellStyle name="20% - Accent3 2 4 2 3 3" xfId="20536"/>
    <cellStyle name="20% - Accent3 2 4 2 3 3 2" xfId="29618"/>
    <cellStyle name="20% - Accent3 2 4 2 3 3 2 2" xfId="42015"/>
    <cellStyle name="20% - Accent3 2 4 2 3 3 3" xfId="37647"/>
    <cellStyle name="20% - Accent3 2 4 2 3 3 4" xfId="46714"/>
    <cellStyle name="20% - Accent3 2 4 2 3 3 5" xfId="51335"/>
    <cellStyle name="20% - Accent3 2 4 2 3 4" xfId="24959"/>
    <cellStyle name="20% - Accent3 2 4 2 3 4 2" xfId="29619"/>
    <cellStyle name="20% - Accent3 2 4 2 3 4 2 2" xfId="42016"/>
    <cellStyle name="20% - Accent3 2 4 2 3 4 3" xfId="38948"/>
    <cellStyle name="20% - Accent3 2 4 2 3 4 4" xfId="46715"/>
    <cellStyle name="20% - Accent3 2 4 2 3 4 5" xfId="51336"/>
    <cellStyle name="20% - Accent3 2 4 2 3 5" xfId="26236"/>
    <cellStyle name="20% - Accent3 2 4 2 3 5 2" xfId="29620"/>
    <cellStyle name="20% - Accent3 2 4 2 3 5 2 2" xfId="42017"/>
    <cellStyle name="20% - Accent3 2 4 2 3 5 3" xfId="40247"/>
    <cellStyle name="20% - Accent3 2 4 2 3 5 4" xfId="46716"/>
    <cellStyle name="20% - Accent3 2 4 2 3 5 5" xfId="51337"/>
    <cellStyle name="20% - Accent3 2 4 2 3 6" xfId="29614"/>
    <cellStyle name="20% - Accent3 2 4 2 3 6 2" xfId="42011"/>
    <cellStyle name="20% - Accent3 2 4 2 3 7" xfId="36987"/>
    <cellStyle name="20% - Accent3 2 4 2 3 8" xfId="46710"/>
    <cellStyle name="20% - Accent3 2 4 2 3 9" xfId="51331"/>
    <cellStyle name="20% - Accent3 2 4 2 4" xfId="22749"/>
    <cellStyle name="20% - Accent3 2 4 2 4 2" xfId="25592"/>
    <cellStyle name="20% - Accent3 2 4 2 4 2 2" xfId="29622"/>
    <cellStyle name="20% - Accent3 2 4 2 4 2 2 2" xfId="42019"/>
    <cellStyle name="20% - Accent3 2 4 2 4 2 3" xfId="39595"/>
    <cellStyle name="20% - Accent3 2 4 2 4 2 4" xfId="46718"/>
    <cellStyle name="20% - Accent3 2 4 2 4 2 5" xfId="51339"/>
    <cellStyle name="20% - Accent3 2 4 2 4 3" xfId="26874"/>
    <cellStyle name="20% - Accent3 2 4 2 4 3 2" xfId="29623"/>
    <cellStyle name="20% - Accent3 2 4 2 4 3 2 2" xfId="42020"/>
    <cellStyle name="20% - Accent3 2 4 2 4 3 3" xfId="40897"/>
    <cellStyle name="20% - Accent3 2 4 2 4 3 4" xfId="46719"/>
    <cellStyle name="20% - Accent3 2 4 2 4 3 5" xfId="51340"/>
    <cellStyle name="20% - Accent3 2 4 2 4 4" xfId="29621"/>
    <cellStyle name="20% - Accent3 2 4 2 4 4 2" xfId="42018"/>
    <cellStyle name="20% - Accent3 2 4 2 4 5" xfId="38295"/>
    <cellStyle name="20% - Accent3 2 4 2 4 6" xfId="46717"/>
    <cellStyle name="20% - Accent3 2 4 2 4 7" xfId="51338"/>
    <cellStyle name="20% - Accent3 2 4 2 5" xfId="20534"/>
    <cellStyle name="20% - Accent3 2 4 2 5 2" xfId="29624"/>
    <cellStyle name="20% - Accent3 2 4 2 5 2 2" xfId="42021"/>
    <cellStyle name="20% - Accent3 2 4 2 5 3" xfId="37645"/>
    <cellStyle name="20% - Accent3 2 4 2 5 4" xfId="46720"/>
    <cellStyle name="20% - Accent3 2 4 2 5 5" xfId="51341"/>
    <cellStyle name="20% - Accent3 2 4 2 6" xfId="24957"/>
    <cellStyle name="20% - Accent3 2 4 2 6 2" xfId="29625"/>
    <cellStyle name="20% - Accent3 2 4 2 6 2 2" xfId="42022"/>
    <cellStyle name="20% - Accent3 2 4 2 6 3" xfId="38946"/>
    <cellStyle name="20% - Accent3 2 4 2 6 4" xfId="46721"/>
    <cellStyle name="20% - Accent3 2 4 2 6 5" xfId="51342"/>
    <cellStyle name="20% - Accent3 2 4 2 7" xfId="26234"/>
    <cellStyle name="20% - Accent3 2 4 2 7 2" xfId="29626"/>
    <cellStyle name="20% - Accent3 2 4 2 7 2 2" xfId="42023"/>
    <cellStyle name="20% - Accent3 2 4 2 7 3" xfId="40245"/>
    <cellStyle name="20% - Accent3 2 4 2 7 4" xfId="46722"/>
    <cellStyle name="20% - Accent3 2 4 2 7 5" xfId="51343"/>
    <cellStyle name="20% - Accent3 2 4 2 8" xfId="29606"/>
    <cellStyle name="20% - Accent3 2 4 2 8 2" xfId="42003"/>
    <cellStyle name="20% - Accent3 2 4 2 9" xfId="36985"/>
    <cellStyle name="20% - Accent3 2 4 3" xfId="17689"/>
    <cellStyle name="20% - Accent3 2 4 3 10" xfId="46723"/>
    <cellStyle name="20% - Accent3 2 4 3 11" xfId="51344"/>
    <cellStyle name="20% - Accent3 2 4 3 2" xfId="17690"/>
    <cellStyle name="20% - Accent3 2 4 3 2 2" xfId="22753"/>
    <cellStyle name="20% - Accent3 2 4 3 2 2 2" xfId="25596"/>
    <cellStyle name="20% - Accent3 2 4 3 2 2 2 2" xfId="29630"/>
    <cellStyle name="20% - Accent3 2 4 3 2 2 2 2 2" xfId="42027"/>
    <cellStyle name="20% - Accent3 2 4 3 2 2 2 3" xfId="39599"/>
    <cellStyle name="20% - Accent3 2 4 3 2 2 2 4" xfId="46726"/>
    <cellStyle name="20% - Accent3 2 4 3 2 2 2 5" xfId="51347"/>
    <cellStyle name="20% - Accent3 2 4 3 2 2 3" xfId="26878"/>
    <cellStyle name="20% - Accent3 2 4 3 2 2 3 2" xfId="29631"/>
    <cellStyle name="20% - Accent3 2 4 3 2 2 3 2 2" xfId="42028"/>
    <cellStyle name="20% - Accent3 2 4 3 2 2 3 3" xfId="40901"/>
    <cellStyle name="20% - Accent3 2 4 3 2 2 3 4" xfId="46727"/>
    <cellStyle name="20% - Accent3 2 4 3 2 2 3 5" xfId="51348"/>
    <cellStyle name="20% - Accent3 2 4 3 2 2 4" xfId="29629"/>
    <cellStyle name="20% - Accent3 2 4 3 2 2 4 2" xfId="42026"/>
    <cellStyle name="20% - Accent3 2 4 3 2 2 5" xfId="38299"/>
    <cellStyle name="20% - Accent3 2 4 3 2 2 6" xfId="46725"/>
    <cellStyle name="20% - Accent3 2 4 3 2 2 7" xfId="51346"/>
    <cellStyle name="20% - Accent3 2 4 3 2 3" xfId="20538"/>
    <cellStyle name="20% - Accent3 2 4 3 2 3 2" xfId="29632"/>
    <cellStyle name="20% - Accent3 2 4 3 2 3 2 2" xfId="42029"/>
    <cellStyle name="20% - Accent3 2 4 3 2 3 3" xfId="37649"/>
    <cellStyle name="20% - Accent3 2 4 3 2 3 4" xfId="46728"/>
    <cellStyle name="20% - Accent3 2 4 3 2 3 5" xfId="51349"/>
    <cellStyle name="20% - Accent3 2 4 3 2 4" xfId="24961"/>
    <cellStyle name="20% - Accent3 2 4 3 2 4 2" xfId="29633"/>
    <cellStyle name="20% - Accent3 2 4 3 2 4 2 2" xfId="42030"/>
    <cellStyle name="20% - Accent3 2 4 3 2 4 3" xfId="38950"/>
    <cellStyle name="20% - Accent3 2 4 3 2 4 4" xfId="46729"/>
    <cellStyle name="20% - Accent3 2 4 3 2 4 5" xfId="51350"/>
    <cellStyle name="20% - Accent3 2 4 3 2 5" xfId="26238"/>
    <cellStyle name="20% - Accent3 2 4 3 2 5 2" xfId="29634"/>
    <cellStyle name="20% - Accent3 2 4 3 2 5 2 2" xfId="42031"/>
    <cellStyle name="20% - Accent3 2 4 3 2 5 3" xfId="40249"/>
    <cellStyle name="20% - Accent3 2 4 3 2 5 4" xfId="46730"/>
    <cellStyle name="20% - Accent3 2 4 3 2 5 5" xfId="51351"/>
    <cellStyle name="20% - Accent3 2 4 3 2 6" xfId="29628"/>
    <cellStyle name="20% - Accent3 2 4 3 2 6 2" xfId="42025"/>
    <cellStyle name="20% - Accent3 2 4 3 2 7" xfId="36989"/>
    <cellStyle name="20% - Accent3 2 4 3 2 8" xfId="46724"/>
    <cellStyle name="20% - Accent3 2 4 3 2 9" xfId="51345"/>
    <cellStyle name="20% - Accent3 2 4 3 3" xfId="17691"/>
    <cellStyle name="20% - Accent3 2 4 3 3 2" xfId="22754"/>
    <cellStyle name="20% - Accent3 2 4 3 3 2 2" xfId="25597"/>
    <cellStyle name="20% - Accent3 2 4 3 3 2 2 2" xfId="29637"/>
    <cellStyle name="20% - Accent3 2 4 3 3 2 2 2 2" xfId="42034"/>
    <cellStyle name="20% - Accent3 2 4 3 3 2 2 3" xfId="39600"/>
    <cellStyle name="20% - Accent3 2 4 3 3 2 2 4" xfId="46733"/>
    <cellStyle name="20% - Accent3 2 4 3 3 2 2 5" xfId="51354"/>
    <cellStyle name="20% - Accent3 2 4 3 3 2 3" xfId="26879"/>
    <cellStyle name="20% - Accent3 2 4 3 3 2 3 2" xfId="29638"/>
    <cellStyle name="20% - Accent3 2 4 3 3 2 3 2 2" xfId="42035"/>
    <cellStyle name="20% - Accent3 2 4 3 3 2 3 3" xfId="40902"/>
    <cellStyle name="20% - Accent3 2 4 3 3 2 3 4" xfId="46734"/>
    <cellStyle name="20% - Accent3 2 4 3 3 2 3 5" xfId="51355"/>
    <cellStyle name="20% - Accent3 2 4 3 3 2 4" xfId="29636"/>
    <cellStyle name="20% - Accent3 2 4 3 3 2 4 2" xfId="42033"/>
    <cellStyle name="20% - Accent3 2 4 3 3 2 5" xfId="38300"/>
    <cellStyle name="20% - Accent3 2 4 3 3 2 6" xfId="46732"/>
    <cellStyle name="20% - Accent3 2 4 3 3 2 7" xfId="51353"/>
    <cellStyle name="20% - Accent3 2 4 3 3 3" xfId="20539"/>
    <cellStyle name="20% - Accent3 2 4 3 3 3 2" xfId="29639"/>
    <cellStyle name="20% - Accent3 2 4 3 3 3 2 2" xfId="42036"/>
    <cellStyle name="20% - Accent3 2 4 3 3 3 3" xfId="37650"/>
    <cellStyle name="20% - Accent3 2 4 3 3 3 4" xfId="46735"/>
    <cellStyle name="20% - Accent3 2 4 3 3 3 5" xfId="51356"/>
    <cellStyle name="20% - Accent3 2 4 3 3 4" xfId="24962"/>
    <cellStyle name="20% - Accent3 2 4 3 3 4 2" xfId="29640"/>
    <cellStyle name="20% - Accent3 2 4 3 3 4 2 2" xfId="42037"/>
    <cellStyle name="20% - Accent3 2 4 3 3 4 3" xfId="38951"/>
    <cellStyle name="20% - Accent3 2 4 3 3 4 4" xfId="46736"/>
    <cellStyle name="20% - Accent3 2 4 3 3 4 5" xfId="51357"/>
    <cellStyle name="20% - Accent3 2 4 3 3 5" xfId="26239"/>
    <cellStyle name="20% - Accent3 2 4 3 3 5 2" xfId="29641"/>
    <cellStyle name="20% - Accent3 2 4 3 3 5 2 2" xfId="42038"/>
    <cellStyle name="20% - Accent3 2 4 3 3 5 3" xfId="40250"/>
    <cellStyle name="20% - Accent3 2 4 3 3 5 4" xfId="46737"/>
    <cellStyle name="20% - Accent3 2 4 3 3 5 5" xfId="51358"/>
    <cellStyle name="20% - Accent3 2 4 3 3 6" xfId="29635"/>
    <cellStyle name="20% - Accent3 2 4 3 3 6 2" xfId="42032"/>
    <cellStyle name="20% - Accent3 2 4 3 3 7" xfId="36990"/>
    <cellStyle name="20% - Accent3 2 4 3 3 8" xfId="46731"/>
    <cellStyle name="20% - Accent3 2 4 3 3 9" xfId="51352"/>
    <cellStyle name="20% - Accent3 2 4 3 4" xfId="22752"/>
    <cellStyle name="20% - Accent3 2 4 3 4 2" xfId="25595"/>
    <cellStyle name="20% - Accent3 2 4 3 4 2 2" xfId="29643"/>
    <cellStyle name="20% - Accent3 2 4 3 4 2 2 2" xfId="42040"/>
    <cellStyle name="20% - Accent3 2 4 3 4 2 3" xfId="39598"/>
    <cellStyle name="20% - Accent3 2 4 3 4 2 4" xfId="46739"/>
    <cellStyle name="20% - Accent3 2 4 3 4 2 5" xfId="51360"/>
    <cellStyle name="20% - Accent3 2 4 3 4 3" xfId="26877"/>
    <cellStyle name="20% - Accent3 2 4 3 4 3 2" xfId="29644"/>
    <cellStyle name="20% - Accent3 2 4 3 4 3 2 2" xfId="42041"/>
    <cellStyle name="20% - Accent3 2 4 3 4 3 3" xfId="40900"/>
    <cellStyle name="20% - Accent3 2 4 3 4 3 4" xfId="46740"/>
    <cellStyle name="20% - Accent3 2 4 3 4 3 5" xfId="51361"/>
    <cellStyle name="20% - Accent3 2 4 3 4 4" xfId="29642"/>
    <cellStyle name="20% - Accent3 2 4 3 4 4 2" xfId="42039"/>
    <cellStyle name="20% - Accent3 2 4 3 4 5" xfId="38298"/>
    <cellStyle name="20% - Accent3 2 4 3 4 6" xfId="46738"/>
    <cellStyle name="20% - Accent3 2 4 3 4 7" xfId="51359"/>
    <cellStyle name="20% - Accent3 2 4 3 5" xfId="20537"/>
    <cellStyle name="20% - Accent3 2 4 3 5 2" xfId="29645"/>
    <cellStyle name="20% - Accent3 2 4 3 5 2 2" xfId="42042"/>
    <cellStyle name="20% - Accent3 2 4 3 5 3" xfId="37648"/>
    <cellStyle name="20% - Accent3 2 4 3 5 4" xfId="46741"/>
    <cellStyle name="20% - Accent3 2 4 3 5 5" xfId="51362"/>
    <cellStyle name="20% - Accent3 2 4 3 6" xfId="24960"/>
    <cellStyle name="20% - Accent3 2 4 3 6 2" xfId="29646"/>
    <cellStyle name="20% - Accent3 2 4 3 6 2 2" xfId="42043"/>
    <cellStyle name="20% - Accent3 2 4 3 6 3" xfId="38949"/>
    <cellStyle name="20% - Accent3 2 4 3 6 4" xfId="46742"/>
    <cellStyle name="20% - Accent3 2 4 3 6 5" xfId="51363"/>
    <cellStyle name="20% - Accent3 2 4 3 7" xfId="26237"/>
    <cellStyle name="20% - Accent3 2 4 3 7 2" xfId="29647"/>
    <cellStyle name="20% - Accent3 2 4 3 7 2 2" xfId="42044"/>
    <cellStyle name="20% - Accent3 2 4 3 7 3" xfId="40248"/>
    <cellStyle name="20% - Accent3 2 4 3 7 4" xfId="46743"/>
    <cellStyle name="20% - Accent3 2 4 3 7 5" xfId="51364"/>
    <cellStyle name="20% - Accent3 2 4 3 8" xfId="29627"/>
    <cellStyle name="20% - Accent3 2 4 3 8 2" xfId="42024"/>
    <cellStyle name="20% - Accent3 2 4 3 9" xfId="36988"/>
    <cellStyle name="20% - Accent3 2 4 4" xfId="17692"/>
    <cellStyle name="20% - Accent3 2 4 4 2" xfId="22755"/>
    <cellStyle name="20% - Accent3 2 4 4 2 2" xfId="25598"/>
    <cellStyle name="20% - Accent3 2 4 4 2 2 2" xfId="29650"/>
    <cellStyle name="20% - Accent3 2 4 4 2 2 2 2" xfId="42047"/>
    <cellStyle name="20% - Accent3 2 4 4 2 2 3" xfId="39601"/>
    <cellStyle name="20% - Accent3 2 4 4 2 2 4" xfId="46746"/>
    <cellStyle name="20% - Accent3 2 4 4 2 2 5" xfId="51367"/>
    <cellStyle name="20% - Accent3 2 4 4 2 3" xfId="26880"/>
    <cellStyle name="20% - Accent3 2 4 4 2 3 2" xfId="29651"/>
    <cellStyle name="20% - Accent3 2 4 4 2 3 2 2" xfId="42048"/>
    <cellStyle name="20% - Accent3 2 4 4 2 3 3" xfId="40903"/>
    <cellStyle name="20% - Accent3 2 4 4 2 3 4" xfId="46747"/>
    <cellStyle name="20% - Accent3 2 4 4 2 3 5" xfId="51368"/>
    <cellStyle name="20% - Accent3 2 4 4 2 4" xfId="29649"/>
    <cellStyle name="20% - Accent3 2 4 4 2 4 2" xfId="42046"/>
    <cellStyle name="20% - Accent3 2 4 4 2 5" xfId="38301"/>
    <cellStyle name="20% - Accent3 2 4 4 2 6" xfId="46745"/>
    <cellStyle name="20% - Accent3 2 4 4 2 7" xfId="51366"/>
    <cellStyle name="20% - Accent3 2 4 4 3" xfId="20540"/>
    <cellStyle name="20% - Accent3 2 4 4 3 2" xfId="29652"/>
    <cellStyle name="20% - Accent3 2 4 4 3 2 2" xfId="42049"/>
    <cellStyle name="20% - Accent3 2 4 4 3 3" xfId="37651"/>
    <cellStyle name="20% - Accent3 2 4 4 3 4" xfId="46748"/>
    <cellStyle name="20% - Accent3 2 4 4 3 5" xfId="51369"/>
    <cellStyle name="20% - Accent3 2 4 4 4" xfId="24963"/>
    <cellStyle name="20% - Accent3 2 4 4 4 2" xfId="29653"/>
    <cellStyle name="20% - Accent3 2 4 4 4 2 2" xfId="42050"/>
    <cellStyle name="20% - Accent3 2 4 4 4 3" xfId="38952"/>
    <cellStyle name="20% - Accent3 2 4 4 4 4" xfId="46749"/>
    <cellStyle name="20% - Accent3 2 4 4 4 5" xfId="51370"/>
    <cellStyle name="20% - Accent3 2 4 4 5" xfId="26240"/>
    <cellStyle name="20% - Accent3 2 4 4 5 2" xfId="29654"/>
    <cellStyle name="20% - Accent3 2 4 4 5 2 2" xfId="42051"/>
    <cellStyle name="20% - Accent3 2 4 4 5 3" xfId="40251"/>
    <cellStyle name="20% - Accent3 2 4 4 5 4" xfId="46750"/>
    <cellStyle name="20% - Accent3 2 4 4 5 5" xfId="51371"/>
    <cellStyle name="20% - Accent3 2 4 4 6" xfId="29648"/>
    <cellStyle name="20% - Accent3 2 4 4 6 2" xfId="42045"/>
    <cellStyle name="20% - Accent3 2 4 4 7" xfId="36991"/>
    <cellStyle name="20% - Accent3 2 4 4 8" xfId="46744"/>
    <cellStyle name="20% - Accent3 2 4 4 9" xfId="51365"/>
    <cellStyle name="20% - Accent3 2 4 5" xfId="17693"/>
    <cellStyle name="20% - Accent3 2 4 5 2" xfId="22756"/>
    <cellStyle name="20% - Accent3 2 4 5 2 2" xfId="25599"/>
    <cellStyle name="20% - Accent3 2 4 5 2 2 2" xfId="29657"/>
    <cellStyle name="20% - Accent3 2 4 5 2 2 2 2" xfId="42054"/>
    <cellStyle name="20% - Accent3 2 4 5 2 2 3" xfId="39602"/>
    <cellStyle name="20% - Accent3 2 4 5 2 2 4" xfId="46753"/>
    <cellStyle name="20% - Accent3 2 4 5 2 2 5" xfId="51374"/>
    <cellStyle name="20% - Accent3 2 4 5 2 3" xfId="26881"/>
    <cellStyle name="20% - Accent3 2 4 5 2 3 2" xfId="29658"/>
    <cellStyle name="20% - Accent3 2 4 5 2 3 2 2" xfId="42055"/>
    <cellStyle name="20% - Accent3 2 4 5 2 3 3" xfId="40904"/>
    <cellStyle name="20% - Accent3 2 4 5 2 3 4" xfId="46754"/>
    <cellStyle name="20% - Accent3 2 4 5 2 3 5" xfId="51375"/>
    <cellStyle name="20% - Accent3 2 4 5 2 4" xfId="29656"/>
    <cellStyle name="20% - Accent3 2 4 5 2 4 2" xfId="42053"/>
    <cellStyle name="20% - Accent3 2 4 5 2 5" xfId="38302"/>
    <cellStyle name="20% - Accent3 2 4 5 2 6" xfId="46752"/>
    <cellStyle name="20% - Accent3 2 4 5 2 7" xfId="51373"/>
    <cellStyle name="20% - Accent3 2 4 5 3" xfId="20541"/>
    <cellStyle name="20% - Accent3 2 4 5 3 2" xfId="29659"/>
    <cellStyle name="20% - Accent3 2 4 5 3 2 2" xfId="42056"/>
    <cellStyle name="20% - Accent3 2 4 5 3 3" xfId="37652"/>
    <cellStyle name="20% - Accent3 2 4 5 3 4" xfId="46755"/>
    <cellStyle name="20% - Accent3 2 4 5 3 5" xfId="51376"/>
    <cellStyle name="20% - Accent3 2 4 5 4" xfId="24964"/>
    <cellStyle name="20% - Accent3 2 4 5 4 2" xfId="29660"/>
    <cellStyle name="20% - Accent3 2 4 5 4 2 2" xfId="42057"/>
    <cellStyle name="20% - Accent3 2 4 5 4 3" xfId="38953"/>
    <cellStyle name="20% - Accent3 2 4 5 4 4" xfId="46756"/>
    <cellStyle name="20% - Accent3 2 4 5 4 5" xfId="51377"/>
    <cellStyle name="20% - Accent3 2 4 5 5" xfId="26241"/>
    <cellStyle name="20% - Accent3 2 4 5 5 2" xfId="29661"/>
    <cellStyle name="20% - Accent3 2 4 5 5 2 2" xfId="42058"/>
    <cellStyle name="20% - Accent3 2 4 5 5 3" xfId="40252"/>
    <cellStyle name="20% - Accent3 2 4 5 5 4" xfId="46757"/>
    <cellStyle name="20% - Accent3 2 4 5 5 5" xfId="51378"/>
    <cellStyle name="20% - Accent3 2 4 5 6" xfId="29655"/>
    <cellStyle name="20% - Accent3 2 4 5 6 2" xfId="42052"/>
    <cellStyle name="20% - Accent3 2 4 5 7" xfId="36992"/>
    <cellStyle name="20% - Accent3 2 4 5 8" xfId="46751"/>
    <cellStyle name="20% - Accent3 2 4 5 9" xfId="51372"/>
    <cellStyle name="20% - Accent3 2 4 6" xfId="16944"/>
    <cellStyle name="20% - Accent3 2 5" xfId="12669"/>
    <cellStyle name="20% - Accent3 2 5 2" xfId="17694"/>
    <cellStyle name="20% - Accent3 2 5 2 10" xfId="46758"/>
    <cellStyle name="20% - Accent3 2 5 2 11" xfId="51379"/>
    <cellStyle name="20% - Accent3 2 5 2 2" xfId="17695"/>
    <cellStyle name="20% - Accent3 2 5 2 2 2" xfId="22758"/>
    <cellStyle name="20% - Accent3 2 5 2 2 2 2" xfId="25601"/>
    <cellStyle name="20% - Accent3 2 5 2 2 2 2 2" xfId="29665"/>
    <cellStyle name="20% - Accent3 2 5 2 2 2 2 2 2" xfId="42062"/>
    <cellStyle name="20% - Accent3 2 5 2 2 2 2 3" xfId="39604"/>
    <cellStyle name="20% - Accent3 2 5 2 2 2 2 4" xfId="46761"/>
    <cellStyle name="20% - Accent3 2 5 2 2 2 2 5" xfId="51382"/>
    <cellStyle name="20% - Accent3 2 5 2 2 2 3" xfId="26883"/>
    <cellStyle name="20% - Accent3 2 5 2 2 2 3 2" xfId="29666"/>
    <cellStyle name="20% - Accent3 2 5 2 2 2 3 2 2" xfId="42063"/>
    <cellStyle name="20% - Accent3 2 5 2 2 2 3 3" xfId="40906"/>
    <cellStyle name="20% - Accent3 2 5 2 2 2 3 4" xfId="46762"/>
    <cellStyle name="20% - Accent3 2 5 2 2 2 3 5" xfId="51383"/>
    <cellStyle name="20% - Accent3 2 5 2 2 2 4" xfId="29664"/>
    <cellStyle name="20% - Accent3 2 5 2 2 2 4 2" xfId="42061"/>
    <cellStyle name="20% - Accent3 2 5 2 2 2 5" xfId="38304"/>
    <cellStyle name="20% - Accent3 2 5 2 2 2 6" xfId="46760"/>
    <cellStyle name="20% - Accent3 2 5 2 2 2 7" xfId="51381"/>
    <cellStyle name="20% - Accent3 2 5 2 2 3" xfId="20543"/>
    <cellStyle name="20% - Accent3 2 5 2 2 3 2" xfId="29667"/>
    <cellStyle name="20% - Accent3 2 5 2 2 3 2 2" xfId="42064"/>
    <cellStyle name="20% - Accent3 2 5 2 2 3 3" xfId="37654"/>
    <cellStyle name="20% - Accent3 2 5 2 2 3 4" xfId="46763"/>
    <cellStyle name="20% - Accent3 2 5 2 2 3 5" xfId="51384"/>
    <cellStyle name="20% - Accent3 2 5 2 2 4" xfId="24966"/>
    <cellStyle name="20% - Accent3 2 5 2 2 4 2" xfId="29668"/>
    <cellStyle name="20% - Accent3 2 5 2 2 4 2 2" xfId="42065"/>
    <cellStyle name="20% - Accent3 2 5 2 2 4 3" xfId="38955"/>
    <cellStyle name="20% - Accent3 2 5 2 2 4 4" xfId="46764"/>
    <cellStyle name="20% - Accent3 2 5 2 2 4 5" xfId="51385"/>
    <cellStyle name="20% - Accent3 2 5 2 2 5" xfId="26243"/>
    <cellStyle name="20% - Accent3 2 5 2 2 5 2" xfId="29669"/>
    <cellStyle name="20% - Accent3 2 5 2 2 5 2 2" xfId="42066"/>
    <cellStyle name="20% - Accent3 2 5 2 2 5 3" xfId="40254"/>
    <cellStyle name="20% - Accent3 2 5 2 2 5 4" xfId="46765"/>
    <cellStyle name="20% - Accent3 2 5 2 2 5 5" xfId="51386"/>
    <cellStyle name="20% - Accent3 2 5 2 2 6" xfId="29663"/>
    <cellStyle name="20% - Accent3 2 5 2 2 6 2" xfId="42060"/>
    <cellStyle name="20% - Accent3 2 5 2 2 7" xfId="36994"/>
    <cellStyle name="20% - Accent3 2 5 2 2 8" xfId="46759"/>
    <cellStyle name="20% - Accent3 2 5 2 2 9" xfId="51380"/>
    <cellStyle name="20% - Accent3 2 5 2 3" xfId="17696"/>
    <cellStyle name="20% - Accent3 2 5 2 3 2" xfId="22759"/>
    <cellStyle name="20% - Accent3 2 5 2 3 2 2" xfId="25602"/>
    <cellStyle name="20% - Accent3 2 5 2 3 2 2 2" xfId="29672"/>
    <cellStyle name="20% - Accent3 2 5 2 3 2 2 2 2" xfId="42069"/>
    <cellStyle name="20% - Accent3 2 5 2 3 2 2 3" xfId="39605"/>
    <cellStyle name="20% - Accent3 2 5 2 3 2 2 4" xfId="46768"/>
    <cellStyle name="20% - Accent3 2 5 2 3 2 2 5" xfId="51389"/>
    <cellStyle name="20% - Accent3 2 5 2 3 2 3" xfId="26884"/>
    <cellStyle name="20% - Accent3 2 5 2 3 2 3 2" xfId="29673"/>
    <cellStyle name="20% - Accent3 2 5 2 3 2 3 2 2" xfId="42070"/>
    <cellStyle name="20% - Accent3 2 5 2 3 2 3 3" xfId="40907"/>
    <cellStyle name="20% - Accent3 2 5 2 3 2 3 4" xfId="46769"/>
    <cellStyle name="20% - Accent3 2 5 2 3 2 3 5" xfId="51390"/>
    <cellStyle name="20% - Accent3 2 5 2 3 2 4" xfId="29671"/>
    <cellStyle name="20% - Accent3 2 5 2 3 2 4 2" xfId="42068"/>
    <cellStyle name="20% - Accent3 2 5 2 3 2 5" xfId="38305"/>
    <cellStyle name="20% - Accent3 2 5 2 3 2 6" xfId="46767"/>
    <cellStyle name="20% - Accent3 2 5 2 3 2 7" xfId="51388"/>
    <cellStyle name="20% - Accent3 2 5 2 3 3" xfId="20544"/>
    <cellStyle name="20% - Accent3 2 5 2 3 3 2" xfId="29674"/>
    <cellStyle name="20% - Accent3 2 5 2 3 3 2 2" xfId="42071"/>
    <cellStyle name="20% - Accent3 2 5 2 3 3 3" xfId="37655"/>
    <cellStyle name="20% - Accent3 2 5 2 3 3 4" xfId="46770"/>
    <cellStyle name="20% - Accent3 2 5 2 3 3 5" xfId="51391"/>
    <cellStyle name="20% - Accent3 2 5 2 3 4" xfId="24967"/>
    <cellStyle name="20% - Accent3 2 5 2 3 4 2" xfId="29675"/>
    <cellStyle name="20% - Accent3 2 5 2 3 4 2 2" xfId="42072"/>
    <cellStyle name="20% - Accent3 2 5 2 3 4 3" xfId="38956"/>
    <cellStyle name="20% - Accent3 2 5 2 3 4 4" xfId="46771"/>
    <cellStyle name="20% - Accent3 2 5 2 3 4 5" xfId="51392"/>
    <cellStyle name="20% - Accent3 2 5 2 3 5" xfId="26244"/>
    <cellStyle name="20% - Accent3 2 5 2 3 5 2" xfId="29676"/>
    <cellStyle name="20% - Accent3 2 5 2 3 5 2 2" xfId="42073"/>
    <cellStyle name="20% - Accent3 2 5 2 3 5 3" xfId="40255"/>
    <cellStyle name="20% - Accent3 2 5 2 3 5 4" xfId="46772"/>
    <cellStyle name="20% - Accent3 2 5 2 3 5 5" xfId="51393"/>
    <cellStyle name="20% - Accent3 2 5 2 3 6" xfId="29670"/>
    <cellStyle name="20% - Accent3 2 5 2 3 6 2" xfId="42067"/>
    <cellStyle name="20% - Accent3 2 5 2 3 7" xfId="36995"/>
    <cellStyle name="20% - Accent3 2 5 2 3 8" xfId="46766"/>
    <cellStyle name="20% - Accent3 2 5 2 3 9" xfId="51387"/>
    <cellStyle name="20% - Accent3 2 5 2 4" xfId="22757"/>
    <cellStyle name="20% - Accent3 2 5 2 4 2" xfId="25600"/>
    <cellStyle name="20% - Accent3 2 5 2 4 2 2" xfId="29678"/>
    <cellStyle name="20% - Accent3 2 5 2 4 2 2 2" xfId="42075"/>
    <cellStyle name="20% - Accent3 2 5 2 4 2 3" xfId="39603"/>
    <cellStyle name="20% - Accent3 2 5 2 4 2 4" xfId="46774"/>
    <cellStyle name="20% - Accent3 2 5 2 4 2 5" xfId="51395"/>
    <cellStyle name="20% - Accent3 2 5 2 4 3" xfId="26882"/>
    <cellStyle name="20% - Accent3 2 5 2 4 3 2" xfId="29679"/>
    <cellStyle name="20% - Accent3 2 5 2 4 3 2 2" xfId="42076"/>
    <cellStyle name="20% - Accent3 2 5 2 4 3 3" xfId="40905"/>
    <cellStyle name="20% - Accent3 2 5 2 4 3 4" xfId="46775"/>
    <cellStyle name="20% - Accent3 2 5 2 4 3 5" xfId="51396"/>
    <cellStyle name="20% - Accent3 2 5 2 4 4" xfId="29677"/>
    <cellStyle name="20% - Accent3 2 5 2 4 4 2" xfId="42074"/>
    <cellStyle name="20% - Accent3 2 5 2 4 5" xfId="38303"/>
    <cellStyle name="20% - Accent3 2 5 2 4 6" xfId="46773"/>
    <cellStyle name="20% - Accent3 2 5 2 4 7" xfId="51394"/>
    <cellStyle name="20% - Accent3 2 5 2 5" xfId="20542"/>
    <cellStyle name="20% - Accent3 2 5 2 5 2" xfId="29680"/>
    <cellStyle name="20% - Accent3 2 5 2 5 2 2" xfId="42077"/>
    <cellStyle name="20% - Accent3 2 5 2 5 3" xfId="37653"/>
    <cellStyle name="20% - Accent3 2 5 2 5 4" xfId="46776"/>
    <cellStyle name="20% - Accent3 2 5 2 5 5" xfId="51397"/>
    <cellStyle name="20% - Accent3 2 5 2 6" xfId="24965"/>
    <cellStyle name="20% - Accent3 2 5 2 6 2" xfId="29681"/>
    <cellStyle name="20% - Accent3 2 5 2 6 2 2" xfId="42078"/>
    <cellStyle name="20% - Accent3 2 5 2 6 3" xfId="38954"/>
    <cellStyle name="20% - Accent3 2 5 2 6 4" xfId="46777"/>
    <cellStyle name="20% - Accent3 2 5 2 6 5" xfId="51398"/>
    <cellStyle name="20% - Accent3 2 5 2 7" xfId="26242"/>
    <cellStyle name="20% - Accent3 2 5 2 7 2" xfId="29682"/>
    <cellStyle name="20% - Accent3 2 5 2 7 2 2" xfId="42079"/>
    <cellStyle name="20% - Accent3 2 5 2 7 3" xfId="40253"/>
    <cellStyle name="20% - Accent3 2 5 2 7 4" xfId="46778"/>
    <cellStyle name="20% - Accent3 2 5 2 7 5" xfId="51399"/>
    <cellStyle name="20% - Accent3 2 5 2 8" xfId="29662"/>
    <cellStyle name="20% - Accent3 2 5 2 8 2" xfId="42059"/>
    <cellStyle name="20% - Accent3 2 5 2 9" xfId="36993"/>
    <cellStyle name="20% - Accent3 2 5 3" xfId="17697"/>
    <cellStyle name="20% - Accent3 2 5 3 2" xfId="22760"/>
    <cellStyle name="20% - Accent3 2 5 3 2 2" xfId="25603"/>
    <cellStyle name="20% - Accent3 2 5 3 2 2 2" xfId="29685"/>
    <cellStyle name="20% - Accent3 2 5 3 2 2 2 2" xfId="42082"/>
    <cellStyle name="20% - Accent3 2 5 3 2 2 3" xfId="39606"/>
    <cellStyle name="20% - Accent3 2 5 3 2 2 4" xfId="46781"/>
    <cellStyle name="20% - Accent3 2 5 3 2 2 5" xfId="51402"/>
    <cellStyle name="20% - Accent3 2 5 3 2 3" xfId="26885"/>
    <cellStyle name="20% - Accent3 2 5 3 2 3 2" xfId="29686"/>
    <cellStyle name="20% - Accent3 2 5 3 2 3 2 2" xfId="42083"/>
    <cellStyle name="20% - Accent3 2 5 3 2 3 3" xfId="40908"/>
    <cellStyle name="20% - Accent3 2 5 3 2 3 4" xfId="46782"/>
    <cellStyle name="20% - Accent3 2 5 3 2 3 5" xfId="51403"/>
    <cellStyle name="20% - Accent3 2 5 3 2 4" xfId="29684"/>
    <cellStyle name="20% - Accent3 2 5 3 2 4 2" xfId="42081"/>
    <cellStyle name="20% - Accent3 2 5 3 2 5" xfId="38306"/>
    <cellStyle name="20% - Accent3 2 5 3 2 6" xfId="46780"/>
    <cellStyle name="20% - Accent3 2 5 3 2 7" xfId="51401"/>
    <cellStyle name="20% - Accent3 2 5 3 3" xfId="20545"/>
    <cellStyle name="20% - Accent3 2 5 3 3 2" xfId="29687"/>
    <cellStyle name="20% - Accent3 2 5 3 3 2 2" xfId="42084"/>
    <cellStyle name="20% - Accent3 2 5 3 3 3" xfId="37656"/>
    <cellStyle name="20% - Accent3 2 5 3 3 4" xfId="46783"/>
    <cellStyle name="20% - Accent3 2 5 3 3 5" xfId="51404"/>
    <cellStyle name="20% - Accent3 2 5 3 4" xfId="24968"/>
    <cellStyle name="20% - Accent3 2 5 3 4 2" xfId="29688"/>
    <cellStyle name="20% - Accent3 2 5 3 4 2 2" xfId="42085"/>
    <cellStyle name="20% - Accent3 2 5 3 4 3" xfId="38957"/>
    <cellStyle name="20% - Accent3 2 5 3 4 4" xfId="46784"/>
    <cellStyle name="20% - Accent3 2 5 3 4 5" xfId="51405"/>
    <cellStyle name="20% - Accent3 2 5 3 5" xfId="26245"/>
    <cellStyle name="20% - Accent3 2 5 3 5 2" xfId="29689"/>
    <cellStyle name="20% - Accent3 2 5 3 5 2 2" xfId="42086"/>
    <cellStyle name="20% - Accent3 2 5 3 5 3" xfId="40256"/>
    <cellStyle name="20% - Accent3 2 5 3 5 4" xfId="46785"/>
    <cellStyle name="20% - Accent3 2 5 3 5 5" xfId="51406"/>
    <cellStyle name="20% - Accent3 2 5 3 6" xfId="29683"/>
    <cellStyle name="20% - Accent3 2 5 3 6 2" xfId="42080"/>
    <cellStyle name="20% - Accent3 2 5 3 7" xfId="36996"/>
    <cellStyle name="20% - Accent3 2 5 3 8" xfId="46779"/>
    <cellStyle name="20% - Accent3 2 5 3 9" xfId="51400"/>
    <cellStyle name="20% - Accent3 2 5 4" xfId="17698"/>
    <cellStyle name="20% - Accent3 2 5 4 2" xfId="22761"/>
    <cellStyle name="20% - Accent3 2 5 4 2 2" xfId="25604"/>
    <cellStyle name="20% - Accent3 2 5 4 2 2 2" xfId="29692"/>
    <cellStyle name="20% - Accent3 2 5 4 2 2 2 2" xfId="42089"/>
    <cellStyle name="20% - Accent3 2 5 4 2 2 3" xfId="39607"/>
    <cellStyle name="20% - Accent3 2 5 4 2 2 4" xfId="46788"/>
    <cellStyle name="20% - Accent3 2 5 4 2 2 5" xfId="51409"/>
    <cellStyle name="20% - Accent3 2 5 4 2 3" xfId="26886"/>
    <cellStyle name="20% - Accent3 2 5 4 2 3 2" xfId="29693"/>
    <cellStyle name="20% - Accent3 2 5 4 2 3 2 2" xfId="42090"/>
    <cellStyle name="20% - Accent3 2 5 4 2 3 3" xfId="40909"/>
    <cellStyle name="20% - Accent3 2 5 4 2 3 4" xfId="46789"/>
    <cellStyle name="20% - Accent3 2 5 4 2 3 5" xfId="51410"/>
    <cellStyle name="20% - Accent3 2 5 4 2 4" xfId="29691"/>
    <cellStyle name="20% - Accent3 2 5 4 2 4 2" xfId="42088"/>
    <cellStyle name="20% - Accent3 2 5 4 2 5" xfId="38307"/>
    <cellStyle name="20% - Accent3 2 5 4 2 6" xfId="46787"/>
    <cellStyle name="20% - Accent3 2 5 4 2 7" xfId="51408"/>
    <cellStyle name="20% - Accent3 2 5 4 3" xfId="20546"/>
    <cellStyle name="20% - Accent3 2 5 4 3 2" xfId="29694"/>
    <cellStyle name="20% - Accent3 2 5 4 3 2 2" xfId="42091"/>
    <cellStyle name="20% - Accent3 2 5 4 3 3" xfId="37657"/>
    <cellStyle name="20% - Accent3 2 5 4 3 4" xfId="46790"/>
    <cellStyle name="20% - Accent3 2 5 4 3 5" xfId="51411"/>
    <cellStyle name="20% - Accent3 2 5 4 4" xfId="24969"/>
    <cellStyle name="20% - Accent3 2 5 4 4 2" xfId="29695"/>
    <cellStyle name="20% - Accent3 2 5 4 4 2 2" xfId="42092"/>
    <cellStyle name="20% - Accent3 2 5 4 4 3" xfId="38958"/>
    <cellStyle name="20% - Accent3 2 5 4 4 4" xfId="46791"/>
    <cellStyle name="20% - Accent3 2 5 4 4 5" xfId="51412"/>
    <cellStyle name="20% - Accent3 2 5 4 5" xfId="26246"/>
    <cellStyle name="20% - Accent3 2 5 4 5 2" xfId="29696"/>
    <cellStyle name="20% - Accent3 2 5 4 5 2 2" xfId="42093"/>
    <cellStyle name="20% - Accent3 2 5 4 5 3" xfId="40257"/>
    <cellStyle name="20% - Accent3 2 5 4 5 4" xfId="46792"/>
    <cellStyle name="20% - Accent3 2 5 4 5 5" xfId="51413"/>
    <cellStyle name="20% - Accent3 2 5 4 6" xfId="29690"/>
    <cellStyle name="20% - Accent3 2 5 4 6 2" xfId="42087"/>
    <cellStyle name="20% - Accent3 2 5 4 7" xfId="36997"/>
    <cellStyle name="20% - Accent3 2 5 4 8" xfId="46786"/>
    <cellStyle name="20% - Accent3 2 5 4 9" xfId="51407"/>
    <cellStyle name="20% - Accent3 2 5 5" xfId="16945"/>
    <cellStyle name="20% - Accent3 2 6" xfId="12670"/>
    <cellStyle name="20% - Accent3 2 6 2" xfId="17699"/>
    <cellStyle name="20% - Accent3 2 6 2 2" xfId="22762"/>
    <cellStyle name="20% - Accent3 2 6 2 2 2" xfId="25605"/>
    <cellStyle name="20% - Accent3 2 6 2 2 2 2" xfId="29699"/>
    <cellStyle name="20% - Accent3 2 6 2 2 2 2 2" xfId="42096"/>
    <cellStyle name="20% - Accent3 2 6 2 2 2 3" xfId="39608"/>
    <cellStyle name="20% - Accent3 2 6 2 2 2 4" xfId="46795"/>
    <cellStyle name="20% - Accent3 2 6 2 2 2 5" xfId="51416"/>
    <cellStyle name="20% - Accent3 2 6 2 2 3" xfId="26887"/>
    <cellStyle name="20% - Accent3 2 6 2 2 3 2" xfId="29700"/>
    <cellStyle name="20% - Accent3 2 6 2 2 3 2 2" xfId="42097"/>
    <cellStyle name="20% - Accent3 2 6 2 2 3 3" xfId="40910"/>
    <cellStyle name="20% - Accent3 2 6 2 2 3 4" xfId="46796"/>
    <cellStyle name="20% - Accent3 2 6 2 2 3 5" xfId="51417"/>
    <cellStyle name="20% - Accent3 2 6 2 2 4" xfId="29698"/>
    <cellStyle name="20% - Accent3 2 6 2 2 4 2" xfId="42095"/>
    <cellStyle name="20% - Accent3 2 6 2 2 5" xfId="38308"/>
    <cellStyle name="20% - Accent3 2 6 2 2 6" xfId="46794"/>
    <cellStyle name="20% - Accent3 2 6 2 2 7" xfId="51415"/>
    <cellStyle name="20% - Accent3 2 6 2 3" xfId="20547"/>
    <cellStyle name="20% - Accent3 2 6 2 3 2" xfId="29701"/>
    <cellStyle name="20% - Accent3 2 6 2 3 2 2" xfId="42098"/>
    <cellStyle name="20% - Accent3 2 6 2 3 3" xfId="37658"/>
    <cellStyle name="20% - Accent3 2 6 2 3 4" xfId="46797"/>
    <cellStyle name="20% - Accent3 2 6 2 3 5" xfId="51418"/>
    <cellStyle name="20% - Accent3 2 6 2 4" xfId="24970"/>
    <cellStyle name="20% - Accent3 2 6 2 4 2" xfId="29702"/>
    <cellStyle name="20% - Accent3 2 6 2 4 2 2" xfId="42099"/>
    <cellStyle name="20% - Accent3 2 6 2 4 3" xfId="38959"/>
    <cellStyle name="20% - Accent3 2 6 2 4 4" xfId="46798"/>
    <cellStyle name="20% - Accent3 2 6 2 4 5" xfId="51419"/>
    <cellStyle name="20% - Accent3 2 6 2 5" xfId="26247"/>
    <cellStyle name="20% - Accent3 2 6 2 5 2" xfId="29703"/>
    <cellStyle name="20% - Accent3 2 6 2 5 2 2" xfId="42100"/>
    <cellStyle name="20% - Accent3 2 6 2 5 3" xfId="40258"/>
    <cellStyle name="20% - Accent3 2 6 2 5 4" xfId="46799"/>
    <cellStyle name="20% - Accent3 2 6 2 5 5" xfId="51420"/>
    <cellStyle name="20% - Accent3 2 6 2 6" xfId="29697"/>
    <cellStyle name="20% - Accent3 2 6 2 6 2" xfId="42094"/>
    <cellStyle name="20% - Accent3 2 6 2 7" xfId="36998"/>
    <cellStyle name="20% - Accent3 2 6 2 8" xfId="46793"/>
    <cellStyle name="20% - Accent3 2 6 2 9" xfId="51414"/>
    <cellStyle name="20% - Accent3 2 6 3" xfId="17700"/>
    <cellStyle name="20% - Accent3 2 6 3 2" xfId="22763"/>
    <cellStyle name="20% - Accent3 2 6 3 2 2" xfId="25606"/>
    <cellStyle name="20% - Accent3 2 6 3 2 2 2" xfId="29706"/>
    <cellStyle name="20% - Accent3 2 6 3 2 2 2 2" xfId="42103"/>
    <cellStyle name="20% - Accent3 2 6 3 2 2 3" xfId="39609"/>
    <cellStyle name="20% - Accent3 2 6 3 2 2 4" xfId="46802"/>
    <cellStyle name="20% - Accent3 2 6 3 2 2 5" xfId="51423"/>
    <cellStyle name="20% - Accent3 2 6 3 2 3" xfId="26888"/>
    <cellStyle name="20% - Accent3 2 6 3 2 3 2" xfId="29707"/>
    <cellStyle name="20% - Accent3 2 6 3 2 3 2 2" xfId="42104"/>
    <cellStyle name="20% - Accent3 2 6 3 2 3 3" xfId="40911"/>
    <cellStyle name="20% - Accent3 2 6 3 2 3 4" xfId="46803"/>
    <cellStyle name="20% - Accent3 2 6 3 2 3 5" xfId="51424"/>
    <cellStyle name="20% - Accent3 2 6 3 2 4" xfId="29705"/>
    <cellStyle name="20% - Accent3 2 6 3 2 4 2" xfId="42102"/>
    <cellStyle name="20% - Accent3 2 6 3 2 5" xfId="38309"/>
    <cellStyle name="20% - Accent3 2 6 3 2 6" xfId="46801"/>
    <cellStyle name="20% - Accent3 2 6 3 2 7" xfId="51422"/>
    <cellStyle name="20% - Accent3 2 6 3 3" xfId="20548"/>
    <cellStyle name="20% - Accent3 2 6 3 3 2" xfId="29708"/>
    <cellStyle name="20% - Accent3 2 6 3 3 2 2" xfId="42105"/>
    <cellStyle name="20% - Accent3 2 6 3 3 3" xfId="37659"/>
    <cellStyle name="20% - Accent3 2 6 3 3 4" xfId="46804"/>
    <cellStyle name="20% - Accent3 2 6 3 3 5" xfId="51425"/>
    <cellStyle name="20% - Accent3 2 6 3 4" xfId="24971"/>
    <cellStyle name="20% - Accent3 2 6 3 4 2" xfId="29709"/>
    <cellStyle name="20% - Accent3 2 6 3 4 2 2" xfId="42106"/>
    <cellStyle name="20% - Accent3 2 6 3 4 3" xfId="38960"/>
    <cellStyle name="20% - Accent3 2 6 3 4 4" xfId="46805"/>
    <cellStyle name="20% - Accent3 2 6 3 4 5" xfId="51426"/>
    <cellStyle name="20% - Accent3 2 6 3 5" xfId="26248"/>
    <cellStyle name="20% - Accent3 2 6 3 5 2" xfId="29710"/>
    <cellStyle name="20% - Accent3 2 6 3 5 2 2" xfId="42107"/>
    <cellStyle name="20% - Accent3 2 6 3 5 3" xfId="40259"/>
    <cellStyle name="20% - Accent3 2 6 3 5 4" xfId="46806"/>
    <cellStyle name="20% - Accent3 2 6 3 5 5" xfId="51427"/>
    <cellStyle name="20% - Accent3 2 6 3 6" xfId="29704"/>
    <cellStyle name="20% - Accent3 2 6 3 6 2" xfId="42101"/>
    <cellStyle name="20% - Accent3 2 6 3 7" xfId="36999"/>
    <cellStyle name="20% - Accent3 2 6 3 8" xfId="46800"/>
    <cellStyle name="20% - Accent3 2 6 3 9" xfId="51421"/>
    <cellStyle name="20% - Accent3 2 6 4" xfId="16946"/>
    <cellStyle name="20% - Accent3 2 7" xfId="12671"/>
    <cellStyle name="20% - Accent3 2 7 10" xfId="17427"/>
    <cellStyle name="20% - Accent3 2 7 2" xfId="22643"/>
    <cellStyle name="20% - Accent3 2 7 2 2" xfId="25488"/>
    <cellStyle name="20% - Accent3 2 7 2 2 2" xfId="29713"/>
    <cellStyle name="20% - Accent3 2 7 2 2 2 2" xfId="42110"/>
    <cellStyle name="20% - Accent3 2 7 2 2 3" xfId="39488"/>
    <cellStyle name="20% - Accent3 2 7 2 2 4" xfId="46809"/>
    <cellStyle name="20% - Accent3 2 7 2 2 5" xfId="51430"/>
    <cellStyle name="20% - Accent3 2 7 2 3" xfId="26768"/>
    <cellStyle name="20% - Accent3 2 7 2 3 2" xfId="29714"/>
    <cellStyle name="20% - Accent3 2 7 2 3 2 2" xfId="42111"/>
    <cellStyle name="20% - Accent3 2 7 2 3 3" xfId="40789"/>
    <cellStyle name="20% - Accent3 2 7 2 3 4" xfId="46810"/>
    <cellStyle name="20% - Accent3 2 7 2 3 5" xfId="51431"/>
    <cellStyle name="20% - Accent3 2 7 2 4" xfId="29712"/>
    <cellStyle name="20% - Accent3 2 7 2 4 2" xfId="42109"/>
    <cellStyle name="20% - Accent3 2 7 2 5" xfId="38187"/>
    <cellStyle name="20% - Accent3 2 7 2 6" xfId="46808"/>
    <cellStyle name="20% - Accent3 2 7 2 7" xfId="51429"/>
    <cellStyle name="20% - Accent3 2 7 3" xfId="20428"/>
    <cellStyle name="20% - Accent3 2 7 3 2" xfId="29715"/>
    <cellStyle name="20% - Accent3 2 7 3 2 2" xfId="42112"/>
    <cellStyle name="20% - Accent3 2 7 3 3" xfId="37538"/>
    <cellStyle name="20% - Accent3 2 7 3 4" xfId="46811"/>
    <cellStyle name="20% - Accent3 2 7 3 5" xfId="51432"/>
    <cellStyle name="20% - Accent3 2 7 4" xfId="24851"/>
    <cellStyle name="20% - Accent3 2 7 4 2" xfId="29716"/>
    <cellStyle name="20% - Accent3 2 7 4 2 2" xfId="42113"/>
    <cellStyle name="20% - Accent3 2 7 4 3" xfId="38839"/>
    <cellStyle name="20% - Accent3 2 7 4 4" xfId="46812"/>
    <cellStyle name="20% - Accent3 2 7 4 5" xfId="51433"/>
    <cellStyle name="20% - Accent3 2 7 5" xfId="26127"/>
    <cellStyle name="20% - Accent3 2 7 5 2" xfId="29717"/>
    <cellStyle name="20% - Accent3 2 7 5 2 2" xfId="42114"/>
    <cellStyle name="20% - Accent3 2 7 5 3" xfId="40137"/>
    <cellStyle name="20% - Accent3 2 7 5 4" xfId="46813"/>
    <cellStyle name="20% - Accent3 2 7 5 5" xfId="51434"/>
    <cellStyle name="20% - Accent3 2 7 6" xfId="29711"/>
    <cellStyle name="20% - Accent3 2 7 6 2" xfId="42108"/>
    <cellStyle name="20% - Accent3 2 7 7" xfId="36877"/>
    <cellStyle name="20% - Accent3 2 7 8" xfId="46807"/>
    <cellStyle name="20% - Accent3 2 7 9" xfId="51428"/>
    <cellStyle name="20% - Accent3 2 8" xfId="12672"/>
    <cellStyle name="20% - Accent3 2 8 10" xfId="17519"/>
    <cellStyle name="20% - Accent3 2 8 2" xfId="22656"/>
    <cellStyle name="20% - Accent3 2 8 2 2" xfId="25500"/>
    <cellStyle name="20% - Accent3 2 8 2 2 2" xfId="29720"/>
    <cellStyle name="20% - Accent3 2 8 2 2 2 2" xfId="42117"/>
    <cellStyle name="20% - Accent3 2 8 2 2 3" xfId="39500"/>
    <cellStyle name="20% - Accent3 2 8 2 2 4" xfId="46816"/>
    <cellStyle name="20% - Accent3 2 8 2 2 5" xfId="51437"/>
    <cellStyle name="20% - Accent3 2 8 2 3" xfId="26780"/>
    <cellStyle name="20% - Accent3 2 8 2 3 2" xfId="29721"/>
    <cellStyle name="20% - Accent3 2 8 2 3 2 2" xfId="42118"/>
    <cellStyle name="20% - Accent3 2 8 2 3 3" xfId="40801"/>
    <cellStyle name="20% - Accent3 2 8 2 3 4" xfId="46817"/>
    <cellStyle name="20% - Accent3 2 8 2 3 5" xfId="51438"/>
    <cellStyle name="20% - Accent3 2 8 2 4" xfId="29719"/>
    <cellStyle name="20% - Accent3 2 8 2 4 2" xfId="42116"/>
    <cellStyle name="20% - Accent3 2 8 2 5" xfId="38199"/>
    <cellStyle name="20% - Accent3 2 8 2 6" xfId="46815"/>
    <cellStyle name="20% - Accent3 2 8 2 7" xfId="51436"/>
    <cellStyle name="20% - Accent3 2 8 3" xfId="20441"/>
    <cellStyle name="20% - Accent3 2 8 3 2" xfId="29722"/>
    <cellStyle name="20% - Accent3 2 8 3 2 2" xfId="42119"/>
    <cellStyle name="20% - Accent3 2 8 3 3" xfId="37550"/>
    <cellStyle name="20% - Accent3 2 8 3 4" xfId="46818"/>
    <cellStyle name="20% - Accent3 2 8 3 5" xfId="51439"/>
    <cellStyle name="20% - Accent3 2 8 4" xfId="24863"/>
    <cellStyle name="20% - Accent3 2 8 4 2" xfId="29723"/>
    <cellStyle name="20% - Accent3 2 8 4 2 2" xfId="42120"/>
    <cellStyle name="20% - Accent3 2 8 4 3" xfId="38851"/>
    <cellStyle name="20% - Accent3 2 8 4 4" xfId="46819"/>
    <cellStyle name="20% - Accent3 2 8 4 5" xfId="51440"/>
    <cellStyle name="20% - Accent3 2 8 5" xfId="26139"/>
    <cellStyle name="20% - Accent3 2 8 5 2" xfId="29724"/>
    <cellStyle name="20% - Accent3 2 8 5 2 2" xfId="42121"/>
    <cellStyle name="20% - Accent3 2 8 5 3" xfId="40149"/>
    <cellStyle name="20% - Accent3 2 8 5 4" xfId="46820"/>
    <cellStyle name="20% - Accent3 2 8 5 5" xfId="51441"/>
    <cellStyle name="20% - Accent3 2 8 6" xfId="29718"/>
    <cellStyle name="20% - Accent3 2 8 6 2" xfId="42115"/>
    <cellStyle name="20% - Accent3 2 8 7" xfId="36889"/>
    <cellStyle name="20% - Accent3 2 8 8" xfId="46814"/>
    <cellStyle name="20% - Accent3 2 8 9" xfId="51435"/>
    <cellStyle name="20% - Accent3 2 9" xfId="12673"/>
    <cellStyle name="20% - Accent3 2 9 2" xfId="17701"/>
    <cellStyle name="20% - Accent3 3" xfId="63"/>
    <cellStyle name="20% - Accent3 3 2" xfId="12675"/>
    <cellStyle name="20% - Accent3 3 2 2" xfId="12676"/>
    <cellStyle name="20% - Accent3 3 2 2 2" xfId="12677"/>
    <cellStyle name="20% - Accent3 3 2 2 2 2" xfId="12678"/>
    <cellStyle name="20% - Accent3 3 2 2 3" xfId="12679"/>
    <cellStyle name="20% - Accent3 3 2 3" xfId="12680"/>
    <cellStyle name="20% - Accent3 3 2 3 2" xfId="12681"/>
    <cellStyle name="20% - Accent3 3 2 4" xfId="12682"/>
    <cellStyle name="20% - Accent3 3 2 5" xfId="17702"/>
    <cellStyle name="20% - Accent3 3 3" xfId="12683"/>
    <cellStyle name="20% - Accent3 3 3 2" xfId="12684"/>
    <cellStyle name="20% - Accent3 3 3 2 2" xfId="12685"/>
    <cellStyle name="20% - Accent3 3 3 2 2 2" xfId="12686"/>
    <cellStyle name="20% - Accent3 3 3 2 3" xfId="12687"/>
    <cellStyle name="20% - Accent3 3 3 3" xfId="12688"/>
    <cellStyle name="20% - Accent3 3 3 3 2" xfId="12689"/>
    <cellStyle name="20% - Accent3 3 3 4" xfId="12690"/>
    <cellStyle name="20% - Accent3 3 3 5" xfId="18281"/>
    <cellStyle name="20% - Accent3 3 4" xfId="12691"/>
    <cellStyle name="20% - Accent3 3 4 2" xfId="12692"/>
    <cellStyle name="20% - Accent3 3 4 2 2" xfId="12693"/>
    <cellStyle name="20% - Accent3 3 4 3" xfId="12694"/>
    <cellStyle name="20% - Accent3 3 5" xfId="12695"/>
    <cellStyle name="20% - Accent3 3 5 2" xfId="12696"/>
    <cellStyle name="20% - Accent3 3 6" xfId="12697"/>
    <cellStyle name="20% - Accent3 3 7" xfId="16947"/>
    <cellStyle name="20% - Accent3 3 8" xfId="12674"/>
    <cellStyle name="20% - Accent3 4" xfId="64"/>
    <cellStyle name="20% - Accent3 4 2" xfId="18439"/>
    <cellStyle name="20% - Accent3 4 3" xfId="16948"/>
    <cellStyle name="20% - Accent3 4 4" xfId="12698"/>
    <cellStyle name="20% - Accent3 5" xfId="65"/>
    <cellStyle name="20% - Accent3 5 2" xfId="17362"/>
    <cellStyle name="20% - Accent3 5 3" xfId="12699"/>
    <cellStyle name="20% - Accent3 6" xfId="66"/>
    <cellStyle name="20% - Accent3 6 2" xfId="17518"/>
    <cellStyle name="20% - Accent3 6 3" xfId="12700"/>
    <cellStyle name="20% - Accent3 7" xfId="67"/>
    <cellStyle name="20% - Accent3 7 2" xfId="17703"/>
    <cellStyle name="20% - Accent3 7 3" xfId="12701"/>
    <cellStyle name="20% - Accent3 8" xfId="68"/>
    <cellStyle name="20% - Accent3 8 2" xfId="17704"/>
    <cellStyle name="20% - Accent3 8 3" xfId="12702"/>
    <cellStyle name="20% - Accent3 9" xfId="69"/>
    <cellStyle name="20% - Accent4" xfId="12446" builtinId="42" customBuiltin="1"/>
    <cellStyle name="20% - Accent4 10" xfId="70"/>
    <cellStyle name="20% - Accent4 11" xfId="71"/>
    <cellStyle name="20% - Accent4 12" xfId="72"/>
    <cellStyle name="20% - Accent4 13" xfId="73"/>
    <cellStyle name="20% - Accent4 14" xfId="74"/>
    <cellStyle name="20% - Accent4 15" xfId="75"/>
    <cellStyle name="20% - Accent4 16" xfId="695"/>
    <cellStyle name="20% - Accent4 16 2" xfId="46111"/>
    <cellStyle name="20% - Accent4 17" xfId="46149"/>
    <cellStyle name="20% - Accent4 2" xfId="76"/>
    <cellStyle name="20% - Accent4 2 10" xfId="12703"/>
    <cellStyle name="20% - Accent4 2 10 2" xfId="22764"/>
    <cellStyle name="20% - Accent4 2 10 2 2" xfId="25607"/>
    <cellStyle name="20% - Accent4 2 10 2 2 2" xfId="29727"/>
    <cellStyle name="20% - Accent4 2 10 2 2 2 2" xfId="42124"/>
    <cellStyle name="20% - Accent4 2 10 2 2 3" xfId="39610"/>
    <cellStyle name="20% - Accent4 2 10 2 2 4" xfId="46823"/>
    <cellStyle name="20% - Accent4 2 10 2 2 5" xfId="51444"/>
    <cellStyle name="20% - Accent4 2 10 2 3" xfId="26889"/>
    <cellStyle name="20% - Accent4 2 10 2 3 2" xfId="29728"/>
    <cellStyle name="20% - Accent4 2 10 2 3 2 2" xfId="42125"/>
    <cellStyle name="20% - Accent4 2 10 2 3 3" xfId="40912"/>
    <cellStyle name="20% - Accent4 2 10 2 3 4" xfId="46824"/>
    <cellStyle name="20% - Accent4 2 10 2 3 5" xfId="51445"/>
    <cellStyle name="20% - Accent4 2 10 2 4" xfId="29726"/>
    <cellStyle name="20% - Accent4 2 10 2 4 2" xfId="42123"/>
    <cellStyle name="20% - Accent4 2 10 2 5" xfId="38310"/>
    <cellStyle name="20% - Accent4 2 10 2 6" xfId="46822"/>
    <cellStyle name="20% - Accent4 2 10 2 7" xfId="51443"/>
    <cellStyle name="20% - Accent4 2 10 3" xfId="20549"/>
    <cellStyle name="20% - Accent4 2 10 3 2" xfId="29729"/>
    <cellStyle name="20% - Accent4 2 10 3 2 2" xfId="42126"/>
    <cellStyle name="20% - Accent4 2 10 3 3" xfId="37660"/>
    <cellStyle name="20% - Accent4 2 10 3 4" xfId="46825"/>
    <cellStyle name="20% - Accent4 2 10 3 5" xfId="51446"/>
    <cellStyle name="20% - Accent4 2 10 4" xfId="24972"/>
    <cellStyle name="20% - Accent4 2 10 4 2" xfId="29730"/>
    <cellStyle name="20% - Accent4 2 10 4 2 2" xfId="42127"/>
    <cellStyle name="20% - Accent4 2 10 4 3" xfId="38961"/>
    <cellStyle name="20% - Accent4 2 10 4 4" xfId="46826"/>
    <cellStyle name="20% - Accent4 2 10 4 5" xfId="51447"/>
    <cellStyle name="20% - Accent4 2 10 5" xfId="26249"/>
    <cellStyle name="20% - Accent4 2 10 5 2" xfId="29731"/>
    <cellStyle name="20% - Accent4 2 10 5 2 2" xfId="42128"/>
    <cellStyle name="20% - Accent4 2 10 5 3" xfId="40260"/>
    <cellStyle name="20% - Accent4 2 10 5 4" xfId="46827"/>
    <cellStyle name="20% - Accent4 2 10 5 5" xfId="51448"/>
    <cellStyle name="20% - Accent4 2 10 6" xfId="29725"/>
    <cellStyle name="20% - Accent4 2 10 6 2" xfId="42122"/>
    <cellStyle name="20% - Accent4 2 10 7" xfId="37000"/>
    <cellStyle name="20% - Accent4 2 10 8" xfId="46821"/>
    <cellStyle name="20% - Accent4 2 10 9" xfId="51442"/>
    <cellStyle name="20% - Accent4 2 11" xfId="18253"/>
    <cellStyle name="20% - Accent4 2 12" xfId="18556"/>
    <cellStyle name="20% - Accent4 2 12 2" xfId="23195"/>
    <cellStyle name="20% - Accent4 2 12 2 2" xfId="26031"/>
    <cellStyle name="20% - Accent4 2 12 2 2 2" xfId="29734"/>
    <cellStyle name="20% - Accent4 2 12 2 2 2 2" xfId="42131"/>
    <cellStyle name="20% - Accent4 2 12 2 2 3" xfId="40040"/>
    <cellStyle name="20% - Accent4 2 12 2 2 4" xfId="46830"/>
    <cellStyle name="20% - Accent4 2 12 2 2 5" xfId="51451"/>
    <cellStyle name="20% - Accent4 2 12 2 3" xfId="27316"/>
    <cellStyle name="20% - Accent4 2 12 2 3 2" xfId="29735"/>
    <cellStyle name="20% - Accent4 2 12 2 3 2 2" xfId="42132"/>
    <cellStyle name="20% - Accent4 2 12 2 3 3" xfId="41342"/>
    <cellStyle name="20% - Accent4 2 12 2 3 4" xfId="46831"/>
    <cellStyle name="20% - Accent4 2 12 2 3 5" xfId="51452"/>
    <cellStyle name="20% - Accent4 2 12 2 4" xfId="29733"/>
    <cellStyle name="20% - Accent4 2 12 2 4 2" xfId="42130"/>
    <cellStyle name="20% - Accent4 2 12 2 5" xfId="38740"/>
    <cellStyle name="20% - Accent4 2 12 2 6" xfId="46829"/>
    <cellStyle name="20% - Accent4 2 12 2 7" xfId="51450"/>
    <cellStyle name="20% - Accent4 2 12 3" xfId="20982"/>
    <cellStyle name="20% - Accent4 2 12 3 2" xfId="29736"/>
    <cellStyle name="20% - Accent4 2 12 3 2 2" xfId="42133"/>
    <cellStyle name="20% - Accent4 2 12 3 3" xfId="38090"/>
    <cellStyle name="20% - Accent4 2 12 3 4" xfId="46832"/>
    <cellStyle name="20% - Accent4 2 12 3 5" xfId="51453"/>
    <cellStyle name="20% - Accent4 2 12 4" xfId="25399"/>
    <cellStyle name="20% - Accent4 2 12 4 2" xfId="29737"/>
    <cellStyle name="20% - Accent4 2 12 4 2 2" xfId="42134"/>
    <cellStyle name="20% - Accent4 2 12 4 3" xfId="39391"/>
    <cellStyle name="20% - Accent4 2 12 4 4" xfId="46833"/>
    <cellStyle name="20% - Accent4 2 12 4 5" xfId="51454"/>
    <cellStyle name="20% - Accent4 2 12 5" xfId="26679"/>
    <cellStyle name="20% - Accent4 2 12 5 2" xfId="29738"/>
    <cellStyle name="20% - Accent4 2 12 5 2 2" xfId="42135"/>
    <cellStyle name="20% - Accent4 2 12 5 3" xfId="40690"/>
    <cellStyle name="20% - Accent4 2 12 5 4" xfId="46834"/>
    <cellStyle name="20% - Accent4 2 12 5 5" xfId="51455"/>
    <cellStyle name="20% - Accent4 2 12 6" xfId="29732"/>
    <cellStyle name="20% - Accent4 2 12 6 2" xfId="42129"/>
    <cellStyle name="20% - Accent4 2 12 7" xfId="37430"/>
    <cellStyle name="20% - Accent4 2 12 8" xfId="46828"/>
    <cellStyle name="20% - Accent4 2 12 9" xfId="51449"/>
    <cellStyle name="20% - Accent4 2 13" xfId="18627"/>
    <cellStyle name="20% - Accent4 2 14" xfId="18667"/>
    <cellStyle name="20% - Accent4 2 14 2" xfId="23269"/>
    <cellStyle name="20% - Accent4 2 14 2 2" xfId="26104"/>
    <cellStyle name="20% - Accent4 2 14 2 2 2" xfId="29741"/>
    <cellStyle name="20% - Accent4 2 14 2 2 2 2" xfId="42138"/>
    <cellStyle name="20% - Accent4 2 14 2 2 3" xfId="40114"/>
    <cellStyle name="20% - Accent4 2 14 2 2 4" xfId="46837"/>
    <cellStyle name="20% - Accent4 2 14 2 2 5" xfId="51458"/>
    <cellStyle name="20% - Accent4 2 14 2 3" xfId="27390"/>
    <cellStyle name="20% - Accent4 2 14 2 3 2" xfId="29742"/>
    <cellStyle name="20% - Accent4 2 14 2 3 2 2" xfId="42139"/>
    <cellStyle name="20% - Accent4 2 14 2 3 3" xfId="41418"/>
    <cellStyle name="20% - Accent4 2 14 2 3 4" xfId="46838"/>
    <cellStyle name="20% - Accent4 2 14 2 3 5" xfId="51459"/>
    <cellStyle name="20% - Accent4 2 14 2 4" xfId="29740"/>
    <cellStyle name="20% - Accent4 2 14 2 4 2" xfId="42137"/>
    <cellStyle name="20% - Accent4 2 14 2 5" xfId="38816"/>
    <cellStyle name="20% - Accent4 2 14 2 6" xfId="46836"/>
    <cellStyle name="20% - Accent4 2 14 2 7" xfId="51457"/>
    <cellStyle name="20% - Accent4 2 14 3" xfId="21056"/>
    <cellStyle name="20% - Accent4 2 14 3 2" xfId="29743"/>
    <cellStyle name="20% - Accent4 2 14 3 2 2" xfId="42140"/>
    <cellStyle name="20% - Accent4 2 14 3 3" xfId="38164"/>
    <cellStyle name="20% - Accent4 2 14 3 4" xfId="46839"/>
    <cellStyle name="20% - Accent4 2 14 3 5" xfId="51460"/>
    <cellStyle name="20% - Accent4 2 14 4" xfId="25471"/>
    <cellStyle name="20% - Accent4 2 14 4 2" xfId="29744"/>
    <cellStyle name="20% - Accent4 2 14 4 2 2" xfId="42141"/>
    <cellStyle name="20% - Accent4 2 14 4 3" xfId="39465"/>
    <cellStyle name="20% - Accent4 2 14 4 4" xfId="46840"/>
    <cellStyle name="20% - Accent4 2 14 4 5" xfId="51461"/>
    <cellStyle name="20% - Accent4 2 14 5" xfId="26751"/>
    <cellStyle name="20% - Accent4 2 14 5 2" xfId="29745"/>
    <cellStyle name="20% - Accent4 2 14 5 2 2" xfId="42142"/>
    <cellStyle name="20% - Accent4 2 14 5 3" xfId="40766"/>
    <cellStyle name="20% - Accent4 2 14 5 4" xfId="46841"/>
    <cellStyle name="20% - Accent4 2 14 5 5" xfId="51462"/>
    <cellStyle name="20% - Accent4 2 14 6" xfId="29739"/>
    <cellStyle name="20% - Accent4 2 14 6 2" xfId="42136"/>
    <cellStyle name="20% - Accent4 2 14 7" xfId="37504"/>
    <cellStyle name="20% - Accent4 2 14 8" xfId="46835"/>
    <cellStyle name="20% - Accent4 2 14 9" xfId="51456"/>
    <cellStyle name="20% - Accent4 2 15" xfId="27434"/>
    <cellStyle name="20% - Accent4 2 15 2" xfId="29746"/>
    <cellStyle name="20% - Accent4 2 15 2 2" xfId="42143"/>
    <cellStyle name="20% - Accent4 2 15 3" xfId="41448"/>
    <cellStyle name="20% - Accent4 2 15 4" xfId="46842"/>
    <cellStyle name="20% - Accent4 2 15 5" xfId="51463"/>
    <cellStyle name="20% - Accent4 2 16" xfId="16949"/>
    <cellStyle name="20% - Accent4 2 17" xfId="12463"/>
    <cellStyle name="20% - Accent4 2 2" xfId="750"/>
    <cellStyle name="20% - Accent4 2 2 2" xfId="1538"/>
    <cellStyle name="20% - Accent4 2 2 2 2" xfId="3023"/>
    <cellStyle name="20% - Accent4 2 2 2 2 2" xfId="5924"/>
    <cellStyle name="20% - Accent4 2 2 2 2 2 2" xfId="11700"/>
    <cellStyle name="20% - Accent4 2 2 2 2 3" xfId="8815"/>
    <cellStyle name="20% - Accent4 2 2 2 2 4" xfId="17445"/>
    <cellStyle name="20% - Accent4 2 2 2 3" xfId="4484"/>
    <cellStyle name="20% - Accent4 2 2 2 3 2" xfId="10260"/>
    <cellStyle name="20% - Accent4 2 2 2 4" xfId="7375"/>
    <cellStyle name="20% - Accent4 2 2 2 5" xfId="12705"/>
    <cellStyle name="20% - Accent4 2 2 3" xfId="2362"/>
    <cellStyle name="20% - Accent4 2 2 3 2" xfId="5266"/>
    <cellStyle name="20% - Accent4 2 2 3 2 2" xfId="11042"/>
    <cellStyle name="20% - Accent4 2 2 3 2 3" xfId="18686"/>
    <cellStyle name="20% - Accent4 2 2 3 3" xfId="8157"/>
    <cellStyle name="20% - Accent4 2 2 3 4" xfId="12706"/>
    <cellStyle name="20% - Accent4 2 2 4" xfId="3826"/>
    <cellStyle name="20% - Accent4 2 2 4 2" xfId="9602"/>
    <cellStyle name="20% - Accent4 2 2 4 3" xfId="16950"/>
    <cellStyle name="20% - Accent4 2 2 5" xfId="6717"/>
    <cellStyle name="20% - Accent4 2 2 6" xfId="12704"/>
    <cellStyle name="20% - Accent4 2 3" xfId="12707"/>
    <cellStyle name="20% - Accent4 2 3 2" xfId="12708"/>
    <cellStyle name="20% - Accent4 2 3 2 10" xfId="37001"/>
    <cellStyle name="20% - Accent4 2 3 2 11" xfId="46843"/>
    <cellStyle name="20% - Accent4 2 3 2 12" xfId="51464"/>
    <cellStyle name="20% - Accent4 2 3 2 2" xfId="17705"/>
    <cellStyle name="20% - Accent4 2 3 2 2 10" xfId="46844"/>
    <cellStyle name="20% - Accent4 2 3 2 2 11" xfId="51465"/>
    <cellStyle name="20% - Accent4 2 3 2 2 2" xfId="17706"/>
    <cellStyle name="20% - Accent4 2 3 2 2 2 2" xfId="22767"/>
    <cellStyle name="20% - Accent4 2 3 2 2 2 2 2" xfId="25610"/>
    <cellStyle name="20% - Accent4 2 3 2 2 2 2 2 2" xfId="29751"/>
    <cellStyle name="20% - Accent4 2 3 2 2 2 2 2 2 2" xfId="42148"/>
    <cellStyle name="20% - Accent4 2 3 2 2 2 2 2 3" xfId="39613"/>
    <cellStyle name="20% - Accent4 2 3 2 2 2 2 2 4" xfId="46847"/>
    <cellStyle name="20% - Accent4 2 3 2 2 2 2 2 5" xfId="51468"/>
    <cellStyle name="20% - Accent4 2 3 2 2 2 2 3" xfId="26892"/>
    <cellStyle name="20% - Accent4 2 3 2 2 2 2 3 2" xfId="29752"/>
    <cellStyle name="20% - Accent4 2 3 2 2 2 2 3 2 2" xfId="42149"/>
    <cellStyle name="20% - Accent4 2 3 2 2 2 2 3 3" xfId="40915"/>
    <cellStyle name="20% - Accent4 2 3 2 2 2 2 3 4" xfId="46848"/>
    <cellStyle name="20% - Accent4 2 3 2 2 2 2 3 5" xfId="51469"/>
    <cellStyle name="20% - Accent4 2 3 2 2 2 2 4" xfId="29750"/>
    <cellStyle name="20% - Accent4 2 3 2 2 2 2 4 2" xfId="42147"/>
    <cellStyle name="20% - Accent4 2 3 2 2 2 2 5" xfId="38313"/>
    <cellStyle name="20% - Accent4 2 3 2 2 2 2 6" xfId="46846"/>
    <cellStyle name="20% - Accent4 2 3 2 2 2 2 7" xfId="51467"/>
    <cellStyle name="20% - Accent4 2 3 2 2 2 3" xfId="20552"/>
    <cellStyle name="20% - Accent4 2 3 2 2 2 3 2" xfId="29753"/>
    <cellStyle name="20% - Accent4 2 3 2 2 2 3 2 2" xfId="42150"/>
    <cellStyle name="20% - Accent4 2 3 2 2 2 3 3" xfId="37663"/>
    <cellStyle name="20% - Accent4 2 3 2 2 2 3 4" xfId="46849"/>
    <cellStyle name="20% - Accent4 2 3 2 2 2 3 5" xfId="51470"/>
    <cellStyle name="20% - Accent4 2 3 2 2 2 4" xfId="24975"/>
    <cellStyle name="20% - Accent4 2 3 2 2 2 4 2" xfId="29754"/>
    <cellStyle name="20% - Accent4 2 3 2 2 2 4 2 2" xfId="42151"/>
    <cellStyle name="20% - Accent4 2 3 2 2 2 4 3" xfId="38964"/>
    <cellStyle name="20% - Accent4 2 3 2 2 2 4 4" xfId="46850"/>
    <cellStyle name="20% - Accent4 2 3 2 2 2 4 5" xfId="51471"/>
    <cellStyle name="20% - Accent4 2 3 2 2 2 5" xfId="26252"/>
    <cellStyle name="20% - Accent4 2 3 2 2 2 5 2" xfId="29755"/>
    <cellStyle name="20% - Accent4 2 3 2 2 2 5 2 2" xfId="42152"/>
    <cellStyle name="20% - Accent4 2 3 2 2 2 5 3" xfId="40263"/>
    <cellStyle name="20% - Accent4 2 3 2 2 2 5 4" xfId="46851"/>
    <cellStyle name="20% - Accent4 2 3 2 2 2 5 5" xfId="51472"/>
    <cellStyle name="20% - Accent4 2 3 2 2 2 6" xfId="29749"/>
    <cellStyle name="20% - Accent4 2 3 2 2 2 6 2" xfId="42146"/>
    <cellStyle name="20% - Accent4 2 3 2 2 2 7" xfId="37003"/>
    <cellStyle name="20% - Accent4 2 3 2 2 2 8" xfId="46845"/>
    <cellStyle name="20% - Accent4 2 3 2 2 2 9" xfId="51466"/>
    <cellStyle name="20% - Accent4 2 3 2 2 3" xfId="17707"/>
    <cellStyle name="20% - Accent4 2 3 2 2 3 2" xfId="22768"/>
    <cellStyle name="20% - Accent4 2 3 2 2 3 2 2" xfId="25611"/>
    <cellStyle name="20% - Accent4 2 3 2 2 3 2 2 2" xfId="29758"/>
    <cellStyle name="20% - Accent4 2 3 2 2 3 2 2 2 2" xfId="42155"/>
    <cellStyle name="20% - Accent4 2 3 2 2 3 2 2 3" xfId="39614"/>
    <cellStyle name="20% - Accent4 2 3 2 2 3 2 2 4" xfId="46854"/>
    <cellStyle name="20% - Accent4 2 3 2 2 3 2 2 5" xfId="51475"/>
    <cellStyle name="20% - Accent4 2 3 2 2 3 2 3" xfId="26893"/>
    <cellStyle name="20% - Accent4 2 3 2 2 3 2 3 2" xfId="29759"/>
    <cellStyle name="20% - Accent4 2 3 2 2 3 2 3 2 2" xfId="42156"/>
    <cellStyle name="20% - Accent4 2 3 2 2 3 2 3 3" xfId="40916"/>
    <cellStyle name="20% - Accent4 2 3 2 2 3 2 3 4" xfId="46855"/>
    <cellStyle name="20% - Accent4 2 3 2 2 3 2 3 5" xfId="51476"/>
    <cellStyle name="20% - Accent4 2 3 2 2 3 2 4" xfId="29757"/>
    <cellStyle name="20% - Accent4 2 3 2 2 3 2 4 2" xfId="42154"/>
    <cellStyle name="20% - Accent4 2 3 2 2 3 2 5" xfId="38314"/>
    <cellStyle name="20% - Accent4 2 3 2 2 3 2 6" xfId="46853"/>
    <cellStyle name="20% - Accent4 2 3 2 2 3 2 7" xfId="51474"/>
    <cellStyle name="20% - Accent4 2 3 2 2 3 3" xfId="20553"/>
    <cellStyle name="20% - Accent4 2 3 2 2 3 3 2" xfId="29760"/>
    <cellStyle name="20% - Accent4 2 3 2 2 3 3 2 2" xfId="42157"/>
    <cellStyle name="20% - Accent4 2 3 2 2 3 3 3" xfId="37664"/>
    <cellStyle name="20% - Accent4 2 3 2 2 3 3 4" xfId="46856"/>
    <cellStyle name="20% - Accent4 2 3 2 2 3 3 5" xfId="51477"/>
    <cellStyle name="20% - Accent4 2 3 2 2 3 4" xfId="24976"/>
    <cellStyle name="20% - Accent4 2 3 2 2 3 4 2" xfId="29761"/>
    <cellStyle name="20% - Accent4 2 3 2 2 3 4 2 2" xfId="42158"/>
    <cellStyle name="20% - Accent4 2 3 2 2 3 4 3" xfId="38965"/>
    <cellStyle name="20% - Accent4 2 3 2 2 3 4 4" xfId="46857"/>
    <cellStyle name="20% - Accent4 2 3 2 2 3 4 5" xfId="51478"/>
    <cellStyle name="20% - Accent4 2 3 2 2 3 5" xfId="26253"/>
    <cellStyle name="20% - Accent4 2 3 2 2 3 5 2" xfId="29762"/>
    <cellStyle name="20% - Accent4 2 3 2 2 3 5 2 2" xfId="42159"/>
    <cellStyle name="20% - Accent4 2 3 2 2 3 5 3" xfId="40264"/>
    <cellStyle name="20% - Accent4 2 3 2 2 3 5 4" xfId="46858"/>
    <cellStyle name="20% - Accent4 2 3 2 2 3 5 5" xfId="51479"/>
    <cellStyle name="20% - Accent4 2 3 2 2 3 6" xfId="29756"/>
    <cellStyle name="20% - Accent4 2 3 2 2 3 6 2" xfId="42153"/>
    <cellStyle name="20% - Accent4 2 3 2 2 3 7" xfId="37004"/>
    <cellStyle name="20% - Accent4 2 3 2 2 3 8" xfId="46852"/>
    <cellStyle name="20% - Accent4 2 3 2 2 3 9" xfId="51473"/>
    <cellStyle name="20% - Accent4 2 3 2 2 4" xfId="22766"/>
    <cellStyle name="20% - Accent4 2 3 2 2 4 2" xfId="25609"/>
    <cellStyle name="20% - Accent4 2 3 2 2 4 2 2" xfId="29764"/>
    <cellStyle name="20% - Accent4 2 3 2 2 4 2 2 2" xfId="42161"/>
    <cellStyle name="20% - Accent4 2 3 2 2 4 2 3" xfId="39612"/>
    <cellStyle name="20% - Accent4 2 3 2 2 4 2 4" xfId="46860"/>
    <cellStyle name="20% - Accent4 2 3 2 2 4 2 5" xfId="51481"/>
    <cellStyle name="20% - Accent4 2 3 2 2 4 3" xfId="26891"/>
    <cellStyle name="20% - Accent4 2 3 2 2 4 3 2" xfId="29765"/>
    <cellStyle name="20% - Accent4 2 3 2 2 4 3 2 2" xfId="42162"/>
    <cellStyle name="20% - Accent4 2 3 2 2 4 3 3" xfId="40914"/>
    <cellStyle name="20% - Accent4 2 3 2 2 4 3 4" xfId="46861"/>
    <cellStyle name="20% - Accent4 2 3 2 2 4 3 5" xfId="51482"/>
    <cellStyle name="20% - Accent4 2 3 2 2 4 4" xfId="29763"/>
    <cellStyle name="20% - Accent4 2 3 2 2 4 4 2" xfId="42160"/>
    <cellStyle name="20% - Accent4 2 3 2 2 4 5" xfId="38312"/>
    <cellStyle name="20% - Accent4 2 3 2 2 4 6" xfId="46859"/>
    <cellStyle name="20% - Accent4 2 3 2 2 4 7" xfId="51480"/>
    <cellStyle name="20% - Accent4 2 3 2 2 5" xfId="20551"/>
    <cellStyle name="20% - Accent4 2 3 2 2 5 2" xfId="29766"/>
    <cellStyle name="20% - Accent4 2 3 2 2 5 2 2" xfId="42163"/>
    <cellStyle name="20% - Accent4 2 3 2 2 5 3" xfId="37662"/>
    <cellStyle name="20% - Accent4 2 3 2 2 5 4" xfId="46862"/>
    <cellStyle name="20% - Accent4 2 3 2 2 5 5" xfId="51483"/>
    <cellStyle name="20% - Accent4 2 3 2 2 6" xfId="24974"/>
    <cellStyle name="20% - Accent4 2 3 2 2 6 2" xfId="29767"/>
    <cellStyle name="20% - Accent4 2 3 2 2 6 2 2" xfId="42164"/>
    <cellStyle name="20% - Accent4 2 3 2 2 6 3" xfId="38963"/>
    <cellStyle name="20% - Accent4 2 3 2 2 6 4" xfId="46863"/>
    <cellStyle name="20% - Accent4 2 3 2 2 6 5" xfId="51484"/>
    <cellStyle name="20% - Accent4 2 3 2 2 7" xfId="26251"/>
    <cellStyle name="20% - Accent4 2 3 2 2 7 2" xfId="29768"/>
    <cellStyle name="20% - Accent4 2 3 2 2 7 2 2" xfId="42165"/>
    <cellStyle name="20% - Accent4 2 3 2 2 7 3" xfId="40262"/>
    <cellStyle name="20% - Accent4 2 3 2 2 7 4" xfId="46864"/>
    <cellStyle name="20% - Accent4 2 3 2 2 7 5" xfId="51485"/>
    <cellStyle name="20% - Accent4 2 3 2 2 8" xfId="29748"/>
    <cellStyle name="20% - Accent4 2 3 2 2 8 2" xfId="42145"/>
    <cellStyle name="20% - Accent4 2 3 2 2 9" xfId="37002"/>
    <cellStyle name="20% - Accent4 2 3 2 3" xfId="17708"/>
    <cellStyle name="20% - Accent4 2 3 2 3 2" xfId="22769"/>
    <cellStyle name="20% - Accent4 2 3 2 3 2 2" xfId="25612"/>
    <cellStyle name="20% - Accent4 2 3 2 3 2 2 2" xfId="29771"/>
    <cellStyle name="20% - Accent4 2 3 2 3 2 2 2 2" xfId="42168"/>
    <cellStyle name="20% - Accent4 2 3 2 3 2 2 3" xfId="39615"/>
    <cellStyle name="20% - Accent4 2 3 2 3 2 2 4" xfId="46867"/>
    <cellStyle name="20% - Accent4 2 3 2 3 2 2 5" xfId="51488"/>
    <cellStyle name="20% - Accent4 2 3 2 3 2 3" xfId="26894"/>
    <cellStyle name="20% - Accent4 2 3 2 3 2 3 2" xfId="29772"/>
    <cellStyle name="20% - Accent4 2 3 2 3 2 3 2 2" xfId="42169"/>
    <cellStyle name="20% - Accent4 2 3 2 3 2 3 3" xfId="40917"/>
    <cellStyle name="20% - Accent4 2 3 2 3 2 3 4" xfId="46868"/>
    <cellStyle name="20% - Accent4 2 3 2 3 2 3 5" xfId="51489"/>
    <cellStyle name="20% - Accent4 2 3 2 3 2 4" xfId="29770"/>
    <cellStyle name="20% - Accent4 2 3 2 3 2 4 2" xfId="42167"/>
    <cellStyle name="20% - Accent4 2 3 2 3 2 5" xfId="38315"/>
    <cellStyle name="20% - Accent4 2 3 2 3 2 6" xfId="46866"/>
    <cellStyle name="20% - Accent4 2 3 2 3 2 7" xfId="51487"/>
    <cellStyle name="20% - Accent4 2 3 2 3 3" xfId="20554"/>
    <cellStyle name="20% - Accent4 2 3 2 3 3 2" xfId="29773"/>
    <cellStyle name="20% - Accent4 2 3 2 3 3 2 2" xfId="42170"/>
    <cellStyle name="20% - Accent4 2 3 2 3 3 3" xfId="37665"/>
    <cellStyle name="20% - Accent4 2 3 2 3 3 4" xfId="46869"/>
    <cellStyle name="20% - Accent4 2 3 2 3 3 5" xfId="51490"/>
    <cellStyle name="20% - Accent4 2 3 2 3 4" xfId="24977"/>
    <cellStyle name="20% - Accent4 2 3 2 3 4 2" xfId="29774"/>
    <cellStyle name="20% - Accent4 2 3 2 3 4 2 2" xfId="42171"/>
    <cellStyle name="20% - Accent4 2 3 2 3 4 3" xfId="38966"/>
    <cellStyle name="20% - Accent4 2 3 2 3 4 4" xfId="46870"/>
    <cellStyle name="20% - Accent4 2 3 2 3 4 5" xfId="51491"/>
    <cellStyle name="20% - Accent4 2 3 2 3 5" xfId="26254"/>
    <cellStyle name="20% - Accent4 2 3 2 3 5 2" xfId="29775"/>
    <cellStyle name="20% - Accent4 2 3 2 3 5 2 2" xfId="42172"/>
    <cellStyle name="20% - Accent4 2 3 2 3 5 3" xfId="40265"/>
    <cellStyle name="20% - Accent4 2 3 2 3 5 4" xfId="46871"/>
    <cellStyle name="20% - Accent4 2 3 2 3 5 5" xfId="51492"/>
    <cellStyle name="20% - Accent4 2 3 2 3 6" xfId="29769"/>
    <cellStyle name="20% - Accent4 2 3 2 3 6 2" xfId="42166"/>
    <cellStyle name="20% - Accent4 2 3 2 3 7" xfId="37005"/>
    <cellStyle name="20% - Accent4 2 3 2 3 8" xfId="46865"/>
    <cellStyle name="20% - Accent4 2 3 2 3 9" xfId="51486"/>
    <cellStyle name="20% - Accent4 2 3 2 4" xfId="17709"/>
    <cellStyle name="20% - Accent4 2 3 2 4 2" xfId="22770"/>
    <cellStyle name="20% - Accent4 2 3 2 4 2 2" xfId="25613"/>
    <cellStyle name="20% - Accent4 2 3 2 4 2 2 2" xfId="29778"/>
    <cellStyle name="20% - Accent4 2 3 2 4 2 2 2 2" xfId="42175"/>
    <cellStyle name="20% - Accent4 2 3 2 4 2 2 3" xfId="39616"/>
    <cellStyle name="20% - Accent4 2 3 2 4 2 2 4" xfId="46874"/>
    <cellStyle name="20% - Accent4 2 3 2 4 2 2 5" xfId="51495"/>
    <cellStyle name="20% - Accent4 2 3 2 4 2 3" xfId="26895"/>
    <cellStyle name="20% - Accent4 2 3 2 4 2 3 2" xfId="29779"/>
    <cellStyle name="20% - Accent4 2 3 2 4 2 3 2 2" xfId="42176"/>
    <cellStyle name="20% - Accent4 2 3 2 4 2 3 3" xfId="40918"/>
    <cellStyle name="20% - Accent4 2 3 2 4 2 3 4" xfId="46875"/>
    <cellStyle name="20% - Accent4 2 3 2 4 2 3 5" xfId="51496"/>
    <cellStyle name="20% - Accent4 2 3 2 4 2 4" xfId="29777"/>
    <cellStyle name="20% - Accent4 2 3 2 4 2 4 2" xfId="42174"/>
    <cellStyle name="20% - Accent4 2 3 2 4 2 5" xfId="38316"/>
    <cellStyle name="20% - Accent4 2 3 2 4 2 6" xfId="46873"/>
    <cellStyle name="20% - Accent4 2 3 2 4 2 7" xfId="51494"/>
    <cellStyle name="20% - Accent4 2 3 2 4 3" xfId="20555"/>
    <cellStyle name="20% - Accent4 2 3 2 4 3 2" xfId="29780"/>
    <cellStyle name="20% - Accent4 2 3 2 4 3 2 2" xfId="42177"/>
    <cellStyle name="20% - Accent4 2 3 2 4 3 3" xfId="37666"/>
    <cellStyle name="20% - Accent4 2 3 2 4 3 4" xfId="46876"/>
    <cellStyle name="20% - Accent4 2 3 2 4 3 5" xfId="51497"/>
    <cellStyle name="20% - Accent4 2 3 2 4 4" xfId="24978"/>
    <cellStyle name="20% - Accent4 2 3 2 4 4 2" xfId="29781"/>
    <cellStyle name="20% - Accent4 2 3 2 4 4 2 2" xfId="42178"/>
    <cellStyle name="20% - Accent4 2 3 2 4 4 3" xfId="38967"/>
    <cellStyle name="20% - Accent4 2 3 2 4 4 4" xfId="46877"/>
    <cellStyle name="20% - Accent4 2 3 2 4 4 5" xfId="51498"/>
    <cellStyle name="20% - Accent4 2 3 2 4 5" xfId="26255"/>
    <cellStyle name="20% - Accent4 2 3 2 4 5 2" xfId="29782"/>
    <cellStyle name="20% - Accent4 2 3 2 4 5 2 2" xfId="42179"/>
    <cellStyle name="20% - Accent4 2 3 2 4 5 3" xfId="40266"/>
    <cellStyle name="20% - Accent4 2 3 2 4 5 4" xfId="46878"/>
    <cellStyle name="20% - Accent4 2 3 2 4 5 5" xfId="51499"/>
    <cellStyle name="20% - Accent4 2 3 2 4 6" xfId="29776"/>
    <cellStyle name="20% - Accent4 2 3 2 4 6 2" xfId="42173"/>
    <cellStyle name="20% - Accent4 2 3 2 4 7" xfId="37006"/>
    <cellStyle name="20% - Accent4 2 3 2 4 8" xfId="46872"/>
    <cellStyle name="20% - Accent4 2 3 2 4 9" xfId="51493"/>
    <cellStyle name="20% - Accent4 2 3 2 5" xfId="22765"/>
    <cellStyle name="20% - Accent4 2 3 2 5 2" xfId="25608"/>
    <cellStyle name="20% - Accent4 2 3 2 5 2 2" xfId="29784"/>
    <cellStyle name="20% - Accent4 2 3 2 5 2 2 2" xfId="42181"/>
    <cellStyle name="20% - Accent4 2 3 2 5 2 3" xfId="39611"/>
    <cellStyle name="20% - Accent4 2 3 2 5 2 4" xfId="46880"/>
    <cellStyle name="20% - Accent4 2 3 2 5 2 5" xfId="51501"/>
    <cellStyle name="20% - Accent4 2 3 2 5 3" xfId="26890"/>
    <cellStyle name="20% - Accent4 2 3 2 5 3 2" xfId="29785"/>
    <cellStyle name="20% - Accent4 2 3 2 5 3 2 2" xfId="42182"/>
    <cellStyle name="20% - Accent4 2 3 2 5 3 3" xfId="40913"/>
    <cellStyle name="20% - Accent4 2 3 2 5 3 4" xfId="46881"/>
    <cellStyle name="20% - Accent4 2 3 2 5 3 5" xfId="51502"/>
    <cellStyle name="20% - Accent4 2 3 2 5 4" xfId="29783"/>
    <cellStyle name="20% - Accent4 2 3 2 5 4 2" xfId="42180"/>
    <cellStyle name="20% - Accent4 2 3 2 5 5" xfId="38311"/>
    <cellStyle name="20% - Accent4 2 3 2 5 6" xfId="46879"/>
    <cellStyle name="20% - Accent4 2 3 2 5 7" xfId="51500"/>
    <cellStyle name="20% - Accent4 2 3 2 6" xfId="20550"/>
    <cellStyle name="20% - Accent4 2 3 2 6 2" xfId="29786"/>
    <cellStyle name="20% - Accent4 2 3 2 6 2 2" xfId="42183"/>
    <cellStyle name="20% - Accent4 2 3 2 6 3" xfId="37661"/>
    <cellStyle name="20% - Accent4 2 3 2 6 4" xfId="46882"/>
    <cellStyle name="20% - Accent4 2 3 2 6 5" xfId="51503"/>
    <cellStyle name="20% - Accent4 2 3 2 7" xfId="24973"/>
    <cellStyle name="20% - Accent4 2 3 2 7 2" xfId="29787"/>
    <cellStyle name="20% - Accent4 2 3 2 7 2 2" xfId="42184"/>
    <cellStyle name="20% - Accent4 2 3 2 7 3" xfId="38962"/>
    <cellStyle name="20% - Accent4 2 3 2 7 4" xfId="46883"/>
    <cellStyle name="20% - Accent4 2 3 2 7 5" xfId="51504"/>
    <cellStyle name="20% - Accent4 2 3 2 8" xfId="26250"/>
    <cellStyle name="20% - Accent4 2 3 2 8 2" xfId="29788"/>
    <cellStyle name="20% - Accent4 2 3 2 8 2 2" xfId="42185"/>
    <cellStyle name="20% - Accent4 2 3 2 8 3" xfId="40261"/>
    <cellStyle name="20% - Accent4 2 3 2 8 4" xfId="46884"/>
    <cellStyle name="20% - Accent4 2 3 2 8 5" xfId="51505"/>
    <cellStyle name="20% - Accent4 2 3 2 9" xfId="29747"/>
    <cellStyle name="20% - Accent4 2 3 2 9 2" xfId="42144"/>
    <cellStyle name="20% - Accent4 2 3 3" xfId="17710"/>
    <cellStyle name="20% - Accent4 2 3 3 10" xfId="46885"/>
    <cellStyle name="20% - Accent4 2 3 3 11" xfId="51506"/>
    <cellStyle name="20% - Accent4 2 3 3 2" xfId="17711"/>
    <cellStyle name="20% - Accent4 2 3 3 2 2" xfId="22772"/>
    <cellStyle name="20% - Accent4 2 3 3 2 2 2" xfId="25615"/>
    <cellStyle name="20% - Accent4 2 3 3 2 2 2 2" xfId="29792"/>
    <cellStyle name="20% - Accent4 2 3 3 2 2 2 2 2" xfId="42189"/>
    <cellStyle name="20% - Accent4 2 3 3 2 2 2 3" xfId="39618"/>
    <cellStyle name="20% - Accent4 2 3 3 2 2 2 4" xfId="46888"/>
    <cellStyle name="20% - Accent4 2 3 3 2 2 2 5" xfId="51509"/>
    <cellStyle name="20% - Accent4 2 3 3 2 2 3" xfId="26897"/>
    <cellStyle name="20% - Accent4 2 3 3 2 2 3 2" xfId="29793"/>
    <cellStyle name="20% - Accent4 2 3 3 2 2 3 2 2" xfId="42190"/>
    <cellStyle name="20% - Accent4 2 3 3 2 2 3 3" xfId="40920"/>
    <cellStyle name="20% - Accent4 2 3 3 2 2 3 4" xfId="46889"/>
    <cellStyle name="20% - Accent4 2 3 3 2 2 3 5" xfId="51510"/>
    <cellStyle name="20% - Accent4 2 3 3 2 2 4" xfId="29791"/>
    <cellStyle name="20% - Accent4 2 3 3 2 2 4 2" xfId="42188"/>
    <cellStyle name="20% - Accent4 2 3 3 2 2 5" xfId="38318"/>
    <cellStyle name="20% - Accent4 2 3 3 2 2 6" xfId="46887"/>
    <cellStyle name="20% - Accent4 2 3 3 2 2 7" xfId="51508"/>
    <cellStyle name="20% - Accent4 2 3 3 2 3" xfId="20557"/>
    <cellStyle name="20% - Accent4 2 3 3 2 3 2" xfId="29794"/>
    <cellStyle name="20% - Accent4 2 3 3 2 3 2 2" xfId="42191"/>
    <cellStyle name="20% - Accent4 2 3 3 2 3 3" xfId="37668"/>
    <cellStyle name="20% - Accent4 2 3 3 2 3 4" xfId="46890"/>
    <cellStyle name="20% - Accent4 2 3 3 2 3 5" xfId="51511"/>
    <cellStyle name="20% - Accent4 2 3 3 2 4" xfId="24980"/>
    <cellStyle name="20% - Accent4 2 3 3 2 4 2" xfId="29795"/>
    <cellStyle name="20% - Accent4 2 3 3 2 4 2 2" xfId="42192"/>
    <cellStyle name="20% - Accent4 2 3 3 2 4 3" xfId="38969"/>
    <cellStyle name="20% - Accent4 2 3 3 2 4 4" xfId="46891"/>
    <cellStyle name="20% - Accent4 2 3 3 2 4 5" xfId="51512"/>
    <cellStyle name="20% - Accent4 2 3 3 2 5" xfId="26257"/>
    <cellStyle name="20% - Accent4 2 3 3 2 5 2" xfId="29796"/>
    <cellStyle name="20% - Accent4 2 3 3 2 5 2 2" xfId="42193"/>
    <cellStyle name="20% - Accent4 2 3 3 2 5 3" xfId="40268"/>
    <cellStyle name="20% - Accent4 2 3 3 2 5 4" xfId="46892"/>
    <cellStyle name="20% - Accent4 2 3 3 2 5 5" xfId="51513"/>
    <cellStyle name="20% - Accent4 2 3 3 2 6" xfId="29790"/>
    <cellStyle name="20% - Accent4 2 3 3 2 6 2" xfId="42187"/>
    <cellStyle name="20% - Accent4 2 3 3 2 7" xfId="37008"/>
    <cellStyle name="20% - Accent4 2 3 3 2 8" xfId="46886"/>
    <cellStyle name="20% - Accent4 2 3 3 2 9" xfId="51507"/>
    <cellStyle name="20% - Accent4 2 3 3 3" xfId="17712"/>
    <cellStyle name="20% - Accent4 2 3 3 3 2" xfId="22773"/>
    <cellStyle name="20% - Accent4 2 3 3 3 2 2" xfId="25616"/>
    <cellStyle name="20% - Accent4 2 3 3 3 2 2 2" xfId="29799"/>
    <cellStyle name="20% - Accent4 2 3 3 3 2 2 2 2" xfId="42196"/>
    <cellStyle name="20% - Accent4 2 3 3 3 2 2 3" xfId="39619"/>
    <cellStyle name="20% - Accent4 2 3 3 3 2 2 4" xfId="46895"/>
    <cellStyle name="20% - Accent4 2 3 3 3 2 2 5" xfId="51516"/>
    <cellStyle name="20% - Accent4 2 3 3 3 2 3" xfId="26898"/>
    <cellStyle name="20% - Accent4 2 3 3 3 2 3 2" xfId="29800"/>
    <cellStyle name="20% - Accent4 2 3 3 3 2 3 2 2" xfId="42197"/>
    <cellStyle name="20% - Accent4 2 3 3 3 2 3 3" xfId="40921"/>
    <cellStyle name="20% - Accent4 2 3 3 3 2 3 4" xfId="46896"/>
    <cellStyle name="20% - Accent4 2 3 3 3 2 3 5" xfId="51517"/>
    <cellStyle name="20% - Accent4 2 3 3 3 2 4" xfId="29798"/>
    <cellStyle name="20% - Accent4 2 3 3 3 2 4 2" xfId="42195"/>
    <cellStyle name="20% - Accent4 2 3 3 3 2 5" xfId="38319"/>
    <cellStyle name="20% - Accent4 2 3 3 3 2 6" xfId="46894"/>
    <cellStyle name="20% - Accent4 2 3 3 3 2 7" xfId="51515"/>
    <cellStyle name="20% - Accent4 2 3 3 3 3" xfId="20558"/>
    <cellStyle name="20% - Accent4 2 3 3 3 3 2" xfId="29801"/>
    <cellStyle name="20% - Accent4 2 3 3 3 3 2 2" xfId="42198"/>
    <cellStyle name="20% - Accent4 2 3 3 3 3 3" xfId="37669"/>
    <cellStyle name="20% - Accent4 2 3 3 3 3 4" xfId="46897"/>
    <cellStyle name="20% - Accent4 2 3 3 3 3 5" xfId="51518"/>
    <cellStyle name="20% - Accent4 2 3 3 3 4" xfId="24981"/>
    <cellStyle name="20% - Accent4 2 3 3 3 4 2" xfId="29802"/>
    <cellStyle name="20% - Accent4 2 3 3 3 4 2 2" xfId="42199"/>
    <cellStyle name="20% - Accent4 2 3 3 3 4 3" xfId="38970"/>
    <cellStyle name="20% - Accent4 2 3 3 3 4 4" xfId="46898"/>
    <cellStyle name="20% - Accent4 2 3 3 3 4 5" xfId="51519"/>
    <cellStyle name="20% - Accent4 2 3 3 3 5" xfId="26258"/>
    <cellStyle name="20% - Accent4 2 3 3 3 5 2" xfId="29803"/>
    <cellStyle name="20% - Accent4 2 3 3 3 5 2 2" xfId="42200"/>
    <cellStyle name="20% - Accent4 2 3 3 3 5 3" xfId="40269"/>
    <cellStyle name="20% - Accent4 2 3 3 3 5 4" xfId="46899"/>
    <cellStyle name="20% - Accent4 2 3 3 3 5 5" xfId="51520"/>
    <cellStyle name="20% - Accent4 2 3 3 3 6" xfId="29797"/>
    <cellStyle name="20% - Accent4 2 3 3 3 6 2" xfId="42194"/>
    <cellStyle name="20% - Accent4 2 3 3 3 7" xfId="37009"/>
    <cellStyle name="20% - Accent4 2 3 3 3 8" xfId="46893"/>
    <cellStyle name="20% - Accent4 2 3 3 3 9" xfId="51514"/>
    <cellStyle name="20% - Accent4 2 3 3 4" xfId="22771"/>
    <cellStyle name="20% - Accent4 2 3 3 4 2" xfId="25614"/>
    <cellStyle name="20% - Accent4 2 3 3 4 2 2" xfId="29805"/>
    <cellStyle name="20% - Accent4 2 3 3 4 2 2 2" xfId="42202"/>
    <cellStyle name="20% - Accent4 2 3 3 4 2 3" xfId="39617"/>
    <cellStyle name="20% - Accent4 2 3 3 4 2 4" xfId="46901"/>
    <cellStyle name="20% - Accent4 2 3 3 4 2 5" xfId="51522"/>
    <cellStyle name="20% - Accent4 2 3 3 4 3" xfId="26896"/>
    <cellStyle name="20% - Accent4 2 3 3 4 3 2" xfId="29806"/>
    <cellStyle name="20% - Accent4 2 3 3 4 3 2 2" xfId="42203"/>
    <cellStyle name="20% - Accent4 2 3 3 4 3 3" xfId="40919"/>
    <cellStyle name="20% - Accent4 2 3 3 4 3 4" xfId="46902"/>
    <cellStyle name="20% - Accent4 2 3 3 4 3 5" xfId="51523"/>
    <cellStyle name="20% - Accent4 2 3 3 4 4" xfId="29804"/>
    <cellStyle name="20% - Accent4 2 3 3 4 4 2" xfId="42201"/>
    <cellStyle name="20% - Accent4 2 3 3 4 5" xfId="38317"/>
    <cellStyle name="20% - Accent4 2 3 3 4 6" xfId="46900"/>
    <cellStyle name="20% - Accent4 2 3 3 4 7" xfId="51521"/>
    <cellStyle name="20% - Accent4 2 3 3 5" xfId="20556"/>
    <cellStyle name="20% - Accent4 2 3 3 5 2" xfId="29807"/>
    <cellStyle name="20% - Accent4 2 3 3 5 2 2" xfId="42204"/>
    <cellStyle name="20% - Accent4 2 3 3 5 3" xfId="37667"/>
    <cellStyle name="20% - Accent4 2 3 3 5 4" xfId="46903"/>
    <cellStyle name="20% - Accent4 2 3 3 5 5" xfId="51524"/>
    <cellStyle name="20% - Accent4 2 3 3 6" xfId="24979"/>
    <cellStyle name="20% - Accent4 2 3 3 6 2" xfId="29808"/>
    <cellStyle name="20% - Accent4 2 3 3 6 2 2" xfId="42205"/>
    <cellStyle name="20% - Accent4 2 3 3 6 3" xfId="38968"/>
    <cellStyle name="20% - Accent4 2 3 3 6 4" xfId="46904"/>
    <cellStyle name="20% - Accent4 2 3 3 6 5" xfId="51525"/>
    <cellStyle name="20% - Accent4 2 3 3 7" xfId="26256"/>
    <cellStyle name="20% - Accent4 2 3 3 7 2" xfId="29809"/>
    <cellStyle name="20% - Accent4 2 3 3 7 2 2" xfId="42206"/>
    <cellStyle name="20% - Accent4 2 3 3 7 3" xfId="40267"/>
    <cellStyle name="20% - Accent4 2 3 3 7 4" xfId="46905"/>
    <cellStyle name="20% - Accent4 2 3 3 7 5" xfId="51526"/>
    <cellStyle name="20% - Accent4 2 3 3 8" xfId="29789"/>
    <cellStyle name="20% - Accent4 2 3 3 8 2" xfId="42186"/>
    <cellStyle name="20% - Accent4 2 3 3 9" xfId="37007"/>
    <cellStyle name="20% - Accent4 2 3 4" xfId="17713"/>
    <cellStyle name="20% - Accent4 2 3 4 2" xfId="22774"/>
    <cellStyle name="20% - Accent4 2 3 4 2 2" xfId="25617"/>
    <cellStyle name="20% - Accent4 2 3 4 2 2 2" xfId="29812"/>
    <cellStyle name="20% - Accent4 2 3 4 2 2 2 2" xfId="42209"/>
    <cellStyle name="20% - Accent4 2 3 4 2 2 3" xfId="39620"/>
    <cellStyle name="20% - Accent4 2 3 4 2 2 4" xfId="46908"/>
    <cellStyle name="20% - Accent4 2 3 4 2 2 5" xfId="51529"/>
    <cellStyle name="20% - Accent4 2 3 4 2 3" xfId="26899"/>
    <cellStyle name="20% - Accent4 2 3 4 2 3 2" xfId="29813"/>
    <cellStyle name="20% - Accent4 2 3 4 2 3 2 2" xfId="42210"/>
    <cellStyle name="20% - Accent4 2 3 4 2 3 3" xfId="40922"/>
    <cellStyle name="20% - Accent4 2 3 4 2 3 4" xfId="46909"/>
    <cellStyle name="20% - Accent4 2 3 4 2 3 5" xfId="51530"/>
    <cellStyle name="20% - Accent4 2 3 4 2 4" xfId="29811"/>
    <cellStyle name="20% - Accent4 2 3 4 2 4 2" xfId="42208"/>
    <cellStyle name="20% - Accent4 2 3 4 2 5" xfId="38320"/>
    <cellStyle name="20% - Accent4 2 3 4 2 6" xfId="46907"/>
    <cellStyle name="20% - Accent4 2 3 4 2 7" xfId="51528"/>
    <cellStyle name="20% - Accent4 2 3 4 3" xfId="20559"/>
    <cellStyle name="20% - Accent4 2 3 4 3 2" xfId="29814"/>
    <cellStyle name="20% - Accent4 2 3 4 3 2 2" xfId="42211"/>
    <cellStyle name="20% - Accent4 2 3 4 3 3" xfId="37670"/>
    <cellStyle name="20% - Accent4 2 3 4 3 4" xfId="46910"/>
    <cellStyle name="20% - Accent4 2 3 4 3 5" xfId="51531"/>
    <cellStyle name="20% - Accent4 2 3 4 4" xfId="24982"/>
    <cellStyle name="20% - Accent4 2 3 4 4 2" xfId="29815"/>
    <cellStyle name="20% - Accent4 2 3 4 4 2 2" xfId="42212"/>
    <cellStyle name="20% - Accent4 2 3 4 4 3" xfId="38971"/>
    <cellStyle name="20% - Accent4 2 3 4 4 4" xfId="46911"/>
    <cellStyle name="20% - Accent4 2 3 4 4 5" xfId="51532"/>
    <cellStyle name="20% - Accent4 2 3 4 5" xfId="26259"/>
    <cellStyle name="20% - Accent4 2 3 4 5 2" xfId="29816"/>
    <cellStyle name="20% - Accent4 2 3 4 5 2 2" xfId="42213"/>
    <cellStyle name="20% - Accent4 2 3 4 5 3" xfId="40270"/>
    <cellStyle name="20% - Accent4 2 3 4 5 4" xfId="46912"/>
    <cellStyle name="20% - Accent4 2 3 4 5 5" xfId="51533"/>
    <cellStyle name="20% - Accent4 2 3 4 6" xfId="29810"/>
    <cellStyle name="20% - Accent4 2 3 4 6 2" xfId="42207"/>
    <cellStyle name="20% - Accent4 2 3 4 7" xfId="37010"/>
    <cellStyle name="20% - Accent4 2 3 4 8" xfId="46906"/>
    <cellStyle name="20% - Accent4 2 3 4 9" xfId="51527"/>
    <cellStyle name="20% - Accent4 2 3 5" xfId="17714"/>
    <cellStyle name="20% - Accent4 2 3 5 2" xfId="22775"/>
    <cellStyle name="20% - Accent4 2 3 5 2 2" xfId="25618"/>
    <cellStyle name="20% - Accent4 2 3 5 2 2 2" xfId="29819"/>
    <cellStyle name="20% - Accent4 2 3 5 2 2 2 2" xfId="42216"/>
    <cellStyle name="20% - Accent4 2 3 5 2 2 3" xfId="39621"/>
    <cellStyle name="20% - Accent4 2 3 5 2 2 4" xfId="46915"/>
    <cellStyle name="20% - Accent4 2 3 5 2 2 5" xfId="51536"/>
    <cellStyle name="20% - Accent4 2 3 5 2 3" xfId="26900"/>
    <cellStyle name="20% - Accent4 2 3 5 2 3 2" xfId="29820"/>
    <cellStyle name="20% - Accent4 2 3 5 2 3 2 2" xfId="42217"/>
    <cellStyle name="20% - Accent4 2 3 5 2 3 3" xfId="40923"/>
    <cellStyle name="20% - Accent4 2 3 5 2 3 4" xfId="46916"/>
    <cellStyle name="20% - Accent4 2 3 5 2 3 5" xfId="51537"/>
    <cellStyle name="20% - Accent4 2 3 5 2 4" xfId="29818"/>
    <cellStyle name="20% - Accent4 2 3 5 2 4 2" xfId="42215"/>
    <cellStyle name="20% - Accent4 2 3 5 2 5" xfId="38321"/>
    <cellStyle name="20% - Accent4 2 3 5 2 6" xfId="46914"/>
    <cellStyle name="20% - Accent4 2 3 5 2 7" xfId="51535"/>
    <cellStyle name="20% - Accent4 2 3 5 3" xfId="20560"/>
    <cellStyle name="20% - Accent4 2 3 5 3 2" xfId="29821"/>
    <cellStyle name="20% - Accent4 2 3 5 3 2 2" xfId="42218"/>
    <cellStyle name="20% - Accent4 2 3 5 3 3" xfId="37671"/>
    <cellStyle name="20% - Accent4 2 3 5 3 4" xfId="46917"/>
    <cellStyle name="20% - Accent4 2 3 5 3 5" xfId="51538"/>
    <cellStyle name="20% - Accent4 2 3 5 4" xfId="24983"/>
    <cellStyle name="20% - Accent4 2 3 5 4 2" xfId="29822"/>
    <cellStyle name="20% - Accent4 2 3 5 4 2 2" xfId="42219"/>
    <cellStyle name="20% - Accent4 2 3 5 4 3" xfId="38972"/>
    <cellStyle name="20% - Accent4 2 3 5 4 4" xfId="46918"/>
    <cellStyle name="20% - Accent4 2 3 5 4 5" xfId="51539"/>
    <cellStyle name="20% - Accent4 2 3 5 5" xfId="26260"/>
    <cellStyle name="20% - Accent4 2 3 5 5 2" xfId="29823"/>
    <cellStyle name="20% - Accent4 2 3 5 5 2 2" xfId="42220"/>
    <cellStyle name="20% - Accent4 2 3 5 5 3" xfId="40271"/>
    <cellStyle name="20% - Accent4 2 3 5 5 4" xfId="46919"/>
    <cellStyle name="20% - Accent4 2 3 5 5 5" xfId="51540"/>
    <cellStyle name="20% - Accent4 2 3 5 6" xfId="29817"/>
    <cellStyle name="20% - Accent4 2 3 5 6 2" xfId="42214"/>
    <cellStyle name="20% - Accent4 2 3 5 7" xfId="37011"/>
    <cellStyle name="20% - Accent4 2 3 5 8" xfId="46913"/>
    <cellStyle name="20% - Accent4 2 3 5 9" xfId="51534"/>
    <cellStyle name="20% - Accent4 2 3 6" xfId="16951"/>
    <cellStyle name="20% - Accent4 2 4" xfId="12709"/>
    <cellStyle name="20% - Accent4 2 4 2" xfId="17715"/>
    <cellStyle name="20% - Accent4 2 4 2 10" xfId="46920"/>
    <cellStyle name="20% - Accent4 2 4 2 11" xfId="51541"/>
    <cellStyle name="20% - Accent4 2 4 2 2" xfId="17716"/>
    <cellStyle name="20% - Accent4 2 4 2 2 2" xfId="22777"/>
    <cellStyle name="20% - Accent4 2 4 2 2 2 2" xfId="25620"/>
    <cellStyle name="20% - Accent4 2 4 2 2 2 2 2" xfId="29827"/>
    <cellStyle name="20% - Accent4 2 4 2 2 2 2 2 2" xfId="42224"/>
    <cellStyle name="20% - Accent4 2 4 2 2 2 2 3" xfId="39623"/>
    <cellStyle name="20% - Accent4 2 4 2 2 2 2 4" xfId="46923"/>
    <cellStyle name="20% - Accent4 2 4 2 2 2 2 5" xfId="51544"/>
    <cellStyle name="20% - Accent4 2 4 2 2 2 3" xfId="26902"/>
    <cellStyle name="20% - Accent4 2 4 2 2 2 3 2" xfId="29828"/>
    <cellStyle name="20% - Accent4 2 4 2 2 2 3 2 2" xfId="42225"/>
    <cellStyle name="20% - Accent4 2 4 2 2 2 3 3" xfId="40925"/>
    <cellStyle name="20% - Accent4 2 4 2 2 2 3 4" xfId="46924"/>
    <cellStyle name="20% - Accent4 2 4 2 2 2 3 5" xfId="51545"/>
    <cellStyle name="20% - Accent4 2 4 2 2 2 4" xfId="29826"/>
    <cellStyle name="20% - Accent4 2 4 2 2 2 4 2" xfId="42223"/>
    <cellStyle name="20% - Accent4 2 4 2 2 2 5" xfId="38323"/>
    <cellStyle name="20% - Accent4 2 4 2 2 2 6" xfId="46922"/>
    <cellStyle name="20% - Accent4 2 4 2 2 2 7" xfId="51543"/>
    <cellStyle name="20% - Accent4 2 4 2 2 3" xfId="20562"/>
    <cellStyle name="20% - Accent4 2 4 2 2 3 2" xfId="29829"/>
    <cellStyle name="20% - Accent4 2 4 2 2 3 2 2" xfId="42226"/>
    <cellStyle name="20% - Accent4 2 4 2 2 3 3" xfId="37673"/>
    <cellStyle name="20% - Accent4 2 4 2 2 3 4" xfId="46925"/>
    <cellStyle name="20% - Accent4 2 4 2 2 3 5" xfId="51546"/>
    <cellStyle name="20% - Accent4 2 4 2 2 4" xfId="24985"/>
    <cellStyle name="20% - Accent4 2 4 2 2 4 2" xfId="29830"/>
    <cellStyle name="20% - Accent4 2 4 2 2 4 2 2" xfId="42227"/>
    <cellStyle name="20% - Accent4 2 4 2 2 4 3" xfId="38974"/>
    <cellStyle name="20% - Accent4 2 4 2 2 4 4" xfId="46926"/>
    <cellStyle name="20% - Accent4 2 4 2 2 4 5" xfId="51547"/>
    <cellStyle name="20% - Accent4 2 4 2 2 5" xfId="26262"/>
    <cellStyle name="20% - Accent4 2 4 2 2 5 2" xfId="29831"/>
    <cellStyle name="20% - Accent4 2 4 2 2 5 2 2" xfId="42228"/>
    <cellStyle name="20% - Accent4 2 4 2 2 5 3" xfId="40273"/>
    <cellStyle name="20% - Accent4 2 4 2 2 5 4" xfId="46927"/>
    <cellStyle name="20% - Accent4 2 4 2 2 5 5" xfId="51548"/>
    <cellStyle name="20% - Accent4 2 4 2 2 6" xfId="29825"/>
    <cellStyle name="20% - Accent4 2 4 2 2 6 2" xfId="42222"/>
    <cellStyle name="20% - Accent4 2 4 2 2 7" xfId="37013"/>
    <cellStyle name="20% - Accent4 2 4 2 2 8" xfId="46921"/>
    <cellStyle name="20% - Accent4 2 4 2 2 9" xfId="51542"/>
    <cellStyle name="20% - Accent4 2 4 2 3" xfId="17717"/>
    <cellStyle name="20% - Accent4 2 4 2 3 2" xfId="22778"/>
    <cellStyle name="20% - Accent4 2 4 2 3 2 2" xfId="25621"/>
    <cellStyle name="20% - Accent4 2 4 2 3 2 2 2" xfId="29834"/>
    <cellStyle name="20% - Accent4 2 4 2 3 2 2 2 2" xfId="42231"/>
    <cellStyle name="20% - Accent4 2 4 2 3 2 2 3" xfId="39624"/>
    <cellStyle name="20% - Accent4 2 4 2 3 2 2 4" xfId="46930"/>
    <cellStyle name="20% - Accent4 2 4 2 3 2 2 5" xfId="51551"/>
    <cellStyle name="20% - Accent4 2 4 2 3 2 3" xfId="26903"/>
    <cellStyle name="20% - Accent4 2 4 2 3 2 3 2" xfId="29835"/>
    <cellStyle name="20% - Accent4 2 4 2 3 2 3 2 2" xfId="42232"/>
    <cellStyle name="20% - Accent4 2 4 2 3 2 3 3" xfId="40926"/>
    <cellStyle name="20% - Accent4 2 4 2 3 2 3 4" xfId="46931"/>
    <cellStyle name="20% - Accent4 2 4 2 3 2 3 5" xfId="51552"/>
    <cellStyle name="20% - Accent4 2 4 2 3 2 4" xfId="29833"/>
    <cellStyle name="20% - Accent4 2 4 2 3 2 4 2" xfId="42230"/>
    <cellStyle name="20% - Accent4 2 4 2 3 2 5" xfId="38324"/>
    <cellStyle name="20% - Accent4 2 4 2 3 2 6" xfId="46929"/>
    <cellStyle name="20% - Accent4 2 4 2 3 2 7" xfId="51550"/>
    <cellStyle name="20% - Accent4 2 4 2 3 3" xfId="20563"/>
    <cellStyle name="20% - Accent4 2 4 2 3 3 2" xfId="29836"/>
    <cellStyle name="20% - Accent4 2 4 2 3 3 2 2" xfId="42233"/>
    <cellStyle name="20% - Accent4 2 4 2 3 3 3" xfId="37674"/>
    <cellStyle name="20% - Accent4 2 4 2 3 3 4" xfId="46932"/>
    <cellStyle name="20% - Accent4 2 4 2 3 3 5" xfId="51553"/>
    <cellStyle name="20% - Accent4 2 4 2 3 4" xfId="24986"/>
    <cellStyle name="20% - Accent4 2 4 2 3 4 2" xfId="29837"/>
    <cellStyle name="20% - Accent4 2 4 2 3 4 2 2" xfId="42234"/>
    <cellStyle name="20% - Accent4 2 4 2 3 4 3" xfId="38975"/>
    <cellStyle name="20% - Accent4 2 4 2 3 4 4" xfId="46933"/>
    <cellStyle name="20% - Accent4 2 4 2 3 4 5" xfId="51554"/>
    <cellStyle name="20% - Accent4 2 4 2 3 5" xfId="26263"/>
    <cellStyle name="20% - Accent4 2 4 2 3 5 2" xfId="29838"/>
    <cellStyle name="20% - Accent4 2 4 2 3 5 2 2" xfId="42235"/>
    <cellStyle name="20% - Accent4 2 4 2 3 5 3" xfId="40274"/>
    <cellStyle name="20% - Accent4 2 4 2 3 5 4" xfId="46934"/>
    <cellStyle name="20% - Accent4 2 4 2 3 5 5" xfId="51555"/>
    <cellStyle name="20% - Accent4 2 4 2 3 6" xfId="29832"/>
    <cellStyle name="20% - Accent4 2 4 2 3 6 2" xfId="42229"/>
    <cellStyle name="20% - Accent4 2 4 2 3 7" xfId="37014"/>
    <cellStyle name="20% - Accent4 2 4 2 3 8" xfId="46928"/>
    <cellStyle name="20% - Accent4 2 4 2 3 9" xfId="51549"/>
    <cellStyle name="20% - Accent4 2 4 2 4" xfId="22776"/>
    <cellStyle name="20% - Accent4 2 4 2 4 2" xfId="25619"/>
    <cellStyle name="20% - Accent4 2 4 2 4 2 2" xfId="29840"/>
    <cellStyle name="20% - Accent4 2 4 2 4 2 2 2" xfId="42237"/>
    <cellStyle name="20% - Accent4 2 4 2 4 2 3" xfId="39622"/>
    <cellStyle name="20% - Accent4 2 4 2 4 2 4" xfId="46936"/>
    <cellStyle name="20% - Accent4 2 4 2 4 2 5" xfId="51557"/>
    <cellStyle name="20% - Accent4 2 4 2 4 3" xfId="26901"/>
    <cellStyle name="20% - Accent4 2 4 2 4 3 2" xfId="29841"/>
    <cellStyle name="20% - Accent4 2 4 2 4 3 2 2" xfId="42238"/>
    <cellStyle name="20% - Accent4 2 4 2 4 3 3" xfId="40924"/>
    <cellStyle name="20% - Accent4 2 4 2 4 3 4" xfId="46937"/>
    <cellStyle name="20% - Accent4 2 4 2 4 3 5" xfId="51558"/>
    <cellStyle name="20% - Accent4 2 4 2 4 4" xfId="29839"/>
    <cellStyle name="20% - Accent4 2 4 2 4 4 2" xfId="42236"/>
    <cellStyle name="20% - Accent4 2 4 2 4 5" xfId="38322"/>
    <cellStyle name="20% - Accent4 2 4 2 4 6" xfId="46935"/>
    <cellStyle name="20% - Accent4 2 4 2 4 7" xfId="51556"/>
    <cellStyle name="20% - Accent4 2 4 2 5" xfId="20561"/>
    <cellStyle name="20% - Accent4 2 4 2 5 2" xfId="29842"/>
    <cellStyle name="20% - Accent4 2 4 2 5 2 2" xfId="42239"/>
    <cellStyle name="20% - Accent4 2 4 2 5 3" xfId="37672"/>
    <cellStyle name="20% - Accent4 2 4 2 5 4" xfId="46938"/>
    <cellStyle name="20% - Accent4 2 4 2 5 5" xfId="51559"/>
    <cellStyle name="20% - Accent4 2 4 2 6" xfId="24984"/>
    <cellStyle name="20% - Accent4 2 4 2 6 2" xfId="29843"/>
    <cellStyle name="20% - Accent4 2 4 2 6 2 2" xfId="42240"/>
    <cellStyle name="20% - Accent4 2 4 2 6 3" xfId="38973"/>
    <cellStyle name="20% - Accent4 2 4 2 6 4" xfId="46939"/>
    <cellStyle name="20% - Accent4 2 4 2 6 5" xfId="51560"/>
    <cellStyle name="20% - Accent4 2 4 2 7" xfId="26261"/>
    <cellStyle name="20% - Accent4 2 4 2 7 2" xfId="29844"/>
    <cellStyle name="20% - Accent4 2 4 2 7 2 2" xfId="42241"/>
    <cellStyle name="20% - Accent4 2 4 2 7 3" xfId="40272"/>
    <cellStyle name="20% - Accent4 2 4 2 7 4" xfId="46940"/>
    <cellStyle name="20% - Accent4 2 4 2 7 5" xfId="51561"/>
    <cellStyle name="20% - Accent4 2 4 2 8" xfId="29824"/>
    <cellStyle name="20% - Accent4 2 4 2 8 2" xfId="42221"/>
    <cellStyle name="20% - Accent4 2 4 2 9" xfId="37012"/>
    <cellStyle name="20% - Accent4 2 4 3" xfId="17718"/>
    <cellStyle name="20% - Accent4 2 4 3 10" xfId="46941"/>
    <cellStyle name="20% - Accent4 2 4 3 11" xfId="51562"/>
    <cellStyle name="20% - Accent4 2 4 3 2" xfId="17719"/>
    <cellStyle name="20% - Accent4 2 4 3 2 2" xfId="22780"/>
    <cellStyle name="20% - Accent4 2 4 3 2 2 2" xfId="25623"/>
    <cellStyle name="20% - Accent4 2 4 3 2 2 2 2" xfId="29848"/>
    <cellStyle name="20% - Accent4 2 4 3 2 2 2 2 2" xfId="42245"/>
    <cellStyle name="20% - Accent4 2 4 3 2 2 2 3" xfId="39626"/>
    <cellStyle name="20% - Accent4 2 4 3 2 2 2 4" xfId="46944"/>
    <cellStyle name="20% - Accent4 2 4 3 2 2 2 5" xfId="51565"/>
    <cellStyle name="20% - Accent4 2 4 3 2 2 3" xfId="26905"/>
    <cellStyle name="20% - Accent4 2 4 3 2 2 3 2" xfId="29849"/>
    <cellStyle name="20% - Accent4 2 4 3 2 2 3 2 2" xfId="42246"/>
    <cellStyle name="20% - Accent4 2 4 3 2 2 3 3" xfId="40928"/>
    <cellStyle name="20% - Accent4 2 4 3 2 2 3 4" xfId="46945"/>
    <cellStyle name="20% - Accent4 2 4 3 2 2 3 5" xfId="51566"/>
    <cellStyle name="20% - Accent4 2 4 3 2 2 4" xfId="29847"/>
    <cellStyle name="20% - Accent4 2 4 3 2 2 4 2" xfId="42244"/>
    <cellStyle name="20% - Accent4 2 4 3 2 2 5" xfId="38326"/>
    <cellStyle name="20% - Accent4 2 4 3 2 2 6" xfId="46943"/>
    <cellStyle name="20% - Accent4 2 4 3 2 2 7" xfId="51564"/>
    <cellStyle name="20% - Accent4 2 4 3 2 3" xfId="20565"/>
    <cellStyle name="20% - Accent4 2 4 3 2 3 2" xfId="29850"/>
    <cellStyle name="20% - Accent4 2 4 3 2 3 2 2" xfId="42247"/>
    <cellStyle name="20% - Accent4 2 4 3 2 3 3" xfId="37676"/>
    <cellStyle name="20% - Accent4 2 4 3 2 3 4" xfId="46946"/>
    <cellStyle name="20% - Accent4 2 4 3 2 3 5" xfId="51567"/>
    <cellStyle name="20% - Accent4 2 4 3 2 4" xfId="24988"/>
    <cellStyle name="20% - Accent4 2 4 3 2 4 2" xfId="29851"/>
    <cellStyle name="20% - Accent4 2 4 3 2 4 2 2" xfId="42248"/>
    <cellStyle name="20% - Accent4 2 4 3 2 4 3" xfId="38977"/>
    <cellStyle name="20% - Accent4 2 4 3 2 4 4" xfId="46947"/>
    <cellStyle name="20% - Accent4 2 4 3 2 4 5" xfId="51568"/>
    <cellStyle name="20% - Accent4 2 4 3 2 5" xfId="26265"/>
    <cellStyle name="20% - Accent4 2 4 3 2 5 2" xfId="29852"/>
    <cellStyle name="20% - Accent4 2 4 3 2 5 2 2" xfId="42249"/>
    <cellStyle name="20% - Accent4 2 4 3 2 5 3" xfId="40276"/>
    <cellStyle name="20% - Accent4 2 4 3 2 5 4" xfId="46948"/>
    <cellStyle name="20% - Accent4 2 4 3 2 5 5" xfId="51569"/>
    <cellStyle name="20% - Accent4 2 4 3 2 6" xfId="29846"/>
    <cellStyle name="20% - Accent4 2 4 3 2 6 2" xfId="42243"/>
    <cellStyle name="20% - Accent4 2 4 3 2 7" xfId="37016"/>
    <cellStyle name="20% - Accent4 2 4 3 2 8" xfId="46942"/>
    <cellStyle name="20% - Accent4 2 4 3 2 9" xfId="51563"/>
    <cellStyle name="20% - Accent4 2 4 3 3" xfId="17720"/>
    <cellStyle name="20% - Accent4 2 4 3 3 2" xfId="22781"/>
    <cellStyle name="20% - Accent4 2 4 3 3 2 2" xfId="25624"/>
    <cellStyle name="20% - Accent4 2 4 3 3 2 2 2" xfId="29855"/>
    <cellStyle name="20% - Accent4 2 4 3 3 2 2 2 2" xfId="42252"/>
    <cellStyle name="20% - Accent4 2 4 3 3 2 2 3" xfId="39627"/>
    <cellStyle name="20% - Accent4 2 4 3 3 2 2 4" xfId="46951"/>
    <cellStyle name="20% - Accent4 2 4 3 3 2 2 5" xfId="51572"/>
    <cellStyle name="20% - Accent4 2 4 3 3 2 3" xfId="26906"/>
    <cellStyle name="20% - Accent4 2 4 3 3 2 3 2" xfId="29856"/>
    <cellStyle name="20% - Accent4 2 4 3 3 2 3 2 2" xfId="42253"/>
    <cellStyle name="20% - Accent4 2 4 3 3 2 3 3" xfId="40929"/>
    <cellStyle name="20% - Accent4 2 4 3 3 2 3 4" xfId="46952"/>
    <cellStyle name="20% - Accent4 2 4 3 3 2 3 5" xfId="51573"/>
    <cellStyle name="20% - Accent4 2 4 3 3 2 4" xfId="29854"/>
    <cellStyle name="20% - Accent4 2 4 3 3 2 4 2" xfId="42251"/>
    <cellStyle name="20% - Accent4 2 4 3 3 2 5" xfId="38327"/>
    <cellStyle name="20% - Accent4 2 4 3 3 2 6" xfId="46950"/>
    <cellStyle name="20% - Accent4 2 4 3 3 2 7" xfId="51571"/>
    <cellStyle name="20% - Accent4 2 4 3 3 3" xfId="20566"/>
    <cellStyle name="20% - Accent4 2 4 3 3 3 2" xfId="29857"/>
    <cellStyle name="20% - Accent4 2 4 3 3 3 2 2" xfId="42254"/>
    <cellStyle name="20% - Accent4 2 4 3 3 3 3" xfId="37677"/>
    <cellStyle name="20% - Accent4 2 4 3 3 3 4" xfId="46953"/>
    <cellStyle name="20% - Accent4 2 4 3 3 3 5" xfId="51574"/>
    <cellStyle name="20% - Accent4 2 4 3 3 4" xfId="24989"/>
    <cellStyle name="20% - Accent4 2 4 3 3 4 2" xfId="29858"/>
    <cellStyle name="20% - Accent4 2 4 3 3 4 2 2" xfId="42255"/>
    <cellStyle name="20% - Accent4 2 4 3 3 4 3" xfId="38978"/>
    <cellStyle name="20% - Accent4 2 4 3 3 4 4" xfId="46954"/>
    <cellStyle name="20% - Accent4 2 4 3 3 4 5" xfId="51575"/>
    <cellStyle name="20% - Accent4 2 4 3 3 5" xfId="26266"/>
    <cellStyle name="20% - Accent4 2 4 3 3 5 2" xfId="29859"/>
    <cellStyle name="20% - Accent4 2 4 3 3 5 2 2" xfId="42256"/>
    <cellStyle name="20% - Accent4 2 4 3 3 5 3" xfId="40277"/>
    <cellStyle name="20% - Accent4 2 4 3 3 5 4" xfId="46955"/>
    <cellStyle name="20% - Accent4 2 4 3 3 5 5" xfId="51576"/>
    <cellStyle name="20% - Accent4 2 4 3 3 6" xfId="29853"/>
    <cellStyle name="20% - Accent4 2 4 3 3 6 2" xfId="42250"/>
    <cellStyle name="20% - Accent4 2 4 3 3 7" xfId="37017"/>
    <cellStyle name="20% - Accent4 2 4 3 3 8" xfId="46949"/>
    <cellStyle name="20% - Accent4 2 4 3 3 9" xfId="51570"/>
    <cellStyle name="20% - Accent4 2 4 3 4" xfId="22779"/>
    <cellStyle name="20% - Accent4 2 4 3 4 2" xfId="25622"/>
    <cellStyle name="20% - Accent4 2 4 3 4 2 2" xfId="29861"/>
    <cellStyle name="20% - Accent4 2 4 3 4 2 2 2" xfId="42258"/>
    <cellStyle name="20% - Accent4 2 4 3 4 2 3" xfId="39625"/>
    <cellStyle name="20% - Accent4 2 4 3 4 2 4" xfId="46957"/>
    <cellStyle name="20% - Accent4 2 4 3 4 2 5" xfId="51578"/>
    <cellStyle name="20% - Accent4 2 4 3 4 3" xfId="26904"/>
    <cellStyle name="20% - Accent4 2 4 3 4 3 2" xfId="29862"/>
    <cellStyle name="20% - Accent4 2 4 3 4 3 2 2" xfId="42259"/>
    <cellStyle name="20% - Accent4 2 4 3 4 3 3" xfId="40927"/>
    <cellStyle name="20% - Accent4 2 4 3 4 3 4" xfId="46958"/>
    <cellStyle name="20% - Accent4 2 4 3 4 3 5" xfId="51579"/>
    <cellStyle name="20% - Accent4 2 4 3 4 4" xfId="29860"/>
    <cellStyle name="20% - Accent4 2 4 3 4 4 2" xfId="42257"/>
    <cellStyle name="20% - Accent4 2 4 3 4 5" xfId="38325"/>
    <cellStyle name="20% - Accent4 2 4 3 4 6" xfId="46956"/>
    <cellStyle name="20% - Accent4 2 4 3 4 7" xfId="51577"/>
    <cellStyle name="20% - Accent4 2 4 3 5" xfId="20564"/>
    <cellStyle name="20% - Accent4 2 4 3 5 2" xfId="29863"/>
    <cellStyle name="20% - Accent4 2 4 3 5 2 2" xfId="42260"/>
    <cellStyle name="20% - Accent4 2 4 3 5 3" xfId="37675"/>
    <cellStyle name="20% - Accent4 2 4 3 5 4" xfId="46959"/>
    <cellStyle name="20% - Accent4 2 4 3 5 5" xfId="51580"/>
    <cellStyle name="20% - Accent4 2 4 3 6" xfId="24987"/>
    <cellStyle name="20% - Accent4 2 4 3 6 2" xfId="29864"/>
    <cellStyle name="20% - Accent4 2 4 3 6 2 2" xfId="42261"/>
    <cellStyle name="20% - Accent4 2 4 3 6 3" xfId="38976"/>
    <cellStyle name="20% - Accent4 2 4 3 6 4" xfId="46960"/>
    <cellStyle name="20% - Accent4 2 4 3 6 5" xfId="51581"/>
    <cellStyle name="20% - Accent4 2 4 3 7" xfId="26264"/>
    <cellStyle name="20% - Accent4 2 4 3 7 2" xfId="29865"/>
    <cellStyle name="20% - Accent4 2 4 3 7 2 2" xfId="42262"/>
    <cellStyle name="20% - Accent4 2 4 3 7 3" xfId="40275"/>
    <cellStyle name="20% - Accent4 2 4 3 7 4" xfId="46961"/>
    <cellStyle name="20% - Accent4 2 4 3 7 5" xfId="51582"/>
    <cellStyle name="20% - Accent4 2 4 3 8" xfId="29845"/>
    <cellStyle name="20% - Accent4 2 4 3 8 2" xfId="42242"/>
    <cellStyle name="20% - Accent4 2 4 3 9" xfId="37015"/>
    <cellStyle name="20% - Accent4 2 4 4" xfId="17721"/>
    <cellStyle name="20% - Accent4 2 4 4 2" xfId="22782"/>
    <cellStyle name="20% - Accent4 2 4 4 2 2" xfId="25625"/>
    <cellStyle name="20% - Accent4 2 4 4 2 2 2" xfId="29868"/>
    <cellStyle name="20% - Accent4 2 4 4 2 2 2 2" xfId="42265"/>
    <cellStyle name="20% - Accent4 2 4 4 2 2 3" xfId="39628"/>
    <cellStyle name="20% - Accent4 2 4 4 2 2 4" xfId="46964"/>
    <cellStyle name="20% - Accent4 2 4 4 2 2 5" xfId="51585"/>
    <cellStyle name="20% - Accent4 2 4 4 2 3" xfId="26907"/>
    <cellStyle name="20% - Accent4 2 4 4 2 3 2" xfId="29869"/>
    <cellStyle name="20% - Accent4 2 4 4 2 3 2 2" xfId="42266"/>
    <cellStyle name="20% - Accent4 2 4 4 2 3 3" xfId="40930"/>
    <cellStyle name="20% - Accent4 2 4 4 2 3 4" xfId="46965"/>
    <cellStyle name="20% - Accent4 2 4 4 2 3 5" xfId="51586"/>
    <cellStyle name="20% - Accent4 2 4 4 2 4" xfId="29867"/>
    <cellStyle name="20% - Accent4 2 4 4 2 4 2" xfId="42264"/>
    <cellStyle name="20% - Accent4 2 4 4 2 5" xfId="38328"/>
    <cellStyle name="20% - Accent4 2 4 4 2 6" xfId="46963"/>
    <cellStyle name="20% - Accent4 2 4 4 2 7" xfId="51584"/>
    <cellStyle name="20% - Accent4 2 4 4 3" xfId="20567"/>
    <cellStyle name="20% - Accent4 2 4 4 3 2" xfId="29870"/>
    <cellStyle name="20% - Accent4 2 4 4 3 2 2" xfId="42267"/>
    <cellStyle name="20% - Accent4 2 4 4 3 3" xfId="37678"/>
    <cellStyle name="20% - Accent4 2 4 4 3 4" xfId="46966"/>
    <cellStyle name="20% - Accent4 2 4 4 3 5" xfId="51587"/>
    <cellStyle name="20% - Accent4 2 4 4 4" xfId="24990"/>
    <cellStyle name="20% - Accent4 2 4 4 4 2" xfId="29871"/>
    <cellStyle name="20% - Accent4 2 4 4 4 2 2" xfId="42268"/>
    <cellStyle name="20% - Accent4 2 4 4 4 3" xfId="38979"/>
    <cellStyle name="20% - Accent4 2 4 4 4 4" xfId="46967"/>
    <cellStyle name="20% - Accent4 2 4 4 4 5" xfId="51588"/>
    <cellStyle name="20% - Accent4 2 4 4 5" xfId="26267"/>
    <cellStyle name="20% - Accent4 2 4 4 5 2" xfId="29872"/>
    <cellStyle name="20% - Accent4 2 4 4 5 2 2" xfId="42269"/>
    <cellStyle name="20% - Accent4 2 4 4 5 3" xfId="40278"/>
    <cellStyle name="20% - Accent4 2 4 4 5 4" xfId="46968"/>
    <cellStyle name="20% - Accent4 2 4 4 5 5" xfId="51589"/>
    <cellStyle name="20% - Accent4 2 4 4 6" xfId="29866"/>
    <cellStyle name="20% - Accent4 2 4 4 6 2" xfId="42263"/>
    <cellStyle name="20% - Accent4 2 4 4 7" xfId="37018"/>
    <cellStyle name="20% - Accent4 2 4 4 8" xfId="46962"/>
    <cellStyle name="20% - Accent4 2 4 4 9" xfId="51583"/>
    <cellStyle name="20% - Accent4 2 4 5" xfId="17722"/>
    <cellStyle name="20% - Accent4 2 4 5 2" xfId="22783"/>
    <cellStyle name="20% - Accent4 2 4 5 2 2" xfId="25626"/>
    <cellStyle name="20% - Accent4 2 4 5 2 2 2" xfId="29875"/>
    <cellStyle name="20% - Accent4 2 4 5 2 2 2 2" xfId="42272"/>
    <cellStyle name="20% - Accent4 2 4 5 2 2 3" xfId="39629"/>
    <cellStyle name="20% - Accent4 2 4 5 2 2 4" xfId="46971"/>
    <cellStyle name="20% - Accent4 2 4 5 2 2 5" xfId="51592"/>
    <cellStyle name="20% - Accent4 2 4 5 2 3" xfId="26908"/>
    <cellStyle name="20% - Accent4 2 4 5 2 3 2" xfId="29876"/>
    <cellStyle name="20% - Accent4 2 4 5 2 3 2 2" xfId="42273"/>
    <cellStyle name="20% - Accent4 2 4 5 2 3 3" xfId="40931"/>
    <cellStyle name="20% - Accent4 2 4 5 2 3 4" xfId="46972"/>
    <cellStyle name="20% - Accent4 2 4 5 2 3 5" xfId="51593"/>
    <cellStyle name="20% - Accent4 2 4 5 2 4" xfId="29874"/>
    <cellStyle name="20% - Accent4 2 4 5 2 4 2" xfId="42271"/>
    <cellStyle name="20% - Accent4 2 4 5 2 5" xfId="38329"/>
    <cellStyle name="20% - Accent4 2 4 5 2 6" xfId="46970"/>
    <cellStyle name="20% - Accent4 2 4 5 2 7" xfId="51591"/>
    <cellStyle name="20% - Accent4 2 4 5 3" xfId="20568"/>
    <cellStyle name="20% - Accent4 2 4 5 3 2" xfId="29877"/>
    <cellStyle name="20% - Accent4 2 4 5 3 2 2" xfId="42274"/>
    <cellStyle name="20% - Accent4 2 4 5 3 3" xfId="37679"/>
    <cellStyle name="20% - Accent4 2 4 5 3 4" xfId="46973"/>
    <cellStyle name="20% - Accent4 2 4 5 3 5" xfId="51594"/>
    <cellStyle name="20% - Accent4 2 4 5 4" xfId="24991"/>
    <cellStyle name="20% - Accent4 2 4 5 4 2" xfId="29878"/>
    <cellStyle name="20% - Accent4 2 4 5 4 2 2" xfId="42275"/>
    <cellStyle name="20% - Accent4 2 4 5 4 3" xfId="38980"/>
    <cellStyle name="20% - Accent4 2 4 5 4 4" xfId="46974"/>
    <cellStyle name="20% - Accent4 2 4 5 4 5" xfId="51595"/>
    <cellStyle name="20% - Accent4 2 4 5 5" xfId="26268"/>
    <cellStyle name="20% - Accent4 2 4 5 5 2" xfId="29879"/>
    <cellStyle name="20% - Accent4 2 4 5 5 2 2" xfId="42276"/>
    <cellStyle name="20% - Accent4 2 4 5 5 3" xfId="40279"/>
    <cellStyle name="20% - Accent4 2 4 5 5 4" xfId="46975"/>
    <cellStyle name="20% - Accent4 2 4 5 5 5" xfId="51596"/>
    <cellStyle name="20% - Accent4 2 4 5 6" xfId="29873"/>
    <cellStyle name="20% - Accent4 2 4 5 6 2" xfId="42270"/>
    <cellStyle name="20% - Accent4 2 4 5 7" xfId="37019"/>
    <cellStyle name="20% - Accent4 2 4 5 8" xfId="46969"/>
    <cellStyle name="20% - Accent4 2 4 5 9" xfId="51590"/>
    <cellStyle name="20% - Accent4 2 4 6" xfId="16952"/>
    <cellStyle name="20% - Accent4 2 5" xfId="12710"/>
    <cellStyle name="20% - Accent4 2 5 2" xfId="17723"/>
    <cellStyle name="20% - Accent4 2 5 2 10" xfId="46976"/>
    <cellStyle name="20% - Accent4 2 5 2 11" xfId="51597"/>
    <cellStyle name="20% - Accent4 2 5 2 2" xfId="17724"/>
    <cellStyle name="20% - Accent4 2 5 2 2 2" xfId="22785"/>
    <cellStyle name="20% - Accent4 2 5 2 2 2 2" xfId="25628"/>
    <cellStyle name="20% - Accent4 2 5 2 2 2 2 2" xfId="29883"/>
    <cellStyle name="20% - Accent4 2 5 2 2 2 2 2 2" xfId="42280"/>
    <cellStyle name="20% - Accent4 2 5 2 2 2 2 3" xfId="39631"/>
    <cellStyle name="20% - Accent4 2 5 2 2 2 2 4" xfId="46979"/>
    <cellStyle name="20% - Accent4 2 5 2 2 2 2 5" xfId="51600"/>
    <cellStyle name="20% - Accent4 2 5 2 2 2 3" xfId="26910"/>
    <cellStyle name="20% - Accent4 2 5 2 2 2 3 2" xfId="29884"/>
    <cellStyle name="20% - Accent4 2 5 2 2 2 3 2 2" xfId="42281"/>
    <cellStyle name="20% - Accent4 2 5 2 2 2 3 3" xfId="40933"/>
    <cellStyle name="20% - Accent4 2 5 2 2 2 3 4" xfId="46980"/>
    <cellStyle name="20% - Accent4 2 5 2 2 2 3 5" xfId="51601"/>
    <cellStyle name="20% - Accent4 2 5 2 2 2 4" xfId="29882"/>
    <cellStyle name="20% - Accent4 2 5 2 2 2 4 2" xfId="42279"/>
    <cellStyle name="20% - Accent4 2 5 2 2 2 5" xfId="38331"/>
    <cellStyle name="20% - Accent4 2 5 2 2 2 6" xfId="46978"/>
    <cellStyle name="20% - Accent4 2 5 2 2 2 7" xfId="51599"/>
    <cellStyle name="20% - Accent4 2 5 2 2 3" xfId="20570"/>
    <cellStyle name="20% - Accent4 2 5 2 2 3 2" xfId="29885"/>
    <cellStyle name="20% - Accent4 2 5 2 2 3 2 2" xfId="42282"/>
    <cellStyle name="20% - Accent4 2 5 2 2 3 3" xfId="37681"/>
    <cellStyle name="20% - Accent4 2 5 2 2 3 4" xfId="46981"/>
    <cellStyle name="20% - Accent4 2 5 2 2 3 5" xfId="51602"/>
    <cellStyle name="20% - Accent4 2 5 2 2 4" xfId="24993"/>
    <cellStyle name="20% - Accent4 2 5 2 2 4 2" xfId="29886"/>
    <cellStyle name="20% - Accent4 2 5 2 2 4 2 2" xfId="42283"/>
    <cellStyle name="20% - Accent4 2 5 2 2 4 3" xfId="38982"/>
    <cellStyle name="20% - Accent4 2 5 2 2 4 4" xfId="46982"/>
    <cellStyle name="20% - Accent4 2 5 2 2 4 5" xfId="51603"/>
    <cellStyle name="20% - Accent4 2 5 2 2 5" xfId="26270"/>
    <cellStyle name="20% - Accent4 2 5 2 2 5 2" xfId="29887"/>
    <cellStyle name="20% - Accent4 2 5 2 2 5 2 2" xfId="42284"/>
    <cellStyle name="20% - Accent4 2 5 2 2 5 3" xfId="40281"/>
    <cellStyle name="20% - Accent4 2 5 2 2 5 4" xfId="46983"/>
    <cellStyle name="20% - Accent4 2 5 2 2 5 5" xfId="51604"/>
    <cellStyle name="20% - Accent4 2 5 2 2 6" xfId="29881"/>
    <cellStyle name="20% - Accent4 2 5 2 2 6 2" xfId="42278"/>
    <cellStyle name="20% - Accent4 2 5 2 2 7" xfId="37021"/>
    <cellStyle name="20% - Accent4 2 5 2 2 8" xfId="46977"/>
    <cellStyle name="20% - Accent4 2 5 2 2 9" xfId="51598"/>
    <cellStyle name="20% - Accent4 2 5 2 3" xfId="17725"/>
    <cellStyle name="20% - Accent4 2 5 2 3 2" xfId="22786"/>
    <cellStyle name="20% - Accent4 2 5 2 3 2 2" xfId="25629"/>
    <cellStyle name="20% - Accent4 2 5 2 3 2 2 2" xfId="29890"/>
    <cellStyle name="20% - Accent4 2 5 2 3 2 2 2 2" xfId="42287"/>
    <cellStyle name="20% - Accent4 2 5 2 3 2 2 3" xfId="39632"/>
    <cellStyle name="20% - Accent4 2 5 2 3 2 2 4" xfId="46986"/>
    <cellStyle name="20% - Accent4 2 5 2 3 2 2 5" xfId="51607"/>
    <cellStyle name="20% - Accent4 2 5 2 3 2 3" xfId="26911"/>
    <cellStyle name="20% - Accent4 2 5 2 3 2 3 2" xfId="29891"/>
    <cellStyle name="20% - Accent4 2 5 2 3 2 3 2 2" xfId="42288"/>
    <cellStyle name="20% - Accent4 2 5 2 3 2 3 3" xfId="40934"/>
    <cellStyle name="20% - Accent4 2 5 2 3 2 3 4" xfId="46987"/>
    <cellStyle name="20% - Accent4 2 5 2 3 2 3 5" xfId="51608"/>
    <cellStyle name="20% - Accent4 2 5 2 3 2 4" xfId="29889"/>
    <cellStyle name="20% - Accent4 2 5 2 3 2 4 2" xfId="42286"/>
    <cellStyle name="20% - Accent4 2 5 2 3 2 5" xfId="38332"/>
    <cellStyle name="20% - Accent4 2 5 2 3 2 6" xfId="46985"/>
    <cellStyle name="20% - Accent4 2 5 2 3 2 7" xfId="51606"/>
    <cellStyle name="20% - Accent4 2 5 2 3 3" xfId="20571"/>
    <cellStyle name="20% - Accent4 2 5 2 3 3 2" xfId="29892"/>
    <cellStyle name="20% - Accent4 2 5 2 3 3 2 2" xfId="42289"/>
    <cellStyle name="20% - Accent4 2 5 2 3 3 3" xfId="37682"/>
    <cellStyle name="20% - Accent4 2 5 2 3 3 4" xfId="46988"/>
    <cellStyle name="20% - Accent4 2 5 2 3 3 5" xfId="51609"/>
    <cellStyle name="20% - Accent4 2 5 2 3 4" xfId="24994"/>
    <cellStyle name="20% - Accent4 2 5 2 3 4 2" xfId="29893"/>
    <cellStyle name="20% - Accent4 2 5 2 3 4 2 2" xfId="42290"/>
    <cellStyle name="20% - Accent4 2 5 2 3 4 3" xfId="38983"/>
    <cellStyle name="20% - Accent4 2 5 2 3 4 4" xfId="46989"/>
    <cellStyle name="20% - Accent4 2 5 2 3 4 5" xfId="51610"/>
    <cellStyle name="20% - Accent4 2 5 2 3 5" xfId="26271"/>
    <cellStyle name="20% - Accent4 2 5 2 3 5 2" xfId="29894"/>
    <cellStyle name="20% - Accent4 2 5 2 3 5 2 2" xfId="42291"/>
    <cellStyle name="20% - Accent4 2 5 2 3 5 3" xfId="40282"/>
    <cellStyle name="20% - Accent4 2 5 2 3 5 4" xfId="46990"/>
    <cellStyle name="20% - Accent4 2 5 2 3 5 5" xfId="51611"/>
    <cellStyle name="20% - Accent4 2 5 2 3 6" xfId="29888"/>
    <cellStyle name="20% - Accent4 2 5 2 3 6 2" xfId="42285"/>
    <cellStyle name="20% - Accent4 2 5 2 3 7" xfId="37022"/>
    <cellStyle name="20% - Accent4 2 5 2 3 8" xfId="46984"/>
    <cellStyle name="20% - Accent4 2 5 2 3 9" xfId="51605"/>
    <cellStyle name="20% - Accent4 2 5 2 4" xfId="22784"/>
    <cellStyle name="20% - Accent4 2 5 2 4 2" xfId="25627"/>
    <cellStyle name="20% - Accent4 2 5 2 4 2 2" xfId="29896"/>
    <cellStyle name="20% - Accent4 2 5 2 4 2 2 2" xfId="42293"/>
    <cellStyle name="20% - Accent4 2 5 2 4 2 3" xfId="39630"/>
    <cellStyle name="20% - Accent4 2 5 2 4 2 4" xfId="46992"/>
    <cellStyle name="20% - Accent4 2 5 2 4 2 5" xfId="51613"/>
    <cellStyle name="20% - Accent4 2 5 2 4 3" xfId="26909"/>
    <cellStyle name="20% - Accent4 2 5 2 4 3 2" xfId="29897"/>
    <cellStyle name="20% - Accent4 2 5 2 4 3 2 2" xfId="42294"/>
    <cellStyle name="20% - Accent4 2 5 2 4 3 3" xfId="40932"/>
    <cellStyle name="20% - Accent4 2 5 2 4 3 4" xfId="46993"/>
    <cellStyle name="20% - Accent4 2 5 2 4 3 5" xfId="51614"/>
    <cellStyle name="20% - Accent4 2 5 2 4 4" xfId="29895"/>
    <cellStyle name="20% - Accent4 2 5 2 4 4 2" xfId="42292"/>
    <cellStyle name="20% - Accent4 2 5 2 4 5" xfId="38330"/>
    <cellStyle name="20% - Accent4 2 5 2 4 6" xfId="46991"/>
    <cellStyle name="20% - Accent4 2 5 2 4 7" xfId="51612"/>
    <cellStyle name="20% - Accent4 2 5 2 5" xfId="20569"/>
    <cellStyle name="20% - Accent4 2 5 2 5 2" xfId="29898"/>
    <cellStyle name="20% - Accent4 2 5 2 5 2 2" xfId="42295"/>
    <cellStyle name="20% - Accent4 2 5 2 5 3" xfId="37680"/>
    <cellStyle name="20% - Accent4 2 5 2 5 4" xfId="46994"/>
    <cellStyle name="20% - Accent4 2 5 2 5 5" xfId="51615"/>
    <cellStyle name="20% - Accent4 2 5 2 6" xfId="24992"/>
    <cellStyle name="20% - Accent4 2 5 2 6 2" xfId="29899"/>
    <cellStyle name="20% - Accent4 2 5 2 6 2 2" xfId="42296"/>
    <cellStyle name="20% - Accent4 2 5 2 6 3" xfId="38981"/>
    <cellStyle name="20% - Accent4 2 5 2 6 4" xfId="46995"/>
    <cellStyle name="20% - Accent4 2 5 2 6 5" xfId="51616"/>
    <cellStyle name="20% - Accent4 2 5 2 7" xfId="26269"/>
    <cellStyle name="20% - Accent4 2 5 2 7 2" xfId="29900"/>
    <cellStyle name="20% - Accent4 2 5 2 7 2 2" xfId="42297"/>
    <cellStyle name="20% - Accent4 2 5 2 7 3" xfId="40280"/>
    <cellStyle name="20% - Accent4 2 5 2 7 4" xfId="46996"/>
    <cellStyle name="20% - Accent4 2 5 2 7 5" xfId="51617"/>
    <cellStyle name="20% - Accent4 2 5 2 8" xfId="29880"/>
    <cellStyle name="20% - Accent4 2 5 2 8 2" xfId="42277"/>
    <cellStyle name="20% - Accent4 2 5 2 9" xfId="37020"/>
    <cellStyle name="20% - Accent4 2 5 3" xfId="17726"/>
    <cellStyle name="20% - Accent4 2 5 3 2" xfId="22787"/>
    <cellStyle name="20% - Accent4 2 5 3 2 2" xfId="25630"/>
    <cellStyle name="20% - Accent4 2 5 3 2 2 2" xfId="29903"/>
    <cellStyle name="20% - Accent4 2 5 3 2 2 2 2" xfId="42300"/>
    <cellStyle name="20% - Accent4 2 5 3 2 2 3" xfId="39633"/>
    <cellStyle name="20% - Accent4 2 5 3 2 2 4" xfId="46999"/>
    <cellStyle name="20% - Accent4 2 5 3 2 2 5" xfId="51620"/>
    <cellStyle name="20% - Accent4 2 5 3 2 3" xfId="26912"/>
    <cellStyle name="20% - Accent4 2 5 3 2 3 2" xfId="29904"/>
    <cellStyle name="20% - Accent4 2 5 3 2 3 2 2" xfId="42301"/>
    <cellStyle name="20% - Accent4 2 5 3 2 3 3" xfId="40935"/>
    <cellStyle name="20% - Accent4 2 5 3 2 3 4" xfId="47000"/>
    <cellStyle name="20% - Accent4 2 5 3 2 3 5" xfId="51621"/>
    <cellStyle name="20% - Accent4 2 5 3 2 4" xfId="29902"/>
    <cellStyle name="20% - Accent4 2 5 3 2 4 2" xfId="42299"/>
    <cellStyle name="20% - Accent4 2 5 3 2 5" xfId="38333"/>
    <cellStyle name="20% - Accent4 2 5 3 2 6" xfId="46998"/>
    <cellStyle name="20% - Accent4 2 5 3 2 7" xfId="51619"/>
    <cellStyle name="20% - Accent4 2 5 3 3" xfId="20572"/>
    <cellStyle name="20% - Accent4 2 5 3 3 2" xfId="29905"/>
    <cellStyle name="20% - Accent4 2 5 3 3 2 2" xfId="42302"/>
    <cellStyle name="20% - Accent4 2 5 3 3 3" xfId="37683"/>
    <cellStyle name="20% - Accent4 2 5 3 3 4" xfId="47001"/>
    <cellStyle name="20% - Accent4 2 5 3 3 5" xfId="51622"/>
    <cellStyle name="20% - Accent4 2 5 3 4" xfId="24995"/>
    <cellStyle name="20% - Accent4 2 5 3 4 2" xfId="29906"/>
    <cellStyle name="20% - Accent4 2 5 3 4 2 2" xfId="42303"/>
    <cellStyle name="20% - Accent4 2 5 3 4 3" xfId="38984"/>
    <cellStyle name="20% - Accent4 2 5 3 4 4" xfId="47002"/>
    <cellStyle name="20% - Accent4 2 5 3 4 5" xfId="51623"/>
    <cellStyle name="20% - Accent4 2 5 3 5" xfId="26272"/>
    <cellStyle name="20% - Accent4 2 5 3 5 2" xfId="29907"/>
    <cellStyle name="20% - Accent4 2 5 3 5 2 2" xfId="42304"/>
    <cellStyle name="20% - Accent4 2 5 3 5 3" xfId="40283"/>
    <cellStyle name="20% - Accent4 2 5 3 5 4" xfId="47003"/>
    <cellStyle name="20% - Accent4 2 5 3 5 5" xfId="51624"/>
    <cellStyle name="20% - Accent4 2 5 3 6" xfId="29901"/>
    <cellStyle name="20% - Accent4 2 5 3 6 2" xfId="42298"/>
    <cellStyle name="20% - Accent4 2 5 3 7" xfId="37023"/>
    <cellStyle name="20% - Accent4 2 5 3 8" xfId="46997"/>
    <cellStyle name="20% - Accent4 2 5 3 9" xfId="51618"/>
    <cellStyle name="20% - Accent4 2 5 4" xfId="17727"/>
    <cellStyle name="20% - Accent4 2 5 4 2" xfId="22788"/>
    <cellStyle name="20% - Accent4 2 5 4 2 2" xfId="25631"/>
    <cellStyle name="20% - Accent4 2 5 4 2 2 2" xfId="29910"/>
    <cellStyle name="20% - Accent4 2 5 4 2 2 2 2" xfId="42307"/>
    <cellStyle name="20% - Accent4 2 5 4 2 2 3" xfId="39634"/>
    <cellStyle name="20% - Accent4 2 5 4 2 2 4" xfId="47006"/>
    <cellStyle name="20% - Accent4 2 5 4 2 2 5" xfId="51627"/>
    <cellStyle name="20% - Accent4 2 5 4 2 3" xfId="26913"/>
    <cellStyle name="20% - Accent4 2 5 4 2 3 2" xfId="29911"/>
    <cellStyle name="20% - Accent4 2 5 4 2 3 2 2" xfId="42308"/>
    <cellStyle name="20% - Accent4 2 5 4 2 3 3" xfId="40936"/>
    <cellStyle name="20% - Accent4 2 5 4 2 3 4" xfId="47007"/>
    <cellStyle name="20% - Accent4 2 5 4 2 3 5" xfId="51628"/>
    <cellStyle name="20% - Accent4 2 5 4 2 4" xfId="29909"/>
    <cellStyle name="20% - Accent4 2 5 4 2 4 2" xfId="42306"/>
    <cellStyle name="20% - Accent4 2 5 4 2 5" xfId="38334"/>
    <cellStyle name="20% - Accent4 2 5 4 2 6" xfId="47005"/>
    <cellStyle name="20% - Accent4 2 5 4 2 7" xfId="51626"/>
    <cellStyle name="20% - Accent4 2 5 4 3" xfId="20573"/>
    <cellStyle name="20% - Accent4 2 5 4 3 2" xfId="29912"/>
    <cellStyle name="20% - Accent4 2 5 4 3 2 2" xfId="42309"/>
    <cellStyle name="20% - Accent4 2 5 4 3 3" xfId="37684"/>
    <cellStyle name="20% - Accent4 2 5 4 3 4" xfId="47008"/>
    <cellStyle name="20% - Accent4 2 5 4 3 5" xfId="51629"/>
    <cellStyle name="20% - Accent4 2 5 4 4" xfId="24996"/>
    <cellStyle name="20% - Accent4 2 5 4 4 2" xfId="29913"/>
    <cellStyle name="20% - Accent4 2 5 4 4 2 2" xfId="42310"/>
    <cellStyle name="20% - Accent4 2 5 4 4 3" xfId="38985"/>
    <cellStyle name="20% - Accent4 2 5 4 4 4" xfId="47009"/>
    <cellStyle name="20% - Accent4 2 5 4 4 5" xfId="51630"/>
    <cellStyle name="20% - Accent4 2 5 4 5" xfId="26273"/>
    <cellStyle name="20% - Accent4 2 5 4 5 2" xfId="29914"/>
    <cellStyle name="20% - Accent4 2 5 4 5 2 2" xfId="42311"/>
    <cellStyle name="20% - Accent4 2 5 4 5 3" xfId="40284"/>
    <cellStyle name="20% - Accent4 2 5 4 5 4" xfId="47010"/>
    <cellStyle name="20% - Accent4 2 5 4 5 5" xfId="51631"/>
    <cellStyle name="20% - Accent4 2 5 4 6" xfId="29908"/>
    <cellStyle name="20% - Accent4 2 5 4 6 2" xfId="42305"/>
    <cellStyle name="20% - Accent4 2 5 4 7" xfId="37024"/>
    <cellStyle name="20% - Accent4 2 5 4 8" xfId="47004"/>
    <cellStyle name="20% - Accent4 2 5 4 9" xfId="51625"/>
    <cellStyle name="20% - Accent4 2 5 5" xfId="16953"/>
    <cellStyle name="20% - Accent4 2 6" xfId="12711"/>
    <cellStyle name="20% - Accent4 2 6 2" xfId="17728"/>
    <cellStyle name="20% - Accent4 2 6 2 2" xfId="22789"/>
    <cellStyle name="20% - Accent4 2 6 2 2 2" xfId="25632"/>
    <cellStyle name="20% - Accent4 2 6 2 2 2 2" xfId="29917"/>
    <cellStyle name="20% - Accent4 2 6 2 2 2 2 2" xfId="42314"/>
    <cellStyle name="20% - Accent4 2 6 2 2 2 3" xfId="39635"/>
    <cellStyle name="20% - Accent4 2 6 2 2 2 4" xfId="47013"/>
    <cellStyle name="20% - Accent4 2 6 2 2 2 5" xfId="51634"/>
    <cellStyle name="20% - Accent4 2 6 2 2 3" xfId="26914"/>
    <cellStyle name="20% - Accent4 2 6 2 2 3 2" xfId="29918"/>
    <cellStyle name="20% - Accent4 2 6 2 2 3 2 2" xfId="42315"/>
    <cellStyle name="20% - Accent4 2 6 2 2 3 3" xfId="40937"/>
    <cellStyle name="20% - Accent4 2 6 2 2 3 4" xfId="47014"/>
    <cellStyle name="20% - Accent4 2 6 2 2 3 5" xfId="51635"/>
    <cellStyle name="20% - Accent4 2 6 2 2 4" xfId="29916"/>
    <cellStyle name="20% - Accent4 2 6 2 2 4 2" xfId="42313"/>
    <cellStyle name="20% - Accent4 2 6 2 2 5" xfId="38335"/>
    <cellStyle name="20% - Accent4 2 6 2 2 6" xfId="47012"/>
    <cellStyle name="20% - Accent4 2 6 2 2 7" xfId="51633"/>
    <cellStyle name="20% - Accent4 2 6 2 3" xfId="20574"/>
    <cellStyle name="20% - Accent4 2 6 2 3 2" xfId="29919"/>
    <cellStyle name="20% - Accent4 2 6 2 3 2 2" xfId="42316"/>
    <cellStyle name="20% - Accent4 2 6 2 3 3" xfId="37685"/>
    <cellStyle name="20% - Accent4 2 6 2 3 4" xfId="47015"/>
    <cellStyle name="20% - Accent4 2 6 2 3 5" xfId="51636"/>
    <cellStyle name="20% - Accent4 2 6 2 4" xfId="24997"/>
    <cellStyle name="20% - Accent4 2 6 2 4 2" xfId="29920"/>
    <cellStyle name="20% - Accent4 2 6 2 4 2 2" xfId="42317"/>
    <cellStyle name="20% - Accent4 2 6 2 4 3" xfId="38986"/>
    <cellStyle name="20% - Accent4 2 6 2 4 4" xfId="47016"/>
    <cellStyle name="20% - Accent4 2 6 2 4 5" xfId="51637"/>
    <cellStyle name="20% - Accent4 2 6 2 5" xfId="26274"/>
    <cellStyle name="20% - Accent4 2 6 2 5 2" xfId="29921"/>
    <cellStyle name="20% - Accent4 2 6 2 5 2 2" xfId="42318"/>
    <cellStyle name="20% - Accent4 2 6 2 5 3" xfId="40285"/>
    <cellStyle name="20% - Accent4 2 6 2 5 4" xfId="47017"/>
    <cellStyle name="20% - Accent4 2 6 2 5 5" xfId="51638"/>
    <cellStyle name="20% - Accent4 2 6 2 6" xfId="29915"/>
    <cellStyle name="20% - Accent4 2 6 2 6 2" xfId="42312"/>
    <cellStyle name="20% - Accent4 2 6 2 7" xfId="37025"/>
    <cellStyle name="20% - Accent4 2 6 2 8" xfId="47011"/>
    <cellStyle name="20% - Accent4 2 6 2 9" xfId="51632"/>
    <cellStyle name="20% - Accent4 2 6 3" xfId="17729"/>
    <cellStyle name="20% - Accent4 2 6 3 2" xfId="22790"/>
    <cellStyle name="20% - Accent4 2 6 3 2 2" xfId="25633"/>
    <cellStyle name="20% - Accent4 2 6 3 2 2 2" xfId="29924"/>
    <cellStyle name="20% - Accent4 2 6 3 2 2 2 2" xfId="42321"/>
    <cellStyle name="20% - Accent4 2 6 3 2 2 3" xfId="39636"/>
    <cellStyle name="20% - Accent4 2 6 3 2 2 4" xfId="47020"/>
    <cellStyle name="20% - Accent4 2 6 3 2 2 5" xfId="51641"/>
    <cellStyle name="20% - Accent4 2 6 3 2 3" xfId="26915"/>
    <cellStyle name="20% - Accent4 2 6 3 2 3 2" xfId="29925"/>
    <cellStyle name="20% - Accent4 2 6 3 2 3 2 2" xfId="42322"/>
    <cellStyle name="20% - Accent4 2 6 3 2 3 3" xfId="40938"/>
    <cellStyle name="20% - Accent4 2 6 3 2 3 4" xfId="47021"/>
    <cellStyle name="20% - Accent4 2 6 3 2 3 5" xfId="51642"/>
    <cellStyle name="20% - Accent4 2 6 3 2 4" xfId="29923"/>
    <cellStyle name="20% - Accent4 2 6 3 2 4 2" xfId="42320"/>
    <cellStyle name="20% - Accent4 2 6 3 2 5" xfId="38336"/>
    <cellStyle name="20% - Accent4 2 6 3 2 6" xfId="47019"/>
    <cellStyle name="20% - Accent4 2 6 3 2 7" xfId="51640"/>
    <cellStyle name="20% - Accent4 2 6 3 3" xfId="20575"/>
    <cellStyle name="20% - Accent4 2 6 3 3 2" xfId="29926"/>
    <cellStyle name="20% - Accent4 2 6 3 3 2 2" xfId="42323"/>
    <cellStyle name="20% - Accent4 2 6 3 3 3" xfId="37686"/>
    <cellStyle name="20% - Accent4 2 6 3 3 4" xfId="47022"/>
    <cellStyle name="20% - Accent4 2 6 3 3 5" xfId="51643"/>
    <cellStyle name="20% - Accent4 2 6 3 4" xfId="24998"/>
    <cellStyle name="20% - Accent4 2 6 3 4 2" xfId="29927"/>
    <cellStyle name="20% - Accent4 2 6 3 4 2 2" xfId="42324"/>
    <cellStyle name="20% - Accent4 2 6 3 4 3" xfId="38987"/>
    <cellStyle name="20% - Accent4 2 6 3 4 4" xfId="47023"/>
    <cellStyle name="20% - Accent4 2 6 3 4 5" xfId="51644"/>
    <cellStyle name="20% - Accent4 2 6 3 5" xfId="26275"/>
    <cellStyle name="20% - Accent4 2 6 3 5 2" xfId="29928"/>
    <cellStyle name="20% - Accent4 2 6 3 5 2 2" xfId="42325"/>
    <cellStyle name="20% - Accent4 2 6 3 5 3" xfId="40286"/>
    <cellStyle name="20% - Accent4 2 6 3 5 4" xfId="47024"/>
    <cellStyle name="20% - Accent4 2 6 3 5 5" xfId="51645"/>
    <cellStyle name="20% - Accent4 2 6 3 6" xfId="29922"/>
    <cellStyle name="20% - Accent4 2 6 3 6 2" xfId="42319"/>
    <cellStyle name="20% - Accent4 2 6 3 7" xfId="37026"/>
    <cellStyle name="20% - Accent4 2 6 3 8" xfId="47018"/>
    <cellStyle name="20% - Accent4 2 6 3 9" xfId="51639"/>
    <cellStyle name="20% - Accent4 2 6 4" xfId="16954"/>
    <cellStyle name="20% - Accent4 2 7" xfId="12712"/>
    <cellStyle name="20% - Accent4 2 7 10" xfId="17431"/>
    <cellStyle name="20% - Accent4 2 7 2" xfId="22645"/>
    <cellStyle name="20% - Accent4 2 7 2 2" xfId="25490"/>
    <cellStyle name="20% - Accent4 2 7 2 2 2" xfId="29931"/>
    <cellStyle name="20% - Accent4 2 7 2 2 2 2" xfId="42328"/>
    <cellStyle name="20% - Accent4 2 7 2 2 3" xfId="39490"/>
    <cellStyle name="20% - Accent4 2 7 2 2 4" xfId="47027"/>
    <cellStyle name="20% - Accent4 2 7 2 2 5" xfId="51648"/>
    <cellStyle name="20% - Accent4 2 7 2 3" xfId="26770"/>
    <cellStyle name="20% - Accent4 2 7 2 3 2" xfId="29932"/>
    <cellStyle name="20% - Accent4 2 7 2 3 2 2" xfId="42329"/>
    <cellStyle name="20% - Accent4 2 7 2 3 3" xfId="40791"/>
    <cellStyle name="20% - Accent4 2 7 2 3 4" xfId="47028"/>
    <cellStyle name="20% - Accent4 2 7 2 3 5" xfId="51649"/>
    <cellStyle name="20% - Accent4 2 7 2 4" xfId="29930"/>
    <cellStyle name="20% - Accent4 2 7 2 4 2" xfId="42327"/>
    <cellStyle name="20% - Accent4 2 7 2 5" xfId="38189"/>
    <cellStyle name="20% - Accent4 2 7 2 6" xfId="47026"/>
    <cellStyle name="20% - Accent4 2 7 2 7" xfId="51647"/>
    <cellStyle name="20% - Accent4 2 7 3" xfId="20430"/>
    <cellStyle name="20% - Accent4 2 7 3 2" xfId="29933"/>
    <cellStyle name="20% - Accent4 2 7 3 2 2" xfId="42330"/>
    <cellStyle name="20% - Accent4 2 7 3 3" xfId="37540"/>
    <cellStyle name="20% - Accent4 2 7 3 4" xfId="47029"/>
    <cellStyle name="20% - Accent4 2 7 3 5" xfId="51650"/>
    <cellStyle name="20% - Accent4 2 7 4" xfId="24853"/>
    <cellStyle name="20% - Accent4 2 7 4 2" xfId="29934"/>
    <cellStyle name="20% - Accent4 2 7 4 2 2" xfId="42331"/>
    <cellStyle name="20% - Accent4 2 7 4 3" xfId="38841"/>
    <cellStyle name="20% - Accent4 2 7 4 4" xfId="47030"/>
    <cellStyle name="20% - Accent4 2 7 4 5" xfId="51651"/>
    <cellStyle name="20% - Accent4 2 7 5" xfId="26129"/>
    <cellStyle name="20% - Accent4 2 7 5 2" xfId="29935"/>
    <cellStyle name="20% - Accent4 2 7 5 2 2" xfId="42332"/>
    <cellStyle name="20% - Accent4 2 7 5 3" xfId="40139"/>
    <cellStyle name="20% - Accent4 2 7 5 4" xfId="47031"/>
    <cellStyle name="20% - Accent4 2 7 5 5" xfId="51652"/>
    <cellStyle name="20% - Accent4 2 7 6" xfId="29929"/>
    <cellStyle name="20% - Accent4 2 7 6 2" xfId="42326"/>
    <cellStyle name="20% - Accent4 2 7 7" xfId="36879"/>
    <cellStyle name="20% - Accent4 2 7 8" xfId="47025"/>
    <cellStyle name="20% - Accent4 2 7 9" xfId="51646"/>
    <cellStyle name="20% - Accent4 2 8" xfId="12713"/>
    <cellStyle name="20% - Accent4 2 8 10" xfId="17521"/>
    <cellStyle name="20% - Accent4 2 8 2" xfId="22657"/>
    <cellStyle name="20% - Accent4 2 8 2 2" xfId="25501"/>
    <cellStyle name="20% - Accent4 2 8 2 2 2" xfId="29938"/>
    <cellStyle name="20% - Accent4 2 8 2 2 2 2" xfId="42335"/>
    <cellStyle name="20% - Accent4 2 8 2 2 3" xfId="39501"/>
    <cellStyle name="20% - Accent4 2 8 2 2 4" xfId="47034"/>
    <cellStyle name="20% - Accent4 2 8 2 2 5" xfId="51655"/>
    <cellStyle name="20% - Accent4 2 8 2 3" xfId="26781"/>
    <cellStyle name="20% - Accent4 2 8 2 3 2" xfId="29939"/>
    <cellStyle name="20% - Accent4 2 8 2 3 2 2" xfId="42336"/>
    <cellStyle name="20% - Accent4 2 8 2 3 3" xfId="40802"/>
    <cellStyle name="20% - Accent4 2 8 2 3 4" xfId="47035"/>
    <cellStyle name="20% - Accent4 2 8 2 3 5" xfId="51656"/>
    <cellStyle name="20% - Accent4 2 8 2 4" xfId="29937"/>
    <cellStyle name="20% - Accent4 2 8 2 4 2" xfId="42334"/>
    <cellStyle name="20% - Accent4 2 8 2 5" xfId="38200"/>
    <cellStyle name="20% - Accent4 2 8 2 6" xfId="47033"/>
    <cellStyle name="20% - Accent4 2 8 2 7" xfId="51654"/>
    <cellStyle name="20% - Accent4 2 8 3" xfId="20442"/>
    <cellStyle name="20% - Accent4 2 8 3 2" xfId="29940"/>
    <cellStyle name="20% - Accent4 2 8 3 2 2" xfId="42337"/>
    <cellStyle name="20% - Accent4 2 8 3 3" xfId="37551"/>
    <cellStyle name="20% - Accent4 2 8 3 4" xfId="47036"/>
    <cellStyle name="20% - Accent4 2 8 3 5" xfId="51657"/>
    <cellStyle name="20% - Accent4 2 8 4" xfId="24864"/>
    <cellStyle name="20% - Accent4 2 8 4 2" xfId="29941"/>
    <cellStyle name="20% - Accent4 2 8 4 2 2" xfId="42338"/>
    <cellStyle name="20% - Accent4 2 8 4 3" xfId="38852"/>
    <cellStyle name="20% - Accent4 2 8 4 4" xfId="47037"/>
    <cellStyle name="20% - Accent4 2 8 4 5" xfId="51658"/>
    <cellStyle name="20% - Accent4 2 8 5" xfId="26140"/>
    <cellStyle name="20% - Accent4 2 8 5 2" xfId="29942"/>
    <cellStyle name="20% - Accent4 2 8 5 2 2" xfId="42339"/>
    <cellStyle name="20% - Accent4 2 8 5 3" xfId="40150"/>
    <cellStyle name="20% - Accent4 2 8 5 4" xfId="47038"/>
    <cellStyle name="20% - Accent4 2 8 5 5" xfId="51659"/>
    <cellStyle name="20% - Accent4 2 8 6" xfId="29936"/>
    <cellStyle name="20% - Accent4 2 8 6 2" xfId="42333"/>
    <cellStyle name="20% - Accent4 2 8 7" xfId="36890"/>
    <cellStyle name="20% - Accent4 2 8 8" xfId="47032"/>
    <cellStyle name="20% - Accent4 2 8 9" xfId="51653"/>
    <cellStyle name="20% - Accent4 2 9" xfId="12714"/>
    <cellStyle name="20% - Accent4 2 9 2" xfId="17730"/>
    <cellStyle name="20% - Accent4 3" xfId="77"/>
    <cellStyle name="20% - Accent4 3 2" xfId="12716"/>
    <cellStyle name="20% - Accent4 3 2 2" xfId="12717"/>
    <cellStyle name="20% - Accent4 3 2 2 2" xfId="12718"/>
    <cellStyle name="20% - Accent4 3 2 2 2 2" xfId="12719"/>
    <cellStyle name="20% - Accent4 3 2 2 3" xfId="12720"/>
    <cellStyle name="20% - Accent4 3 2 3" xfId="12721"/>
    <cellStyle name="20% - Accent4 3 2 3 2" xfId="12722"/>
    <cellStyle name="20% - Accent4 3 2 4" xfId="12723"/>
    <cellStyle name="20% - Accent4 3 2 5" xfId="17731"/>
    <cellStyle name="20% - Accent4 3 3" xfId="12724"/>
    <cellStyle name="20% - Accent4 3 3 2" xfId="12725"/>
    <cellStyle name="20% - Accent4 3 3 2 2" xfId="12726"/>
    <cellStyle name="20% - Accent4 3 3 2 2 2" xfId="12727"/>
    <cellStyle name="20% - Accent4 3 3 2 3" xfId="12728"/>
    <cellStyle name="20% - Accent4 3 3 3" xfId="12729"/>
    <cellStyle name="20% - Accent4 3 3 3 2" xfId="12730"/>
    <cellStyle name="20% - Accent4 3 3 4" xfId="12731"/>
    <cellStyle name="20% - Accent4 3 3 5" xfId="18282"/>
    <cellStyle name="20% - Accent4 3 4" xfId="12732"/>
    <cellStyle name="20% - Accent4 3 4 2" xfId="12733"/>
    <cellStyle name="20% - Accent4 3 4 2 2" xfId="12734"/>
    <cellStyle name="20% - Accent4 3 4 3" xfId="12735"/>
    <cellStyle name="20% - Accent4 3 5" xfId="12736"/>
    <cellStyle name="20% - Accent4 3 5 2" xfId="12737"/>
    <cellStyle name="20% - Accent4 3 6" xfId="12738"/>
    <cellStyle name="20% - Accent4 3 7" xfId="16955"/>
    <cellStyle name="20% - Accent4 3 8" xfId="12715"/>
    <cellStyle name="20% - Accent4 4" xfId="78"/>
    <cellStyle name="20% - Accent4 4 2" xfId="18440"/>
    <cellStyle name="20% - Accent4 4 3" xfId="16956"/>
    <cellStyle name="20% - Accent4 4 4" xfId="12739"/>
    <cellStyle name="20% - Accent4 5" xfId="79"/>
    <cellStyle name="20% - Accent4 5 2" xfId="17363"/>
    <cellStyle name="20% - Accent4 5 3" xfId="12740"/>
    <cellStyle name="20% - Accent4 6" xfId="80"/>
    <cellStyle name="20% - Accent4 6 2" xfId="17520"/>
    <cellStyle name="20% - Accent4 6 3" xfId="12741"/>
    <cellStyle name="20% - Accent4 7" xfId="81"/>
    <cellStyle name="20% - Accent4 7 2" xfId="17732"/>
    <cellStyle name="20% - Accent4 7 3" xfId="12742"/>
    <cellStyle name="20% - Accent4 8" xfId="82"/>
    <cellStyle name="20% - Accent4 8 2" xfId="17733"/>
    <cellStyle name="20% - Accent4 8 3" xfId="12743"/>
    <cellStyle name="20% - Accent4 9" xfId="83"/>
    <cellStyle name="20% - Accent5" xfId="12450" builtinId="46" customBuiltin="1"/>
    <cellStyle name="20% - Accent5 10" xfId="84"/>
    <cellStyle name="20% - Accent5 11" xfId="85"/>
    <cellStyle name="20% - Accent5 12" xfId="86"/>
    <cellStyle name="20% - Accent5 13" xfId="87"/>
    <cellStyle name="20% - Accent5 14" xfId="88"/>
    <cellStyle name="20% - Accent5 15" xfId="89"/>
    <cellStyle name="20% - Accent5 16" xfId="696"/>
    <cellStyle name="20% - Accent5 16 2" xfId="46115"/>
    <cellStyle name="20% - Accent5 17" xfId="46153"/>
    <cellStyle name="20% - Accent5 2" xfId="90"/>
    <cellStyle name="20% - Accent5 2 10" xfId="12744"/>
    <cellStyle name="20% - Accent5 2 10 2" xfId="22791"/>
    <cellStyle name="20% - Accent5 2 10 2 2" xfId="25634"/>
    <cellStyle name="20% - Accent5 2 10 2 2 2" xfId="29945"/>
    <cellStyle name="20% - Accent5 2 10 2 2 2 2" xfId="42342"/>
    <cellStyle name="20% - Accent5 2 10 2 2 3" xfId="39637"/>
    <cellStyle name="20% - Accent5 2 10 2 2 4" xfId="47041"/>
    <cellStyle name="20% - Accent5 2 10 2 2 5" xfId="51662"/>
    <cellStyle name="20% - Accent5 2 10 2 3" xfId="26916"/>
    <cellStyle name="20% - Accent5 2 10 2 3 2" xfId="29946"/>
    <cellStyle name="20% - Accent5 2 10 2 3 2 2" xfId="42343"/>
    <cellStyle name="20% - Accent5 2 10 2 3 3" xfId="40939"/>
    <cellStyle name="20% - Accent5 2 10 2 3 4" xfId="47042"/>
    <cellStyle name="20% - Accent5 2 10 2 3 5" xfId="51663"/>
    <cellStyle name="20% - Accent5 2 10 2 4" xfId="29944"/>
    <cellStyle name="20% - Accent5 2 10 2 4 2" xfId="42341"/>
    <cellStyle name="20% - Accent5 2 10 2 5" xfId="38337"/>
    <cellStyle name="20% - Accent5 2 10 2 6" xfId="47040"/>
    <cellStyle name="20% - Accent5 2 10 2 7" xfId="51661"/>
    <cellStyle name="20% - Accent5 2 10 3" xfId="20576"/>
    <cellStyle name="20% - Accent5 2 10 3 2" xfId="29947"/>
    <cellStyle name="20% - Accent5 2 10 3 2 2" xfId="42344"/>
    <cellStyle name="20% - Accent5 2 10 3 3" xfId="37687"/>
    <cellStyle name="20% - Accent5 2 10 3 4" xfId="47043"/>
    <cellStyle name="20% - Accent5 2 10 3 5" xfId="51664"/>
    <cellStyle name="20% - Accent5 2 10 4" xfId="24999"/>
    <cellStyle name="20% - Accent5 2 10 4 2" xfId="29948"/>
    <cellStyle name="20% - Accent5 2 10 4 2 2" xfId="42345"/>
    <cellStyle name="20% - Accent5 2 10 4 3" xfId="38988"/>
    <cellStyle name="20% - Accent5 2 10 4 4" xfId="47044"/>
    <cellStyle name="20% - Accent5 2 10 4 5" xfId="51665"/>
    <cellStyle name="20% - Accent5 2 10 5" xfId="26276"/>
    <cellStyle name="20% - Accent5 2 10 5 2" xfId="29949"/>
    <cellStyle name="20% - Accent5 2 10 5 2 2" xfId="42346"/>
    <cellStyle name="20% - Accent5 2 10 5 3" xfId="40287"/>
    <cellStyle name="20% - Accent5 2 10 5 4" xfId="47045"/>
    <cellStyle name="20% - Accent5 2 10 5 5" xfId="51666"/>
    <cellStyle name="20% - Accent5 2 10 6" xfId="29943"/>
    <cellStyle name="20% - Accent5 2 10 6 2" xfId="42340"/>
    <cellStyle name="20% - Accent5 2 10 7" xfId="37027"/>
    <cellStyle name="20% - Accent5 2 10 8" xfId="47039"/>
    <cellStyle name="20% - Accent5 2 10 9" xfId="51660"/>
    <cellStyle name="20% - Accent5 2 11" xfId="18254"/>
    <cellStyle name="20% - Accent5 2 12" xfId="18558"/>
    <cellStyle name="20% - Accent5 2 12 2" xfId="23197"/>
    <cellStyle name="20% - Accent5 2 12 2 2" xfId="26033"/>
    <cellStyle name="20% - Accent5 2 12 2 2 2" xfId="29952"/>
    <cellStyle name="20% - Accent5 2 12 2 2 2 2" xfId="42349"/>
    <cellStyle name="20% - Accent5 2 12 2 2 3" xfId="40042"/>
    <cellStyle name="20% - Accent5 2 12 2 2 4" xfId="47048"/>
    <cellStyle name="20% - Accent5 2 12 2 2 5" xfId="51669"/>
    <cellStyle name="20% - Accent5 2 12 2 3" xfId="27318"/>
    <cellStyle name="20% - Accent5 2 12 2 3 2" xfId="29953"/>
    <cellStyle name="20% - Accent5 2 12 2 3 2 2" xfId="42350"/>
    <cellStyle name="20% - Accent5 2 12 2 3 3" xfId="41344"/>
    <cellStyle name="20% - Accent5 2 12 2 3 4" xfId="47049"/>
    <cellStyle name="20% - Accent5 2 12 2 3 5" xfId="51670"/>
    <cellStyle name="20% - Accent5 2 12 2 4" xfId="29951"/>
    <cellStyle name="20% - Accent5 2 12 2 4 2" xfId="42348"/>
    <cellStyle name="20% - Accent5 2 12 2 5" xfId="38742"/>
    <cellStyle name="20% - Accent5 2 12 2 6" xfId="47047"/>
    <cellStyle name="20% - Accent5 2 12 2 7" xfId="51668"/>
    <cellStyle name="20% - Accent5 2 12 3" xfId="20984"/>
    <cellStyle name="20% - Accent5 2 12 3 2" xfId="29954"/>
    <cellStyle name="20% - Accent5 2 12 3 2 2" xfId="42351"/>
    <cellStyle name="20% - Accent5 2 12 3 3" xfId="38092"/>
    <cellStyle name="20% - Accent5 2 12 3 4" xfId="47050"/>
    <cellStyle name="20% - Accent5 2 12 3 5" xfId="51671"/>
    <cellStyle name="20% - Accent5 2 12 4" xfId="25401"/>
    <cellStyle name="20% - Accent5 2 12 4 2" xfId="29955"/>
    <cellStyle name="20% - Accent5 2 12 4 2 2" xfId="42352"/>
    <cellStyle name="20% - Accent5 2 12 4 3" xfId="39393"/>
    <cellStyle name="20% - Accent5 2 12 4 4" xfId="47051"/>
    <cellStyle name="20% - Accent5 2 12 4 5" xfId="51672"/>
    <cellStyle name="20% - Accent5 2 12 5" xfId="26681"/>
    <cellStyle name="20% - Accent5 2 12 5 2" xfId="29956"/>
    <cellStyle name="20% - Accent5 2 12 5 2 2" xfId="42353"/>
    <cellStyle name="20% - Accent5 2 12 5 3" xfId="40692"/>
    <cellStyle name="20% - Accent5 2 12 5 4" xfId="47052"/>
    <cellStyle name="20% - Accent5 2 12 5 5" xfId="51673"/>
    <cellStyle name="20% - Accent5 2 12 6" xfId="29950"/>
    <cellStyle name="20% - Accent5 2 12 6 2" xfId="42347"/>
    <cellStyle name="20% - Accent5 2 12 7" xfId="37432"/>
    <cellStyle name="20% - Accent5 2 12 8" xfId="47046"/>
    <cellStyle name="20% - Accent5 2 12 9" xfId="51667"/>
    <cellStyle name="20% - Accent5 2 13" xfId="18628"/>
    <cellStyle name="20% - Accent5 2 14" xfId="18666"/>
    <cellStyle name="20% - Accent5 2 14 2" xfId="23268"/>
    <cellStyle name="20% - Accent5 2 14 2 2" xfId="26103"/>
    <cellStyle name="20% - Accent5 2 14 2 2 2" xfId="29959"/>
    <cellStyle name="20% - Accent5 2 14 2 2 2 2" xfId="42356"/>
    <cellStyle name="20% - Accent5 2 14 2 2 3" xfId="40113"/>
    <cellStyle name="20% - Accent5 2 14 2 2 4" xfId="47055"/>
    <cellStyle name="20% - Accent5 2 14 2 2 5" xfId="51676"/>
    <cellStyle name="20% - Accent5 2 14 2 3" xfId="27389"/>
    <cellStyle name="20% - Accent5 2 14 2 3 2" xfId="29960"/>
    <cellStyle name="20% - Accent5 2 14 2 3 2 2" xfId="42357"/>
    <cellStyle name="20% - Accent5 2 14 2 3 3" xfId="41417"/>
    <cellStyle name="20% - Accent5 2 14 2 3 4" xfId="47056"/>
    <cellStyle name="20% - Accent5 2 14 2 3 5" xfId="51677"/>
    <cellStyle name="20% - Accent5 2 14 2 4" xfId="29958"/>
    <cellStyle name="20% - Accent5 2 14 2 4 2" xfId="42355"/>
    <cellStyle name="20% - Accent5 2 14 2 5" xfId="38815"/>
    <cellStyle name="20% - Accent5 2 14 2 6" xfId="47054"/>
    <cellStyle name="20% - Accent5 2 14 2 7" xfId="51675"/>
    <cellStyle name="20% - Accent5 2 14 3" xfId="21055"/>
    <cellStyle name="20% - Accent5 2 14 3 2" xfId="29961"/>
    <cellStyle name="20% - Accent5 2 14 3 2 2" xfId="42358"/>
    <cellStyle name="20% - Accent5 2 14 3 3" xfId="38163"/>
    <cellStyle name="20% - Accent5 2 14 3 4" xfId="47057"/>
    <cellStyle name="20% - Accent5 2 14 3 5" xfId="51678"/>
    <cellStyle name="20% - Accent5 2 14 4" xfId="25470"/>
    <cellStyle name="20% - Accent5 2 14 4 2" xfId="29962"/>
    <cellStyle name="20% - Accent5 2 14 4 2 2" xfId="42359"/>
    <cellStyle name="20% - Accent5 2 14 4 3" xfId="39464"/>
    <cellStyle name="20% - Accent5 2 14 4 4" xfId="47058"/>
    <cellStyle name="20% - Accent5 2 14 4 5" xfId="51679"/>
    <cellStyle name="20% - Accent5 2 14 5" xfId="26750"/>
    <cellStyle name="20% - Accent5 2 14 5 2" xfId="29963"/>
    <cellStyle name="20% - Accent5 2 14 5 2 2" xfId="42360"/>
    <cellStyle name="20% - Accent5 2 14 5 3" xfId="40765"/>
    <cellStyle name="20% - Accent5 2 14 5 4" xfId="47059"/>
    <cellStyle name="20% - Accent5 2 14 5 5" xfId="51680"/>
    <cellStyle name="20% - Accent5 2 14 6" xfId="29957"/>
    <cellStyle name="20% - Accent5 2 14 6 2" xfId="42354"/>
    <cellStyle name="20% - Accent5 2 14 7" xfId="37503"/>
    <cellStyle name="20% - Accent5 2 14 8" xfId="47053"/>
    <cellStyle name="20% - Accent5 2 14 9" xfId="51674"/>
    <cellStyle name="20% - Accent5 2 15" xfId="27435"/>
    <cellStyle name="20% - Accent5 2 15 2" xfId="29964"/>
    <cellStyle name="20% - Accent5 2 15 2 2" xfId="42361"/>
    <cellStyle name="20% - Accent5 2 15 3" xfId="41449"/>
    <cellStyle name="20% - Accent5 2 15 4" xfId="47060"/>
    <cellStyle name="20% - Accent5 2 15 5" xfId="51681"/>
    <cellStyle name="20% - Accent5 2 16" xfId="16957"/>
    <cellStyle name="20% - Accent5 2 17" xfId="12464"/>
    <cellStyle name="20% - Accent5 2 2" xfId="754"/>
    <cellStyle name="20% - Accent5 2 2 2" xfId="1540"/>
    <cellStyle name="20% - Accent5 2 2 2 2" xfId="3025"/>
    <cellStyle name="20% - Accent5 2 2 2 2 2" xfId="5926"/>
    <cellStyle name="20% - Accent5 2 2 2 2 2 2" xfId="11702"/>
    <cellStyle name="20% - Accent5 2 2 2 2 3" xfId="8817"/>
    <cellStyle name="20% - Accent5 2 2 2 2 4" xfId="17446"/>
    <cellStyle name="20% - Accent5 2 2 2 3" xfId="4486"/>
    <cellStyle name="20% - Accent5 2 2 2 3 2" xfId="10262"/>
    <cellStyle name="20% - Accent5 2 2 2 4" xfId="7377"/>
    <cellStyle name="20% - Accent5 2 2 2 5" xfId="12746"/>
    <cellStyle name="20% - Accent5 2 2 3" xfId="2364"/>
    <cellStyle name="20% - Accent5 2 2 3 2" xfId="5268"/>
    <cellStyle name="20% - Accent5 2 2 3 2 2" xfId="11044"/>
    <cellStyle name="20% - Accent5 2 2 3 2 3" xfId="18687"/>
    <cellStyle name="20% - Accent5 2 2 3 3" xfId="8159"/>
    <cellStyle name="20% - Accent5 2 2 3 4" xfId="12747"/>
    <cellStyle name="20% - Accent5 2 2 4" xfId="3828"/>
    <cellStyle name="20% - Accent5 2 2 4 2" xfId="9604"/>
    <cellStyle name="20% - Accent5 2 2 4 3" xfId="16958"/>
    <cellStyle name="20% - Accent5 2 2 5" xfId="6719"/>
    <cellStyle name="20% - Accent5 2 2 6" xfId="12745"/>
    <cellStyle name="20% - Accent5 2 3" xfId="12748"/>
    <cellStyle name="20% - Accent5 2 3 2" xfId="12749"/>
    <cellStyle name="20% - Accent5 2 3 2 10" xfId="37028"/>
    <cellStyle name="20% - Accent5 2 3 2 11" xfId="47061"/>
    <cellStyle name="20% - Accent5 2 3 2 12" xfId="51682"/>
    <cellStyle name="20% - Accent5 2 3 2 2" xfId="17734"/>
    <cellStyle name="20% - Accent5 2 3 2 2 10" xfId="47062"/>
    <cellStyle name="20% - Accent5 2 3 2 2 11" xfId="51683"/>
    <cellStyle name="20% - Accent5 2 3 2 2 2" xfId="17735"/>
    <cellStyle name="20% - Accent5 2 3 2 2 2 2" xfId="22794"/>
    <cellStyle name="20% - Accent5 2 3 2 2 2 2 2" xfId="25637"/>
    <cellStyle name="20% - Accent5 2 3 2 2 2 2 2 2" xfId="29969"/>
    <cellStyle name="20% - Accent5 2 3 2 2 2 2 2 2 2" xfId="42366"/>
    <cellStyle name="20% - Accent5 2 3 2 2 2 2 2 3" xfId="39640"/>
    <cellStyle name="20% - Accent5 2 3 2 2 2 2 2 4" xfId="47065"/>
    <cellStyle name="20% - Accent5 2 3 2 2 2 2 2 5" xfId="51686"/>
    <cellStyle name="20% - Accent5 2 3 2 2 2 2 3" xfId="26919"/>
    <cellStyle name="20% - Accent5 2 3 2 2 2 2 3 2" xfId="29970"/>
    <cellStyle name="20% - Accent5 2 3 2 2 2 2 3 2 2" xfId="42367"/>
    <cellStyle name="20% - Accent5 2 3 2 2 2 2 3 3" xfId="40942"/>
    <cellStyle name="20% - Accent5 2 3 2 2 2 2 3 4" xfId="47066"/>
    <cellStyle name="20% - Accent5 2 3 2 2 2 2 3 5" xfId="51687"/>
    <cellStyle name="20% - Accent5 2 3 2 2 2 2 4" xfId="29968"/>
    <cellStyle name="20% - Accent5 2 3 2 2 2 2 4 2" xfId="42365"/>
    <cellStyle name="20% - Accent5 2 3 2 2 2 2 5" xfId="38340"/>
    <cellStyle name="20% - Accent5 2 3 2 2 2 2 6" xfId="47064"/>
    <cellStyle name="20% - Accent5 2 3 2 2 2 2 7" xfId="51685"/>
    <cellStyle name="20% - Accent5 2 3 2 2 2 3" xfId="20579"/>
    <cellStyle name="20% - Accent5 2 3 2 2 2 3 2" xfId="29971"/>
    <cellStyle name="20% - Accent5 2 3 2 2 2 3 2 2" xfId="42368"/>
    <cellStyle name="20% - Accent5 2 3 2 2 2 3 3" xfId="37690"/>
    <cellStyle name="20% - Accent5 2 3 2 2 2 3 4" xfId="47067"/>
    <cellStyle name="20% - Accent5 2 3 2 2 2 3 5" xfId="51688"/>
    <cellStyle name="20% - Accent5 2 3 2 2 2 4" xfId="25002"/>
    <cellStyle name="20% - Accent5 2 3 2 2 2 4 2" xfId="29972"/>
    <cellStyle name="20% - Accent5 2 3 2 2 2 4 2 2" xfId="42369"/>
    <cellStyle name="20% - Accent5 2 3 2 2 2 4 3" xfId="38991"/>
    <cellStyle name="20% - Accent5 2 3 2 2 2 4 4" xfId="47068"/>
    <cellStyle name="20% - Accent5 2 3 2 2 2 4 5" xfId="51689"/>
    <cellStyle name="20% - Accent5 2 3 2 2 2 5" xfId="26279"/>
    <cellStyle name="20% - Accent5 2 3 2 2 2 5 2" xfId="29973"/>
    <cellStyle name="20% - Accent5 2 3 2 2 2 5 2 2" xfId="42370"/>
    <cellStyle name="20% - Accent5 2 3 2 2 2 5 3" xfId="40290"/>
    <cellStyle name="20% - Accent5 2 3 2 2 2 5 4" xfId="47069"/>
    <cellStyle name="20% - Accent5 2 3 2 2 2 5 5" xfId="51690"/>
    <cellStyle name="20% - Accent5 2 3 2 2 2 6" xfId="29967"/>
    <cellStyle name="20% - Accent5 2 3 2 2 2 6 2" xfId="42364"/>
    <cellStyle name="20% - Accent5 2 3 2 2 2 7" xfId="37030"/>
    <cellStyle name="20% - Accent5 2 3 2 2 2 8" xfId="47063"/>
    <cellStyle name="20% - Accent5 2 3 2 2 2 9" xfId="51684"/>
    <cellStyle name="20% - Accent5 2 3 2 2 3" xfId="17736"/>
    <cellStyle name="20% - Accent5 2 3 2 2 3 2" xfId="22795"/>
    <cellStyle name="20% - Accent5 2 3 2 2 3 2 2" xfId="25638"/>
    <cellStyle name="20% - Accent5 2 3 2 2 3 2 2 2" xfId="29976"/>
    <cellStyle name="20% - Accent5 2 3 2 2 3 2 2 2 2" xfId="42373"/>
    <cellStyle name="20% - Accent5 2 3 2 2 3 2 2 3" xfId="39641"/>
    <cellStyle name="20% - Accent5 2 3 2 2 3 2 2 4" xfId="47072"/>
    <cellStyle name="20% - Accent5 2 3 2 2 3 2 2 5" xfId="51693"/>
    <cellStyle name="20% - Accent5 2 3 2 2 3 2 3" xfId="26920"/>
    <cellStyle name="20% - Accent5 2 3 2 2 3 2 3 2" xfId="29977"/>
    <cellStyle name="20% - Accent5 2 3 2 2 3 2 3 2 2" xfId="42374"/>
    <cellStyle name="20% - Accent5 2 3 2 2 3 2 3 3" xfId="40943"/>
    <cellStyle name="20% - Accent5 2 3 2 2 3 2 3 4" xfId="47073"/>
    <cellStyle name="20% - Accent5 2 3 2 2 3 2 3 5" xfId="51694"/>
    <cellStyle name="20% - Accent5 2 3 2 2 3 2 4" xfId="29975"/>
    <cellStyle name="20% - Accent5 2 3 2 2 3 2 4 2" xfId="42372"/>
    <cellStyle name="20% - Accent5 2 3 2 2 3 2 5" xfId="38341"/>
    <cellStyle name="20% - Accent5 2 3 2 2 3 2 6" xfId="47071"/>
    <cellStyle name="20% - Accent5 2 3 2 2 3 2 7" xfId="51692"/>
    <cellStyle name="20% - Accent5 2 3 2 2 3 3" xfId="20580"/>
    <cellStyle name="20% - Accent5 2 3 2 2 3 3 2" xfId="29978"/>
    <cellStyle name="20% - Accent5 2 3 2 2 3 3 2 2" xfId="42375"/>
    <cellStyle name="20% - Accent5 2 3 2 2 3 3 3" xfId="37691"/>
    <cellStyle name="20% - Accent5 2 3 2 2 3 3 4" xfId="47074"/>
    <cellStyle name="20% - Accent5 2 3 2 2 3 3 5" xfId="51695"/>
    <cellStyle name="20% - Accent5 2 3 2 2 3 4" xfId="25003"/>
    <cellStyle name="20% - Accent5 2 3 2 2 3 4 2" xfId="29979"/>
    <cellStyle name="20% - Accent5 2 3 2 2 3 4 2 2" xfId="42376"/>
    <cellStyle name="20% - Accent5 2 3 2 2 3 4 3" xfId="38992"/>
    <cellStyle name="20% - Accent5 2 3 2 2 3 4 4" xfId="47075"/>
    <cellStyle name="20% - Accent5 2 3 2 2 3 4 5" xfId="51696"/>
    <cellStyle name="20% - Accent5 2 3 2 2 3 5" xfId="26280"/>
    <cellStyle name="20% - Accent5 2 3 2 2 3 5 2" xfId="29980"/>
    <cellStyle name="20% - Accent5 2 3 2 2 3 5 2 2" xfId="42377"/>
    <cellStyle name="20% - Accent5 2 3 2 2 3 5 3" xfId="40291"/>
    <cellStyle name="20% - Accent5 2 3 2 2 3 5 4" xfId="47076"/>
    <cellStyle name="20% - Accent5 2 3 2 2 3 5 5" xfId="51697"/>
    <cellStyle name="20% - Accent5 2 3 2 2 3 6" xfId="29974"/>
    <cellStyle name="20% - Accent5 2 3 2 2 3 6 2" xfId="42371"/>
    <cellStyle name="20% - Accent5 2 3 2 2 3 7" xfId="37031"/>
    <cellStyle name="20% - Accent5 2 3 2 2 3 8" xfId="47070"/>
    <cellStyle name="20% - Accent5 2 3 2 2 3 9" xfId="51691"/>
    <cellStyle name="20% - Accent5 2 3 2 2 4" xfId="22793"/>
    <cellStyle name="20% - Accent5 2 3 2 2 4 2" xfId="25636"/>
    <cellStyle name="20% - Accent5 2 3 2 2 4 2 2" xfId="29982"/>
    <cellStyle name="20% - Accent5 2 3 2 2 4 2 2 2" xfId="42379"/>
    <cellStyle name="20% - Accent5 2 3 2 2 4 2 3" xfId="39639"/>
    <cellStyle name="20% - Accent5 2 3 2 2 4 2 4" xfId="47078"/>
    <cellStyle name="20% - Accent5 2 3 2 2 4 2 5" xfId="51699"/>
    <cellStyle name="20% - Accent5 2 3 2 2 4 3" xfId="26918"/>
    <cellStyle name="20% - Accent5 2 3 2 2 4 3 2" xfId="29983"/>
    <cellStyle name="20% - Accent5 2 3 2 2 4 3 2 2" xfId="42380"/>
    <cellStyle name="20% - Accent5 2 3 2 2 4 3 3" xfId="40941"/>
    <cellStyle name="20% - Accent5 2 3 2 2 4 3 4" xfId="47079"/>
    <cellStyle name="20% - Accent5 2 3 2 2 4 3 5" xfId="51700"/>
    <cellStyle name="20% - Accent5 2 3 2 2 4 4" xfId="29981"/>
    <cellStyle name="20% - Accent5 2 3 2 2 4 4 2" xfId="42378"/>
    <cellStyle name="20% - Accent5 2 3 2 2 4 5" xfId="38339"/>
    <cellStyle name="20% - Accent5 2 3 2 2 4 6" xfId="47077"/>
    <cellStyle name="20% - Accent5 2 3 2 2 4 7" xfId="51698"/>
    <cellStyle name="20% - Accent5 2 3 2 2 5" xfId="20578"/>
    <cellStyle name="20% - Accent5 2 3 2 2 5 2" xfId="29984"/>
    <cellStyle name="20% - Accent5 2 3 2 2 5 2 2" xfId="42381"/>
    <cellStyle name="20% - Accent5 2 3 2 2 5 3" xfId="37689"/>
    <cellStyle name="20% - Accent5 2 3 2 2 5 4" xfId="47080"/>
    <cellStyle name="20% - Accent5 2 3 2 2 5 5" xfId="51701"/>
    <cellStyle name="20% - Accent5 2 3 2 2 6" xfId="25001"/>
    <cellStyle name="20% - Accent5 2 3 2 2 6 2" xfId="29985"/>
    <cellStyle name="20% - Accent5 2 3 2 2 6 2 2" xfId="42382"/>
    <cellStyle name="20% - Accent5 2 3 2 2 6 3" xfId="38990"/>
    <cellStyle name="20% - Accent5 2 3 2 2 6 4" xfId="47081"/>
    <cellStyle name="20% - Accent5 2 3 2 2 6 5" xfId="51702"/>
    <cellStyle name="20% - Accent5 2 3 2 2 7" xfId="26278"/>
    <cellStyle name="20% - Accent5 2 3 2 2 7 2" xfId="29986"/>
    <cellStyle name="20% - Accent5 2 3 2 2 7 2 2" xfId="42383"/>
    <cellStyle name="20% - Accent5 2 3 2 2 7 3" xfId="40289"/>
    <cellStyle name="20% - Accent5 2 3 2 2 7 4" xfId="47082"/>
    <cellStyle name="20% - Accent5 2 3 2 2 7 5" xfId="51703"/>
    <cellStyle name="20% - Accent5 2 3 2 2 8" xfId="29966"/>
    <cellStyle name="20% - Accent5 2 3 2 2 8 2" xfId="42363"/>
    <cellStyle name="20% - Accent5 2 3 2 2 9" xfId="37029"/>
    <cellStyle name="20% - Accent5 2 3 2 3" xfId="17737"/>
    <cellStyle name="20% - Accent5 2 3 2 3 2" xfId="22796"/>
    <cellStyle name="20% - Accent5 2 3 2 3 2 2" xfId="25639"/>
    <cellStyle name="20% - Accent5 2 3 2 3 2 2 2" xfId="29989"/>
    <cellStyle name="20% - Accent5 2 3 2 3 2 2 2 2" xfId="42386"/>
    <cellStyle name="20% - Accent5 2 3 2 3 2 2 3" xfId="39642"/>
    <cellStyle name="20% - Accent5 2 3 2 3 2 2 4" xfId="47085"/>
    <cellStyle name="20% - Accent5 2 3 2 3 2 2 5" xfId="51706"/>
    <cellStyle name="20% - Accent5 2 3 2 3 2 3" xfId="26921"/>
    <cellStyle name="20% - Accent5 2 3 2 3 2 3 2" xfId="29990"/>
    <cellStyle name="20% - Accent5 2 3 2 3 2 3 2 2" xfId="42387"/>
    <cellStyle name="20% - Accent5 2 3 2 3 2 3 3" xfId="40944"/>
    <cellStyle name="20% - Accent5 2 3 2 3 2 3 4" xfId="47086"/>
    <cellStyle name="20% - Accent5 2 3 2 3 2 3 5" xfId="51707"/>
    <cellStyle name="20% - Accent5 2 3 2 3 2 4" xfId="29988"/>
    <cellStyle name="20% - Accent5 2 3 2 3 2 4 2" xfId="42385"/>
    <cellStyle name="20% - Accent5 2 3 2 3 2 5" xfId="38342"/>
    <cellStyle name="20% - Accent5 2 3 2 3 2 6" xfId="47084"/>
    <cellStyle name="20% - Accent5 2 3 2 3 2 7" xfId="51705"/>
    <cellStyle name="20% - Accent5 2 3 2 3 3" xfId="20581"/>
    <cellStyle name="20% - Accent5 2 3 2 3 3 2" xfId="29991"/>
    <cellStyle name="20% - Accent5 2 3 2 3 3 2 2" xfId="42388"/>
    <cellStyle name="20% - Accent5 2 3 2 3 3 3" xfId="37692"/>
    <cellStyle name="20% - Accent5 2 3 2 3 3 4" xfId="47087"/>
    <cellStyle name="20% - Accent5 2 3 2 3 3 5" xfId="51708"/>
    <cellStyle name="20% - Accent5 2 3 2 3 4" xfId="25004"/>
    <cellStyle name="20% - Accent5 2 3 2 3 4 2" xfId="29992"/>
    <cellStyle name="20% - Accent5 2 3 2 3 4 2 2" xfId="42389"/>
    <cellStyle name="20% - Accent5 2 3 2 3 4 3" xfId="38993"/>
    <cellStyle name="20% - Accent5 2 3 2 3 4 4" xfId="47088"/>
    <cellStyle name="20% - Accent5 2 3 2 3 4 5" xfId="51709"/>
    <cellStyle name="20% - Accent5 2 3 2 3 5" xfId="26281"/>
    <cellStyle name="20% - Accent5 2 3 2 3 5 2" xfId="29993"/>
    <cellStyle name="20% - Accent5 2 3 2 3 5 2 2" xfId="42390"/>
    <cellStyle name="20% - Accent5 2 3 2 3 5 3" xfId="40292"/>
    <cellStyle name="20% - Accent5 2 3 2 3 5 4" xfId="47089"/>
    <cellStyle name="20% - Accent5 2 3 2 3 5 5" xfId="51710"/>
    <cellStyle name="20% - Accent5 2 3 2 3 6" xfId="29987"/>
    <cellStyle name="20% - Accent5 2 3 2 3 6 2" xfId="42384"/>
    <cellStyle name="20% - Accent5 2 3 2 3 7" xfId="37032"/>
    <cellStyle name="20% - Accent5 2 3 2 3 8" xfId="47083"/>
    <cellStyle name="20% - Accent5 2 3 2 3 9" xfId="51704"/>
    <cellStyle name="20% - Accent5 2 3 2 4" xfId="17738"/>
    <cellStyle name="20% - Accent5 2 3 2 4 2" xfId="22797"/>
    <cellStyle name="20% - Accent5 2 3 2 4 2 2" xfId="25640"/>
    <cellStyle name="20% - Accent5 2 3 2 4 2 2 2" xfId="29996"/>
    <cellStyle name="20% - Accent5 2 3 2 4 2 2 2 2" xfId="42393"/>
    <cellStyle name="20% - Accent5 2 3 2 4 2 2 3" xfId="39643"/>
    <cellStyle name="20% - Accent5 2 3 2 4 2 2 4" xfId="47092"/>
    <cellStyle name="20% - Accent5 2 3 2 4 2 2 5" xfId="51713"/>
    <cellStyle name="20% - Accent5 2 3 2 4 2 3" xfId="26922"/>
    <cellStyle name="20% - Accent5 2 3 2 4 2 3 2" xfId="29997"/>
    <cellStyle name="20% - Accent5 2 3 2 4 2 3 2 2" xfId="42394"/>
    <cellStyle name="20% - Accent5 2 3 2 4 2 3 3" xfId="40945"/>
    <cellStyle name="20% - Accent5 2 3 2 4 2 3 4" xfId="47093"/>
    <cellStyle name="20% - Accent5 2 3 2 4 2 3 5" xfId="51714"/>
    <cellStyle name="20% - Accent5 2 3 2 4 2 4" xfId="29995"/>
    <cellStyle name="20% - Accent5 2 3 2 4 2 4 2" xfId="42392"/>
    <cellStyle name="20% - Accent5 2 3 2 4 2 5" xfId="38343"/>
    <cellStyle name="20% - Accent5 2 3 2 4 2 6" xfId="47091"/>
    <cellStyle name="20% - Accent5 2 3 2 4 2 7" xfId="51712"/>
    <cellStyle name="20% - Accent5 2 3 2 4 3" xfId="20582"/>
    <cellStyle name="20% - Accent5 2 3 2 4 3 2" xfId="29998"/>
    <cellStyle name="20% - Accent5 2 3 2 4 3 2 2" xfId="42395"/>
    <cellStyle name="20% - Accent5 2 3 2 4 3 3" xfId="37693"/>
    <cellStyle name="20% - Accent5 2 3 2 4 3 4" xfId="47094"/>
    <cellStyle name="20% - Accent5 2 3 2 4 3 5" xfId="51715"/>
    <cellStyle name="20% - Accent5 2 3 2 4 4" xfId="25005"/>
    <cellStyle name="20% - Accent5 2 3 2 4 4 2" xfId="29999"/>
    <cellStyle name="20% - Accent5 2 3 2 4 4 2 2" xfId="42396"/>
    <cellStyle name="20% - Accent5 2 3 2 4 4 3" xfId="38994"/>
    <cellStyle name="20% - Accent5 2 3 2 4 4 4" xfId="47095"/>
    <cellStyle name="20% - Accent5 2 3 2 4 4 5" xfId="51716"/>
    <cellStyle name="20% - Accent5 2 3 2 4 5" xfId="26282"/>
    <cellStyle name="20% - Accent5 2 3 2 4 5 2" xfId="30000"/>
    <cellStyle name="20% - Accent5 2 3 2 4 5 2 2" xfId="42397"/>
    <cellStyle name="20% - Accent5 2 3 2 4 5 3" xfId="40293"/>
    <cellStyle name="20% - Accent5 2 3 2 4 5 4" xfId="47096"/>
    <cellStyle name="20% - Accent5 2 3 2 4 5 5" xfId="51717"/>
    <cellStyle name="20% - Accent5 2 3 2 4 6" xfId="29994"/>
    <cellStyle name="20% - Accent5 2 3 2 4 6 2" xfId="42391"/>
    <cellStyle name="20% - Accent5 2 3 2 4 7" xfId="37033"/>
    <cellStyle name="20% - Accent5 2 3 2 4 8" xfId="47090"/>
    <cellStyle name="20% - Accent5 2 3 2 4 9" xfId="51711"/>
    <cellStyle name="20% - Accent5 2 3 2 5" xfId="22792"/>
    <cellStyle name="20% - Accent5 2 3 2 5 2" xfId="25635"/>
    <cellStyle name="20% - Accent5 2 3 2 5 2 2" xfId="30002"/>
    <cellStyle name="20% - Accent5 2 3 2 5 2 2 2" xfId="42399"/>
    <cellStyle name="20% - Accent5 2 3 2 5 2 3" xfId="39638"/>
    <cellStyle name="20% - Accent5 2 3 2 5 2 4" xfId="47098"/>
    <cellStyle name="20% - Accent5 2 3 2 5 2 5" xfId="51719"/>
    <cellStyle name="20% - Accent5 2 3 2 5 3" xfId="26917"/>
    <cellStyle name="20% - Accent5 2 3 2 5 3 2" xfId="30003"/>
    <cellStyle name="20% - Accent5 2 3 2 5 3 2 2" xfId="42400"/>
    <cellStyle name="20% - Accent5 2 3 2 5 3 3" xfId="40940"/>
    <cellStyle name="20% - Accent5 2 3 2 5 3 4" xfId="47099"/>
    <cellStyle name="20% - Accent5 2 3 2 5 3 5" xfId="51720"/>
    <cellStyle name="20% - Accent5 2 3 2 5 4" xfId="30001"/>
    <cellStyle name="20% - Accent5 2 3 2 5 4 2" xfId="42398"/>
    <cellStyle name="20% - Accent5 2 3 2 5 5" xfId="38338"/>
    <cellStyle name="20% - Accent5 2 3 2 5 6" xfId="47097"/>
    <cellStyle name="20% - Accent5 2 3 2 5 7" xfId="51718"/>
    <cellStyle name="20% - Accent5 2 3 2 6" xfId="20577"/>
    <cellStyle name="20% - Accent5 2 3 2 6 2" xfId="30004"/>
    <cellStyle name="20% - Accent5 2 3 2 6 2 2" xfId="42401"/>
    <cellStyle name="20% - Accent5 2 3 2 6 3" xfId="37688"/>
    <cellStyle name="20% - Accent5 2 3 2 6 4" xfId="47100"/>
    <cellStyle name="20% - Accent5 2 3 2 6 5" xfId="51721"/>
    <cellStyle name="20% - Accent5 2 3 2 7" xfId="25000"/>
    <cellStyle name="20% - Accent5 2 3 2 7 2" xfId="30005"/>
    <cellStyle name="20% - Accent5 2 3 2 7 2 2" xfId="42402"/>
    <cellStyle name="20% - Accent5 2 3 2 7 3" xfId="38989"/>
    <cellStyle name="20% - Accent5 2 3 2 7 4" xfId="47101"/>
    <cellStyle name="20% - Accent5 2 3 2 7 5" xfId="51722"/>
    <cellStyle name="20% - Accent5 2 3 2 8" xfId="26277"/>
    <cellStyle name="20% - Accent5 2 3 2 8 2" xfId="30006"/>
    <cellStyle name="20% - Accent5 2 3 2 8 2 2" xfId="42403"/>
    <cellStyle name="20% - Accent5 2 3 2 8 3" xfId="40288"/>
    <cellStyle name="20% - Accent5 2 3 2 8 4" xfId="47102"/>
    <cellStyle name="20% - Accent5 2 3 2 8 5" xfId="51723"/>
    <cellStyle name="20% - Accent5 2 3 2 9" xfId="29965"/>
    <cellStyle name="20% - Accent5 2 3 2 9 2" xfId="42362"/>
    <cellStyle name="20% - Accent5 2 3 3" xfId="17739"/>
    <cellStyle name="20% - Accent5 2 3 3 10" xfId="47103"/>
    <cellStyle name="20% - Accent5 2 3 3 11" xfId="51724"/>
    <cellStyle name="20% - Accent5 2 3 3 2" xfId="17740"/>
    <cellStyle name="20% - Accent5 2 3 3 2 2" xfId="22799"/>
    <cellStyle name="20% - Accent5 2 3 3 2 2 2" xfId="25642"/>
    <cellStyle name="20% - Accent5 2 3 3 2 2 2 2" xfId="30010"/>
    <cellStyle name="20% - Accent5 2 3 3 2 2 2 2 2" xfId="42407"/>
    <cellStyle name="20% - Accent5 2 3 3 2 2 2 3" xfId="39645"/>
    <cellStyle name="20% - Accent5 2 3 3 2 2 2 4" xfId="47106"/>
    <cellStyle name="20% - Accent5 2 3 3 2 2 2 5" xfId="51727"/>
    <cellStyle name="20% - Accent5 2 3 3 2 2 3" xfId="26924"/>
    <cellStyle name="20% - Accent5 2 3 3 2 2 3 2" xfId="30011"/>
    <cellStyle name="20% - Accent5 2 3 3 2 2 3 2 2" xfId="42408"/>
    <cellStyle name="20% - Accent5 2 3 3 2 2 3 3" xfId="40947"/>
    <cellStyle name="20% - Accent5 2 3 3 2 2 3 4" xfId="47107"/>
    <cellStyle name="20% - Accent5 2 3 3 2 2 3 5" xfId="51728"/>
    <cellStyle name="20% - Accent5 2 3 3 2 2 4" xfId="30009"/>
    <cellStyle name="20% - Accent5 2 3 3 2 2 4 2" xfId="42406"/>
    <cellStyle name="20% - Accent5 2 3 3 2 2 5" xfId="38345"/>
    <cellStyle name="20% - Accent5 2 3 3 2 2 6" xfId="47105"/>
    <cellStyle name="20% - Accent5 2 3 3 2 2 7" xfId="51726"/>
    <cellStyle name="20% - Accent5 2 3 3 2 3" xfId="20584"/>
    <cellStyle name="20% - Accent5 2 3 3 2 3 2" xfId="30012"/>
    <cellStyle name="20% - Accent5 2 3 3 2 3 2 2" xfId="42409"/>
    <cellStyle name="20% - Accent5 2 3 3 2 3 3" xfId="37695"/>
    <cellStyle name="20% - Accent5 2 3 3 2 3 4" xfId="47108"/>
    <cellStyle name="20% - Accent5 2 3 3 2 3 5" xfId="51729"/>
    <cellStyle name="20% - Accent5 2 3 3 2 4" xfId="25007"/>
    <cellStyle name="20% - Accent5 2 3 3 2 4 2" xfId="30013"/>
    <cellStyle name="20% - Accent5 2 3 3 2 4 2 2" xfId="42410"/>
    <cellStyle name="20% - Accent5 2 3 3 2 4 3" xfId="38996"/>
    <cellStyle name="20% - Accent5 2 3 3 2 4 4" xfId="47109"/>
    <cellStyle name="20% - Accent5 2 3 3 2 4 5" xfId="51730"/>
    <cellStyle name="20% - Accent5 2 3 3 2 5" xfId="26284"/>
    <cellStyle name="20% - Accent5 2 3 3 2 5 2" xfId="30014"/>
    <cellStyle name="20% - Accent5 2 3 3 2 5 2 2" xfId="42411"/>
    <cellStyle name="20% - Accent5 2 3 3 2 5 3" xfId="40295"/>
    <cellStyle name="20% - Accent5 2 3 3 2 5 4" xfId="47110"/>
    <cellStyle name="20% - Accent5 2 3 3 2 5 5" xfId="51731"/>
    <cellStyle name="20% - Accent5 2 3 3 2 6" xfId="30008"/>
    <cellStyle name="20% - Accent5 2 3 3 2 6 2" xfId="42405"/>
    <cellStyle name="20% - Accent5 2 3 3 2 7" xfId="37035"/>
    <cellStyle name="20% - Accent5 2 3 3 2 8" xfId="47104"/>
    <cellStyle name="20% - Accent5 2 3 3 2 9" xfId="51725"/>
    <cellStyle name="20% - Accent5 2 3 3 3" xfId="17741"/>
    <cellStyle name="20% - Accent5 2 3 3 3 2" xfId="22800"/>
    <cellStyle name="20% - Accent5 2 3 3 3 2 2" xfId="25643"/>
    <cellStyle name="20% - Accent5 2 3 3 3 2 2 2" xfId="30017"/>
    <cellStyle name="20% - Accent5 2 3 3 3 2 2 2 2" xfId="42414"/>
    <cellStyle name="20% - Accent5 2 3 3 3 2 2 3" xfId="39646"/>
    <cellStyle name="20% - Accent5 2 3 3 3 2 2 4" xfId="47113"/>
    <cellStyle name="20% - Accent5 2 3 3 3 2 2 5" xfId="51734"/>
    <cellStyle name="20% - Accent5 2 3 3 3 2 3" xfId="26925"/>
    <cellStyle name="20% - Accent5 2 3 3 3 2 3 2" xfId="30018"/>
    <cellStyle name="20% - Accent5 2 3 3 3 2 3 2 2" xfId="42415"/>
    <cellStyle name="20% - Accent5 2 3 3 3 2 3 3" xfId="40948"/>
    <cellStyle name="20% - Accent5 2 3 3 3 2 3 4" xfId="47114"/>
    <cellStyle name="20% - Accent5 2 3 3 3 2 3 5" xfId="51735"/>
    <cellStyle name="20% - Accent5 2 3 3 3 2 4" xfId="30016"/>
    <cellStyle name="20% - Accent5 2 3 3 3 2 4 2" xfId="42413"/>
    <cellStyle name="20% - Accent5 2 3 3 3 2 5" xfId="38346"/>
    <cellStyle name="20% - Accent5 2 3 3 3 2 6" xfId="47112"/>
    <cellStyle name="20% - Accent5 2 3 3 3 2 7" xfId="51733"/>
    <cellStyle name="20% - Accent5 2 3 3 3 3" xfId="20585"/>
    <cellStyle name="20% - Accent5 2 3 3 3 3 2" xfId="30019"/>
    <cellStyle name="20% - Accent5 2 3 3 3 3 2 2" xfId="42416"/>
    <cellStyle name="20% - Accent5 2 3 3 3 3 3" xfId="37696"/>
    <cellStyle name="20% - Accent5 2 3 3 3 3 4" xfId="47115"/>
    <cellStyle name="20% - Accent5 2 3 3 3 3 5" xfId="51736"/>
    <cellStyle name="20% - Accent5 2 3 3 3 4" xfId="25008"/>
    <cellStyle name="20% - Accent5 2 3 3 3 4 2" xfId="30020"/>
    <cellStyle name="20% - Accent5 2 3 3 3 4 2 2" xfId="42417"/>
    <cellStyle name="20% - Accent5 2 3 3 3 4 3" xfId="38997"/>
    <cellStyle name="20% - Accent5 2 3 3 3 4 4" xfId="47116"/>
    <cellStyle name="20% - Accent5 2 3 3 3 4 5" xfId="51737"/>
    <cellStyle name="20% - Accent5 2 3 3 3 5" xfId="26285"/>
    <cellStyle name="20% - Accent5 2 3 3 3 5 2" xfId="30021"/>
    <cellStyle name="20% - Accent5 2 3 3 3 5 2 2" xfId="42418"/>
    <cellStyle name="20% - Accent5 2 3 3 3 5 3" xfId="40296"/>
    <cellStyle name="20% - Accent5 2 3 3 3 5 4" xfId="47117"/>
    <cellStyle name="20% - Accent5 2 3 3 3 5 5" xfId="51738"/>
    <cellStyle name="20% - Accent5 2 3 3 3 6" xfId="30015"/>
    <cellStyle name="20% - Accent5 2 3 3 3 6 2" xfId="42412"/>
    <cellStyle name="20% - Accent5 2 3 3 3 7" xfId="37036"/>
    <cellStyle name="20% - Accent5 2 3 3 3 8" xfId="47111"/>
    <cellStyle name="20% - Accent5 2 3 3 3 9" xfId="51732"/>
    <cellStyle name="20% - Accent5 2 3 3 4" xfId="22798"/>
    <cellStyle name="20% - Accent5 2 3 3 4 2" xfId="25641"/>
    <cellStyle name="20% - Accent5 2 3 3 4 2 2" xfId="30023"/>
    <cellStyle name="20% - Accent5 2 3 3 4 2 2 2" xfId="42420"/>
    <cellStyle name="20% - Accent5 2 3 3 4 2 3" xfId="39644"/>
    <cellStyle name="20% - Accent5 2 3 3 4 2 4" xfId="47119"/>
    <cellStyle name="20% - Accent5 2 3 3 4 2 5" xfId="51740"/>
    <cellStyle name="20% - Accent5 2 3 3 4 3" xfId="26923"/>
    <cellStyle name="20% - Accent5 2 3 3 4 3 2" xfId="30024"/>
    <cellStyle name="20% - Accent5 2 3 3 4 3 2 2" xfId="42421"/>
    <cellStyle name="20% - Accent5 2 3 3 4 3 3" xfId="40946"/>
    <cellStyle name="20% - Accent5 2 3 3 4 3 4" xfId="47120"/>
    <cellStyle name="20% - Accent5 2 3 3 4 3 5" xfId="51741"/>
    <cellStyle name="20% - Accent5 2 3 3 4 4" xfId="30022"/>
    <cellStyle name="20% - Accent5 2 3 3 4 4 2" xfId="42419"/>
    <cellStyle name="20% - Accent5 2 3 3 4 5" xfId="38344"/>
    <cellStyle name="20% - Accent5 2 3 3 4 6" xfId="47118"/>
    <cellStyle name="20% - Accent5 2 3 3 4 7" xfId="51739"/>
    <cellStyle name="20% - Accent5 2 3 3 5" xfId="20583"/>
    <cellStyle name="20% - Accent5 2 3 3 5 2" xfId="30025"/>
    <cellStyle name="20% - Accent5 2 3 3 5 2 2" xfId="42422"/>
    <cellStyle name="20% - Accent5 2 3 3 5 3" xfId="37694"/>
    <cellStyle name="20% - Accent5 2 3 3 5 4" xfId="47121"/>
    <cellStyle name="20% - Accent5 2 3 3 5 5" xfId="51742"/>
    <cellStyle name="20% - Accent5 2 3 3 6" xfId="25006"/>
    <cellStyle name="20% - Accent5 2 3 3 6 2" xfId="30026"/>
    <cellStyle name="20% - Accent5 2 3 3 6 2 2" xfId="42423"/>
    <cellStyle name="20% - Accent5 2 3 3 6 3" xfId="38995"/>
    <cellStyle name="20% - Accent5 2 3 3 6 4" xfId="47122"/>
    <cellStyle name="20% - Accent5 2 3 3 6 5" xfId="51743"/>
    <cellStyle name="20% - Accent5 2 3 3 7" xfId="26283"/>
    <cellStyle name="20% - Accent5 2 3 3 7 2" xfId="30027"/>
    <cellStyle name="20% - Accent5 2 3 3 7 2 2" xfId="42424"/>
    <cellStyle name="20% - Accent5 2 3 3 7 3" xfId="40294"/>
    <cellStyle name="20% - Accent5 2 3 3 7 4" xfId="47123"/>
    <cellStyle name="20% - Accent5 2 3 3 7 5" xfId="51744"/>
    <cellStyle name="20% - Accent5 2 3 3 8" xfId="30007"/>
    <cellStyle name="20% - Accent5 2 3 3 8 2" xfId="42404"/>
    <cellStyle name="20% - Accent5 2 3 3 9" xfId="37034"/>
    <cellStyle name="20% - Accent5 2 3 4" xfId="17742"/>
    <cellStyle name="20% - Accent5 2 3 4 2" xfId="22801"/>
    <cellStyle name="20% - Accent5 2 3 4 2 2" xfId="25644"/>
    <cellStyle name="20% - Accent5 2 3 4 2 2 2" xfId="30030"/>
    <cellStyle name="20% - Accent5 2 3 4 2 2 2 2" xfId="42427"/>
    <cellStyle name="20% - Accent5 2 3 4 2 2 3" xfId="39647"/>
    <cellStyle name="20% - Accent5 2 3 4 2 2 4" xfId="47126"/>
    <cellStyle name="20% - Accent5 2 3 4 2 2 5" xfId="51747"/>
    <cellStyle name="20% - Accent5 2 3 4 2 3" xfId="26926"/>
    <cellStyle name="20% - Accent5 2 3 4 2 3 2" xfId="30031"/>
    <cellStyle name="20% - Accent5 2 3 4 2 3 2 2" xfId="42428"/>
    <cellStyle name="20% - Accent5 2 3 4 2 3 3" xfId="40949"/>
    <cellStyle name="20% - Accent5 2 3 4 2 3 4" xfId="47127"/>
    <cellStyle name="20% - Accent5 2 3 4 2 3 5" xfId="51748"/>
    <cellStyle name="20% - Accent5 2 3 4 2 4" xfId="30029"/>
    <cellStyle name="20% - Accent5 2 3 4 2 4 2" xfId="42426"/>
    <cellStyle name="20% - Accent5 2 3 4 2 5" xfId="38347"/>
    <cellStyle name="20% - Accent5 2 3 4 2 6" xfId="47125"/>
    <cellStyle name="20% - Accent5 2 3 4 2 7" xfId="51746"/>
    <cellStyle name="20% - Accent5 2 3 4 3" xfId="20586"/>
    <cellStyle name="20% - Accent5 2 3 4 3 2" xfId="30032"/>
    <cellStyle name="20% - Accent5 2 3 4 3 2 2" xfId="42429"/>
    <cellStyle name="20% - Accent5 2 3 4 3 3" xfId="37697"/>
    <cellStyle name="20% - Accent5 2 3 4 3 4" xfId="47128"/>
    <cellStyle name="20% - Accent5 2 3 4 3 5" xfId="51749"/>
    <cellStyle name="20% - Accent5 2 3 4 4" xfId="25009"/>
    <cellStyle name="20% - Accent5 2 3 4 4 2" xfId="30033"/>
    <cellStyle name="20% - Accent5 2 3 4 4 2 2" xfId="42430"/>
    <cellStyle name="20% - Accent5 2 3 4 4 3" xfId="38998"/>
    <cellStyle name="20% - Accent5 2 3 4 4 4" xfId="47129"/>
    <cellStyle name="20% - Accent5 2 3 4 4 5" xfId="51750"/>
    <cellStyle name="20% - Accent5 2 3 4 5" xfId="26286"/>
    <cellStyle name="20% - Accent5 2 3 4 5 2" xfId="30034"/>
    <cellStyle name="20% - Accent5 2 3 4 5 2 2" xfId="42431"/>
    <cellStyle name="20% - Accent5 2 3 4 5 3" xfId="40297"/>
    <cellStyle name="20% - Accent5 2 3 4 5 4" xfId="47130"/>
    <cellStyle name="20% - Accent5 2 3 4 5 5" xfId="51751"/>
    <cellStyle name="20% - Accent5 2 3 4 6" xfId="30028"/>
    <cellStyle name="20% - Accent5 2 3 4 6 2" xfId="42425"/>
    <cellStyle name="20% - Accent5 2 3 4 7" xfId="37037"/>
    <cellStyle name="20% - Accent5 2 3 4 8" xfId="47124"/>
    <cellStyle name="20% - Accent5 2 3 4 9" xfId="51745"/>
    <cellStyle name="20% - Accent5 2 3 5" xfId="17743"/>
    <cellStyle name="20% - Accent5 2 3 5 2" xfId="22802"/>
    <cellStyle name="20% - Accent5 2 3 5 2 2" xfId="25645"/>
    <cellStyle name="20% - Accent5 2 3 5 2 2 2" xfId="30037"/>
    <cellStyle name="20% - Accent5 2 3 5 2 2 2 2" xfId="42434"/>
    <cellStyle name="20% - Accent5 2 3 5 2 2 3" xfId="39648"/>
    <cellStyle name="20% - Accent5 2 3 5 2 2 4" xfId="47133"/>
    <cellStyle name="20% - Accent5 2 3 5 2 2 5" xfId="51754"/>
    <cellStyle name="20% - Accent5 2 3 5 2 3" xfId="26927"/>
    <cellStyle name="20% - Accent5 2 3 5 2 3 2" xfId="30038"/>
    <cellStyle name="20% - Accent5 2 3 5 2 3 2 2" xfId="42435"/>
    <cellStyle name="20% - Accent5 2 3 5 2 3 3" xfId="40950"/>
    <cellStyle name="20% - Accent5 2 3 5 2 3 4" xfId="47134"/>
    <cellStyle name="20% - Accent5 2 3 5 2 3 5" xfId="51755"/>
    <cellStyle name="20% - Accent5 2 3 5 2 4" xfId="30036"/>
    <cellStyle name="20% - Accent5 2 3 5 2 4 2" xfId="42433"/>
    <cellStyle name="20% - Accent5 2 3 5 2 5" xfId="38348"/>
    <cellStyle name="20% - Accent5 2 3 5 2 6" xfId="47132"/>
    <cellStyle name="20% - Accent5 2 3 5 2 7" xfId="51753"/>
    <cellStyle name="20% - Accent5 2 3 5 3" xfId="20587"/>
    <cellStyle name="20% - Accent5 2 3 5 3 2" xfId="30039"/>
    <cellStyle name="20% - Accent5 2 3 5 3 2 2" xfId="42436"/>
    <cellStyle name="20% - Accent5 2 3 5 3 3" xfId="37698"/>
    <cellStyle name="20% - Accent5 2 3 5 3 4" xfId="47135"/>
    <cellStyle name="20% - Accent5 2 3 5 3 5" xfId="51756"/>
    <cellStyle name="20% - Accent5 2 3 5 4" xfId="25010"/>
    <cellStyle name="20% - Accent5 2 3 5 4 2" xfId="30040"/>
    <cellStyle name="20% - Accent5 2 3 5 4 2 2" xfId="42437"/>
    <cellStyle name="20% - Accent5 2 3 5 4 3" xfId="38999"/>
    <cellStyle name="20% - Accent5 2 3 5 4 4" xfId="47136"/>
    <cellStyle name="20% - Accent5 2 3 5 4 5" xfId="51757"/>
    <cellStyle name="20% - Accent5 2 3 5 5" xfId="26287"/>
    <cellStyle name="20% - Accent5 2 3 5 5 2" xfId="30041"/>
    <cellStyle name="20% - Accent5 2 3 5 5 2 2" xfId="42438"/>
    <cellStyle name="20% - Accent5 2 3 5 5 3" xfId="40298"/>
    <cellStyle name="20% - Accent5 2 3 5 5 4" xfId="47137"/>
    <cellStyle name="20% - Accent5 2 3 5 5 5" xfId="51758"/>
    <cellStyle name="20% - Accent5 2 3 5 6" xfId="30035"/>
    <cellStyle name="20% - Accent5 2 3 5 6 2" xfId="42432"/>
    <cellStyle name="20% - Accent5 2 3 5 7" xfId="37038"/>
    <cellStyle name="20% - Accent5 2 3 5 8" xfId="47131"/>
    <cellStyle name="20% - Accent5 2 3 5 9" xfId="51752"/>
    <cellStyle name="20% - Accent5 2 3 6" xfId="16959"/>
    <cellStyle name="20% - Accent5 2 4" xfId="12750"/>
    <cellStyle name="20% - Accent5 2 4 2" xfId="17744"/>
    <cellStyle name="20% - Accent5 2 4 2 10" xfId="47138"/>
    <cellStyle name="20% - Accent5 2 4 2 11" xfId="51759"/>
    <cellStyle name="20% - Accent5 2 4 2 2" xfId="17745"/>
    <cellStyle name="20% - Accent5 2 4 2 2 2" xfId="22804"/>
    <cellStyle name="20% - Accent5 2 4 2 2 2 2" xfId="25647"/>
    <cellStyle name="20% - Accent5 2 4 2 2 2 2 2" xfId="30045"/>
    <cellStyle name="20% - Accent5 2 4 2 2 2 2 2 2" xfId="42442"/>
    <cellStyle name="20% - Accent5 2 4 2 2 2 2 3" xfId="39650"/>
    <cellStyle name="20% - Accent5 2 4 2 2 2 2 4" xfId="47141"/>
    <cellStyle name="20% - Accent5 2 4 2 2 2 2 5" xfId="51762"/>
    <cellStyle name="20% - Accent5 2 4 2 2 2 3" xfId="26929"/>
    <cellStyle name="20% - Accent5 2 4 2 2 2 3 2" xfId="30046"/>
    <cellStyle name="20% - Accent5 2 4 2 2 2 3 2 2" xfId="42443"/>
    <cellStyle name="20% - Accent5 2 4 2 2 2 3 3" xfId="40952"/>
    <cellStyle name="20% - Accent5 2 4 2 2 2 3 4" xfId="47142"/>
    <cellStyle name="20% - Accent5 2 4 2 2 2 3 5" xfId="51763"/>
    <cellStyle name="20% - Accent5 2 4 2 2 2 4" xfId="30044"/>
    <cellStyle name="20% - Accent5 2 4 2 2 2 4 2" xfId="42441"/>
    <cellStyle name="20% - Accent5 2 4 2 2 2 5" xfId="38350"/>
    <cellStyle name="20% - Accent5 2 4 2 2 2 6" xfId="47140"/>
    <cellStyle name="20% - Accent5 2 4 2 2 2 7" xfId="51761"/>
    <cellStyle name="20% - Accent5 2 4 2 2 3" xfId="20589"/>
    <cellStyle name="20% - Accent5 2 4 2 2 3 2" xfId="30047"/>
    <cellStyle name="20% - Accent5 2 4 2 2 3 2 2" xfId="42444"/>
    <cellStyle name="20% - Accent5 2 4 2 2 3 3" xfId="37700"/>
    <cellStyle name="20% - Accent5 2 4 2 2 3 4" xfId="47143"/>
    <cellStyle name="20% - Accent5 2 4 2 2 3 5" xfId="51764"/>
    <cellStyle name="20% - Accent5 2 4 2 2 4" xfId="25012"/>
    <cellStyle name="20% - Accent5 2 4 2 2 4 2" xfId="30048"/>
    <cellStyle name="20% - Accent5 2 4 2 2 4 2 2" xfId="42445"/>
    <cellStyle name="20% - Accent5 2 4 2 2 4 3" xfId="39001"/>
    <cellStyle name="20% - Accent5 2 4 2 2 4 4" xfId="47144"/>
    <cellStyle name="20% - Accent5 2 4 2 2 4 5" xfId="51765"/>
    <cellStyle name="20% - Accent5 2 4 2 2 5" xfId="26289"/>
    <cellStyle name="20% - Accent5 2 4 2 2 5 2" xfId="30049"/>
    <cellStyle name="20% - Accent5 2 4 2 2 5 2 2" xfId="42446"/>
    <cellStyle name="20% - Accent5 2 4 2 2 5 3" xfId="40300"/>
    <cellStyle name="20% - Accent5 2 4 2 2 5 4" xfId="47145"/>
    <cellStyle name="20% - Accent5 2 4 2 2 5 5" xfId="51766"/>
    <cellStyle name="20% - Accent5 2 4 2 2 6" xfId="30043"/>
    <cellStyle name="20% - Accent5 2 4 2 2 6 2" xfId="42440"/>
    <cellStyle name="20% - Accent5 2 4 2 2 7" xfId="37040"/>
    <cellStyle name="20% - Accent5 2 4 2 2 8" xfId="47139"/>
    <cellStyle name="20% - Accent5 2 4 2 2 9" xfId="51760"/>
    <cellStyle name="20% - Accent5 2 4 2 3" xfId="17746"/>
    <cellStyle name="20% - Accent5 2 4 2 3 2" xfId="22805"/>
    <cellStyle name="20% - Accent5 2 4 2 3 2 2" xfId="25648"/>
    <cellStyle name="20% - Accent5 2 4 2 3 2 2 2" xfId="30052"/>
    <cellStyle name="20% - Accent5 2 4 2 3 2 2 2 2" xfId="42449"/>
    <cellStyle name="20% - Accent5 2 4 2 3 2 2 3" xfId="39651"/>
    <cellStyle name="20% - Accent5 2 4 2 3 2 2 4" xfId="47148"/>
    <cellStyle name="20% - Accent5 2 4 2 3 2 2 5" xfId="51769"/>
    <cellStyle name="20% - Accent5 2 4 2 3 2 3" xfId="26930"/>
    <cellStyle name="20% - Accent5 2 4 2 3 2 3 2" xfId="30053"/>
    <cellStyle name="20% - Accent5 2 4 2 3 2 3 2 2" xfId="42450"/>
    <cellStyle name="20% - Accent5 2 4 2 3 2 3 3" xfId="40953"/>
    <cellStyle name="20% - Accent5 2 4 2 3 2 3 4" xfId="47149"/>
    <cellStyle name="20% - Accent5 2 4 2 3 2 3 5" xfId="51770"/>
    <cellStyle name="20% - Accent5 2 4 2 3 2 4" xfId="30051"/>
    <cellStyle name="20% - Accent5 2 4 2 3 2 4 2" xfId="42448"/>
    <cellStyle name="20% - Accent5 2 4 2 3 2 5" xfId="38351"/>
    <cellStyle name="20% - Accent5 2 4 2 3 2 6" xfId="47147"/>
    <cellStyle name="20% - Accent5 2 4 2 3 2 7" xfId="51768"/>
    <cellStyle name="20% - Accent5 2 4 2 3 3" xfId="20590"/>
    <cellStyle name="20% - Accent5 2 4 2 3 3 2" xfId="30054"/>
    <cellStyle name="20% - Accent5 2 4 2 3 3 2 2" xfId="42451"/>
    <cellStyle name="20% - Accent5 2 4 2 3 3 3" xfId="37701"/>
    <cellStyle name="20% - Accent5 2 4 2 3 3 4" xfId="47150"/>
    <cellStyle name="20% - Accent5 2 4 2 3 3 5" xfId="51771"/>
    <cellStyle name="20% - Accent5 2 4 2 3 4" xfId="25013"/>
    <cellStyle name="20% - Accent5 2 4 2 3 4 2" xfId="30055"/>
    <cellStyle name="20% - Accent5 2 4 2 3 4 2 2" xfId="42452"/>
    <cellStyle name="20% - Accent5 2 4 2 3 4 3" xfId="39002"/>
    <cellStyle name="20% - Accent5 2 4 2 3 4 4" xfId="47151"/>
    <cellStyle name="20% - Accent5 2 4 2 3 4 5" xfId="51772"/>
    <cellStyle name="20% - Accent5 2 4 2 3 5" xfId="26290"/>
    <cellStyle name="20% - Accent5 2 4 2 3 5 2" xfId="30056"/>
    <cellStyle name="20% - Accent5 2 4 2 3 5 2 2" xfId="42453"/>
    <cellStyle name="20% - Accent5 2 4 2 3 5 3" xfId="40301"/>
    <cellStyle name="20% - Accent5 2 4 2 3 5 4" xfId="47152"/>
    <cellStyle name="20% - Accent5 2 4 2 3 5 5" xfId="51773"/>
    <cellStyle name="20% - Accent5 2 4 2 3 6" xfId="30050"/>
    <cellStyle name="20% - Accent5 2 4 2 3 6 2" xfId="42447"/>
    <cellStyle name="20% - Accent5 2 4 2 3 7" xfId="37041"/>
    <cellStyle name="20% - Accent5 2 4 2 3 8" xfId="47146"/>
    <cellStyle name="20% - Accent5 2 4 2 3 9" xfId="51767"/>
    <cellStyle name="20% - Accent5 2 4 2 4" xfId="22803"/>
    <cellStyle name="20% - Accent5 2 4 2 4 2" xfId="25646"/>
    <cellStyle name="20% - Accent5 2 4 2 4 2 2" xfId="30058"/>
    <cellStyle name="20% - Accent5 2 4 2 4 2 2 2" xfId="42455"/>
    <cellStyle name="20% - Accent5 2 4 2 4 2 3" xfId="39649"/>
    <cellStyle name="20% - Accent5 2 4 2 4 2 4" xfId="47154"/>
    <cellStyle name="20% - Accent5 2 4 2 4 2 5" xfId="51775"/>
    <cellStyle name="20% - Accent5 2 4 2 4 3" xfId="26928"/>
    <cellStyle name="20% - Accent5 2 4 2 4 3 2" xfId="30059"/>
    <cellStyle name="20% - Accent5 2 4 2 4 3 2 2" xfId="42456"/>
    <cellStyle name="20% - Accent5 2 4 2 4 3 3" xfId="40951"/>
    <cellStyle name="20% - Accent5 2 4 2 4 3 4" xfId="47155"/>
    <cellStyle name="20% - Accent5 2 4 2 4 3 5" xfId="51776"/>
    <cellStyle name="20% - Accent5 2 4 2 4 4" xfId="30057"/>
    <cellStyle name="20% - Accent5 2 4 2 4 4 2" xfId="42454"/>
    <cellStyle name="20% - Accent5 2 4 2 4 5" xfId="38349"/>
    <cellStyle name="20% - Accent5 2 4 2 4 6" xfId="47153"/>
    <cellStyle name="20% - Accent5 2 4 2 4 7" xfId="51774"/>
    <cellStyle name="20% - Accent5 2 4 2 5" xfId="20588"/>
    <cellStyle name="20% - Accent5 2 4 2 5 2" xfId="30060"/>
    <cellStyle name="20% - Accent5 2 4 2 5 2 2" xfId="42457"/>
    <cellStyle name="20% - Accent5 2 4 2 5 3" xfId="37699"/>
    <cellStyle name="20% - Accent5 2 4 2 5 4" xfId="47156"/>
    <cellStyle name="20% - Accent5 2 4 2 5 5" xfId="51777"/>
    <cellStyle name="20% - Accent5 2 4 2 6" xfId="25011"/>
    <cellStyle name="20% - Accent5 2 4 2 6 2" xfId="30061"/>
    <cellStyle name="20% - Accent5 2 4 2 6 2 2" xfId="42458"/>
    <cellStyle name="20% - Accent5 2 4 2 6 3" xfId="39000"/>
    <cellStyle name="20% - Accent5 2 4 2 6 4" xfId="47157"/>
    <cellStyle name="20% - Accent5 2 4 2 6 5" xfId="51778"/>
    <cellStyle name="20% - Accent5 2 4 2 7" xfId="26288"/>
    <cellStyle name="20% - Accent5 2 4 2 7 2" xfId="30062"/>
    <cellStyle name="20% - Accent5 2 4 2 7 2 2" xfId="42459"/>
    <cellStyle name="20% - Accent5 2 4 2 7 3" xfId="40299"/>
    <cellStyle name="20% - Accent5 2 4 2 7 4" xfId="47158"/>
    <cellStyle name="20% - Accent5 2 4 2 7 5" xfId="51779"/>
    <cellStyle name="20% - Accent5 2 4 2 8" xfId="30042"/>
    <cellStyle name="20% - Accent5 2 4 2 8 2" xfId="42439"/>
    <cellStyle name="20% - Accent5 2 4 2 9" xfId="37039"/>
    <cellStyle name="20% - Accent5 2 4 3" xfId="17747"/>
    <cellStyle name="20% - Accent5 2 4 3 10" xfId="47159"/>
    <cellStyle name="20% - Accent5 2 4 3 11" xfId="51780"/>
    <cellStyle name="20% - Accent5 2 4 3 2" xfId="17748"/>
    <cellStyle name="20% - Accent5 2 4 3 2 2" xfId="22807"/>
    <cellStyle name="20% - Accent5 2 4 3 2 2 2" xfId="25650"/>
    <cellStyle name="20% - Accent5 2 4 3 2 2 2 2" xfId="30066"/>
    <cellStyle name="20% - Accent5 2 4 3 2 2 2 2 2" xfId="42463"/>
    <cellStyle name="20% - Accent5 2 4 3 2 2 2 3" xfId="39653"/>
    <cellStyle name="20% - Accent5 2 4 3 2 2 2 4" xfId="47162"/>
    <cellStyle name="20% - Accent5 2 4 3 2 2 2 5" xfId="51783"/>
    <cellStyle name="20% - Accent5 2 4 3 2 2 3" xfId="26932"/>
    <cellStyle name="20% - Accent5 2 4 3 2 2 3 2" xfId="30067"/>
    <cellStyle name="20% - Accent5 2 4 3 2 2 3 2 2" xfId="42464"/>
    <cellStyle name="20% - Accent5 2 4 3 2 2 3 3" xfId="40955"/>
    <cellStyle name="20% - Accent5 2 4 3 2 2 3 4" xfId="47163"/>
    <cellStyle name="20% - Accent5 2 4 3 2 2 3 5" xfId="51784"/>
    <cellStyle name="20% - Accent5 2 4 3 2 2 4" xfId="30065"/>
    <cellStyle name="20% - Accent5 2 4 3 2 2 4 2" xfId="42462"/>
    <cellStyle name="20% - Accent5 2 4 3 2 2 5" xfId="38353"/>
    <cellStyle name="20% - Accent5 2 4 3 2 2 6" xfId="47161"/>
    <cellStyle name="20% - Accent5 2 4 3 2 2 7" xfId="51782"/>
    <cellStyle name="20% - Accent5 2 4 3 2 3" xfId="20592"/>
    <cellStyle name="20% - Accent5 2 4 3 2 3 2" xfId="30068"/>
    <cellStyle name="20% - Accent5 2 4 3 2 3 2 2" xfId="42465"/>
    <cellStyle name="20% - Accent5 2 4 3 2 3 3" xfId="37703"/>
    <cellStyle name="20% - Accent5 2 4 3 2 3 4" xfId="47164"/>
    <cellStyle name="20% - Accent5 2 4 3 2 3 5" xfId="51785"/>
    <cellStyle name="20% - Accent5 2 4 3 2 4" xfId="25015"/>
    <cellStyle name="20% - Accent5 2 4 3 2 4 2" xfId="30069"/>
    <cellStyle name="20% - Accent5 2 4 3 2 4 2 2" xfId="42466"/>
    <cellStyle name="20% - Accent5 2 4 3 2 4 3" xfId="39004"/>
    <cellStyle name="20% - Accent5 2 4 3 2 4 4" xfId="47165"/>
    <cellStyle name="20% - Accent5 2 4 3 2 4 5" xfId="51786"/>
    <cellStyle name="20% - Accent5 2 4 3 2 5" xfId="26292"/>
    <cellStyle name="20% - Accent5 2 4 3 2 5 2" xfId="30070"/>
    <cellStyle name="20% - Accent5 2 4 3 2 5 2 2" xfId="42467"/>
    <cellStyle name="20% - Accent5 2 4 3 2 5 3" xfId="40303"/>
    <cellStyle name="20% - Accent5 2 4 3 2 5 4" xfId="47166"/>
    <cellStyle name="20% - Accent5 2 4 3 2 5 5" xfId="51787"/>
    <cellStyle name="20% - Accent5 2 4 3 2 6" xfId="30064"/>
    <cellStyle name="20% - Accent5 2 4 3 2 6 2" xfId="42461"/>
    <cellStyle name="20% - Accent5 2 4 3 2 7" xfId="37043"/>
    <cellStyle name="20% - Accent5 2 4 3 2 8" xfId="47160"/>
    <cellStyle name="20% - Accent5 2 4 3 2 9" xfId="51781"/>
    <cellStyle name="20% - Accent5 2 4 3 3" xfId="17749"/>
    <cellStyle name="20% - Accent5 2 4 3 3 2" xfId="22808"/>
    <cellStyle name="20% - Accent5 2 4 3 3 2 2" xfId="25651"/>
    <cellStyle name="20% - Accent5 2 4 3 3 2 2 2" xfId="30073"/>
    <cellStyle name="20% - Accent5 2 4 3 3 2 2 2 2" xfId="42470"/>
    <cellStyle name="20% - Accent5 2 4 3 3 2 2 3" xfId="39654"/>
    <cellStyle name="20% - Accent5 2 4 3 3 2 2 4" xfId="47169"/>
    <cellStyle name="20% - Accent5 2 4 3 3 2 2 5" xfId="51790"/>
    <cellStyle name="20% - Accent5 2 4 3 3 2 3" xfId="26933"/>
    <cellStyle name="20% - Accent5 2 4 3 3 2 3 2" xfId="30074"/>
    <cellStyle name="20% - Accent5 2 4 3 3 2 3 2 2" xfId="42471"/>
    <cellStyle name="20% - Accent5 2 4 3 3 2 3 3" xfId="40956"/>
    <cellStyle name="20% - Accent5 2 4 3 3 2 3 4" xfId="47170"/>
    <cellStyle name="20% - Accent5 2 4 3 3 2 3 5" xfId="51791"/>
    <cellStyle name="20% - Accent5 2 4 3 3 2 4" xfId="30072"/>
    <cellStyle name="20% - Accent5 2 4 3 3 2 4 2" xfId="42469"/>
    <cellStyle name="20% - Accent5 2 4 3 3 2 5" xfId="38354"/>
    <cellStyle name="20% - Accent5 2 4 3 3 2 6" xfId="47168"/>
    <cellStyle name="20% - Accent5 2 4 3 3 2 7" xfId="51789"/>
    <cellStyle name="20% - Accent5 2 4 3 3 3" xfId="20593"/>
    <cellStyle name="20% - Accent5 2 4 3 3 3 2" xfId="30075"/>
    <cellStyle name="20% - Accent5 2 4 3 3 3 2 2" xfId="42472"/>
    <cellStyle name="20% - Accent5 2 4 3 3 3 3" xfId="37704"/>
    <cellStyle name="20% - Accent5 2 4 3 3 3 4" xfId="47171"/>
    <cellStyle name="20% - Accent5 2 4 3 3 3 5" xfId="51792"/>
    <cellStyle name="20% - Accent5 2 4 3 3 4" xfId="25016"/>
    <cellStyle name="20% - Accent5 2 4 3 3 4 2" xfId="30076"/>
    <cellStyle name="20% - Accent5 2 4 3 3 4 2 2" xfId="42473"/>
    <cellStyle name="20% - Accent5 2 4 3 3 4 3" xfId="39005"/>
    <cellStyle name="20% - Accent5 2 4 3 3 4 4" xfId="47172"/>
    <cellStyle name="20% - Accent5 2 4 3 3 4 5" xfId="51793"/>
    <cellStyle name="20% - Accent5 2 4 3 3 5" xfId="26293"/>
    <cellStyle name="20% - Accent5 2 4 3 3 5 2" xfId="30077"/>
    <cellStyle name="20% - Accent5 2 4 3 3 5 2 2" xfId="42474"/>
    <cellStyle name="20% - Accent5 2 4 3 3 5 3" xfId="40304"/>
    <cellStyle name="20% - Accent5 2 4 3 3 5 4" xfId="47173"/>
    <cellStyle name="20% - Accent5 2 4 3 3 5 5" xfId="51794"/>
    <cellStyle name="20% - Accent5 2 4 3 3 6" xfId="30071"/>
    <cellStyle name="20% - Accent5 2 4 3 3 6 2" xfId="42468"/>
    <cellStyle name="20% - Accent5 2 4 3 3 7" xfId="37044"/>
    <cellStyle name="20% - Accent5 2 4 3 3 8" xfId="47167"/>
    <cellStyle name="20% - Accent5 2 4 3 3 9" xfId="51788"/>
    <cellStyle name="20% - Accent5 2 4 3 4" xfId="22806"/>
    <cellStyle name="20% - Accent5 2 4 3 4 2" xfId="25649"/>
    <cellStyle name="20% - Accent5 2 4 3 4 2 2" xfId="30079"/>
    <cellStyle name="20% - Accent5 2 4 3 4 2 2 2" xfId="42476"/>
    <cellStyle name="20% - Accent5 2 4 3 4 2 3" xfId="39652"/>
    <cellStyle name="20% - Accent5 2 4 3 4 2 4" xfId="47175"/>
    <cellStyle name="20% - Accent5 2 4 3 4 2 5" xfId="51796"/>
    <cellStyle name="20% - Accent5 2 4 3 4 3" xfId="26931"/>
    <cellStyle name="20% - Accent5 2 4 3 4 3 2" xfId="30080"/>
    <cellStyle name="20% - Accent5 2 4 3 4 3 2 2" xfId="42477"/>
    <cellStyle name="20% - Accent5 2 4 3 4 3 3" xfId="40954"/>
    <cellStyle name="20% - Accent5 2 4 3 4 3 4" xfId="47176"/>
    <cellStyle name="20% - Accent5 2 4 3 4 3 5" xfId="51797"/>
    <cellStyle name="20% - Accent5 2 4 3 4 4" xfId="30078"/>
    <cellStyle name="20% - Accent5 2 4 3 4 4 2" xfId="42475"/>
    <cellStyle name="20% - Accent5 2 4 3 4 5" xfId="38352"/>
    <cellStyle name="20% - Accent5 2 4 3 4 6" xfId="47174"/>
    <cellStyle name="20% - Accent5 2 4 3 4 7" xfId="51795"/>
    <cellStyle name="20% - Accent5 2 4 3 5" xfId="20591"/>
    <cellStyle name="20% - Accent5 2 4 3 5 2" xfId="30081"/>
    <cellStyle name="20% - Accent5 2 4 3 5 2 2" xfId="42478"/>
    <cellStyle name="20% - Accent5 2 4 3 5 3" xfId="37702"/>
    <cellStyle name="20% - Accent5 2 4 3 5 4" xfId="47177"/>
    <cellStyle name="20% - Accent5 2 4 3 5 5" xfId="51798"/>
    <cellStyle name="20% - Accent5 2 4 3 6" xfId="25014"/>
    <cellStyle name="20% - Accent5 2 4 3 6 2" xfId="30082"/>
    <cellStyle name="20% - Accent5 2 4 3 6 2 2" xfId="42479"/>
    <cellStyle name="20% - Accent5 2 4 3 6 3" xfId="39003"/>
    <cellStyle name="20% - Accent5 2 4 3 6 4" xfId="47178"/>
    <cellStyle name="20% - Accent5 2 4 3 6 5" xfId="51799"/>
    <cellStyle name="20% - Accent5 2 4 3 7" xfId="26291"/>
    <cellStyle name="20% - Accent5 2 4 3 7 2" xfId="30083"/>
    <cellStyle name="20% - Accent5 2 4 3 7 2 2" xfId="42480"/>
    <cellStyle name="20% - Accent5 2 4 3 7 3" xfId="40302"/>
    <cellStyle name="20% - Accent5 2 4 3 7 4" xfId="47179"/>
    <cellStyle name="20% - Accent5 2 4 3 7 5" xfId="51800"/>
    <cellStyle name="20% - Accent5 2 4 3 8" xfId="30063"/>
    <cellStyle name="20% - Accent5 2 4 3 8 2" xfId="42460"/>
    <cellStyle name="20% - Accent5 2 4 3 9" xfId="37042"/>
    <cellStyle name="20% - Accent5 2 4 4" xfId="17750"/>
    <cellStyle name="20% - Accent5 2 4 4 2" xfId="22809"/>
    <cellStyle name="20% - Accent5 2 4 4 2 2" xfId="25652"/>
    <cellStyle name="20% - Accent5 2 4 4 2 2 2" xfId="30086"/>
    <cellStyle name="20% - Accent5 2 4 4 2 2 2 2" xfId="42483"/>
    <cellStyle name="20% - Accent5 2 4 4 2 2 3" xfId="39655"/>
    <cellStyle name="20% - Accent5 2 4 4 2 2 4" xfId="47182"/>
    <cellStyle name="20% - Accent5 2 4 4 2 2 5" xfId="51803"/>
    <cellStyle name="20% - Accent5 2 4 4 2 3" xfId="26934"/>
    <cellStyle name="20% - Accent5 2 4 4 2 3 2" xfId="30087"/>
    <cellStyle name="20% - Accent5 2 4 4 2 3 2 2" xfId="42484"/>
    <cellStyle name="20% - Accent5 2 4 4 2 3 3" xfId="40957"/>
    <cellStyle name="20% - Accent5 2 4 4 2 3 4" xfId="47183"/>
    <cellStyle name="20% - Accent5 2 4 4 2 3 5" xfId="51804"/>
    <cellStyle name="20% - Accent5 2 4 4 2 4" xfId="30085"/>
    <cellStyle name="20% - Accent5 2 4 4 2 4 2" xfId="42482"/>
    <cellStyle name="20% - Accent5 2 4 4 2 5" xfId="38355"/>
    <cellStyle name="20% - Accent5 2 4 4 2 6" xfId="47181"/>
    <cellStyle name="20% - Accent5 2 4 4 2 7" xfId="51802"/>
    <cellStyle name="20% - Accent5 2 4 4 3" xfId="20594"/>
    <cellStyle name="20% - Accent5 2 4 4 3 2" xfId="30088"/>
    <cellStyle name="20% - Accent5 2 4 4 3 2 2" xfId="42485"/>
    <cellStyle name="20% - Accent5 2 4 4 3 3" xfId="37705"/>
    <cellStyle name="20% - Accent5 2 4 4 3 4" xfId="47184"/>
    <cellStyle name="20% - Accent5 2 4 4 3 5" xfId="51805"/>
    <cellStyle name="20% - Accent5 2 4 4 4" xfId="25017"/>
    <cellStyle name="20% - Accent5 2 4 4 4 2" xfId="30089"/>
    <cellStyle name="20% - Accent5 2 4 4 4 2 2" xfId="42486"/>
    <cellStyle name="20% - Accent5 2 4 4 4 3" xfId="39006"/>
    <cellStyle name="20% - Accent5 2 4 4 4 4" xfId="47185"/>
    <cellStyle name="20% - Accent5 2 4 4 4 5" xfId="51806"/>
    <cellStyle name="20% - Accent5 2 4 4 5" xfId="26294"/>
    <cellStyle name="20% - Accent5 2 4 4 5 2" xfId="30090"/>
    <cellStyle name="20% - Accent5 2 4 4 5 2 2" xfId="42487"/>
    <cellStyle name="20% - Accent5 2 4 4 5 3" xfId="40305"/>
    <cellStyle name="20% - Accent5 2 4 4 5 4" xfId="47186"/>
    <cellStyle name="20% - Accent5 2 4 4 5 5" xfId="51807"/>
    <cellStyle name="20% - Accent5 2 4 4 6" xfId="30084"/>
    <cellStyle name="20% - Accent5 2 4 4 6 2" xfId="42481"/>
    <cellStyle name="20% - Accent5 2 4 4 7" xfId="37045"/>
    <cellStyle name="20% - Accent5 2 4 4 8" xfId="47180"/>
    <cellStyle name="20% - Accent5 2 4 4 9" xfId="51801"/>
    <cellStyle name="20% - Accent5 2 4 5" xfId="17751"/>
    <cellStyle name="20% - Accent5 2 4 5 2" xfId="22810"/>
    <cellStyle name="20% - Accent5 2 4 5 2 2" xfId="25653"/>
    <cellStyle name="20% - Accent5 2 4 5 2 2 2" xfId="30093"/>
    <cellStyle name="20% - Accent5 2 4 5 2 2 2 2" xfId="42490"/>
    <cellStyle name="20% - Accent5 2 4 5 2 2 3" xfId="39656"/>
    <cellStyle name="20% - Accent5 2 4 5 2 2 4" xfId="47189"/>
    <cellStyle name="20% - Accent5 2 4 5 2 2 5" xfId="51810"/>
    <cellStyle name="20% - Accent5 2 4 5 2 3" xfId="26935"/>
    <cellStyle name="20% - Accent5 2 4 5 2 3 2" xfId="30094"/>
    <cellStyle name="20% - Accent5 2 4 5 2 3 2 2" xfId="42491"/>
    <cellStyle name="20% - Accent5 2 4 5 2 3 3" xfId="40958"/>
    <cellStyle name="20% - Accent5 2 4 5 2 3 4" xfId="47190"/>
    <cellStyle name="20% - Accent5 2 4 5 2 3 5" xfId="51811"/>
    <cellStyle name="20% - Accent5 2 4 5 2 4" xfId="30092"/>
    <cellStyle name="20% - Accent5 2 4 5 2 4 2" xfId="42489"/>
    <cellStyle name="20% - Accent5 2 4 5 2 5" xfId="38356"/>
    <cellStyle name="20% - Accent5 2 4 5 2 6" xfId="47188"/>
    <cellStyle name="20% - Accent5 2 4 5 2 7" xfId="51809"/>
    <cellStyle name="20% - Accent5 2 4 5 3" xfId="20595"/>
    <cellStyle name="20% - Accent5 2 4 5 3 2" xfId="30095"/>
    <cellStyle name="20% - Accent5 2 4 5 3 2 2" xfId="42492"/>
    <cellStyle name="20% - Accent5 2 4 5 3 3" xfId="37706"/>
    <cellStyle name="20% - Accent5 2 4 5 3 4" xfId="47191"/>
    <cellStyle name="20% - Accent5 2 4 5 3 5" xfId="51812"/>
    <cellStyle name="20% - Accent5 2 4 5 4" xfId="25018"/>
    <cellStyle name="20% - Accent5 2 4 5 4 2" xfId="30096"/>
    <cellStyle name="20% - Accent5 2 4 5 4 2 2" xfId="42493"/>
    <cellStyle name="20% - Accent5 2 4 5 4 3" xfId="39007"/>
    <cellStyle name="20% - Accent5 2 4 5 4 4" xfId="47192"/>
    <cellStyle name="20% - Accent5 2 4 5 4 5" xfId="51813"/>
    <cellStyle name="20% - Accent5 2 4 5 5" xfId="26295"/>
    <cellStyle name="20% - Accent5 2 4 5 5 2" xfId="30097"/>
    <cellStyle name="20% - Accent5 2 4 5 5 2 2" xfId="42494"/>
    <cellStyle name="20% - Accent5 2 4 5 5 3" xfId="40306"/>
    <cellStyle name="20% - Accent5 2 4 5 5 4" xfId="47193"/>
    <cellStyle name="20% - Accent5 2 4 5 5 5" xfId="51814"/>
    <cellStyle name="20% - Accent5 2 4 5 6" xfId="30091"/>
    <cellStyle name="20% - Accent5 2 4 5 6 2" xfId="42488"/>
    <cellStyle name="20% - Accent5 2 4 5 7" xfId="37046"/>
    <cellStyle name="20% - Accent5 2 4 5 8" xfId="47187"/>
    <cellStyle name="20% - Accent5 2 4 5 9" xfId="51808"/>
    <cellStyle name="20% - Accent5 2 4 6" xfId="16960"/>
    <cellStyle name="20% - Accent5 2 5" xfId="12751"/>
    <cellStyle name="20% - Accent5 2 5 2" xfId="17752"/>
    <cellStyle name="20% - Accent5 2 5 2 10" xfId="47194"/>
    <cellStyle name="20% - Accent5 2 5 2 11" xfId="51815"/>
    <cellStyle name="20% - Accent5 2 5 2 2" xfId="17753"/>
    <cellStyle name="20% - Accent5 2 5 2 2 2" xfId="22812"/>
    <cellStyle name="20% - Accent5 2 5 2 2 2 2" xfId="25655"/>
    <cellStyle name="20% - Accent5 2 5 2 2 2 2 2" xfId="30101"/>
    <cellStyle name="20% - Accent5 2 5 2 2 2 2 2 2" xfId="42498"/>
    <cellStyle name="20% - Accent5 2 5 2 2 2 2 3" xfId="39658"/>
    <cellStyle name="20% - Accent5 2 5 2 2 2 2 4" xfId="47197"/>
    <cellStyle name="20% - Accent5 2 5 2 2 2 2 5" xfId="51818"/>
    <cellStyle name="20% - Accent5 2 5 2 2 2 3" xfId="26937"/>
    <cellStyle name="20% - Accent5 2 5 2 2 2 3 2" xfId="30102"/>
    <cellStyle name="20% - Accent5 2 5 2 2 2 3 2 2" xfId="42499"/>
    <cellStyle name="20% - Accent5 2 5 2 2 2 3 3" xfId="40960"/>
    <cellStyle name="20% - Accent5 2 5 2 2 2 3 4" xfId="47198"/>
    <cellStyle name="20% - Accent5 2 5 2 2 2 3 5" xfId="51819"/>
    <cellStyle name="20% - Accent5 2 5 2 2 2 4" xfId="30100"/>
    <cellStyle name="20% - Accent5 2 5 2 2 2 4 2" xfId="42497"/>
    <cellStyle name="20% - Accent5 2 5 2 2 2 5" xfId="38358"/>
    <cellStyle name="20% - Accent5 2 5 2 2 2 6" xfId="47196"/>
    <cellStyle name="20% - Accent5 2 5 2 2 2 7" xfId="51817"/>
    <cellStyle name="20% - Accent5 2 5 2 2 3" xfId="20597"/>
    <cellStyle name="20% - Accent5 2 5 2 2 3 2" xfId="30103"/>
    <cellStyle name="20% - Accent5 2 5 2 2 3 2 2" xfId="42500"/>
    <cellStyle name="20% - Accent5 2 5 2 2 3 3" xfId="37708"/>
    <cellStyle name="20% - Accent5 2 5 2 2 3 4" xfId="47199"/>
    <cellStyle name="20% - Accent5 2 5 2 2 3 5" xfId="51820"/>
    <cellStyle name="20% - Accent5 2 5 2 2 4" xfId="25020"/>
    <cellStyle name="20% - Accent5 2 5 2 2 4 2" xfId="30104"/>
    <cellStyle name="20% - Accent5 2 5 2 2 4 2 2" xfId="42501"/>
    <cellStyle name="20% - Accent5 2 5 2 2 4 3" xfId="39009"/>
    <cellStyle name="20% - Accent5 2 5 2 2 4 4" xfId="47200"/>
    <cellStyle name="20% - Accent5 2 5 2 2 4 5" xfId="51821"/>
    <cellStyle name="20% - Accent5 2 5 2 2 5" xfId="26297"/>
    <cellStyle name="20% - Accent5 2 5 2 2 5 2" xfId="30105"/>
    <cellStyle name="20% - Accent5 2 5 2 2 5 2 2" xfId="42502"/>
    <cellStyle name="20% - Accent5 2 5 2 2 5 3" xfId="40308"/>
    <cellStyle name="20% - Accent5 2 5 2 2 5 4" xfId="47201"/>
    <cellStyle name="20% - Accent5 2 5 2 2 5 5" xfId="51822"/>
    <cellStyle name="20% - Accent5 2 5 2 2 6" xfId="30099"/>
    <cellStyle name="20% - Accent5 2 5 2 2 6 2" xfId="42496"/>
    <cellStyle name="20% - Accent5 2 5 2 2 7" xfId="37048"/>
    <cellStyle name="20% - Accent5 2 5 2 2 8" xfId="47195"/>
    <cellStyle name="20% - Accent5 2 5 2 2 9" xfId="51816"/>
    <cellStyle name="20% - Accent5 2 5 2 3" xfId="17754"/>
    <cellStyle name="20% - Accent5 2 5 2 3 2" xfId="22813"/>
    <cellStyle name="20% - Accent5 2 5 2 3 2 2" xfId="25656"/>
    <cellStyle name="20% - Accent5 2 5 2 3 2 2 2" xfId="30108"/>
    <cellStyle name="20% - Accent5 2 5 2 3 2 2 2 2" xfId="42505"/>
    <cellStyle name="20% - Accent5 2 5 2 3 2 2 3" xfId="39659"/>
    <cellStyle name="20% - Accent5 2 5 2 3 2 2 4" xfId="47204"/>
    <cellStyle name="20% - Accent5 2 5 2 3 2 2 5" xfId="51825"/>
    <cellStyle name="20% - Accent5 2 5 2 3 2 3" xfId="26938"/>
    <cellStyle name="20% - Accent5 2 5 2 3 2 3 2" xfId="30109"/>
    <cellStyle name="20% - Accent5 2 5 2 3 2 3 2 2" xfId="42506"/>
    <cellStyle name="20% - Accent5 2 5 2 3 2 3 3" xfId="40961"/>
    <cellStyle name="20% - Accent5 2 5 2 3 2 3 4" xfId="47205"/>
    <cellStyle name="20% - Accent5 2 5 2 3 2 3 5" xfId="51826"/>
    <cellStyle name="20% - Accent5 2 5 2 3 2 4" xfId="30107"/>
    <cellStyle name="20% - Accent5 2 5 2 3 2 4 2" xfId="42504"/>
    <cellStyle name="20% - Accent5 2 5 2 3 2 5" xfId="38359"/>
    <cellStyle name="20% - Accent5 2 5 2 3 2 6" xfId="47203"/>
    <cellStyle name="20% - Accent5 2 5 2 3 2 7" xfId="51824"/>
    <cellStyle name="20% - Accent5 2 5 2 3 3" xfId="20598"/>
    <cellStyle name="20% - Accent5 2 5 2 3 3 2" xfId="30110"/>
    <cellStyle name="20% - Accent5 2 5 2 3 3 2 2" xfId="42507"/>
    <cellStyle name="20% - Accent5 2 5 2 3 3 3" xfId="37709"/>
    <cellStyle name="20% - Accent5 2 5 2 3 3 4" xfId="47206"/>
    <cellStyle name="20% - Accent5 2 5 2 3 3 5" xfId="51827"/>
    <cellStyle name="20% - Accent5 2 5 2 3 4" xfId="25021"/>
    <cellStyle name="20% - Accent5 2 5 2 3 4 2" xfId="30111"/>
    <cellStyle name="20% - Accent5 2 5 2 3 4 2 2" xfId="42508"/>
    <cellStyle name="20% - Accent5 2 5 2 3 4 3" xfId="39010"/>
    <cellStyle name="20% - Accent5 2 5 2 3 4 4" xfId="47207"/>
    <cellStyle name="20% - Accent5 2 5 2 3 4 5" xfId="51828"/>
    <cellStyle name="20% - Accent5 2 5 2 3 5" xfId="26298"/>
    <cellStyle name="20% - Accent5 2 5 2 3 5 2" xfId="30112"/>
    <cellStyle name="20% - Accent5 2 5 2 3 5 2 2" xfId="42509"/>
    <cellStyle name="20% - Accent5 2 5 2 3 5 3" xfId="40309"/>
    <cellStyle name="20% - Accent5 2 5 2 3 5 4" xfId="47208"/>
    <cellStyle name="20% - Accent5 2 5 2 3 5 5" xfId="51829"/>
    <cellStyle name="20% - Accent5 2 5 2 3 6" xfId="30106"/>
    <cellStyle name="20% - Accent5 2 5 2 3 6 2" xfId="42503"/>
    <cellStyle name="20% - Accent5 2 5 2 3 7" xfId="37049"/>
    <cellStyle name="20% - Accent5 2 5 2 3 8" xfId="47202"/>
    <cellStyle name="20% - Accent5 2 5 2 3 9" xfId="51823"/>
    <cellStyle name="20% - Accent5 2 5 2 4" xfId="22811"/>
    <cellStyle name="20% - Accent5 2 5 2 4 2" xfId="25654"/>
    <cellStyle name="20% - Accent5 2 5 2 4 2 2" xfId="30114"/>
    <cellStyle name="20% - Accent5 2 5 2 4 2 2 2" xfId="42511"/>
    <cellStyle name="20% - Accent5 2 5 2 4 2 3" xfId="39657"/>
    <cellStyle name="20% - Accent5 2 5 2 4 2 4" xfId="47210"/>
    <cellStyle name="20% - Accent5 2 5 2 4 2 5" xfId="51831"/>
    <cellStyle name="20% - Accent5 2 5 2 4 3" xfId="26936"/>
    <cellStyle name="20% - Accent5 2 5 2 4 3 2" xfId="30115"/>
    <cellStyle name="20% - Accent5 2 5 2 4 3 2 2" xfId="42512"/>
    <cellStyle name="20% - Accent5 2 5 2 4 3 3" xfId="40959"/>
    <cellStyle name="20% - Accent5 2 5 2 4 3 4" xfId="47211"/>
    <cellStyle name="20% - Accent5 2 5 2 4 3 5" xfId="51832"/>
    <cellStyle name="20% - Accent5 2 5 2 4 4" xfId="30113"/>
    <cellStyle name="20% - Accent5 2 5 2 4 4 2" xfId="42510"/>
    <cellStyle name="20% - Accent5 2 5 2 4 5" xfId="38357"/>
    <cellStyle name="20% - Accent5 2 5 2 4 6" xfId="47209"/>
    <cellStyle name="20% - Accent5 2 5 2 4 7" xfId="51830"/>
    <cellStyle name="20% - Accent5 2 5 2 5" xfId="20596"/>
    <cellStyle name="20% - Accent5 2 5 2 5 2" xfId="30116"/>
    <cellStyle name="20% - Accent5 2 5 2 5 2 2" xfId="42513"/>
    <cellStyle name="20% - Accent5 2 5 2 5 3" xfId="37707"/>
    <cellStyle name="20% - Accent5 2 5 2 5 4" xfId="47212"/>
    <cellStyle name="20% - Accent5 2 5 2 5 5" xfId="51833"/>
    <cellStyle name="20% - Accent5 2 5 2 6" xfId="25019"/>
    <cellStyle name="20% - Accent5 2 5 2 6 2" xfId="30117"/>
    <cellStyle name="20% - Accent5 2 5 2 6 2 2" xfId="42514"/>
    <cellStyle name="20% - Accent5 2 5 2 6 3" xfId="39008"/>
    <cellStyle name="20% - Accent5 2 5 2 6 4" xfId="47213"/>
    <cellStyle name="20% - Accent5 2 5 2 6 5" xfId="51834"/>
    <cellStyle name="20% - Accent5 2 5 2 7" xfId="26296"/>
    <cellStyle name="20% - Accent5 2 5 2 7 2" xfId="30118"/>
    <cellStyle name="20% - Accent5 2 5 2 7 2 2" xfId="42515"/>
    <cellStyle name="20% - Accent5 2 5 2 7 3" xfId="40307"/>
    <cellStyle name="20% - Accent5 2 5 2 7 4" xfId="47214"/>
    <cellStyle name="20% - Accent5 2 5 2 7 5" xfId="51835"/>
    <cellStyle name="20% - Accent5 2 5 2 8" xfId="30098"/>
    <cellStyle name="20% - Accent5 2 5 2 8 2" xfId="42495"/>
    <cellStyle name="20% - Accent5 2 5 2 9" xfId="37047"/>
    <cellStyle name="20% - Accent5 2 5 3" xfId="17755"/>
    <cellStyle name="20% - Accent5 2 5 3 2" xfId="22814"/>
    <cellStyle name="20% - Accent5 2 5 3 2 2" xfId="25657"/>
    <cellStyle name="20% - Accent5 2 5 3 2 2 2" xfId="30121"/>
    <cellStyle name="20% - Accent5 2 5 3 2 2 2 2" xfId="42518"/>
    <cellStyle name="20% - Accent5 2 5 3 2 2 3" xfId="39660"/>
    <cellStyle name="20% - Accent5 2 5 3 2 2 4" xfId="47217"/>
    <cellStyle name="20% - Accent5 2 5 3 2 2 5" xfId="51838"/>
    <cellStyle name="20% - Accent5 2 5 3 2 3" xfId="26939"/>
    <cellStyle name="20% - Accent5 2 5 3 2 3 2" xfId="30122"/>
    <cellStyle name="20% - Accent5 2 5 3 2 3 2 2" xfId="42519"/>
    <cellStyle name="20% - Accent5 2 5 3 2 3 3" xfId="40962"/>
    <cellStyle name="20% - Accent5 2 5 3 2 3 4" xfId="47218"/>
    <cellStyle name="20% - Accent5 2 5 3 2 3 5" xfId="51839"/>
    <cellStyle name="20% - Accent5 2 5 3 2 4" xfId="30120"/>
    <cellStyle name="20% - Accent5 2 5 3 2 4 2" xfId="42517"/>
    <cellStyle name="20% - Accent5 2 5 3 2 5" xfId="38360"/>
    <cellStyle name="20% - Accent5 2 5 3 2 6" xfId="47216"/>
    <cellStyle name="20% - Accent5 2 5 3 2 7" xfId="51837"/>
    <cellStyle name="20% - Accent5 2 5 3 3" xfId="20599"/>
    <cellStyle name="20% - Accent5 2 5 3 3 2" xfId="30123"/>
    <cellStyle name="20% - Accent5 2 5 3 3 2 2" xfId="42520"/>
    <cellStyle name="20% - Accent5 2 5 3 3 3" xfId="37710"/>
    <cellStyle name="20% - Accent5 2 5 3 3 4" xfId="47219"/>
    <cellStyle name="20% - Accent5 2 5 3 3 5" xfId="51840"/>
    <cellStyle name="20% - Accent5 2 5 3 4" xfId="25022"/>
    <cellStyle name="20% - Accent5 2 5 3 4 2" xfId="30124"/>
    <cellStyle name="20% - Accent5 2 5 3 4 2 2" xfId="42521"/>
    <cellStyle name="20% - Accent5 2 5 3 4 3" xfId="39011"/>
    <cellStyle name="20% - Accent5 2 5 3 4 4" xfId="47220"/>
    <cellStyle name="20% - Accent5 2 5 3 4 5" xfId="51841"/>
    <cellStyle name="20% - Accent5 2 5 3 5" xfId="26299"/>
    <cellStyle name="20% - Accent5 2 5 3 5 2" xfId="30125"/>
    <cellStyle name="20% - Accent5 2 5 3 5 2 2" xfId="42522"/>
    <cellStyle name="20% - Accent5 2 5 3 5 3" xfId="40310"/>
    <cellStyle name="20% - Accent5 2 5 3 5 4" xfId="47221"/>
    <cellStyle name="20% - Accent5 2 5 3 5 5" xfId="51842"/>
    <cellStyle name="20% - Accent5 2 5 3 6" xfId="30119"/>
    <cellStyle name="20% - Accent5 2 5 3 6 2" xfId="42516"/>
    <cellStyle name="20% - Accent5 2 5 3 7" xfId="37050"/>
    <cellStyle name="20% - Accent5 2 5 3 8" xfId="47215"/>
    <cellStyle name="20% - Accent5 2 5 3 9" xfId="51836"/>
    <cellStyle name="20% - Accent5 2 5 4" xfId="17756"/>
    <cellStyle name="20% - Accent5 2 5 4 2" xfId="22815"/>
    <cellStyle name="20% - Accent5 2 5 4 2 2" xfId="25658"/>
    <cellStyle name="20% - Accent5 2 5 4 2 2 2" xfId="30128"/>
    <cellStyle name="20% - Accent5 2 5 4 2 2 2 2" xfId="42525"/>
    <cellStyle name="20% - Accent5 2 5 4 2 2 3" xfId="39661"/>
    <cellStyle name="20% - Accent5 2 5 4 2 2 4" xfId="47224"/>
    <cellStyle name="20% - Accent5 2 5 4 2 2 5" xfId="51845"/>
    <cellStyle name="20% - Accent5 2 5 4 2 3" xfId="26940"/>
    <cellStyle name="20% - Accent5 2 5 4 2 3 2" xfId="30129"/>
    <cellStyle name="20% - Accent5 2 5 4 2 3 2 2" xfId="42526"/>
    <cellStyle name="20% - Accent5 2 5 4 2 3 3" xfId="40963"/>
    <cellStyle name="20% - Accent5 2 5 4 2 3 4" xfId="47225"/>
    <cellStyle name="20% - Accent5 2 5 4 2 3 5" xfId="51846"/>
    <cellStyle name="20% - Accent5 2 5 4 2 4" xfId="30127"/>
    <cellStyle name="20% - Accent5 2 5 4 2 4 2" xfId="42524"/>
    <cellStyle name="20% - Accent5 2 5 4 2 5" xfId="38361"/>
    <cellStyle name="20% - Accent5 2 5 4 2 6" xfId="47223"/>
    <cellStyle name="20% - Accent5 2 5 4 2 7" xfId="51844"/>
    <cellStyle name="20% - Accent5 2 5 4 3" xfId="20600"/>
    <cellStyle name="20% - Accent5 2 5 4 3 2" xfId="30130"/>
    <cellStyle name="20% - Accent5 2 5 4 3 2 2" xfId="42527"/>
    <cellStyle name="20% - Accent5 2 5 4 3 3" xfId="37711"/>
    <cellStyle name="20% - Accent5 2 5 4 3 4" xfId="47226"/>
    <cellStyle name="20% - Accent5 2 5 4 3 5" xfId="51847"/>
    <cellStyle name="20% - Accent5 2 5 4 4" xfId="25023"/>
    <cellStyle name="20% - Accent5 2 5 4 4 2" xfId="30131"/>
    <cellStyle name="20% - Accent5 2 5 4 4 2 2" xfId="42528"/>
    <cellStyle name="20% - Accent5 2 5 4 4 3" xfId="39012"/>
    <cellStyle name="20% - Accent5 2 5 4 4 4" xfId="47227"/>
    <cellStyle name="20% - Accent5 2 5 4 4 5" xfId="51848"/>
    <cellStyle name="20% - Accent5 2 5 4 5" xfId="26300"/>
    <cellStyle name="20% - Accent5 2 5 4 5 2" xfId="30132"/>
    <cellStyle name="20% - Accent5 2 5 4 5 2 2" xfId="42529"/>
    <cellStyle name="20% - Accent5 2 5 4 5 3" xfId="40311"/>
    <cellStyle name="20% - Accent5 2 5 4 5 4" xfId="47228"/>
    <cellStyle name="20% - Accent5 2 5 4 5 5" xfId="51849"/>
    <cellStyle name="20% - Accent5 2 5 4 6" xfId="30126"/>
    <cellStyle name="20% - Accent5 2 5 4 6 2" xfId="42523"/>
    <cellStyle name="20% - Accent5 2 5 4 7" xfId="37051"/>
    <cellStyle name="20% - Accent5 2 5 4 8" xfId="47222"/>
    <cellStyle name="20% - Accent5 2 5 4 9" xfId="51843"/>
    <cellStyle name="20% - Accent5 2 5 5" xfId="16961"/>
    <cellStyle name="20% - Accent5 2 6" xfId="12752"/>
    <cellStyle name="20% - Accent5 2 6 2" xfId="17757"/>
    <cellStyle name="20% - Accent5 2 6 2 2" xfId="22816"/>
    <cellStyle name="20% - Accent5 2 6 2 2 2" xfId="25659"/>
    <cellStyle name="20% - Accent5 2 6 2 2 2 2" xfId="30135"/>
    <cellStyle name="20% - Accent5 2 6 2 2 2 2 2" xfId="42532"/>
    <cellStyle name="20% - Accent5 2 6 2 2 2 3" xfId="39662"/>
    <cellStyle name="20% - Accent5 2 6 2 2 2 4" xfId="47231"/>
    <cellStyle name="20% - Accent5 2 6 2 2 2 5" xfId="51852"/>
    <cellStyle name="20% - Accent5 2 6 2 2 3" xfId="26941"/>
    <cellStyle name="20% - Accent5 2 6 2 2 3 2" xfId="30136"/>
    <cellStyle name="20% - Accent5 2 6 2 2 3 2 2" xfId="42533"/>
    <cellStyle name="20% - Accent5 2 6 2 2 3 3" xfId="40964"/>
    <cellStyle name="20% - Accent5 2 6 2 2 3 4" xfId="47232"/>
    <cellStyle name="20% - Accent5 2 6 2 2 3 5" xfId="51853"/>
    <cellStyle name="20% - Accent5 2 6 2 2 4" xfId="30134"/>
    <cellStyle name="20% - Accent5 2 6 2 2 4 2" xfId="42531"/>
    <cellStyle name="20% - Accent5 2 6 2 2 5" xfId="38362"/>
    <cellStyle name="20% - Accent5 2 6 2 2 6" xfId="47230"/>
    <cellStyle name="20% - Accent5 2 6 2 2 7" xfId="51851"/>
    <cellStyle name="20% - Accent5 2 6 2 3" xfId="20601"/>
    <cellStyle name="20% - Accent5 2 6 2 3 2" xfId="30137"/>
    <cellStyle name="20% - Accent5 2 6 2 3 2 2" xfId="42534"/>
    <cellStyle name="20% - Accent5 2 6 2 3 3" xfId="37712"/>
    <cellStyle name="20% - Accent5 2 6 2 3 4" xfId="47233"/>
    <cellStyle name="20% - Accent5 2 6 2 3 5" xfId="51854"/>
    <cellStyle name="20% - Accent5 2 6 2 4" xfId="25024"/>
    <cellStyle name="20% - Accent5 2 6 2 4 2" xfId="30138"/>
    <cellStyle name="20% - Accent5 2 6 2 4 2 2" xfId="42535"/>
    <cellStyle name="20% - Accent5 2 6 2 4 3" xfId="39013"/>
    <cellStyle name="20% - Accent5 2 6 2 4 4" xfId="47234"/>
    <cellStyle name="20% - Accent5 2 6 2 4 5" xfId="51855"/>
    <cellStyle name="20% - Accent5 2 6 2 5" xfId="26301"/>
    <cellStyle name="20% - Accent5 2 6 2 5 2" xfId="30139"/>
    <cellStyle name="20% - Accent5 2 6 2 5 2 2" xfId="42536"/>
    <cellStyle name="20% - Accent5 2 6 2 5 3" xfId="40312"/>
    <cellStyle name="20% - Accent5 2 6 2 5 4" xfId="47235"/>
    <cellStyle name="20% - Accent5 2 6 2 5 5" xfId="51856"/>
    <cellStyle name="20% - Accent5 2 6 2 6" xfId="30133"/>
    <cellStyle name="20% - Accent5 2 6 2 6 2" xfId="42530"/>
    <cellStyle name="20% - Accent5 2 6 2 7" xfId="37052"/>
    <cellStyle name="20% - Accent5 2 6 2 8" xfId="47229"/>
    <cellStyle name="20% - Accent5 2 6 2 9" xfId="51850"/>
    <cellStyle name="20% - Accent5 2 6 3" xfId="17758"/>
    <cellStyle name="20% - Accent5 2 6 3 2" xfId="22817"/>
    <cellStyle name="20% - Accent5 2 6 3 2 2" xfId="25660"/>
    <cellStyle name="20% - Accent5 2 6 3 2 2 2" xfId="30142"/>
    <cellStyle name="20% - Accent5 2 6 3 2 2 2 2" xfId="42539"/>
    <cellStyle name="20% - Accent5 2 6 3 2 2 3" xfId="39663"/>
    <cellStyle name="20% - Accent5 2 6 3 2 2 4" xfId="47238"/>
    <cellStyle name="20% - Accent5 2 6 3 2 2 5" xfId="51859"/>
    <cellStyle name="20% - Accent5 2 6 3 2 3" xfId="26942"/>
    <cellStyle name="20% - Accent5 2 6 3 2 3 2" xfId="30143"/>
    <cellStyle name="20% - Accent5 2 6 3 2 3 2 2" xfId="42540"/>
    <cellStyle name="20% - Accent5 2 6 3 2 3 3" xfId="40965"/>
    <cellStyle name="20% - Accent5 2 6 3 2 3 4" xfId="47239"/>
    <cellStyle name="20% - Accent5 2 6 3 2 3 5" xfId="51860"/>
    <cellStyle name="20% - Accent5 2 6 3 2 4" xfId="30141"/>
    <cellStyle name="20% - Accent5 2 6 3 2 4 2" xfId="42538"/>
    <cellStyle name="20% - Accent5 2 6 3 2 5" xfId="38363"/>
    <cellStyle name="20% - Accent5 2 6 3 2 6" xfId="47237"/>
    <cellStyle name="20% - Accent5 2 6 3 2 7" xfId="51858"/>
    <cellStyle name="20% - Accent5 2 6 3 3" xfId="20602"/>
    <cellStyle name="20% - Accent5 2 6 3 3 2" xfId="30144"/>
    <cellStyle name="20% - Accent5 2 6 3 3 2 2" xfId="42541"/>
    <cellStyle name="20% - Accent5 2 6 3 3 3" xfId="37713"/>
    <cellStyle name="20% - Accent5 2 6 3 3 4" xfId="47240"/>
    <cellStyle name="20% - Accent5 2 6 3 3 5" xfId="51861"/>
    <cellStyle name="20% - Accent5 2 6 3 4" xfId="25025"/>
    <cellStyle name="20% - Accent5 2 6 3 4 2" xfId="30145"/>
    <cellStyle name="20% - Accent5 2 6 3 4 2 2" xfId="42542"/>
    <cellStyle name="20% - Accent5 2 6 3 4 3" xfId="39014"/>
    <cellStyle name="20% - Accent5 2 6 3 4 4" xfId="47241"/>
    <cellStyle name="20% - Accent5 2 6 3 4 5" xfId="51862"/>
    <cellStyle name="20% - Accent5 2 6 3 5" xfId="26302"/>
    <cellStyle name="20% - Accent5 2 6 3 5 2" xfId="30146"/>
    <cellStyle name="20% - Accent5 2 6 3 5 2 2" xfId="42543"/>
    <cellStyle name="20% - Accent5 2 6 3 5 3" xfId="40313"/>
    <cellStyle name="20% - Accent5 2 6 3 5 4" xfId="47242"/>
    <cellStyle name="20% - Accent5 2 6 3 5 5" xfId="51863"/>
    <cellStyle name="20% - Accent5 2 6 3 6" xfId="30140"/>
    <cellStyle name="20% - Accent5 2 6 3 6 2" xfId="42537"/>
    <cellStyle name="20% - Accent5 2 6 3 7" xfId="37053"/>
    <cellStyle name="20% - Accent5 2 6 3 8" xfId="47236"/>
    <cellStyle name="20% - Accent5 2 6 3 9" xfId="51857"/>
    <cellStyle name="20% - Accent5 2 6 4" xfId="16962"/>
    <cellStyle name="20% - Accent5 2 7" xfId="12753"/>
    <cellStyle name="20% - Accent5 2 7 10" xfId="17435"/>
    <cellStyle name="20% - Accent5 2 7 2" xfId="22647"/>
    <cellStyle name="20% - Accent5 2 7 2 2" xfId="25492"/>
    <cellStyle name="20% - Accent5 2 7 2 2 2" xfId="30149"/>
    <cellStyle name="20% - Accent5 2 7 2 2 2 2" xfId="42546"/>
    <cellStyle name="20% - Accent5 2 7 2 2 3" xfId="39492"/>
    <cellStyle name="20% - Accent5 2 7 2 2 4" xfId="47245"/>
    <cellStyle name="20% - Accent5 2 7 2 2 5" xfId="51866"/>
    <cellStyle name="20% - Accent5 2 7 2 3" xfId="26772"/>
    <cellStyle name="20% - Accent5 2 7 2 3 2" xfId="30150"/>
    <cellStyle name="20% - Accent5 2 7 2 3 2 2" xfId="42547"/>
    <cellStyle name="20% - Accent5 2 7 2 3 3" xfId="40793"/>
    <cellStyle name="20% - Accent5 2 7 2 3 4" xfId="47246"/>
    <cellStyle name="20% - Accent5 2 7 2 3 5" xfId="51867"/>
    <cellStyle name="20% - Accent5 2 7 2 4" xfId="30148"/>
    <cellStyle name="20% - Accent5 2 7 2 4 2" xfId="42545"/>
    <cellStyle name="20% - Accent5 2 7 2 5" xfId="38191"/>
    <cellStyle name="20% - Accent5 2 7 2 6" xfId="47244"/>
    <cellStyle name="20% - Accent5 2 7 2 7" xfId="51865"/>
    <cellStyle name="20% - Accent5 2 7 3" xfId="20432"/>
    <cellStyle name="20% - Accent5 2 7 3 2" xfId="30151"/>
    <cellStyle name="20% - Accent5 2 7 3 2 2" xfId="42548"/>
    <cellStyle name="20% - Accent5 2 7 3 3" xfId="37542"/>
    <cellStyle name="20% - Accent5 2 7 3 4" xfId="47247"/>
    <cellStyle name="20% - Accent5 2 7 3 5" xfId="51868"/>
    <cellStyle name="20% - Accent5 2 7 4" xfId="24855"/>
    <cellStyle name="20% - Accent5 2 7 4 2" xfId="30152"/>
    <cellStyle name="20% - Accent5 2 7 4 2 2" xfId="42549"/>
    <cellStyle name="20% - Accent5 2 7 4 3" xfId="38843"/>
    <cellStyle name="20% - Accent5 2 7 4 4" xfId="47248"/>
    <cellStyle name="20% - Accent5 2 7 4 5" xfId="51869"/>
    <cellStyle name="20% - Accent5 2 7 5" xfId="26131"/>
    <cellStyle name="20% - Accent5 2 7 5 2" xfId="30153"/>
    <cellStyle name="20% - Accent5 2 7 5 2 2" xfId="42550"/>
    <cellStyle name="20% - Accent5 2 7 5 3" xfId="40141"/>
    <cellStyle name="20% - Accent5 2 7 5 4" xfId="47249"/>
    <cellStyle name="20% - Accent5 2 7 5 5" xfId="51870"/>
    <cellStyle name="20% - Accent5 2 7 6" xfId="30147"/>
    <cellStyle name="20% - Accent5 2 7 6 2" xfId="42544"/>
    <cellStyle name="20% - Accent5 2 7 7" xfId="36881"/>
    <cellStyle name="20% - Accent5 2 7 8" xfId="47243"/>
    <cellStyle name="20% - Accent5 2 7 9" xfId="51864"/>
    <cellStyle name="20% - Accent5 2 8" xfId="12754"/>
    <cellStyle name="20% - Accent5 2 8 10" xfId="17523"/>
    <cellStyle name="20% - Accent5 2 8 2" xfId="22658"/>
    <cellStyle name="20% - Accent5 2 8 2 2" xfId="25502"/>
    <cellStyle name="20% - Accent5 2 8 2 2 2" xfId="30156"/>
    <cellStyle name="20% - Accent5 2 8 2 2 2 2" xfId="42553"/>
    <cellStyle name="20% - Accent5 2 8 2 2 3" xfId="39502"/>
    <cellStyle name="20% - Accent5 2 8 2 2 4" xfId="47252"/>
    <cellStyle name="20% - Accent5 2 8 2 2 5" xfId="51873"/>
    <cellStyle name="20% - Accent5 2 8 2 3" xfId="26782"/>
    <cellStyle name="20% - Accent5 2 8 2 3 2" xfId="30157"/>
    <cellStyle name="20% - Accent5 2 8 2 3 2 2" xfId="42554"/>
    <cellStyle name="20% - Accent5 2 8 2 3 3" xfId="40803"/>
    <cellStyle name="20% - Accent5 2 8 2 3 4" xfId="47253"/>
    <cellStyle name="20% - Accent5 2 8 2 3 5" xfId="51874"/>
    <cellStyle name="20% - Accent5 2 8 2 4" xfId="30155"/>
    <cellStyle name="20% - Accent5 2 8 2 4 2" xfId="42552"/>
    <cellStyle name="20% - Accent5 2 8 2 5" xfId="38201"/>
    <cellStyle name="20% - Accent5 2 8 2 6" xfId="47251"/>
    <cellStyle name="20% - Accent5 2 8 2 7" xfId="51872"/>
    <cellStyle name="20% - Accent5 2 8 3" xfId="20443"/>
    <cellStyle name="20% - Accent5 2 8 3 2" xfId="30158"/>
    <cellStyle name="20% - Accent5 2 8 3 2 2" xfId="42555"/>
    <cellStyle name="20% - Accent5 2 8 3 3" xfId="37552"/>
    <cellStyle name="20% - Accent5 2 8 3 4" xfId="47254"/>
    <cellStyle name="20% - Accent5 2 8 3 5" xfId="51875"/>
    <cellStyle name="20% - Accent5 2 8 4" xfId="24865"/>
    <cellStyle name="20% - Accent5 2 8 4 2" xfId="30159"/>
    <cellStyle name="20% - Accent5 2 8 4 2 2" xfId="42556"/>
    <cellStyle name="20% - Accent5 2 8 4 3" xfId="38853"/>
    <cellStyle name="20% - Accent5 2 8 4 4" xfId="47255"/>
    <cellStyle name="20% - Accent5 2 8 4 5" xfId="51876"/>
    <cellStyle name="20% - Accent5 2 8 5" xfId="26141"/>
    <cellStyle name="20% - Accent5 2 8 5 2" xfId="30160"/>
    <cellStyle name="20% - Accent5 2 8 5 2 2" xfId="42557"/>
    <cellStyle name="20% - Accent5 2 8 5 3" xfId="40151"/>
    <cellStyle name="20% - Accent5 2 8 5 4" xfId="47256"/>
    <cellStyle name="20% - Accent5 2 8 5 5" xfId="51877"/>
    <cellStyle name="20% - Accent5 2 8 6" xfId="30154"/>
    <cellStyle name="20% - Accent5 2 8 6 2" xfId="42551"/>
    <cellStyle name="20% - Accent5 2 8 7" xfId="36891"/>
    <cellStyle name="20% - Accent5 2 8 8" xfId="47250"/>
    <cellStyle name="20% - Accent5 2 8 9" xfId="51871"/>
    <cellStyle name="20% - Accent5 2 9" xfId="12755"/>
    <cellStyle name="20% - Accent5 2 9 2" xfId="17759"/>
    <cellStyle name="20% - Accent5 3" xfId="91"/>
    <cellStyle name="20% - Accent5 3 2" xfId="12757"/>
    <cellStyle name="20% - Accent5 3 2 2" xfId="12758"/>
    <cellStyle name="20% - Accent5 3 2 2 2" xfId="12759"/>
    <cellStyle name="20% - Accent5 3 2 2 2 2" xfId="12760"/>
    <cellStyle name="20% - Accent5 3 2 2 3" xfId="12761"/>
    <cellStyle name="20% - Accent5 3 2 3" xfId="12762"/>
    <cellStyle name="20% - Accent5 3 2 3 2" xfId="12763"/>
    <cellStyle name="20% - Accent5 3 2 4" xfId="12764"/>
    <cellStyle name="20% - Accent5 3 2 5" xfId="17760"/>
    <cellStyle name="20% - Accent5 3 3" xfId="12765"/>
    <cellStyle name="20% - Accent5 3 3 2" xfId="12766"/>
    <cellStyle name="20% - Accent5 3 3 2 2" xfId="12767"/>
    <cellStyle name="20% - Accent5 3 3 2 2 2" xfId="12768"/>
    <cellStyle name="20% - Accent5 3 3 2 3" xfId="12769"/>
    <cellStyle name="20% - Accent5 3 3 3" xfId="12770"/>
    <cellStyle name="20% - Accent5 3 3 3 2" xfId="12771"/>
    <cellStyle name="20% - Accent5 3 3 4" xfId="12772"/>
    <cellStyle name="20% - Accent5 3 3 5" xfId="18283"/>
    <cellStyle name="20% - Accent5 3 4" xfId="12773"/>
    <cellStyle name="20% - Accent5 3 4 2" xfId="12774"/>
    <cellStyle name="20% - Accent5 3 4 2 2" xfId="12775"/>
    <cellStyle name="20% - Accent5 3 4 3" xfId="12776"/>
    <cellStyle name="20% - Accent5 3 5" xfId="12777"/>
    <cellStyle name="20% - Accent5 3 5 2" xfId="12778"/>
    <cellStyle name="20% - Accent5 3 6" xfId="12779"/>
    <cellStyle name="20% - Accent5 3 7" xfId="16963"/>
    <cellStyle name="20% - Accent5 3 8" xfId="12756"/>
    <cellStyle name="20% - Accent5 4" xfId="92"/>
    <cellStyle name="20% - Accent5 4 2" xfId="18441"/>
    <cellStyle name="20% - Accent5 4 3" xfId="16964"/>
    <cellStyle name="20% - Accent5 4 4" xfId="12780"/>
    <cellStyle name="20% - Accent5 5" xfId="93"/>
    <cellStyle name="20% - Accent5 5 2" xfId="17364"/>
    <cellStyle name="20% - Accent5 5 3" xfId="12781"/>
    <cellStyle name="20% - Accent5 6" xfId="94"/>
    <cellStyle name="20% - Accent5 6 2" xfId="17522"/>
    <cellStyle name="20% - Accent5 6 3" xfId="12782"/>
    <cellStyle name="20% - Accent5 7" xfId="95"/>
    <cellStyle name="20% - Accent5 7 2" xfId="17761"/>
    <cellStyle name="20% - Accent5 7 3" xfId="12783"/>
    <cellStyle name="20% - Accent5 8" xfId="96"/>
    <cellStyle name="20% - Accent5 8 2" xfId="17762"/>
    <cellStyle name="20% - Accent5 8 3" xfId="12784"/>
    <cellStyle name="20% - Accent5 9" xfId="97"/>
    <cellStyle name="20% - Accent6" xfId="12454" builtinId="50" customBuiltin="1"/>
    <cellStyle name="20% - Accent6 10" xfId="98"/>
    <cellStyle name="20% - Accent6 11" xfId="99"/>
    <cellStyle name="20% - Accent6 12" xfId="100"/>
    <cellStyle name="20% - Accent6 13" xfId="101"/>
    <cellStyle name="20% - Accent6 14" xfId="102"/>
    <cellStyle name="20% - Accent6 15" xfId="103"/>
    <cellStyle name="20% - Accent6 16" xfId="697"/>
    <cellStyle name="20% - Accent6 16 2" xfId="46118"/>
    <cellStyle name="20% - Accent6 17" xfId="46156"/>
    <cellStyle name="20% - Accent6 2" xfId="104"/>
    <cellStyle name="20% - Accent6 2 10" xfId="12785"/>
    <cellStyle name="20% - Accent6 2 10 2" xfId="22818"/>
    <cellStyle name="20% - Accent6 2 10 2 2" xfId="25661"/>
    <cellStyle name="20% - Accent6 2 10 2 2 2" xfId="30163"/>
    <cellStyle name="20% - Accent6 2 10 2 2 2 2" xfId="42560"/>
    <cellStyle name="20% - Accent6 2 10 2 2 3" xfId="39664"/>
    <cellStyle name="20% - Accent6 2 10 2 2 4" xfId="47259"/>
    <cellStyle name="20% - Accent6 2 10 2 2 5" xfId="51880"/>
    <cellStyle name="20% - Accent6 2 10 2 3" xfId="26943"/>
    <cellStyle name="20% - Accent6 2 10 2 3 2" xfId="30164"/>
    <cellStyle name="20% - Accent6 2 10 2 3 2 2" xfId="42561"/>
    <cellStyle name="20% - Accent6 2 10 2 3 3" xfId="40966"/>
    <cellStyle name="20% - Accent6 2 10 2 3 4" xfId="47260"/>
    <cellStyle name="20% - Accent6 2 10 2 3 5" xfId="51881"/>
    <cellStyle name="20% - Accent6 2 10 2 4" xfId="30162"/>
    <cellStyle name="20% - Accent6 2 10 2 4 2" xfId="42559"/>
    <cellStyle name="20% - Accent6 2 10 2 5" xfId="38364"/>
    <cellStyle name="20% - Accent6 2 10 2 6" xfId="47258"/>
    <cellStyle name="20% - Accent6 2 10 2 7" xfId="51879"/>
    <cellStyle name="20% - Accent6 2 10 3" xfId="20603"/>
    <cellStyle name="20% - Accent6 2 10 3 2" xfId="30165"/>
    <cellStyle name="20% - Accent6 2 10 3 2 2" xfId="42562"/>
    <cellStyle name="20% - Accent6 2 10 3 3" xfId="37714"/>
    <cellStyle name="20% - Accent6 2 10 3 4" xfId="47261"/>
    <cellStyle name="20% - Accent6 2 10 3 5" xfId="51882"/>
    <cellStyle name="20% - Accent6 2 10 4" xfId="25026"/>
    <cellStyle name="20% - Accent6 2 10 4 2" xfId="30166"/>
    <cellStyle name="20% - Accent6 2 10 4 2 2" xfId="42563"/>
    <cellStyle name="20% - Accent6 2 10 4 3" xfId="39015"/>
    <cellStyle name="20% - Accent6 2 10 4 4" xfId="47262"/>
    <cellStyle name="20% - Accent6 2 10 4 5" xfId="51883"/>
    <cellStyle name="20% - Accent6 2 10 5" xfId="26303"/>
    <cellStyle name="20% - Accent6 2 10 5 2" xfId="30167"/>
    <cellStyle name="20% - Accent6 2 10 5 2 2" xfId="42564"/>
    <cellStyle name="20% - Accent6 2 10 5 3" xfId="40314"/>
    <cellStyle name="20% - Accent6 2 10 5 4" xfId="47263"/>
    <cellStyle name="20% - Accent6 2 10 5 5" xfId="51884"/>
    <cellStyle name="20% - Accent6 2 10 6" xfId="30161"/>
    <cellStyle name="20% - Accent6 2 10 6 2" xfId="42558"/>
    <cellStyle name="20% - Accent6 2 10 7" xfId="37054"/>
    <cellStyle name="20% - Accent6 2 10 8" xfId="47257"/>
    <cellStyle name="20% - Accent6 2 10 9" xfId="51878"/>
    <cellStyle name="20% - Accent6 2 11" xfId="18255"/>
    <cellStyle name="20% - Accent6 2 12" xfId="18561"/>
    <cellStyle name="20% - Accent6 2 12 2" xfId="23199"/>
    <cellStyle name="20% - Accent6 2 12 2 2" xfId="26035"/>
    <cellStyle name="20% - Accent6 2 12 2 2 2" xfId="30170"/>
    <cellStyle name="20% - Accent6 2 12 2 2 2 2" xfId="42567"/>
    <cellStyle name="20% - Accent6 2 12 2 2 3" xfId="40044"/>
    <cellStyle name="20% - Accent6 2 12 2 2 4" xfId="47266"/>
    <cellStyle name="20% - Accent6 2 12 2 2 5" xfId="51887"/>
    <cellStyle name="20% - Accent6 2 12 2 3" xfId="27320"/>
    <cellStyle name="20% - Accent6 2 12 2 3 2" xfId="30171"/>
    <cellStyle name="20% - Accent6 2 12 2 3 2 2" xfId="42568"/>
    <cellStyle name="20% - Accent6 2 12 2 3 3" xfId="41346"/>
    <cellStyle name="20% - Accent6 2 12 2 3 4" xfId="47267"/>
    <cellStyle name="20% - Accent6 2 12 2 3 5" xfId="51888"/>
    <cellStyle name="20% - Accent6 2 12 2 4" xfId="30169"/>
    <cellStyle name="20% - Accent6 2 12 2 4 2" xfId="42566"/>
    <cellStyle name="20% - Accent6 2 12 2 5" xfId="38744"/>
    <cellStyle name="20% - Accent6 2 12 2 6" xfId="47265"/>
    <cellStyle name="20% - Accent6 2 12 2 7" xfId="51886"/>
    <cellStyle name="20% - Accent6 2 12 3" xfId="20986"/>
    <cellStyle name="20% - Accent6 2 12 3 2" xfId="30172"/>
    <cellStyle name="20% - Accent6 2 12 3 2 2" xfId="42569"/>
    <cellStyle name="20% - Accent6 2 12 3 3" xfId="38094"/>
    <cellStyle name="20% - Accent6 2 12 3 4" xfId="47268"/>
    <cellStyle name="20% - Accent6 2 12 3 5" xfId="51889"/>
    <cellStyle name="20% - Accent6 2 12 4" xfId="25403"/>
    <cellStyle name="20% - Accent6 2 12 4 2" xfId="30173"/>
    <cellStyle name="20% - Accent6 2 12 4 2 2" xfId="42570"/>
    <cellStyle name="20% - Accent6 2 12 4 3" xfId="39395"/>
    <cellStyle name="20% - Accent6 2 12 4 4" xfId="47269"/>
    <cellStyle name="20% - Accent6 2 12 4 5" xfId="51890"/>
    <cellStyle name="20% - Accent6 2 12 5" xfId="26683"/>
    <cellStyle name="20% - Accent6 2 12 5 2" xfId="30174"/>
    <cellStyle name="20% - Accent6 2 12 5 2 2" xfId="42571"/>
    <cellStyle name="20% - Accent6 2 12 5 3" xfId="40694"/>
    <cellStyle name="20% - Accent6 2 12 5 4" xfId="47270"/>
    <cellStyle name="20% - Accent6 2 12 5 5" xfId="51891"/>
    <cellStyle name="20% - Accent6 2 12 6" xfId="30168"/>
    <cellStyle name="20% - Accent6 2 12 6 2" xfId="42565"/>
    <cellStyle name="20% - Accent6 2 12 7" xfId="37434"/>
    <cellStyle name="20% - Accent6 2 12 8" xfId="47264"/>
    <cellStyle name="20% - Accent6 2 12 9" xfId="51885"/>
    <cellStyle name="20% - Accent6 2 13" xfId="18629"/>
    <cellStyle name="20% - Accent6 2 14" xfId="18665"/>
    <cellStyle name="20% - Accent6 2 14 2" xfId="23267"/>
    <cellStyle name="20% - Accent6 2 14 2 2" xfId="26102"/>
    <cellStyle name="20% - Accent6 2 14 2 2 2" xfId="30177"/>
    <cellStyle name="20% - Accent6 2 14 2 2 2 2" xfId="42574"/>
    <cellStyle name="20% - Accent6 2 14 2 2 3" xfId="40112"/>
    <cellStyle name="20% - Accent6 2 14 2 2 4" xfId="47273"/>
    <cellStyle name="20% - Accent6 2 14 2 2 5" xfId="51894"/>
    <cellStyle name="20% - Accent6 2 14 2 3" xfId="27388"/>
    <cellStyle name="20% - Accent6 2 14 2 3 2" xfId="30178"/>
    <cellStyle name="20% - Accent6 2 14 2 3 2 2" xfId="42575"/>
    <cellStyle name="20% - Accent6 2 14 2 3 3" xfId="41416"/>
    <cellStyle name="20% - Accent6 2 14 2 3 4" xfId="47274"/>
    <cellStyle name="20% - Accent6 2 14 2 3 5" xfId="51895"/>
    <cellStyle name="20% - Accent6 2 14 2 4" xfId="30176"/>
    <cellStyle name="20% - Accent6 2 14 2 4 2" xfId="42573"/>
    <cellStyle name="20% - Accent6 2 14 2 5" xfId="38814"/>
    <cellStyle name="20% - Accent6 2 14 2 6" xfId="47272"/>
    <cellStyle name="20% - Accent6 2 14 2 7" xfId="51893"/>
    <cellStyle name="20% - Accent6 2 14 3" xfId="21054"/>
    <cellStyle name="20% - Accent6 2 14 3 2" xfId="30179"/>
    <cellStyle name="20% - Accent6 2 14 3 2 2" xfId="42576"/>
    <cellStyle name="20% - Accent6 2 14 3 3" xfId="38162"/>
    <cellStyle name="20% - Accent6 2 14 3 4" xfId="47275"/>
    <cellStyle name="20% - Accent6 2 14 3 5" xfId="51896"/>
    <cellStyle name="20% - Accent6 2 14 4" xfId="25469"/>
    <cellStyle name="20% - Accent6 2 14 4 2" xfId="30180"/>
    <cellStyle name="20% - Accent6 2 14 4 2 2" xfId="42577"/>
    <cellStyle name="20% - Accent6 2 14 4 3" xfId="39463"/>
    <cellStyle name="20% - Accent6 2 14 4 4" xfId="47276"/>
    <cellStyle name="20% - Accent6 2 14 4 5" xfId="51897"/>
    <cellStyle name="20% - Accent6 2 14 5" xfId="26749"/>
    <cellStyle name="20% - Accent6 2 14 5 2" xfId="30181"/>
    <cellStyle name="20% - Accent6 2 14 5 2 2" xfId="42578"/>
    <cellStyle name="20% - Accent6 2 14 5 3" xfId="40764"/>
    <cellStyle name="20% - Accent6 2 14 5 4" xfId="47277"/>
    <cellStyle name="20% - Accent6 2 14 5 5" xfId="51898"/>
    <cellStyle name="20% - Accent6 2 14 6" xfId="30175"/>
    <cellStyle name="20% - Accent6 2 14 6 2" xfId="42572"/>
    <cellStyle name="20% - Accent6 2 14 7" xfId="37502"/>
    <cellStyle name="20% - Accent6 2 14 8" xfId="47271"/>
    <cellStyle name="20% - Accent6 2 14 9" xfId="51892"/>
    <cellStyle name="20% - Accent6 2 15" xfId="27436"/>
    <cellStyle name="20% - Accent6 2 15 2" xfId="30182"/>
    <cellStyle name="20% - Accent6 2 15 2 2" xfId="42579"/>
    <cellStyle name="20% - Accent6 2 15 3" xfId="41450"/>
    <cellStyle name="20% - Accent6 2 15 4" xfId="47278"/>
    <cellStyle name="20% - Accent6 2 15 5" xfId="51899"/>
    <cellStyle name="20% - Accent6 2 16" xfId="16965"/>
    <cellStyle name="20% - Accent6 2 17" xfId="12465"/>
    <cellStyle name="20% - Accent6 2 2" xfId="758"/>
    <cellStyle name="20% - Accent6 2 2 2" xfId="1542"/>
    <cellStyle name="20% - Accent6 2 2 2 2" xfId="3027"/>
    <cellStyle name="20% - Accent6 2 2 2 2 2" xfId="5928"/>
    <cellStyle name="20% - Accent6 2 2 2 2 2 2" xfId="11704"/>
    <cellStyle name="20% - Accent6 2 2 2 2 3" xfId="8819"/>
    <cellStyle name="20% - Accent6 2 2 2 2 4" xfId="17447"/>
    <cellStyle name="20% - Accent6 2 2 2 3" xfId="4488"/>
    <cellStyle name="20% - Accent6 2 2 2 3 2" xfId="10264"/>
    <cellStyle name="20% - Accent6 2 2 2 4" xfId="7379"/>
    <cellStyle name="20% - Accent6 2 2 2 5" xfId="12787"/>
    <cellStyle name="20% - Accent6 2 2 3" xfId="2366"/>
    <cellStyle name="20% - Accent6 2 2 3 2" xfId="5270"/>
    <cellStyle name="20% - Accent6 2 2 3 2 2" xfId="11046"/>
    <cellStyle name="20% - Accent6 2 2 3 2 3" xfId="18688"/>
    <cellStyle name="20% - Accent6 2 2 3 3" xfId="8161"/>
    <cellStyle name="20% - Accent6 2 2 3 4" xfId="12788"/>
    <cellStyle name="20% - Accent6 2 2 4" xfId="3830"/>
    <cellStyle name="20% - Accent6 2 2 4 2" xfId="9606"/>
    <cellStyle name="20% - Accent6 2 2 4 3" xfId="16966"/>
    <cellStyle name="20% - Accent6 2 2 5" xfId="6721"/>
    <cellStyle name="20% - Accent6 2 2 6" xfId="12786"/>
    <cellStyle name="20% - Accent6 2 3" xfId="12789"/>
    <cellStyle name="20% - Accent6 2 3 2" xfId="12790"/>
    <cellStyle name="20% - Accent6 2 3 2 10" xfId="37055"/>
    <cellStyle name="20% - Accent6 2 3 2 11" xfId="47279"/>
    <cellStyle name="20% - Accent6 2 3 2 12" xfId="51900"/>
    <cellStyle name="20% - Accent6 2 3 2 2" xfId="17763"/>
    <cellStyle name="20% - Accent6 2 3 2 2 10" xfId="47280"/>
    <cellStyle name="20% - Accent6 2 3 2 2 11" xfId="51901"/>
    <cellStyle name="20% - Accent6 2 3 2 2 2" xfId="17764"/>
    <cellStyle name="20% - Accent6 2 3 2 2 2 2" xfId="22821"/>
    <cellStyle name="20% - Accent6 2 3 2 2 2 2 2" xfId="25664"/>
    <cellStyle name="20% - Accent6 2 3 2 2 2 2 2 2" xfId="30187"/>
    <cellStyle name="20% - Accent6 2 3 2 2 2 2 2 2 2" xfId="42584"/>
    <cellStyle name="20% - Accent6 2 3 2 2 2 2 2 3" xfId="39667"/>
    <cellStyle name="20% - Accent6 2 3 2 2 2 2 2 4" xfId="47283"/>
    <cellStyle name="20% - Accent6 2 3 2 2 2 2 2 5" xfId="51904"/>
    <cellStyle name="20% - Accent6 2 3 2 2 2 2 3" xfId="26946"/>
    <cellStyle name="20% - Accent6 2 3 2 2 2 2 3 2" xfId="30188"/>
    <cellStyle name="20% - Accent6 2 3 2 2 2 2 3 2 2" xfId="42585"/>
    <cellStyle name="20% - Accent6 2 3 2 2 2 2 3 3" xfId="40969"/>
    <cellStyle name="20% - Accent6 2 3 2 2 2 2 3 4" xfId="47284"/>
    <cellStyle name="20% - Accent6 2 3 2 2 2 2 3 5" xfId="51905"/>
    <cellStyle name="20% - Accent6 2 3 2 2 2 2 4" xfId="30186"/>
    <cellStyle name="20% - Accent6 2 3 2 2 2 2 4 2" xfId="42583"/>
    <cellStyle name="20% - Accent6 2 3 2 2 2 2 5" xfId="38367"/>
    <cellStyle name="20% - Accent6 2 3 2 2 2 2 6" xfId="47282"/>
    <cellStyle name="20% - Accent6 2 3 2 2 2 2 7" xfId="51903"/>
    <cellStyle name="20% - Accent6 2 3 2 2 2 3" xfId="20606"/>
    <cellStyle name="20% - Accent6 2 3 2 2 2 3 2" xfId="30189"/>
    <cellStyle name="20% - Accent6 2 3 2 2 2 3 2 2" xfId="42586"/>
    <cellStyle name="20% - Accent6 2 3 2 2 2 3 3" xfId="37717"/>
    <cellStyle name="20% - Accent6 2 3 2 2 2 3 4" xfId="47285"/>
    <cellStyle name="20% - Accent6 2 3 2 2 2 3 5" xfId="51906"/>
    <cellStyle name="20% - Accent6 2 3 2 2 2 4" xfId="25029"/>
    <cellStyle name="20% - Accent6 2 3 2 2 2 4 2" xfId="30190"/>
    <cellStyle name="20% - Accent6 2 3 2 2 2 4 2 2" xfId="42587"/>
    <cellStyle name="20% - Accent6 2 3 2 2 2 4 3" xfId="39018"/>
    <cellStyle name="20% - Accent6 2 3 2 2 2 4 4" xfId="47286"/>
    <cellStyle name="20% - Accent6 2 3 2 2 2 4 5" xfId="51907"/>
    <cellStyle name="20% - Accent6 2 3 2 2 2 5" xfId="26306"/>
    <cellStyle name="20% - Accent6 2 3 2 2 2 5 2" xfId="30191"/>
    <cellStyle name="20% - Accent6 2 3 2 2 2 5 2 2" xfId="42588"/>
    <cellStyle name="20% - Accent6 2 3 2 2 2 5 3" xfId="40317"/>
    <cellStyle name="20% - Accent6 2 3 2 2 2 5 4" xfId="47287"/>
    <cellStyle name="20% - Accent6 2 3 2 2 2 5 5" xfId="51908"/>
    <cellStyle name="20% - Accent6 2 3 2 2 2 6" xfId="30185"/>
    <cellStyle name="20% - Accent6 2 3 2 2 2 6 2" xfId="42582"/>
    <cellStyle name="20% - Accent6 2 3 2 2 2 7" xfId="37057"/>
    <cellStyle name="20% - Accent6 2 3 2 2 2 8" xfId="47281"/>
    <cellStyle name="20% - Accent6 2 3 2 2 2 9" xfId="51902"/>
    <cellStyle name="20% - Accent6 2 3 2 2 3" xfId="17765"/>
    <cellStyle name="20% - Accent6 2 3 2 2 3 2" xfId="22822"/>
    <cellStyle name="20% - Accent6 2 3 2 2 3 2 2" xfId="25665"/>
    <cellStyle name="20% - Accent6 2 3 2 2 3 2 2 2" xfId="30194"/>
    <cellStyle name="20% - Accent6 2 3 2 2 3 2 2 2 2" xfId="42591"/>
    <cellStyle name="20% - Accent6 2 3 2 2 3 2 2 3" xfId="39668"/>
    <cellStyle name="20% - Accent6 2 3 2 2 3 2 2 4" xfId="47290"/>
    <cellStyle name="20% - Accent6 2 3 2 2 3 2 2 5" xfId="51911"/>
    <cellStyle name="20% - Accent6 2 3 2 2 3 2 3" xfId="26947"/>
    <cellStyle name="20% - Accent6 2 3 2 2 3 2 3 2" xfId="30195"/>
    <cellStyle name="20% - Accent6 2 3 2 2 3 2 3 2 2" xfId="42592"/>
    <cellStyle name="20% - Accent6 2 3 2 2 3 2 3 3" xfId="40970"/>
    <cellStyle name="20% - Accent6 2 3 2 2 3 2 3 4" xfId="47291"/>
    <cellStyle name="20% - Accent6 2 3 2 2 3 2 3 5" xfId="51912"/>
    <cellStyle name="20% - Accent6 2 3 2 2 3 2 4" xfId="30193"/>
    <cellStyle name="20% - Accent6 2 3 2 2 3 2 4 2" xfId="42590"/>
    <cellStyle name="20% - Accent6 2 3 2 2 3 2 5" xfId="38368"/>
    <cellStyle name="20% - Accent6 2 3 2 2 3 2 6" xfId="47289"/>
    <cellStyle name="20% - Accent6 2 3 2 2 3 2 7" xfId="51910"/>
    <cellStyle name="20% - Accent6 2 3 2 2 3 3" xfId="20607"/>
    <cellStyle name="20% - Accent6 2 3 2 2 3 3 2" xfId="30196"/>
    <cellStyle name="20% - Accent6 2 3 2 2 3 3 2 2" xfId="42593"/>
    <cellStyle name="20% - Accent6 2 3 2 2 3 3 3" xfId="37718"/>
    <cellStyle name="20% - Accent6 2 3 2 2 3 3 4" xfId="47292"/>
    <cellStyle name="20% - Accent6 2 3 2 2 3 3 5" xfId="51913"/>
    <cellStyle name="20% - Accent6 2 3 2 2 3 4" xfId="25030"/>
    <cellStyle name="20% - Accent6 2 3 2 2 3 4 2" xfId="30197"/>
    <cellStyle name="20% - Accent6 2 3 2 2 3 4 2 2" xfId="42594"/>
    <cellStyle name="20% - Accent6 2 3 2 2 3 4 3" xfId="39019"/>
    <cellStyle name="20% - Accent6 2 3 2 2 3 4 4" xfId="47293"/>
    <cellStyle name="20% - Accent6 2 3 2 2 3 4 5" xfId="51914"/>
    <cellStyle name="20% - Accent6 2 3 2 2 3 5" xfId="26307"/>
    <cellStyle name="20% - Accent6 2 3 2 2 3 5 2" xfId="30198"/>
    <cellStyle name="20% - Accent6 2 3 2 2 3 5 2 2" xfId="42595"/>
    <cellStyle name="20% - Accent6 2 3 2 2 3 5 3" xfId="40318"/>
    <cellStyle name="20% - Accent6 2 3 2 2 3 5 4" xfId="47294"/>
    <cellStyle name="20% - Accent6 2 3 2 2 3 5 5" xfId="51915"/>
    <cellStyle name="20% - Accent6 2 3 2 2 3 6" xfId="30192"/>
    <cellStyle name="20% - Accent6 2 3 2 2 3 6 2" xfId="42589"/>
    <cellStyle name="20% - Accent6 2 3 2 2 3 7" xfId="37058"/>
    <cellStyle name="20% - Accent6 2 3 2 2 3 8" xfId="47288"/>
    <cellStyle name="20% - Accent6 2 3 2 2 3 9" xfId="51909"/>
    <cellStyle name="20% - Accent6 2 3 2 2 4" xfId="22820"/>
    <cellStyle name="20% - Accent6 2 3 2 2 4 2" xfId="25663"/>
    <cellStyle name="20% - Accent6 2 3 2 2 4 2 2" xfId="30200"/>
    <cellStyle name="20% - Accent6 2 3 2 2 4 2 2 2" xfId="42597"/>
    <cellStyle name="20% - Accent6 2 3 2 2 4 2 3" xfId="39666"/>
    <cellStyle name="20% - Accent6 2 3 2 2 4 2 4" xfId="47296"/>
    <cellStyle name="20% - Accent6 2 3 2 2 4 2 5" xfId="51917"/>
    <cellStyle name="20% - Accent6 2 3 2 2 4 3" xfId="26945"/>
    <cellStyle name="20% - Accent6 2 3 2 2 4 3 2" xfId="30201"/>
    <cellStyle name="20% - Accent6 2 3 2 2 4 3 2 2" xfId="42598"/>
    <cellStyle name="20% - Accent6 2 3 2 2 4 3 3" xfId="40968"/>
    <cellStyle name="20% - Accent6 2 3 2 2 4 3 4" xfId="47297"/>
    <cellStyle name="20% - Accent6 2 3 2 2 4 3 5" xfId="51918"/>
    <cellStyle name="20% - Accent6 2 3 2 2 4 4" xfId="30199"/>
    <cellStyle name="20% - Accent6 2 3 2 2 4 4 2" xfId="42596"/>
    <cellStyle name="20% - Accent6 2 3 2 2 4 5" xfId="38366"/>
    <cellStyle name="20% - Accent6 2 3 2 2 4 6" xfId="47295"/>
    <cellStyle name="20% - Accent6 2 3 2 2 4 7" xfId="51916"/>
    <cellStyle name="20% - Accent6 2 3 2 2 5" xfId="20605"/>
    <cellStyle name="20% - Accent6 2 3 2 2 5 2" xfId="30202"/>
    <cellStyle name="20% - Accent6 2 3 2 2 5 2 2" xfId="42599"/>
    <cellStyle name="20% - Accent6 2 3 2 2 5 3" xfId="37716"/>
    <cellStyle name="20% - Accent6 2 3 2 2 5 4" xfId="47298"/>
    <cellStyle name="20% - Accent6 2 3 2 2 5 5" xfId="51919"/>
    <cellStyle name="20% - Accent6 2 3 2 2 6" xfId="25028"/>
    <cellStyle name="20% - Accent6 2 3 2 2 6 2" xfId="30203"/>
    <cellStyle name="20% - Accent6 2 3 2 2 6 2 2" xfId="42600"/>
    <cellStyle name="20% - Accent6 2 3 2 2 6 3" xfId="39017"/>
    <cellStyle name="20% - Accent6 2 3 2 2 6 4" xfId="47299"/>
    <cellStyle name="20% - Accent6 2 3 2 2 6 5" xfId="51920"/>
    <cellStyle name="20% - Accent6 2 3 2 2 7" xfId="26305"/>
    <cellStyle name="20% - Accent6 2 3 2 2 7 2" xfId="30204"/>
    <cellStyle name="20% - Accent6 2 3 2 2 7 2 2" xfId="42601"/>
    <cellStyle name="20% - Accent6 2 3 2 2 7 3" xfId="40316"/>
    <cellStyle name="20% - Accent6 2 3 2 2 7 4" xfId="47300"/>
    <cellStyle name="20% - Accent6 2 3 2 2 7 5" xfId="51921"/>
    <cellStyle name="20% - Accent6 2 3 2 2 8" xfId="30184"/>
    <cellStyle name="20% - Accent6 2 3 2 2 8 2" xfId="42581"/>
    <cellStyle name="20% - Accent6 2 3 2 2 9" xfId="37056"/>
    <cellStyle name="20% - Accent6 2 3 2 3" xfId="17766"/>
    <cellStyle name="20% - Accent6 2 3 2 3 2" xfId="22823"/>
    <cellStyle name="20% - Accent6 2 3 2 3 2 2" xfId="25666"/>
    <cellStyle name="20% - Accent6 2 3 2 3 2 2 2" xfId="30207"/>
    <cellStyle name="20% - Accent6 2 3 2 3 2 2 2 2" xfId="42604"/>
    <cellStyle name="20% - Accent6 2 3 2 3 2 2 3" xfId="39669"/>
    <cellStyle name="20% - Accent6 2 3 2 3 2 2 4" xfId="47303"/>
    <cellStyle name="20% - Accent6 2 3 2 3 2 2 5" xfId="51924"/>
    <cellStyle name="20% - Accent6 2 3 2 3 2 3" xfId="26948"/>
    <cellStyle name="20% - Accent6 2 3 2 3 2 3 2" xfId="30208"/>
    <cellStyle name="20% - Accent6 2 3 2 3 2 3 2 2" xfId="42605"/>
    <cellStyle name="20% - Accent6 2 3 2 3 2 3 3" xfId="40971"/>
    <cellStyle name="20% - Accent6 2 3 2 3 2 3 4" xfId="47304"/>
    <cellStyle name="20% - Accent6 2 3 2 3 2 3 5" xfId="51925"/>
    <cellStyle name="20% - Accent6 2 3 2 3 2 4" xfId="30206"/>
    <cellStyle name="20% - Accent6 2 3 2 3 2 4 2" xfId="42603"/>
    <cellStyle name="20% - Accent6 2 3 2 3 2 5" xfId="38369"/>
    <cellStyle name="20% - Accent6 2 3 2 3 2 6" xfId="47302"/>
    <cellStyle name="20% - Accent6 2 3 2 3 2 7" xfId="51923"/>
    <cellStyle name="20% - Accent6 2 3 2 3 3" xfId="20608"/>
    <cellStyle name="20% - Accent6 2 3 2 3 3 2" xfId="30209"/>
    <cellStyle name="20% - Accent6 2 3 2 3 3 2 2" xfId="42606"/>
    <cellStyle name="20% - Accent6 2 3 2 3 3 3" xfId="37719"/>
    <cellStyle name="20% - Accent6 2 3 2 3 3 4" xfId="47305"/>
    <cellStyle name="20% - Accent6 2 3 2 3 3 5" xfId="51926"/>
    <cellStyle name="20% - Accent6 2 3 2 3 4" xfId="25031"/>
    <cellStyle name="20% - Accent6 2 3 2 3 4 2" xfId="30210"/>
    <cellStyle name="20% - Accent6 2 3 2 3 4 2 2" xfId="42607"/>
    <cellStyle name="20% - Accent6 2 3 2 3 4 3" xfId="39020"/>
    <cellStyle name="20% - Accent6 2 3 2 3 4 4" xfId="47306"/>
    <cellStyle name="20% - Accent6 2 3 2 3 4 5" xfId="51927"/>
    <cellStyle name="20% - Accent6 2 3 2 3 5" xfId="26308"/>
    <cellStyle name="20% - Accent6 2 3 2 3 5 2" xfId="30211"/>
    <cellStyle name="20% - Accent6 2 3 2 3 5 2 2" xfId="42608"/>
    <cellStyle name="20% - Accent6 2 3 2 3 5 3" xfId="40319"/>
    <cellStyle name="20% - Accent6 2 3 2 3 5 4" xfId="47307"/>
    <cellStyle name="20% - Accent6 2 3 2 3 5 5" xfId="51928"/>
    <cellStyle name="20% - Accent6 2 3 2 3 6" xfId="30205"/>
    <cellStyle name="20% - Accent6 2 3 2 3 6 2" xfId="42602"/>
    <cellStyle name="20% - Accent6 2 3 2 3 7" xfId="37059"/>
    <cellStyle name="20% - Accent6 2 3 2 3 8" xfId="47301"/>
    <cellStyle name="20% - Accent6 2 3 2 3 9" xfId="51922"/>
    <cellStyle name="20% - Accent6 2 3 2 4" xfId="17767"/>
    <cellStyle name="20% - Accent6 2 3 2 4 2" xfId="22824"/>
    <cellStyle name="20% - Accent6 2 3 2 4 2 2" xfId="25667"/>
    <cellStyle name="20% - Accent6 2 3 2 4 2 2 2" xfId="30214"/>
    <cellStyle name="20% - Accent6 2 3 2 4 2 2 2 2" xfId="42611"/>
    <cellStyle name="20% - Accent6 2 3 2 4 2 2 3" xfId="39670"/>
    <cellStyle name="20% - Accent6 2 3 2 4 2 2 4" xfId="47310"/>
    <cellStyle name="20% - Accent6 2 3 2 4 2 2 5" xfId="51931"/>
    <cellStyle name="20% - Accent6 2 3 2 4 2 3" xfId="26949"/>
    <cellStyle name="20% - Accent6 2 3 2 4 2 3 2" xfId="30215"/>
    <cellStyle name="20% - Accent6 2 3 2 4 2 3 2 2" xfId="42612"/>
    <cellStyle name="20% - Accent6 2 3 2 4 2 3 3" xfId="40972"/>
    <cellStyle name="20% - Accent6 2 3 2 4 2 3 4" xfId="47311"/>
    <cellStyle name="20% - Accent6 2 3 2 4 2 3 5" xfId="51932"/>
    <cellStyle name="20% - Accent6 2 3 2 4 2 4" xfId="30213"/>
    <cellStyle name="20% - Accent6 2 3 2 4 2 4 2" xfId="42610"/>
    <cellStyle name="20% - Accent6 2 3 2 4 2 5" xfId="38370"/>
    <cellStyle name="20% - Accent6 2 3 2 4 2 6" xfId="47309"/>
    <cellStyle name="20% - Accent6 2 3 2 4 2 7" xfId="51930"/>
    <cellStyle name="20% - Accent6 2 3 2 4 3" xfId="20609"/>
    <cellStyle name="20% - Accent6 2 3 2 4 3 2" xfId="30216"/>
    <cellStyle name="20% - Accent6 2 3 2 4 3 2 2" xfId="42613"/>
    <cellStyle name="20% - Accent6 2 3 2 4 3 3" xfId="37720"/>
    <cellStyle name="20% - Accent6 2 3 2 4 3 4" xfId="47312"/>
    <cellStyle name="20% - Accent6 2 3 2 4 3 5" xfId="51933"/>
    <cellStyle name="20% - Accent6 2 3 2 4 4" xfId="25032"/>
    <cellStyle name="20% - Accent6 2 3 2 4 4 2" xfId="30217"/>
    <cellStyle name="20% - Accent6 2 3 2 4 4 2 2" xfId="42614"/>
    <cellStyle name="20% - Accent6 2 3 2 4 4 3" xfId="39021"/>
    <cellStyle name="20% - Accent6 2 3 2 4 4 4" xfId="47313"/>
    <cellStyle name="20% - Accent6 2 3 2 4 4 5" xfId="51934"/>
    <cellStyle name="20% - Accent6 2 3 2 4 5" xfId="26309"/>
    <cellStyle name="20% - Accent6 2 3 2 4 5 2" xfId="30218"/>
    <cellStyle name="20% - Accent6 2 3 2 4 5 2 2" xfId="42615"/>
    <cellStyle name="20% - Accent6 2 3 2 4 5 3" xfId="40320"/>
    <cellStyle name="20% - Accent6 2 3 2 4 5 4" xfId="47314"/>
    <cellStyle name="20% - Accent6 2 3 2 4 5 5" xfId="51935"/>
    <cellStyle name="20% - Accent6 2 3 2 4 6" xfId="30212"/>
    <cellStyle name="20% - Accent6 2 3 2 4 6 2" xfId="42609"/>
    <cellStyle name="20% - Accent6 2 3 2 4 7" xfId="37060"/>
    <cellStyle name="20% - Accent6 2 3 2 4 8" xfId="47308"/>
    <cellStyle name="20% - Accent6 2 3 2 4 9" xfId="51929"/>
    <cellStyle name="20% - Accent6 2 3 2 5" xfId="22819"/>
    <cellStyle name="20% - Accent6 2 3 2 5 2" xfId="25662"/>
    <cellStyle name="20% - Accent6 2 3 2 5 2 2" xfId="30220"/>
    <cellStyle name="20% - Accent6 2 3 2 5 2 2 2" xfId="42617"/>
    <cellStyle name="20% - Accent6 2 3 2 5 2 3" xfId="39665"/>
    <cellStyle name="20% - Accent6 2 3 2 5 2 4" xfId="47316"/>
    <cellStyle name="20% - Accent6 2 3 2 5 2 5" xfId="51937"/>
    <cellStyle name="20% - Accent6 2 3 2 5 3" xfId="26944"/>
    <cellStyle name="20% - Accent6 2 3 2 5 3 2" xfId="30221"/>
    <cellStyle name="20% - Accent6 2 3 2 5 3 2 2" xfId="42618"/>
    <cellStyle name="20% - Accent6 2 3 2 5 3 3" xfId="40967"/>
    <cellStyle name="20% - Accent6 2 3 2 5 3 4" xfId="47317"/>
    <cellStyle name="20% - Accent6 2 3 2 5 3 5" xfId="51938"/>
    <cellStyle name="20% - Accent6 2 3 2 5 4" xfId="30219"/>
    <cellStyle name="20% - Accent6 2 3 2 5 4 2" xfId="42616"/>
    <cellStyle name="20% - Accent6 2 3 2 5 5" xfId="38365"/>
    <cellStyle name="20% - Accent6 2 3 2 5 6" xfId="47315"/>
    <cellStyle name="20% - Accent6 2 3 2 5 7" xfId="51936"/>
    <cellStyle name="20% - Accent6 2 3 2 6" xfId="20604"/>
    <cellStyle name="20% - Accent6 2 3 2 6 2" xfId="30222"/>
    <cellStyle name="20% - Accent6 2 3 2 6 2 2" xfId="42619"/>
    <cellStyle name="20% - Accent6 2 3 2 6 3" xfId="37715"/>
    <cellStyle name="20% - Accent6 2 3 2 6 4" xfId="47318"/>
    <cellStyle name="20% - Accent6 2 3 2 6 5" xfId="51939"/>
    <cellStyle name="20% - Accent6 2 3 2 7" xfId="25027"/>
    <cellStyle name="20% - Accent6 2 3 2 7 2" xfId="30223"/>
    <cellStyle name="20% - Accent6 2 3 2 7 2 2" xfId="42620"/>
    <cellStyle name="20% - Accent6 2 3 2 7 3" xfId="39016"/>
    <cellStyle name="20% - Accent6 2 3 2 7 4" xfId="47319"/>
    <cellStyle name="20% - Accent6 2 3 2 7 5" xfId="51940"/>
    <cellStyle name="20% - Accent6 2 3 2 8" xfId="26304"/>
    <cellStyle name="20% - Accent6 2 3 2 8 2" xfId="30224"/>
    <cellStyle name="20% - Accent6 2 3 2 8 2 2" xfId="42621"/>
    <cellStyle name="20% - Accent6 2 3 2 8 3" xfId="40315"/>
    <cellStyle name="20% - Accent6 2 3 2 8 4" xfId="47320"/>
    <cellStyle name="20% - Accent6 2 3 2 8 5" xfId="51941"/>
    <cellStyle name="20% - Accent6 2 3 2 9" xfId="30183"/>
    <cellStyle name="20% - Accent6 2 3 2 9 2" xfId="42580"/>
    <cellStyle name="20% - Accent6 2 3 3" xfId="17768"/>
    <cellStyle name="20% - Accent6 2 3 3 10" xfId="47321"/>
    <cellStyle name="20% - Accent6 2 3 3 11" xfId="51942"/>
    <cellStyle name="20% - Accent6 2 3 3 2" xfId="17769"/>
    <cellStyle name="20% - Accent6 2 3 3 2 2" xfId="22826"/>
    <cellStyle name="20% - Accent6 2 3 3 2 2 2" xfId="25669"/>
    <cellStyle name="20% - Accent6 2 3 3 2 2 2 2" xfId="30228"/>
    <cellStyle name="20% - Accent6 2 3 3 2 2 2 2 2" xfId="42625"/>
    <cellStyle name="20% - Accent6 2 3 3 2 2 2 3" xfId="39672"/>
    <cellStyle name="20% - Accent6 2 3 3 2 2 2 4" xfId="47324"/>
    <cellStyle name="20% - Accent6 2 3 3 2 2 2 5" xfId="51945"/>
    <cellStyle name="20% - Accent6 2 3 3 2 2 3" xfId="26951"/>
    <cellStyle name="20% - Accent6 2 3 3 2 2 3 2" xfId="30229"/>
    <cellStyle name="20% - Accent6 2 3 3 2 2 3 2 2" xfId="42626"/>
    <cellStyle name="20% - Accent6 2 3 3 2 2 3 3" xfId="40974"/>
    <cellStyle name="20% - Accent6 2 3 3 2 2 3 4" xfId="47325"/>
    <cellStyle name="20% - Accent6 2 3 3 2 2 3 5" xfId="51946"/>
    <cellStyle name="20% - Accent6 2 3 3 2 2 4" xfId="30227"/>
    <cellStyle name="20% - Accent6 2 3 3 2 2 4 2" xfId="42624"/>
    <cellStyle name="20% - Accent6 2 3 3 2 2 5" xfId="38372"/>
    <cellStyle name="20% - Accent6 2 3 3 2 2 6" xfId="47323"/>
    <cellStyle name="20% - Accent6 2 3 3 2 2 7" xfId="51944"/>
    <cellStyle name="20% - Accent6 2 3 3 2 3" xfId="20611"/>
    <cellStyle name="20% - Accent6 2 3 3 2 3 2" xfId="30230"/>
    <cellStyle name="20% - Accent6 2 3 3 2 3 2 2" xfId="42627"/>
    <cellStyle name="20% - Accent6 2 3 3 2 3 3" xfId="37722"/>
    <cellStyle name="20% - Accent6 2 3 3 2 3 4" xfId="47326"/>
    <cellStyle name="20% - Accent6 2 3 3 2 3 5" xfId="51947"/>
    <cellStyle name="20% - Accent6 2 3 3 2 4" xfId="25034"/>
    <cellStyle name="20% - Accent6 2 3 3 2 4 2" xfId="30231"/>
    <cellStyle name="20% - Accent6 2 3 3 2 4 2 2" xfId="42628"/>
    <cellStyle name="20% - Accent6 2 3 3 2 4 3" xfId="39023"/>
    <cellStyle name="20% - Accent6 2 3 3 2 4 4" xfId="47327"/>
    <cellStyle name="20% - Accent6 2 3 3 2 4 5" xfId="51948"/>
    <cellStyle name="20% - Accent6 2 3 3 2 5" xfId="26311"/>
    <cellStyle name="20% - Accent6 2 3 3 2 5 2" xfId="30232"/>
    <cellStyle name="20% - Accent6 2 3 3 2 5 2 2" xfId="42629"/>
    <cellStyle name="20% - Accent6 2 3 3 2 5 3" xfId="40322"/>
    <cellStyle name="20% - Accent6 2 3 3 2 5 4" xfId="47328"/>
    <cellStyle name="20% - Accent6 2 3 3 2 5 5" xfId="51949"/>
    <cellStyle name="20% - Accent6 2 3 3 2 6" xfId="30226"/>
    <cellStyle name="20% - Accent6 2 3 3 2 6 2" xfId="42623"/>
    <cellStyle name="20% - Accent6 2 3 3 2 7" xfId="37062"/>
    <cellStyle name="20% - Accent6 2 3 3 2 8" xfId="47322"/>
    <cellStyle name="20% - Accent6 2 3 3 2 9" xfId="51943"/>
    <cellStyle name="20% - Accent6 2 3 3 3" xfId="17770"/>
    <cellStyle name="20% - Accent6 2 3 3 3 2" xfId="22827"/>
    <cellStyle name="20% - Accent6 2 3 3 3 2 2" xfId="25670"/>
    <cellStyle name="20% - Accent6 2 3 3 3 2 2 2" xfId="30235"/>
    <cellStyle name="20% - Accent6 2 3 3 3 2 2 2 2" xfId="42632"/>
    <cellStyle name="20% - Accent6 2 3 3 3 2 2 3" xfId="39673"/>
    <cellStyle name="20% - Accent6 2 3 3 3 2 2 4" xfId="47331"/>
    <cellStyle name="20% - Accent6 2 3 3 3 2 2 5" xfId="51952"/>
    <cellStyle name="20% - Accent6 2 3 3 3 2 3" xfId="26952"/>
    <cellStyle name="20% - Accent6 2 3 3 3 2 3 2" xfId="30236"/>
    <cellStyle name="20% - Accent6 2 3 3 3 2 3 2 2" xfId="42633"/>
    <cellStyle name="20% - Accent6 2 3 3 3 2 3 3" xfId="40975"/>
    <cellStyle name="20% - Accent6 2 3 3 3 2 3 4" xfId="47332"/>
    <cellStyle name="20% - Accent6 2 3 3 3 2 3 5" xfId="51953"/>
    <cellStyle name="20% - Accent6 2 3 3 3 2 4" xfId="30234"/>
    <cellStyle name="20% - Accent6 2 3 3 3 2 4 2" xfId="42631"/>
    <cellStyle name="20% - Accent6 2 3 3 3 2 5" xfId="38373"/>
    <cellStyle name="20% - Accent6 2 3 3 3 2 6" xfId="47330"/>
    <cellStyle name="20% - Accent6 2 3 3 3 2 7" xfId="51951"/>
    <cellStyle name="20% - Accent6 2 3 3 3 3" xfId="20612"/>
    <cellStyle name="20% - Accent6 2 3 3 3 3 2" xfId="30237"/>
    <cellStyle name="20% - Accent6 2 3 3 3 3 2 2" xfId="42634"/>
    <cellStyle name="20% - Accent6 2 3 3 3 3 3" xfId="37723"/>
    <cellStyle name="20% - Accent6 2 3 3 3 3 4" xfId="47333"/>
    <cellStyle name="20% - Accent6 2 3 3 3 3 5" xfId="51954"/>
    <cellStyle name="20% - Accent6 2 3 3 3 4" xfId="25035"/>
    <cellStyle name="20% - Accent6 2 3 3 3 4 2" xfId="30238"/>
    <cellStyle name="20% - Accent6 2 3 3 3 4 2 2" xfId="42635"/>
    <cellStyle name="20% - Accent6 2 3 3 3 4 3" xfId="39024"/>
    <cellStyle name="20% - Accent6 2 3 3 3 4 4" xfId="47334"/>
    <cellStyle name="20% - Accent6 2 3 3 3 4 5" xfId="51955"/>
    <cellStyle name="20% - Accent6 2 3 3 3 5" xfId="26312"/>
    <cellStyle name="20% - Accent6 2 3 3 3 5 2" xfId="30239"/>
    <cellStyle name="20% - Accent6 2 3 3 3 5 2 2" xfId="42636"/>
    <cellStyle name="20% - Accent6 2 3 3 3 5 3" xfId="40323"/>
    <cellStyle name="20% - Accent6 2 3 3 3 5 4" xfId="47335"/>
    <cellStyle name="20% - Accent6 2 3 3 3 5 5" xfId="51956"/>
    <cellStyle name="20% - Accent6 2 3 3 3 6" xfId="30233"/>
    <cellStyle name="20% - Accent6 2 3 3 3 6 2" xfId="42630"/>
    <cellStyle name="20% - Accent6 2 3 3 3 7" xfId="37063"/>
    <cellStyle name="20% - Accent6 2 3 3 3 8" xfId="47329"/>
    <cellStyle name="20% - Accent6 2 3 3 3 9" xfId="51950"/>
    <cellStyle name="20% - Accent6 2 3 3 4" xfId="22825"/>
    <cellStyle name="20% - Accent6 2 3 3 4 2" xfId="25668"/>
    <cellStyle name="20% - Accent6 2 3 3 4 2 2" xfId="30241"/>
    <cellStyle name="20% - Accent6 2 3 3 4 2 2 2" xfId="42638"/>
    <cellStyle name="20% - Accent6 2 3 3 4 2 3" xfId="39671"/>
    <cellStyle name="20% - Accent6 2 3 3 4 2 4" xfId="47337"/>
    <cellStyle name="20% - Accent6 2 3 3 4 2 5" xfId="51958"/>
    <cellStyle name="20% - Accent6 2 3 3 4 3" xfId="26950"/>
    <cellStyle name="20% - Accent6 2 3 3 4 3 2" xfId="30242"/>
    <cellStyle name="20% - Accent6 2 3 3 4 3 2 2" xfId="42639"/>
    <cellStyle name="20% - Accent6 2 3 3 4 3 3" xfId="40973"/>
    <cellStyle name="20% - Accent6 2 3 3 4 3 4" xfId="47338"/>
    <cellStyle name="20% - Accent6 2 3 3 4 3 5" xfId="51959"/>
    <cellStyle name="20% - Accent6 2 3 3 4 4" xfId="30240"/>
    <cellStyle name="20% - Accent6 2 3 3 4 4 2" xfId="42637"/>
    <cellStyle name="20% - Accent6 2 3 3 4 5" xfId="38371"/>
    <cellStyle name="20% - Accent6 2 3 3 4 6" xfId="47336"/>
    <cellStyle name="20% - Accent6 2 3 3 4 7" xfId="51957"/>
    <cellStyle name="20% - Accent6 2 3 3 5" xfId="20610"/>
    <cellStyle name="20% - Accent6 2 3 3 5 2" xfId="30243"/>
    <cellStyle name="20% - Accent6 2 3 3 5 2 2" xfId="42640"/>
    <cellStyle name="20% - Accent6 2 3 3 5 3" xfId="37721"/>
    <cellStyle name="20% - Accent6 2 3 3 5 4" xfId="47339"/>
    <cellStyle name="20% - Accent6 2 3 3 5 5" xfId="51960"/>
    <cellStyle name="20% - Accent6 2 3 3 6" xfId="25033"/>
    <cellStyle name="20% - Accent6 2 3 3 6 2" xfId="30244"/>
    <cellStyle name="20% - Accent6 2 3 3 6 2 2" xfId="42641"/>
    <cellStyle name="20% - Accent6 2 3 3 6 3" xfId="39022"/>
    <cellStyle name="20% - Accent6 2 3 3 6 4" xfId="47340"/>
    <cellStyle name="20% - Accent6 2 3 3 6 5" xfId="51961"/>
    <cellStyle name="20% - Accent6 2 3 3 7" xfId="26310"/>
    <cellStyle name="20% - Accent6 2 3 3 7 2" xfId="30245"/>
    <cellStyle name="20% - Accent6 2 3 3 7 2 2" xfId="42642"/>
    <cellStyle name="20% - Accent6 2 3 3 7 3" xfId="40321"/>
    <cellStyle name="20% - Accent6 2 3 3 7 4" xfId="47341"/>
    <cellStyle name="20% - Accent6 2 3 3 7 5" xfId="51962"/>
    <cellStyle name="20% - Accent6 2 3 3 8" xfId="30225"/>
    <cellStyle name="20% - Accent6 2 3 3 8 2" xfId="42622"/>
    <cellStyle name="20% - Accent6 2 3 3 9" xfId="37061"/>
    <cellStyle name="20% - Accent6 2 3 4" xfId="17771"/>
    <cellStyle name="20% - Accent6 2 3 4 2" xfId="22828"/>
    <cellStyle name="20% - Accent6 2 3 4 2 2" xfId="25671"/>
    <cellStyle name="20% - Accent6 2 3 4 2 2 2" xfId="30248"/>
    <cellStyle name="20% - Accent6 2 3 4 2 2 2 2" xfId="42645"/>
    <cellStyle name="20% - Accent6 2 3 4 2 2 3" xfId="39674"/>
    <cellStyle name="20% - Accent6 2 3 4 2 2 4" xfId="47344"/>
    <cellStyle name="20% - Accent6 2 3 4 2 2 5" xfId="51965"/>
    <cellStyle name="20% - Accent6 2 3 4 2 3" xfId="26953"/>
    <cellStyle name="20% - Accent6 2 3 4 2 3 2" xfId="30249"/>
    <cellStyle name="20% - Accent6 2 3 4 2 3 2 2" xfId="42646"/>
    <cellStyle name="20% - Accent6 2 3 4 2 3 3" xfId="40976"/>
    <cellStyle name="20% - Accent6 2 3 4 2 3 4" xfId="47345"/>
    <cellStyle name="20% - Accent6 2 3 4 2 3 5" xfId="51966"/>
    <cellStyle name="20% - Accent6 2 3 4 2 4" xfId="30247"/>
    <cellStyle name="20% - Accent6 2 3 4 2 4 2" xfId="42644"/>
    <cellStyle name="20% - Accent6 2 3 4 2 5" xfId="38374"/>
    <cellStyle name="20% - Accent6 2 3 4 2 6" xfId="47343"/>
    <cellStyle name="20% - Accent6 2 3 4 2 7" xfId="51964"/>
    <cellStyle name="20% - Accent6 2 3 4 3" xfId="20613"/>
    <cellStyle name="20% - Accent6 2 3 4 3 2" xfId="30250"/>
    <cellStyle name="20% - Accent6 2 3 4 3 2 2" xfId="42647"/>
    <cellStyle name="20% - Accent6 2 3 4 3 3" xfId="37724"/>
    <cellStyle name="20% - Accent6 2 3 4 3 4" xfId="47346"/>
    <cellStyle name="20% - Accent6 2 3 4 3 5" xfId="51967"/>
    <cellStyle name="20% - Accent6 2 3 4 4" xfId="25036"/>
    <cellStyle name="20% - Accent6 2 3 4 4 2" xfId="30251"/>
    <cellStyle name="20% - Accent6 2 3 4 4 2 2" xfId="42648"/>
    <cellStyle name="20% - Accent6 2 3 4 4 3" xfId="39025"/>
    <cellStyle name="20% - Accent6 2 3 4 4 4" xfId="47347"/>
    <cellStyle name="20% - Accent6 2 3 4 4 5" xfId="51968"/>
    <cellStyle name="20% - Accent6 2 3 4 5" xfId="26313"/>
    <cellStyle name="20% - Accent6 2 3 4 5 2" xfId="30252"/>
    <cellStyle name="20% - Accent6 2 3 4 5 2 2" xfId="42649"/>
    <cellStyle name="20% - Accent6 2 3 4 5 3" xfId="40324"/>
    <cellStyle name="20% - Accent6 2 3 4 5 4" xfId="47348"/>
    <cellStyle name="20% - Accent6 2 3 4 5 5" xfId="51969"/>
    <cellStyle name="20% - Accent6 2 3 4 6" xfId="30246"/>
    <cellStyle name="20% - Accent6 2 3 4 6 2" xfId="42643"/>
    <cellStyle name="20% - Accent6 2 3 4 7" xfId="37064"/>
    <cellStyle name="20% - Accent6 2 3 4 8" xfId="47342"/>
    <cellStyle name="20% - Accent6 2 3 4 9" xfId="51963"/>
    <cellStyle name="20% - Accent6 2 3 5" xfId="17772"/>
    <cellStyle name="20% - Accent6 2 3 5 2" xfId="22829"/>
    <cellStyle name="20% - Accent6 2 3 5 2 2" xfId="25672"/>
    <cellStyle name="20% - Accent6 2 3 5 2 2 2" xfId="30255"/>
    <cellStyle name="20% - Accent6 2 3 5 2 2 2 2" xfId="42652"/>
    <cellStyle name="20% - Accent6 2 3 5 2 2 3" xfId="39675"/>
    <cellStyle name="20% - Accent6 2 3 5 2 2 4" xfId="47351"/>
    <cellStyle name="20% - Accent6 2 3 5 2 2 5" xfId="51972"/>
    <cellStyle name="20% - Accent6 2 3 5 2 3" xfId="26954"/>
    <cellStyle name="20% - Accent6 2 3 5 2 3 2" xfId="30256"/>
    <cellStyle name="20% - Accent6 2 3 5 2 3 2 2" xfId="42653"/>
    <cellStyle name="20% - Accent6 2 3 5 2 3 3" xfId="40977"/>
    <cellStyle name="20% - Accent6 2 3 5 2 3 4" xfId="47352"/>
    <cellStyle name="20% - Accent6 2 3 5 2 3 5" xfId="51973"/>
    <cellStyle name="20% - Accent6 2 3 5 2 4" xfId="30254"/>
    <cellStyle name="20% - Accent6 2 3 5 2 4 2" xfId="42651"/>
    <cellStyle name="20% - Accent6 2 3 5 2 5" xfId="38375"/>
    <cellStyle name="20% - Accent6 2 3 5 2 6" xfId="47350"/>
    <cellStyle name="20% - Accent6 2 3 5 2 7" xfId="51971"/>
    <cellStyle name="20% - Accent6 2 3 5 3" xfId="20614"/>
    <cellStyle name="20% - Accent6 2 3 5 3 2" xfId="30257"/>
    <cellStyle name="20% - Accent6 2 3 5 3 2 2" xfId="42654"/>
    <cellStyle name="20% - Accent6 2 3 5 3 3" xfId="37725"/>
    <cellStyle name="20% - Accent6 2 3 5 3 4" xfId="47353"/>
    <cellStyle name="20% - Accent6 2 3 5 3 5" xfId="51974"/>
    <cellStyle name="20% - Accent6 2 3 5 4" xfId="25037"/>
    <cellStyle name="20% - Accent6 2 3 5 4 2" xfId="30258"/>
    <cellStyle name="20% - Accent6 2 3 5 4 2 2" xfId="42655"/>
    <cellStyle name="20% - Accent6 2 3 5 4 3" xfId="39026"/>
    <cellStyle name="20% - Accent6 2 3 5 4 4" xfId="47354"/>
    <cellStyle name="20% - Accent6 2 3 5 4 5" xfId="51975"/>
    <cellStyle name="20% - Accent6 2 3 5 5" xfId="26314"/>
    <cellStyle name="20% - Accent6 2 3 5 5 2" xfId="30259"/>
    <cellStyle name="20% - Accent6 2 3 5 5 2 2" xfId="42656"/>
    <cellStyle name="20% - Accent6 2 3 5 5 3" xfId="40325"/>
    <cellStyle name="20% - Accent6 2 3 5 5 4" xfId="47355"/>
    <cellStyle name="20% - Accent6 2 3 5 5 5" xfId="51976"/>
    <cellStyle name="20% - Accent6 2 3 5 6" xfId="30253"/>
    <cellStyle name="20% - Accent6 2 3 5 6 2" xfId="42650"/>
    <cellStyle name="20% - Accent6 2 3 5 7" xfId="37065"/>
    <cellStyle name="20% - Accent6 2 3 5 8" xfId="47349"/>
    <cellStyle name="20% - Accent6 2 3 5 9" xfId="51970"/>
    <cellStyle name="20% - Accent6 2 3 6" xfId="16967"/>
    <cellStyle name="20% - Accent6 2 4" xfId="12791"/>
    <cellStyle name="20% - Accent6 2 4 2" xfId="17773"/>
    <cellStyle name="20% - Accent6 2 4 2 10" xfId="47356"/>
    <cellStyle name="20% - Accent6 2 4 2 11" xfId="51977"/>
    <cellStyle name="20% - Accent6 2 4 2 2" xfId="17774"/>
    <cellStyle name="20% - Accent6 2 4 2 2 2" xfId="22831"/>
    <cellStyle name="20% - Accent6 2 4 2 2 2 2" xfId="25674"/>
    <cellStyle name="20% - Accent6 2 4 2 2 2 2 2" xfId="30263"/>
    <cellStyle name="20% - Accent6 2 4 2 2 2 2 2 2" xfId="42660"/>
    <cellStyle name="20% - Accent6 2 4 2 2 2 2 3" xfId="39677"/>
    <cellStyle name="20% - Accent6 2 4 2 2 2 2 4" xfId="47359"/>
    <cellStyle name="20% - Accent6 2 4 2 2 2 2 5" xfId="51980"/>
    <cellStyle name="20% - Accent6 2 4 2 2 2 3" xfId="26956"/>
    <cellStyle name="20% - Accent6 2 4 2 2 2 3 2" xfId="30264"/>
    <cellStyle name="20% - Accent6 2 4 2 2 2 3 2 2" xfId="42661"/>
    <cellStyle name="20% - Accent6 2 4 2 2 2 3 3" xfId="40979"/>
    <cellStyle name="20% - Accent6 2 4 2 2 2 3 4" xfId="47360"/>
    <cellStyle name="20% - Accent6 2 4 2 2 2 3 5" xfId="51981"/>
    <cellStyle name="20% - Accent6 2 4 2 2 2 4" xfId="30262"/>
    <cellStyle name="20% - Accent6 2 4 2 2 2 4 2" xfId="42659"/>
    <cellStyle name="20% - Accent6 2 4 2 2 2 5" xfId="38377"/>
    <cellStyle name="20% - Accent6 2 4 2 2 2 6" xfId="47358"/>
    <cellStyle name="20% - Accent6 2 4 2 2 2 7" xfId="51979"/>
    <cellStyle name="20% - Accent6 2 4 2 2 3" xfId="20616"/>
    <cellStyle name="20% - Accent6 2 4 2 2 3 2" xfId="30265"/>
    <cellStyle name="20% - Accent6 2 4 2 2 3 2 2" xfId="42662"/>
    <cellStyle name="20% - Accent6 2 4 2 2 3 3" xfId="37727"/>
    <cellStyle name="20% - Accent6 2 4 2 2 3 4" xfId="47361"/>
    <cellStyle name="20% - Accent6 2 4 2 2 3 5" xfId="51982"/>
    <cellStyle name="20% - Accent6 2 4 2 2 4" xfId="25039"/>
    <cellStyle name="20% - Accent6 2 4 2 2 4 2" xfId="30266"/>
    <cellStyle name="20% - Accent6 2 4 2 2 4 2 2" xfId="42663"/>
    <cellStyle name="20% - Accent6 2 4 2 2 4 3" xfId="39028"/>
    <cellStyle name="20% - Accent6 2 4 2 2 4 4" xfId="47362"/>
    <cellStyle name="20% - Accent6 2 4 2 2 4 5" xfId="51983"/>
    <cellStyle name="20% - Accent6 2 4 2 2 5" xfId="26316"/>
    <cellStyle name="20% - Accent6 2 4 2 2 5 2" xfId="30267"/>
    <cellStyle name="20% - Accent6 2 4 2 2 5 2 2" xfId="42664"/>
    <cellStyle name="20% - Accent6 2 4 2 2 5 3" xfId="40327"/>
    <cellStyle name="20% - Accent6 2 4 2 2 5 4" xfId="47363"/>
    <cellStyle name="20% - Accent6 2 4 2 2 5 5" xfId="51984"/>
    <cellStyle name="20% - Accent6 2 4 2 2 6" xfId="30261"/>
    <cellStyle name="20% - Accent6 2 4 2 2 6 2" xfId="42658"/>
    <cellStyle name="20% - Accent6 2 4 2 2 7" xfId="37067"/>
    <cellStyle name="20% - Accent6 2 4 2 2 8" xfId="47357"/>
    <cellStyle name="20% - Accent6 2 4 2 2 9" xfId="51978"/>
    <cellStyle name="20% - Accent6 2 4 2 3" xfId="17775"/>
    <cellStyle name="20% - Accent6 2 4 2 3 2" xfId="22832"/>
    <cellStyle name="20% - Accent6 2 4 2 3 2 2" xfId="25675"/>
    <cellStyle name="20% - Accent6 2 4 2 3 2 2 2" xfId="30270"/>
    <cellStyle name="20% - Accent6 2 4 2 3 2 2 2 2" xfId="42667"/>
    <cellStyle name="20% - Accent6 2 4 2 3 2 2 3" xfId="39678"/>
    <cellStyle name="20% - Accent6 2 4 2 3 2 2 4" xfId="47366"/>
    <cellStyle name="20% - Accent6 2 4 2 3 2 2 5" xfId="51987"/>
    <cellStyle name="20% - Accent6 2 4 2 3 2 3" xfId="26957"/>
    <cellStyle name="20% - Accent6 2 4 2 3 2 3 2" xfId="30271"/>
    <cellStyle name="20% - Accent6 2 4 2 3 2 3 2 2" xfId="42668"/>
    <cellStyle name="20% - Accent6 2 4 2 3 2 3 3" xfId="40980"/>
    <cellStyle name="20% - Accent6 2 4 2 3 2 3 4" xfId="47367"/>
    <cellStyle name="20% - Accent6 2 4 2 3 2 3 5" xfId="51988"/>
    <cellStyle name="20% - Accent6 2 4 2 3 2 4" xfId="30269"/>
    <cellStyle name="20% - Accent6 2 4 2 3 2 4 2" xfId="42666"/>
    <cellStyle name="20% - Accent6 2 4 2 3 2 5" xfId="38378"/>
    <cellStyle name="20% - Accent6 2 4 2 3 2 6" xfId="47365"/>
    <cellStyle name="20% - Accent6 2 4 2 3 2 7" xfId="51986"/>
    <cellStyle name="20% - Accent6 2 4 2 3 3" xfId="20617"/>
    <cellStyle name="20% - Accent6 2 4 2 3 3 2" xfId="30272"/>
    <cellStyle name="20% - Accent6 2 4 2 3 3 2 2" xfId="42669"/>
    <cellStyle name="20% - Accent6 2 4 2 3 3 3" xfId="37728"/>
    <cellStyle name="20% - Accent6 2 4 2 3 3 4" xfId="47368"/>
    <cellStyle name="20% - Accent6 2 4 2 3 3 5" xfId="51989"/>
    <cellStyle name="20% - Accent6 2 4 2 3 4" xfId="25040"/>
    <cellStyle name="20% - Accent6 2 4 2 3 4 2" xfId="30273"/>
    <cellStyle name="20% - Accent6 2 4 2 3 4 2 2" xfId="42670"/>
    <cellStyle name="20% - Accent6 2 4 2 3 4 3" xfId="39029"/>
    <cellStyle name="20% - Accent6 2 4 2 3 4 4" xfId="47369"/>
    <cellStyle name="20% - Accent6 2 4 2 3 4 5" xfId="51990"/>
    <cellStyle name="20% - Accent6 2 4 2 3 5" xfId="26317"/>
    <cellStyle name="20% - Accent6 2 4 2 3 5 2" xfId="30274"/>
    <cellStyle name="20% - Accent6 2 4 2 3 5 2 2" xfId="42671"/>
    <cellStyle name="20% - Accent6 2 4 2 3 5 3" xfId="40328"/>
    <cellStyle name="20% - Accent6 2 4 2 3 5 4" xfId="47370"/>
    <cellStyle name="20% - Accent6 2 4 2 3 5 5" xfId="51991"/>
    <cellStyle name="20% - Accent6 2 4 2 3 6" xfId="30268"/>
    <cellStyle name="20% - Accent6 2 4 2 3 6 2" xfId="42665"/>
    <cellStyle name="20% - Accent6 2 4 2 3 7" xfId="37068"/>
    <cellStyle name="20% - Accent6 2 4 2 3 8" xfId="47364"/>
    <cellStyle name="20% - Accent6 2 4 2 3 9" xfId="51985"/>
    <cellStyle name="20% - Accent6 2 4 2 4" xfId="22830"/>
    <cellStyle name="20% - Accent6 2 4 2 4 2" xfId="25673"/>
    <cellStyle name="20% - Accent6 2 4 2 4 2 2" xfId="30276"/>
    <cellStyle name="20% - Accent6 2 4 2 4 2 2 2" xfId="42673"/>
    <cellStyle name="20% - Accent6 2 4 2 4 2 3" xfId="39676"/>
    <cellStyle name="20% - Accent6 2 4 2 4 2 4" xfId="47372"/>
    <cellStyle name="20% - Accent6 2 4 2 4 2 5" xfId="51993"/>
    <cellStyle name="20% - Accent6 2 4 2 4 3" xfId="26955"/>
    <cellStyle name="20% - Accent6 2 4 2 4 3 2" xfId="30277"/>
    <cellStyle name="20% - Accent6 2 4 2 4 3 2 2" xfId="42674"/>
    <cellStyle name="20% - Accent6 2 4 2 4 3 3" xfId="40978"/>
    <cellStyle name="20% - Accent6 2 4 2 4 3 4" xfId="47373"/>
    <cellStyle name="20% - Accent6 2 4 2 4 3 5" xfId="51994"/>
    <cellStyle name="20% - Accent6 2 4 2 4 4" xfId="30275"/>
    <cellStyle name="20% - Accent6 2 4 2 4 4 2" xfId="42672"/>
    <cellStyle name="20% - Accent6 2 4 2 4 5" xfId="38376"/>
    <cellStyle name="20% - Accent6 2 4 2 4 6" xfId="47371"/>
    <cellStyle name="20% - Accent6 2 4 2 4 7" xfId="51992"/>
    <cellStyle name="20% - Accent6 2 4 2 5" xfId="20615"/>
    <cellStyle name="20% - Accent6 2 4 2 5 2" xfId="30278"/>
    <cellStyle name="20% - Accent6 2 4 2 5 2 2" xfId="42675"/>
    <cellStyle name="20% - Accent6 2 4 2 5 3" xfId="37726"/>
    <cellStyle name="20% - Accent6 2 4 2 5 4" xfId="47374"/>
    <cellStyle name="20% - Accent6 2 4 2 5 5" xfId="51995"/>
    <cellStyle name="20% - Accent6 2 4 2 6" xfId="25038"/>
    <cellStyle name="20% - Accent6 2 4 2 6 2" xfId="30279"/>
    <cellStyle name="20% - Accent6 2 4 2 6 2 2" xfId="42676"/>
    <cellStyle name="20% - Accent6 2 4 2 6 3" xfId="39027"/>
    <cellStyle name="20% - Accent6 2 4 2 6 4" xfId="47375"/>
    <cellStyle name="20% - Accent6 2 4 2 6 5" xfId="51996"/>
    <cellStyle name="20% - Accent6 2 4 2 7" xfId="26315"/>
    <cellStyle name="20% - Accent6 2 4 2 7 2" xfId="30280"/>
    <cellStyle name="20% - Accent6 2 4 2 7 2 2" xfId="42677"/>
    <cellStyle name="20% - Accent6 2 4 2 7 3" xfId="40326"/>
    <cellStyle name="20% - Accent6 2 4 2 7 4" xfId="47376"/>
    <cellStyle name="20% - Accent6 2 4 2 7 5" xfId="51997"/>
    <cellStyle name="20% - Accent6 2 4 2 8" xfId="30260"/>
    <cellStyle name="20% - Accent6 2 4 2 8 2" xfId="42657"/>
    <cellStyle name="20% - Accent6 2 4 2 9" xfId="37066"/>
    <cellStyle name="20% - Accent6 2 4 3" xfId="17776"/>
    <cellStyle name="20% - Accent6 2 4 3 10" xfId="47377"/>
    <cellStyle name="20% - Accent6 2 4 3 11" xfId="51998"/>
    <cellStyle name="20% - Accent6 2 4 3 2" xfId="17777"/>
    <cellStyle name="20% - Accent6 2 4 3 2 2" xfId="22834"/>
    <cellStyle name="20% - Accent6 2 4 3 2 2 2" xfId="25677"/>
    <cellStyle name="20% - Accent6 2 4 3 2 2 2 2" xfId="30284"/>
    <cellStyle name="20% - Accent6 2 4 3 2 2 2 2 2" xfId="42681"/>
    <cellStyle name="20% - Accent6 2 4 3 2 2 2 3" xfId="39680"/>
    <cellStyle name="20% - Accent6 2 4 3 2 2 2 4" xfId="47380"/>
    <cellStyle name="20% - Accent6 2 4 3 2 2 2 5" xfId="52001"/>
    <cellStyle name="20% - Accent6 2 4 3 2 2 3" xfId="26959"/>
    <cellStyle name="20% - Accent6 2 4 3 2 2 3 2" xfId="30285"/>
    <cellStyle name="20% - Accent6 2 4 3 2 2 3 2 2" xfId="42682"/>
    <cellStyle name="20% - Accent6 2 4 3 2 2 3 3" xfId="40982"/>
    <cellStyle name="20% - Accent6 2 4 3 2 2 3 4" xfId="47381"/>
    <cellStyle name="20% - Accent6 2 4 3 2 2 3 5" xfId="52002"/>
    <cellStyle name="20% - Accent6 2 4 3 2 2 4" xfId="30283"/>
    <cellStyle name="20% - Accent6 2 4 3 2 2 4 2" xfId="42680"/>
    <cellStyle name="20% - Accent6 2 4 3 2 2 5" xfId="38380"/>
    <cellStyle name="20% - Accent6 2 4 3 2 2 6" xfId="47379"/>
    <cellStyle name="20% - Accent6 2 4 3 2 2 7" xfId="52000"/>
    <cellStyle name="20% - Accent6 2 4 3 2 3" xfId="20619"/>
    <cellStyle name="20% - Accent6 2 4 3 2 3 2" xfId="30286"/>
    <cellStyle name="20% - Accent6 2 4 3 2 3 2 2" xfId="42683"/>
    <cellStyle name="20% - Accent6 2 4 3 2 3 3" xfId="37730"/>
    <cellStyle name="20% - Accent6 2 4 3 2 3 4" xfId="47382"/>
    <cellStyle name="20% - Accent6 2 4 3 2 3 5" xfId="52003"/>
    <cellStyle name="20% - Accent6 2 4 3 2 4" xfId="25042"/>
    <cellStyle name="20% - Accent6 2 4 3 2 4 2" xfId="30287"/>
    <cellStyle name="20% - Accent6 2 4 3 2 4 2 2" xfId="42684"/>
    <cellStyle name="20% - Accent6 2 4 3 2 4 3" xfId="39031"/>
    <cellStyle name="20% - Accent6 2 4 3 2 4 4" xfId="47383"/>
    <cellStyle name="20% - Accent6 2 4 3 2 4 5" xfId="52004"/>
    <cellStyle name="20% - Accent6 2 4 3 2 5" xfId="26319"/>
    <cellStyle name="20% - Accent6 2 4 3 2 5 2" xfId="30288"/>
    <cellStyle name="20% - Accent6 2 4 3 2 5 2 2" xfId="42685"/>
    <cellStyle name="20% - Accent6 2 4 3 2 5 3" xfId="40330"/>
    <cellStyle name="20% - Accent6 2 4 3 2 5 4" xfId="47384"/>
    <cellStyle name="20% - Accent6 2 4 3 2 5 5" xfId="52005"/>
    <cellStyle name="20% - Accent6 2 4 3 2 6" xfId="30282"/>
    <cellStyle name="20% - Accent6 2 4 3 2 6 2" xfId="42679"/>
    <cellStyle name="20% - Accent6 2 4 3 2 7" xfId="37070"/>
    <cellStyle name="20% - Accent6 2 4 3 2 8" xfId="47378"/>
    <cellStyle name="20% - Accent6 2 4 3 2 9" xfId="51999"/>
    <cellStyle name="20% - Accent6 2 4 3 3" xfId="17778"/>
    <cellStyle name="20% - Accent6 2 4 3 3 2" xfId="22835"/>
    <cellStyle name="20% - Accent6 2 4 3 3 2 2" xfId="25678"/>
    <cellStyle name="20% - Accent6 2 4 3 3 2 2 2" xfId="30291"/>
    <cellStyle name="20% - Accent6 2 4 3 3 2 2 2 2" xfId="42688"/>
    <cellStyle name="20% - Accent6 2 4 3 3 2 2 3" xfId="39681"/>
    <cellStyle name="20% - Accent6 2 4 3 3 2 2 4" xfId="47387"/>
    <cellStyle name="20% - Accent6 2 4 3 3 2 2 5" xfId="52008"/>
    <cellStyle name="20% - Accent6 2 4 3 3 2 3" xfId="26960"/>
    <cellStyle name="20% - Accent6 2 4 3 3 2 3 2" xfId="30292"/>
    <cellStyle name="20% - Accent6 2 4 3 3 2 3 2 2" xfId="42689"/>
    <cellStyle name="20% - Accent6 2 4 3 3 2 3 3" xfId="40983"/>
    <cellStyle name="20% - Accent6 2 4 3 3 2 3 4" xfId="47388"/>
    <cellStyle name="20% - Accent6 2 4 3 3 2 3 5" xfId="52009"/>
    <cellStyle name="20% - Accent6 2 4 3 3 2 4" xfId="30290"/>
    <cellStyle name="20% - Accent6 2 4 3 3 2 4 2" xfId="42687"/>
    <cellStyle name="20% - Accent6 2 4 3 3 2 5" xfId="38381"/>
    <cellStyle name="20% - Accent6 2 4 3 3 2 6" xfId="47386"/>
    <cellStyle name="20% - Accent6 2 4 3 3 2 7" xfId="52007"/>
    <cellStyle name="20% - Accent6 2 4 3 3 3" xfId="20620"/>
    <cellStyle name="20% - Accent6 2 4 3 3 3 2" xfId="30293"/>
    <cellStyle name="20% - Accent6 2 4 3 3 3 2 2" xfId="42690"/>
    <cellStyle name="20% - Accent6 2 4 3 3 3 3" xfId="37731"/>
    <cellStyle name="20% - Accent6 2 4 3 3 3 4" xfId="47389"/>
    <cellStyle name="20% - Accent6 2 4 3 3 3 5" xfId="52010"/>
    <cellStyle name="20% - Accent6 2 4 3 3 4" xfId="25043"/>
    <cellStyle name="20% - Accent6 2 4 3 3 4 2" xfId="30294"/>
    <cellStyle name="20% - Accent6 2 4 3 3 4 2 2" xfId="42691"/>
    <cellStyle name="20% - Accent6 2 4 3 3 4 3" xfId="39032"/>
    <cellStyle name="20% - Accent6 2 4 3 3 4 4" xfId="47390"/>
    <cellStyle name="20% - Accent6 2 4 3 3 4 5" xfId="52011"/>
    <cellStyle name="20% - Accent6 2 4 3 3 5" xfId="26320"/>
    <cellStyle name="20% - Accent6 2 4 3 3 5 2" xfId="30295"/>
    <cellStyle name="20% - Accent6 2 4 3 3 5 2 2" xfId="42692"/>
    <cellStyle name="20% - Accent6 2 4 3 3 5 3" xfId="40331"/>
    <cellStyle name="20% - Accent6 2 4 3 3 5 4" xfId="47391"/>
    <cellStyle name="20% - Accent6 2 4 3 3 5 5" xfId="52012"/>
    <cellStyle name="20% - Accent6 2 4 3 3 6" xfId="30289"/>
    <cellStyle name="20% - Accent6 2 4 3 3 6 2" xfId="42686"/>
    <cellStyle name="20% - Accent6 2 4 3 3 7" xfId="37071"/>
    <cellStyle name="20% - Accent6 2 4 3 3 8" xfId="47385"/>
    <cellStyle name="20% - Accent6 2 4 3 3 9" xfId="52006"/>
    <cellStyle name="20% - Accent6 2 4 3 4" xfId="22833"/>
    <cellStyle name="20% - Accent6 2 4 3 4 2" xfId="25676"/>
    <cellStyle name="20% - Accent6 2 4 3 4 2 2" xfId="30297"/>
    <cellStyle name="20% - Accent6 2 4 3 4 2 2 2" xfId="42694"/>
    <cellStyle name="20% - Accent6 2 4 3 4 2 3" xfId="39679"/>
    <cellStyle name="20% - Accent6 2 4 3 4 2 4" xfId="47393"/>
    <cellStyle name="20% - Accent6 2 4 3 4 2 5" xfId="52014"/>
    <cellStyle name="20% - Accent6 2 4 3 4 3" xfId="26958"/>
    <cellStyle name="20% - Accent6 2 4 3 4 3 2" xfId="30298"/>
    <cellStyle name="20% - Accent6 2 4 3 4 3 2 2" xfId="42695"/>
    <cellStyle name="20% - Accent6 2 4 3 4 3 3" xfId="40981"/>
    <cellStyle name="20% - Accent6 2 4 3 4 3 4" xfId="47394"/>
    <cellStyle name="20% - Accent6 2 4 3 4 3 5" xfId="52015"/>
    <cellStyle name="20% - Accent6 2 4 3 4 4" xfId="30296"/>
    <cellStyle name="20% - Accent6 2 4 3 4 4 2" xfId="42693"/>
    <cellStyle name="20% - Accent6 2 4 3 4 5" xfId="38379"/>
    <cellStyle name="20% - Accent6 2 4 3 4 6" xfId="47392"/>
    <cellStyle name="20% - Accent6 2 4 3 4 7" xfId="52013"/>
    <cellStyle name="20% - Accent6 2 4 3 5" xfId="20618"/>
    <cellStyle name="20% - Accent6 2 4 3 5 2" xfId="30299"/>
    <cellStyle name="20% - Accent6 2 4 3 5 2 2" xfId="42696"/>
    <cellStyle name="20% - Accent6 2 4 3 5 3" xfId="37729"/>
    <cellStyle name="20% - Accent6 2 4 3 5 4" xfId="47395"/>
    <cellStyle name="20% - Accent6 2 4 3 5 5" xfId="52016"/>
    <cellStyle name="20% - Accent6 2 4 3 6" xfId="25041"/>
    <cellStyle name="20% - Accent6 2 4 3 6 2" xfId="30300"/>
    <cellStyle name="20% - Accent6 2 4 3 6 2 2" xfId="42697"/>
    <cellStyle name="20% - Accent6 2 4 3 6 3" xfId="39030"/>
    <cellStyle name="20% - Accent6 2 4 3 6 4" xfId="47396"/>
    <cellStyle name="20% - Accent6 2 4 3 6 5" xfId="52017"/>
    <cellStyle name="20% - Accent6 2 4 3 7" xfId="26318"/>
    <cellStyle name="20% - Accent6 2 4 3 7 2" xfId="30301"/>
    <cellStyle name="20% - Accent6 2 4 3 7 2 2" xfId="42698"/>
    <cellStyle name="20% - Accent6 2 4 3 7 3" xfId="40329"/>
    <cellStyle name="20% - Accent6 2 4 3 7 4" xfId="47397"/>
    <cellStyle name="20% - Accent6 2 4 3 7 5" xfId="52018"/>
    <cellStyle name="20% - Accent6 2 4 3 8" xfId="30281"/>
    <cellStyle name="20% - Accent6 2 4 3 8 2" xfId="42678"/>
    <cellStyle name="20% - Accent6 2 4 3 9" xfId="37069"/>
    <cellStyle name="20% - Accent6 2 4 4" xfId="17779"/>
    <cellStyle name="20% - Accent6 2 4 4 2" xfId="22836"/>
    <cellStyle name="20% - Accent6 2 4 4 2 2" xfId="25679"/>
    <cellStyle name="20% - Accent6 2 4 4 2 2 2" xfId="30304"/>
    <cellStyle name="20% - Accent6 2 4 4 2 2 2 2" xfId="42701"/>
    <cellStyle name="20% - Accent6 2 4 4 2 2 3" xfId="39682"/>
    <cellStyle name="20% - Accent6 2 4 4 2 2 4" xfId="47400"/>
    <cellStyle name="20% - Accent6 2 4 4 2 2 5" xfId="52021"/>
    <cellStyle name="20% - Accent6 2 4 4 2 3" xfId="26961"/>
    <cellStyle name="20% - Accent6 2 4 4 2 3 2" xfId="30305"/>
    <cellStyle name="20% - Accent6 2 4 4 2 3 2 2" xfId="42702"/>
    <cellStyle name="20% - Accent6 2 4 4 2 3 3" xfId="40984"/>
    <cellStyle name="20% - Accent6 2 4 4 2 3 4" xfId="47401"/>
    <cellStyle name="20% - Accent6 2 4 4 2 3 5" xfId="52022"/>
    <cellStyle name="20% - Accent6 2 4 4 2 4" xfId="30303"/>
    <cellStyle name="20% - Accent6 2 4 4 2 4 2" xfId="42700"/>
    <cellStyle name="20% - Accent6 2 4 4 2 5" xfId="38382"/>
    <cellStyle name="20% - Accent6 2 4 4 2 6" xfId="47399"/>
    <cellStyle name="20% - Accent6 2 4 4 2 7" xfId="52020"/>
    <cellStyle name="20% - Accent6 2 4 4 3" xfId="20621"/>
    <cellStyle name="20% - Accent6 2 4 4 3 2" xfId="30306"/>
    <cellStyle name="20% - Accent6 2 4 4 3 2 2" xfId="42703"/>
    <cellStyle name="20% - Accent6 2 4 4 3 3" xfId="37732"/>
    <cellStyle name="20% - Accent6 2 4 4 3 4" xfId="47402"/>
    <cellStyle name="20% - Accent6 2 4 4 3 5" xfId="52023"/>
    <cellStyle name="20% - Accent6 2 4 4 4" xfId="25044"/>
    <cellStyle name="20% - Accent6 2 4 4 4 2" xfId="30307"/>
    <cellStyle name="20% - Accent6 2 4 4 4 2 2" xfId="42704"/>
    <cellStyle name="20% - Accent6 2 4 4 4 3" xfId="39033"/>
    <cellStyle name="20% - Accent6 2 4 4 4 4" xfId="47403"/>
    <cellStyle name="20% - Accent6 2 4 4 4 5" xfId="52024"/>
    <cellStyle name="20% - Accent6 2 4 4 5" xfId="26321"/>
    <cellStyle name="20% - Accent6 2 4 4 5 2" xfId="30308"/>
    <cellStyle name="20% - Accent6 2 4 4 5 2 2" xfId="42705"/>
    <cellStyle name="20% - Accent6 2 4 4 5 3" xfId="40332"/>
    <cellStyle name="20% - Accent6 2 4 4 5 4" xfId="47404"/>
    <cellStyle name="20% - Accent6 2 4 4 5 5" xfId="52025"/>
    <cellStyle name="20% - Accent6 2 4 4 6" xfId="30302"/>
    <cellStyle name="20% - Accent6 2 4 4 6 2" xfId="42699"/>
    <cellStyle name="20% - Accent6 2 4 4 7" xfId="37072"/>
    <cellStyle name="20% - Accent6 2 4 4 8" xfId="47398"/>
    <cellStyle name="20% - Accent6 2 4 4 9" xfId="52019"/>
    <cellStyle name="20% - Accent6 2 4 5" xfId="17780"/>
    <cellStyle name="20% - Accent6 2 4 5 2" xfId="22837"/>
    <cellStyle name="20% - Accent6 2 4 5 2 2" xfId="25680"/>
    <cellStyle name="20% - Accent6 2 4 5 2 2 2" xfId="30311"/>
    <cellStyle name="20% - Accent6 2 4 5 2 2 2 2" xfId="42708"/>
    <cellStyle name="20% - Accent6 2 4 5 2 2 3" xfId="39683"/>
    <cellStyle name="20% - Accent6 2 4 5 2 2 4" xfId="47407"/>
    <cellStyle name="20% - Accent6 2 4 5 2 2 5" xfId="52028"/>
    <cellStyle name="20% - Accent6 2 4 5 2 3" xfId="26962"/>
    <cellStyle name="20% - Accent6 2 4 5 2 3 2" xfId="30312"/>
    <cellStyle name="20% - Accent6 2 4 5 2 3 2 2" xfId="42709"/>
    <cellStyle name="20% - Accent6 2 4 5 2 3 3" xfId="40985"/>
    <cellStyle name="20% - Accent6 2 4 5 2 3 4" xfId="47408"/>
    <cellStyle name="20% - Accent6 2 4 5 2 3 5" xfId="52029"/>
    <cellStyle name="20% - Accent6 2 4 5 2 4" xfId="30310"/>
    <cellStyle name="20% - Accent6 2 4 5 2 4 2" xfId="42707"/>
    <cellStyle name="20% - Accent6 2 4 5 2 5" xfId="38383"/>
    <cellStyle name="20% - Accent6 2 4 5 2 6" xfId="47406"/>
    <cellStyle name="20% - Accent6 2 4 5 2 7" xfId="52027"/>
    <cellStyle name="20% - Accent6 2 4 5 3" xfId="20622"/>
    <cellStyle name="20% - Accent6 2 4 5 3 2" xfId="30313"/>
    <cellStyle name="20% - Accent6 2 4 5 3 2 2" xfId="42710"/>
    <cellStyle name="20% - Accent6 2 4 5 3 3" xfId="37733"/>
    <cellStyle name="20% - Accent6 2 4 5 3 4" xfId="47409"/>
    <cellStyle name="20% - Accent6 2 4 5 3 5" xfId="52030"/>
    <cellStyle name="20% - Accent6 2 4 5 4" xfId="25045"/>
    <cellStyle name="20% - Accent6 2 4 5 4 2" xfId="30314"/>
    <cellStyle name="20% - Accent6 2 4 5 4 2 2" xfId="42711"/>
    <cellStyle name="20% - Accent6 2 4 5 4 3" xfId="39034"/>
    <cellStyle name="20% - Accent6 2 4 5 4 4" xfId="47410"/>
    <cellStyle name="20% - Accent6 2 4 5 4 5" xfId="52031"/>
    <cellStyle name="20% - Accent6 2 4 5 5" xfId="26322"/>
    <cellStyle name="20% - Accent6 2 4 5 5 2" xfId="30315"/>
    <cellStyle name="20% - Accent6 2 4 5 5 2 2" xfId="42712"/>
    <cellStyle name="20% - Accent6 2 4 5 5 3" xfId="40333"/>
    <cellStyle name="20% - Accent6 2 4 5 5 4" xfId="47411"/>
    <cellStyle name="20% - Accent6 2 4 5 5 5" xfId="52032"/>
    <cellStyle name="20% - Accent6 2 4 5 6" xfId="30309"/>
    <cellStyle name="20% - Accent6 2 4 5 6 2" xfId="42706"/>
    <cellStyle name="20% - Accent6 2 4 5 7" xfId="37073"/>
    <cellStyle name="20% - Accent6 2 4 5 8" xfId="47405"/>
    <cellStyle name="20% - Accent6 2 4 5 9" xfId="52026"/>
    <cellStyle name="20% - Accent6 2 4 6" xfId="16968"/>
    <cellStyle name="20% - Accent6 2 5" xfId="12792"/>
    <cellStyle name="20% - Accent6 2 5 2" xfId="17781"/>
    <cellStyle name="20% - Accent6 2 5 2 10" xfId="47412"/>
    <cellStyle name="20% - Accent6 2 5 2 11" xfId="52033"/>
    <cellStyle name="20% - Accent6 2 5 2 2" xfId="17782"/>
    <cellStyle name="20% - Accent6 2 5 2 2 2" xfId="22839"/>
    <cellStyle name="20% - Accent6 2 5 2 2 2 2" xfId="25682"/>
    <cellStyle name="20% - Accent6 2 5 2 2 2 2 2" xfId="30319"/>
    <cellStyle name="20% - Accent6 2 5 2 2 2 2 2 2" xfId="42716"/>
    <cellStyle name="20% - Accent6 2 5 2 2 2 2 3" xfId="39685"/>
    <cellStyle name="20% - Accent6 2 5 2 2 2 2 4" xfId="47415"/>
    <cellStyle name="20% - Accent6 2 5 2 2 2 2 5" xfId="52036"/>
    <cellStyle name="20% - Accent6 2 5 2 2 2 3" xfId="26964"/>
    <cellStyle name="20% - Accent6 2 5 2 2 2 3 2" xfId="30320"/>
    <cellStyle name="20% - Accent6 2 5 2 2 2 3 2 2" xfId="42717"/>
    <cellStyle name="20% - Accent6 2 5 2 2 2 3 3" xfId="40987"/>
    <cellStyle name="20% - Accent6 2 5 2 2 2 3 4" xfId="47416"/>
    <cellStyle name="20% - Accent6 2 5 2 2 2 3 5" xfId="52037"/>
    <cellStyle name="20% - Accent6 2 5 2 2 2 4" xfId="30318"/>
    <cellStyle name="20% - Accent6 2 5 2 2 2 4 2" xfId="42715"/>
    <cellStyle name="20% - Accent6 2 5 2 2 2 5" xfId="38385"/>
    <cellStyle name="20% - Accent6 2 5 2 2 2 6" xfId="47414"/>
    <cellStyle name="20% - Accent6 2 5 2 2 2 7" xfId="52035"/>
    <cellStyle name="20% - Accent6 2 5 2 2 3" xfId="20624"/>
    <cellStyle name="20% - Accent6 2 5 2 2 3 2" xfId="30321"/>
    <cellStyle name="20% - Accent6 2 5 2 2 3 2 2" xfId="42718"/>
    <cellStyle name="20% - Accent6 2 5 2 2 3 3" xfId="37735"/>
    <cellStyle name="20% - Accent6 2 5 2 2 3 4" xfId="47417"/>
    <cellStyle name="20% - Accent6 2 5 2 2 3 5" xfId="52038"/>
    <cellStyle name="20% - Accent6 2 5 2 2 4" xfId="25047"/>
    <cellStyle name="20% - Accent6 2 5 2 2 4 2" xfId="30322"/>
    <cellStyle name="20% - Accent6 2 5 2 2 4 2 2" xfId="42719"/>
    <cellStyle name="20% - Accent6 2 5 2 2 4 3" xfId="39036"/>
    <cellStyle name="20% - Accent6 2 5 2 2 4 4" xfId="47418"/>
    <cellStyle name="20% - Accent6 2 5 2 2 4 5" xfId="52039"/>
    <cellStyle name="20% - Accent6 2 5 2 2 5" xfId="26324"/>
    <cellStyle name="20% - Accent6 2 5 2 2 5 2" xfId="30323"/>
    <cellStyle name="20% - Accent6 2 5 2 2 5 2 2" xfId="42720"/>
    <cellStyle name="20% - Accent6 2 5 2 2 5 3" xfId="40335"/>
    <cellStyle name="20% - Accent6 2 5 2 2 5 4" xfId="47419"/>
    <cellStyle name="20% - Accent6 2 5 2 2 5 5" xfId="52040"/>
    <cellStyle name="20% - Accent6 2 5 2 2 6" xfId="30317"/>
    <cellStyle name="20% - Accent6 2 5 2 2 6 2" xfId="42714"/>
    <cellStyle name="20% - Accent6 2 5 2 2 7" xfId="37075"/>
    <cellStyle name="20% - Accent6 2 5 2 2 8" xfId="47413"/>
    <cellStyle name="20% - Accent6 2 5 2 2 9" xfId="52034"/>
    <cellStyle name="20% - Accent6 2 5 2 3" xfId="17783"/>
    <cellStyle name="20% - Accent6 2 5 2 3 2" xfId="22840"/>
    <cellStyle name="20% - Accent6 2 5 2 3 2 2" xfId="25683"/>
    <cellStyle name="20% - Accent6 2 5 2 3 2 2 2" xfId="30326"/>
    <cellStyle name="20% - Accent6 2 5 2 3 2 2 2 2" xfId="42723"/>
    <cellStyle name="20% - Accent6 2 5 2 3 2 2 3" xfId="39686"/>
    <cellStyle name="20% - Accent6 2 5 2 3 2 2 4" xfId="47422"/>
    <cellStyle name="20% - Accent6 2 5 2 3 2 2 5" xfId="52043"/>
    <cellStyle name="20% - Accent6 2 5 2 3 2 3" xfId="26965"/>
    <cellStyle name="20% - Accent6 2 5 2 3 2 3 2" xfId="30327"/>
    <cellStyle name="20% - Accent6 2 5 2 3 2 3 2 2" xfId="42724"/>
    <cellStyle name="20% - Accent6 2 5 2 3 2 3 3" xfId="40988"/>
    <cellStyle name="20% - Accent6 2 5 2 3 2 3 4" xfId="47423"/>
    <cellStyle name="20% - Accent6 2 5 2 3 2 3 5" xfId="52044"/>
    <cellStyle name="20% - Accent6 2 5 2 3 2 4" xfId="30325"/>
    <cellStyle name="20% - Accent6 2 5 2 3 2 4 2" xfId="42722"/>
    <cellStyle name="20% - Accent6 2 5 2 3 2 5" xfId="38386"/>
    <cellStyle name="20% - Accent6 2 5 2 3 2 6" xfId="47421"/>
    <cellStyle name="20% - Accent6 2 5 2 3 2 7" xfId="52042"/>
    <cellStyle name="20% - Accent6 2 5 2 3 3" xfId="20625"/>
    <cellStyle name="20% - Accent6 2 5 2 3 3 2" xfId="30328"/>
    <cellStyle name="20% - Accent6 2 5 2 3 3 2 2" xfId="42725"/>
    <cellStyle name="20% - Accent6 2 5 2 3 3 3" xfId="37736"/>
    <cellStyle name="20% - Accent6 2 5 2 3 3 4" xfId="47424"/>
    <cellStyle name="20% - Accent6 2 5 2 3 3 5" xfId="52045"/>
    <cellStyle name="20% - Accent6 2 5 2 3 4" xfId="25048"/>
    <cellStyle name="20% - Accent6 2 5 2 3 4 2" xfId="30329"/>
    <cellStyle name="20% - Accent6 2 5 2 3 4 2 2" xfId="42726"/>
    <cellStyle name="20% - Accent6 2 5 2 3 4 3" xfId="39037"/>
    <cellStyle name="20% - Accent6 2 5 2 3 4 4" xfId="47425"/>
    <cellStyle name="20% - Accent6 2 5 2 3 4 5" xfId="52046"/>
    <cellStyle name="20% - Accent6 2 5 2 3 5" xfId="26325"/>
    <cellStyle name="20% - Accent6 2 5 2 3 5 2" xfId="30330"/>
    <cellStyle name="20% - Accent6 2 5 2 3 5 2 2" xfId="42727"/>
    <cellStyle name="20% - Accent6 2 5 2 3 5 3" xfId="40336"/>
    <cellStyle name="20% - Accent6 2 5 2 3 5 4" xfId="47426"/>
    <cellStyle name="20% - Accent6 2 5 2 3 5 5" xfId="52047"/>
    <cellStyle name="20% - Accent6 2 5 2 3 6" xfId="30324"/>
    <cellStyle name="20% - Accent6 2 5 2 3 6 2" xfId="42721"/>
    <cellStyle name="20% - Accent6 2 5 2 3 7" xfId="37076"/>
    <cellStyle name="20% - Accent6 2 5 2 3 8" xfId="47420"/>
    <cellStyle name="20% - Accent6 2 5 2 3 9" xfId="52041"/>
    <cellStyle name="20% - Accent6 2 5 2 4" xfId="22838"/>
    <cellStyle name="20% - Accent6 2 5 2 4 2" xfId="25681"/>
    <cellStyle name="20% - Accent6 2 5 2 4 2 2" xfId="30332"/>
    <cellStyle name="20% - Accent6 2 5 2 4 2 2 2" xfId="42729"/>
    <cellStyle name="20% - Accent6 2 5 2 4 2 3" xfId="39684"/>
    <cellStyle name="20% - Accent6 2 5 2 4 2 4" xfId="47428"/>
    <cellStyle name="20% - Accent6 2 5 2 4 2 5" xfId="52049"/>
    <cellStyle name="20% - Accent6 2 5 2 4 3" xfId="26963"/>
    <cellStyle name="20% - Accent6 2 5 2 4 3 2" xfId="30333"/>
    <cellStyle name="20% - Accent6 2 5 2 4 3 2 2" xfId="42730"/>
    <cellStyle name="20% - Accent6 2 5 2 4 3 3" xfId="40986"/>
    <cellStyle name="20% - Accent6 2 5 2 4 3 4" xfId="47429"/>
    <cellStyle name="20% - Accent6 2 5 2 4 3 5" xfId="52050"/>
    <cellStyle name="20% - Accent6 2 5 2 4 4" xfId="30331"/>
    <cellStyle name="20% - Accent6 2 5 2 4 4 2" xfId="42728"/>
    <cellStyle name="20% - Accent6 2 5 2 4 5" xfId="38384"/>
    <cellStyle name="20% - Accent6 2 5 2 4 6" xfId="47427"/>
    <cellStyle name="20% - Accent6 2 5 2 4 7" xfId="52048"/>
    <cellStyle name="20% - Accent6 2 5 2 5" xfId="20623"/>
    <cellStyle name="20% - Accent6 2 5 2 5 2" xfId="30334"/>
    <cellStyle name="20% - Accent6 2 5 2 5 2 2" xfId="42731"/>
    <cellStyle name="20% - Accent6 2 5 2 5 3" xfId="37734"/>
    <cellStyle name="20% - Accent6 2 5 2 5 4" xfId="47430"/>
    <cellStyle name="20% - Accent6 2 5 2 5 5" xfId="52051"/>
    <cellStyle name="20% - Accent6 2 5 2 6" xfId="25046"/>
    <cellStyle name="20% - Accent6 2 5 2 6 2" xfId="30335"/>
    <cellStyle name="20% - Accent6 2 5 2 6 2 2" xfId="42732"/>
    <cellStyle name="20% - Accent6 2 5 2 6 3" xfId="39035"/>
    <cellStyle name="20% - Accent6 2 5 2 6 4" xfId="47431"/>
    <cellStyle name="20% - Accent6 2 5 2 6 5" xfId="52052"/>
    <cellStyle name="20% - Accent6 2 5 2 7" xfId="26323"/>
    <cellStyle name="20% - Accent6 2 5 2 7 2" xfId="30336"/>
    <cellStyle name="20% - Accent6 2 5 2 7 2 2" xfId="42733"/>
    <cellStyle name="20% - Accent6 2 5 2 7 3" xfId="40334"/>
    <cellStyle name="20% - Accent6 2 5 2 7 4" xfId="47432"/>
    <cellStyle name="20% - Accent6 2 5 2 7 5" xfId="52053"/>
    <cellStyle name="20% - Accent6 2 5 2 8" xfId="30316"/>
    <cellStyle name="20% - Accent6 2 5 2 8 2" xfId="42713"/>
    <cellStyle name="20% - Accent6 2 5 2 9" xfId="37074"/>
    <cellStyle name="20% - Accent6 2 5 3" xfId="17784"/>
    <cellStyle name="20% - Accent6 2 5 3 2" xfId="22841"/>
    <cellStyle name="20% - Accent6 2 5 3 2 2" xfId="25684"/>
    <cellStyle name="20% - Accent6 2 5 3 2 2 2" xfId="30339"/>
    <cellStyle name="20% - Accent6 2 5 3 2 2 2 2" xfId="42736"/>
    <cellStyle name="20% - Accent6 2 5 3 2 2 3" xfId="39687"/>
    <cellStyle name="20% - Accent6 2 5 3 2 2 4" xfId="47435"/>
    <cellStyle name="20% - Accent6 2 5 3 2 2 5" xfId="52056"/>
    <cellStyle name="20% - Accent6 2 5 3 2 3" xfId="26966"/>
    <cellStyle name="20% - Accent6 2 5 3 2 3 2" xfId="30340"/>
    <cellStyle name="20% - Accent6 2 5 3 2 3 2 2" xfId="42737"/>
    <cellStyle name="20% - Accent6 2 5 3 2 3 3" xfId="40989"/>
    <cellStyle name="20% - Accent6 2 5 3 2 3 4" xfId="47436"/>
    <cellStyle name="20% - Accent6 2 5 3 2 3 5" xfId="52057"/>
    <cellStyle name="20% - Accent6 2 5 3 2 4" xfId="30338"/>
    <cellStyle name="20% - Accent6 2 5 3 2 4 2" xfId="42735"/>
    <cellStyle name="20% - Accent6 2 5 3 2 5" xfId="38387"/>
    <cellStyle name="20% - Accent6 2 5 3 2 6" xfId="47434"/>
    <cellStyle name="20% - Accent6 2 5 3 2 7" xfId="52055"/>
    <cellStyle name="20% - Accent6 2 5 3 3" xfId="20626"/>
    <cellStyle name="20% - Accent6 2 5 3 3 2" xfId="30341"/>
    <cellStyle name="20% - Accent6 2 5 3 3 2 2" xfId="42738"/>
    <cellStyle name="20% - Accent6 2 5 3 3 3" xfId="37737"/>
    <cellStyle name="20% - Accent6 2 5 3 3 4" xfId="47437"/>
    <cellStyle name="20% - Accent6 2 5 3 3 5" xfId="52058"/>
    <cellStyle name="20% - Accent6 2 5 3 4" xfId="25049"/>
    <cellStyle name="20% - Accent6 2 5 3 4 2" xfId="30342"/>
    <cellStyle name="20% - Accent6 2 5 3 4 2 2" xfId="42739"/>
    <cellStyle name="20% - Accent6 2 5 3 4 3" xfId="39038"/>
    <cellStyle name="20% - Accent6 2 5 3 4 4" xfId="47438"/>
    <cellStyle name="20% - Accent6 2 5 3 4 5" xfId="52059"/>
    <cellStyle name="20% - Accent6 2 5 3 5" xfId="26326"/>
    <cellStyle name="20% - Accent6 2 5 3 5 2" xfId="30343"/>
    <cellStyle name="20% - Accent6 2 5 3 5 2 2" xfId="42740"/>
    <cellStyle name="20% - Accent6 2 5 3 5 3" xfId="40337"/>
    <cellStyle name="20% - Accent6 2 5 3 5 4" xfId="47439"/>
    <cellStyle name="20% - Accent6 2 5 3 5 5" xfId="52060"/>
    <cellStyle name="20% - Accent6 2 5 3 6" xfId="30337"/>
    <cellStyle name="20% - Accent6 2 5 3 6 2" xfId="42734"/>
    <cellStyle name="20% - Accent6 2 5 3 7" xfId="37077"/>
    <cellStyle name="20% - Accent6 2 5 3 8" xfId="47433"/>
    <cellStyle name="20% - Accent6 2 5 3 9" xfId="52054"/>
    <cellStyle name="20% - Accent6 2 5 4" xfId="17785"/>
    <cellStyle name="20% - Accent6 2 5 4 2" xfId="22842"/>
    <cellStyle name="20% - Accent6 2 5 4 2 2" xfId="25685"/>
    <cellStyle name="20% - Accent6 2 5 4 2 2 2" xfId="30346"/>
    <cellStyle name="20% - Accent6 2 5 4 2 2 2 2" xfId="42743"/>
    <cellStyle name="20% - Accent6 2 5 4 2 2 3" xfId="39688"/>
    <cellStyle name="20% - Accent6 2 5 4 2 2 4" xfId="47442"/>
    <cellStyle name="20% - Accent6 2 5 4 2 2 5" xfId="52063"/>
    <cellStyle name="20% - Accent6 2 5 4 2 3" xfId="26967"/>
    <cellStyle name="20% - Accent6 2 5 4 2 3 2" xfId="30347"/>
    <cellStyle name="20% - Accent6 2 5 4 2 3 2 2" xfId="42744"/>
    <cellStyle name="20% - Accent6 2 5 4 2 3 3" xfId="40990"/>
    <cellStyle name="20% - Accent6 2 5 4 2 3 4" xfId="47443"/>
    <cellStyle name="20% - Accent6 2 5 4 2 3 5" xfId="52064"/>
    <cellStyle name="20% - Accent6 2 5 4 2 4" xfId="30345"/>
    <cellStyle name="20% - Accent6 2 5 4 2 4 2" xfId="42742"/>
    <cellStyle name="20% - Accent6 2 5 4 2 5" xfId="38388"/>
    <cellStyle name="20% - Accent6 2 5 4 2 6" xfId="47441"/>
    <cellStyle name="20% - Accent6 2 5 4 2 7" xfId="52062"/>
    <cellStyle name="20% - Accent6 2 5 4 3" xfId="20627"/>
    <cellStyle name="20% - Accent6 2 5 4 3 2" xfId="30348"/>
    <cellStyle name="20% - Accent6 2 5 4 3 2 2" xfId="42745"/>
    <cellStyle name="20% - Accent6 2 5 4 3 3" xfId="37738"/>
    <cellStyle name="20% - Accent6 2 5 4 3 4" xfId="47444"/>
    <cellStyle name="20% - Accent6 2 5 4 3 5" xfId="52065"/>
    <cellStyle name="20% - Accent6 2 5 4 4" xfId="25050"/>
    <cellStyle name="20% - Accent6 2 5 4 4 2" xfId="30349"/>
    <cellStyle name="20% - Accent6 2 5 4 4 2 2" xfId="42746"/>
    <cellStyle name="20% - Accent6 2 5 4 4 3" xfId="39039"/>
    <cellStyle name="20% - Accent6 2 5 4 4 4" xfId="47445"/>
    <cellStyle name="20% - Accent6 2 5 4 4 5" xfId="52066"/>
    <cellStyle name="20% - Accent6 2 5 4 5" xfId="26327"/>
    <cellStyle name="20% - Accent6 2 5 4 5 2" xfId="30350"/>
    <cellStyle name="20% - Accent6 2 5 4 5 2 2" xfId="42747"/>
    <cellStyle name="20% - Accent6 2 5 4 5 3" xfId="40338"/>
    <cellStyle name="20% - Accent6 2 5 4 5 4" xfId="47446"/>
    <cellStyle name="20% - Accent6 2 5 4 5 5" xfId="52067"/>
    <cellStyle name="20% - Accent6 2 5 4 6" xfId="30344"/>
    <cellStyle name="20% - Accent6 2 5 4 6 2" xfId="42741"/>
    <cellStyle name="20% - Accent6 2 5 4 7" xfId="37078"/>
    <cellStyle name="20% - Accent6 2 5 4 8" xfId="47440"/>
    <cellStyle name="20% - Accent6 2 5 4 9" xfId="52061"/>
    <cellStyle name="20% - Accent6 2 5 5" xfId="16969"/>
    <cellStyle name="20% - Accent6 2 6" xfId="12793"/>
    <cellStyle name="20% - Accent6 2 6 2" xfId="17786"/>
    <cellStyle name="20% - Accent6 2 6 2 2" xfId="22843"/>
    <cellStyle name="20% - Accent6 2 6 2 2 2" xfId="25686"/>
    <cellStyle name="20% - Accent6 2 6 2 2 2 2" xfId="30353"/>
    <cellStyle name="20% - Accent6 2 6 2 2 2 2 2" xfId="42750"/>
    <cellStyle name="20% - Accent6 2 6 2 2 2 3" xfId="39689"/>
    <cellStyle name="20% - Accent6 2 6 2 2 2 4" xfId="47449"/>
    <cellStyle name="20% - Accent6 2 6 2 2 2 5" xfId="52070"/>
    <cellStyle name="20% - Accent6 2 6 2 2 3" xfId="26968"/>
    <cellStyle name="20% - Accent6 2 6 2 2 3 2" xfId="30354"/>
    <cellStyle name="20% - Accent6 2 6 2 2 3 2 2" xfId="42751"/>
    <cellStyle name="20% - Accent6 2 6 2 2 3 3" xfId="40991"/>
    <cellStyle name="20% - Accent6 2 6 2 2 3 4" xfId="47450"/>
    <cellStyle name="20% - Accent6 2 6 2 2 3 5" xfId="52071"/>
    <cellStyle name="20% - Accent6 2 6 2 2 4" xfId="30352"/>
    <cellStyle name="20% - Accent6 2 6 2 2 4 2" xfId="42749"/>
    <cellStyle name="20% - Accent6 2 6 2 2 5" xfId="38389"/>
    <cellStyle name="20% - Accent6 2 6 2 2 6" xfId="47448"/>
    <cellStyle name="20% - Accent6 2 6 2 2 7" xfId="52069"/>
    <cellStyle name="20% - Accent6 2 6 2 3" xfId="20628"/>
    <cellStyle name="20% - Accent6 2 6 2 3 2" xfId="30355"/>
    <cellStyle name="20% - Accent6 2 6 2 3 2 2" xfId="42752"/>
    <cellStyle name="20% - Accent6 2 6 2 3 3" xfId="37739"/>
    <cellStyle name="20% - Accent6 2 6 2 3 4" xfId="47451"/>
    <cellStyle name="20% - Accent6 2 6 2 3 5" xfId="52072"/>
    <cellStyle name="20% - Accent6 2 6 2 4" xfId="25051"/>
    <cellStyle name="20% - Accent6 2 6 2 4 2" xfId="30356"/>
    <cellStyle name="20% - Accent6 2 6 2 4 2 2" xfId="42753"/>
    <cellStyle name="20% - Accent6 2 6 2 4 3" xfId="39040"/>
    <cellStyle name="20% - Accent6 2 6 2 4 4" xfId="47452"/>
    <cellStyle name="20% - Accent6 2 6 2 4 5" xfId="52073"/>
    <cellStyle name="20% - Accent6 2 6 2 5" xfId="26328"/>
    <cellStyle name="20% - Accent6 2 6 2 5 2" xfId="30357"/>
    <cellStyle name="20% - Accent6 2 6 2 5 2 2" xfId="42754"/>
    <cellStyle name="20% - Accent6 2 6 2 5 3" xfId="40339"/>
    <cellStyle name="20% - Accent6 2 6 2 5 4" xfId="47453"/>
    <cellStyle name="20% - Accent6 2 6 2 5 5" xfId="52074"/>
    <cellStyle name="20% - Accent6 2 6 2 6" xfId="30351"/>
    <cellStyle name="20% - Accent6 2 6 2 6 2" xfId="42748"/>
    <cellStyle name="20% - Accent6 2 6 2 7" xfId="37079"/>
    <cellStyle name="20% - Accent6 2 6 2 8" xfId="47447"/>
    <cellStyle name="20% - Accent6 2 6 2 9" xfId="52068"/>
    <cellStyle name="20% - Accent6 2 6 3" xfId="17787"/>
    <cellStyle name="20% - Accent6 2 6 3 2" xfId="22844"/>
    <cellStyle name="20% - Accent6 2 6 3 2 2" xfId="25687"/>
    <cellStyle name="20% - Accent6 2 6 3 2 2 2" xfId="30360"/>
    <cellStyle name="20% - Accent6 2 6 3 2 2 2 2" xfId="42757"/>
    <cellStyle name="20% - Accent6 2 6 3 2 2 3" xfId="39690"/>
    <cellStyle name="20% - Accent6 2 6 3 2 2 4" xfId="47456"/>
    <cellStyle name="20% - Accent6 2 6 3 2 2 5" xfId="52077"/>
    <cellStyle name="20% - Accent6 2 6 3 2 3" xfId="26969"/>
    <cellStyle name="20% - Accent6 2 6 3 2 3 2" xfId="30361"/>
    <cellStyle name="20% - Accent6 2 6 3 2 3 2 2" xfId="42758"/>
    <cellStyle name="20% - Accent6 2 6 3 2 3 3" xfId="40992"/>
    <cellStyle name="20% - Accent6 2 6 3 2 3 4" xfId="47457"/>
    <cellStyle name="20% - Accent6 2 6 3 2 3 5" xfId="52078"/>
    <cellStyle name="20% - Accent6 2 6 3 2 4" xfId="30359"/>
    <cellStyle name="20% - Accent6 2 6 3 2 4 2" xfId="42756"/>
    <cellStyle name="20% - Accent6 2 6 3 2 5" xfId="38390"/>
    <cellStyle name="20% - Accent6 2 6 3 2 6" xfId="47455"/>
    <cellStyle name="20% - Accent6 2 6 3 2 7" xfId="52076"/>
    <cellStyle name="20% - Accent6 2 6 3 3" xfId="20629"/>
    <cellStyle name="20% - Accent6 2 6 3 3 2" xfId="30362"/>
    <cellStyle name="20% - Accent6 2 6 3 3 2 2" xfId="42759"/>
    <cellStyle name="20% - Accent6 2 6 3 3 3" xfId="37740"/>
    <cellStyle name="20% - Accent6 2 6 3 3 4" xfId="47458"/>
    <cellStyle name="20% - Accent6 2 6 3 3 5" xfId="52079"/>
    <cellStyle name="20% - Accent6 2 6 3 4" xfId="25052"/>
    <cellStyle name="20% - Accent6 2 6 3 4 2" xfId="30363"/>
    <cellStyle name="20% - Accent6 2 6 3 4 2 2" xfId="42760"/>
    <cellStyle name="20% - Accent6 2 6 3 4 3" xfId="39041"/>
    <cellStyle name="20% - Accent6 2 6 3 4 4" xfId="47459"/>
    <cellStyle name="20% - Accent6 2 6 3 4 5" xfId="52080"/>
    <cellStyle name="20% - Accent6 2 6 3 5" xfId="26329"/>
    <cellStyle name="20% - Accent6 2 6 3 5 2" xfId="30364"/>
    <cellStyle name="20% - Accent6 2 6 3 5 2 2" xfId="42761"/>
    <cellStyle name="20% - Accent6 2 6 3 5 3" xfId="40340"/>
    <cellStyle name="20% - Accent6 2 6 3 5 4" xfId="47460"/>
    <cellStyle name="20% - Accent6 2 6 3 5 5" xfId="52081"/>
    <cellStyle name="20% - Accent6 2 6 3 6" xfId="30358"/>
    <cellStyle name="20% - Accent6 2 6 3 6 2" xfId="42755"/>
    <cellStyle name="20% - Accent6 2 6 3 7" xfId="37080"/>
    <cellStyle name="20% - Accent6 2 6 3 8" xfId="47454"/>
    <cellStyle name="20% - Accent6 2 6 3 9" xfId="52075"/>
    <cellStyle name="20% - Accent6 2 6 4" xfId="16970"/>
    <cellStyle name="20% - Accent6 2 7" xfId="12794"/>
    <cellStyle name="20% - Accent6 2 7 10" xfId="17439"/>
    <cellStyle name="20% - Accent6 2 7 2" xfId="22649"/>
    <cellStyle name="20% - Accent6 2 7 2 2" xfId="25494"/>
    <cellStyle name="20% - Accent6 2 7 2 2 2" xfId="30367"/>
    <cellStyle name="20% - Accent6 2 7 2 2 2 2" xfId="42764"/>
    <cellStyle name="20% - Accent6 2 7 2 2 3" xfId="39494"/>
    <cellStyle name="20% - Accent6 2 7 2 2 4" xfId="47463"/>
    <cellStyle name="20% - Accent6 2 7 2 2 5" xfId="52084"/>
    <cellStyle name="20% - Accent6 2 7 2 3" xfId="26774"/>
    <cellStyle name="20% - Accent6 2 7 2 3 2" xfId="30368"/>
    <cellStyle name="20% - Accent6 2 7 2 3 2 2" xfId="42765"/>
    <cellStyle name="20% - Accent6 2 7 2 3 3" xfId="40795"/>
    <cellStyle name="20% - Accent6 2 7 2 3 4" xfId="47464"/>
    <cellStyle name="20% - Accent6 2 7 2 3 5" xfId="52085"/>
    <cellStyle name="20% - Accent6 2 7 2 4" xfId="30366"/>
    <cellStyle name="20% - Accent6 2 7 2 4 2" xfId="42763"/>
    <cellStyle name="20% - Accent6 2 7 2 5" xfId="38193"/>
    <cellStyle name="20% - Accent6 2 7 2 6" xfId="47462"/>
    <cellStyle name="20% - Accent6 2 7 2 7" xfId="52083"/>
    <cellStyle name="20% - Accent6 2 7 3" xfId="20434"/>
    <cellStyle name="20% - Accent6 2 7 3 2" xfId="30369"/>
    <cellStyle name="20% - Accent6 2 7 3 2 2" xfId="42766"/>
    <cellStyle name="20% - Accent6 2 7 3 3" xfId="37544"/>
    <cellStyle name="20% - Accent6 2 7 3 4" xfId="47465"/>
    <cellStyle name="20% - Accent6 2 7 3 5" xfId="52086"/>
    <cellStyle name="20% - Accent6 2 7 4" xfId="24857"/>
    <cellStyle name="20% - Accent6 2 7 4 2" xfId="30370"/>
    <cellStyle name="20% - Accent6 2 7 4 2 2" xfId="42767"/>
    <cellStyle name="20% - Accent6 2 7 4 3" xfId="38845"/>
    <cellStyle name="20% - Accent6 2 7 4 4" xfId="47466"/>
    <cellStyle name="20% - Accent6 2 7 4 5" xfId="52087"/>
    <cellStyle name="20% - Accent6 2 7 5" xfId="26133"/>
    <cellStyle name="20% - Accent6 2 7 5 2" xfId="30371"/>
    <cellStyle name="20% - Accent6 2 7 5 2 2" xfId="42768"/>
    <cellStyle name="20% - Accent6 2 7 5 3" xfId="40143"/>
    <cellStyle name="20% - Accent6 2 7 5 4" xfId="47467"/>
    <cellStyle name="20% - Accent6 2 7 5 5" xfId="52088"/>
    <cellStyle name="20% - Accent6 2 7 6" xfId="30365"/>
    <cellStyle name="20% - Accent6 2 7 6 2" xfId="42762"/>
    <cellStyle name="20% - Accent6 2 7 7" xfId="36883"/>
    <cellStyle name="20% - Accent6 2 7 8" xfId="47461"/>
    <cellStyle name="20% - Accent6 2 7 9" xfId="52082"/>
    <cellStyle name="20% - Accent6 2 8" xfId="12795"/>
    <cellStyle name="20% - Accent6 2 8 10" xfId="17525"/>
    <cellStyle name="20% - Accent6 2 8 2" xfId="22659"/>
    <cellStyle name="20% - Accent6 2 8 2 2" xfId="25503"/>
    <cellStyle name="20% - Accent6 2 8 2 2 2" xfId="30374"/>
    <cellStyle name="20% - Accent6 2 8 2 2 2 2" xfId="42771"/>
    <cellStyle name="20% - Accent6 2 8 2 2 3" xfId="39503"/>
    <cellStyle name="20% - Accent6 2 8 2 2 4" xfId="47470"/>
    <cellStyle name="20% - Accent6 2 8 2 2 5" xfId="52091"/>
    <cellStyle name="20% - Accent6 2 8 2 3" xfId="26783"/>
    <cellStyle name="20% - Accent6 2 8 2 3 2" xfId="30375"/>
    <cellStyle name="20% - Accent6 2 8 2 3 2 2" xfId="42772"/>
    <cellStyle name="20% - Accent6 2 8 2 3 3" xfId="40804"/>
    <cellStyle name="20% - Accent6 2 8 2 3 4" xfId="47471"/>
    <cellStyle name="20% - Accent6 2 8 2 3 5" xfId="52092"/>
    <cellStyle name="20% - Accent6 2 8 2 4" xfId="30373"/>
    <cellStyle name="20% - Accent6 2 8 2 4 2" xfId="42770"/>
    <cellStyle name="20% - Accent6 2 8 2 5" xfId="38202"/>
    <cellStyle name="20% - Accent6 2 8 2 6" xfId="47469"/>
    <cellStyle name="20% - Accent6 2 8 2 7" xfId="52090"/>
    <cellStyle name="20% - Accent6 2 8 3" xfId="20444"/>
    <cellStyle name="20% - Accent6 2 8 3 2" xfId="30376"/>
    <cellStyle name="20% - Accent6 2 8 3 2 2" xfId="42773"/>
    <cellStyle name="20% - Accent6 2 8 3 3" xfId="37553"/>
    <cellStyle name="20% - Accent6 2 8 3 4" xfId="47472"/>
    <cellStyle name="20% - Accent6 2 8 3 5" xfId="52093"/>
    <cellStyle name="20% - Accent6 2 8 4" xfId="24866"/>
    <cellStyle name="20% - Accent6 2 8 4 2" xfId="30377"/>
    <cellStyle name="20% - Accent6 2 8 4 2 2" xfId="42774"/>
    <cellStyle name="20% - Accent6 2 8 4 3" xfId="38854"/>
    <cellStyle name="20% - Accent6 2 8 4 4" xfId="47473"/>
    <cellStyle name="20% - Accent6 2 8 4 5" xfId="52094"/>
    <cellStyle name="20% - Accent6 2 8 5" xfId="26142"/>
    <cellStyle name="20% - Accent6 2 8 5 2" xfId="30378"/>
    <cellStyle name="20% - Accent6 2 8 5 2 2" xfId="42775"/>
    <cellStyle name="20% - Accent6 2 8 5 3" xfId="40152"/>
    <cellStyle name="20% - Accent6 2 8 5 4" xfId="47474"/>
    <cellStyle name="20% - Accent6 2 8 5 5" xfId="52095"/>
    <cellStyle name="20% - Accent6 2 8 6" xfId="30372"/>
    <cellStyle name="20% - Accent6 2 8 6 2" xfId="42769"/>
    <cellStyle name="20% - Accent6 2 8 7" xfId="36892"/>
    <cellStyle name="20% - Accent6 2 8 8" xfId="47468"/>
    <cellStyle name="20% - Accent6 2 8 9" xfId="52089"/>
    <cellStyle name="20% - Accent6 2 9" xfId="12796"/>
    <cellStyle name="20% - Accent6 2 9 2" xfId="17788"/>
    <cellStyle name="20% - Accent6 3" xfId="105"/>
    <cellStyle name="20% - Accent6 3 2" xfId="12798"/>
    <cellStyle name="20% - Accent6 3 2 2" xfId="12799"/>
    <cellStyle name="20% - Accent6 3 2 2 2" xfId="12800"/>
    <cellStyle name="20% - Accent6 3 2 2 2 2" xfId="12801"/>
    <cellStyle name="20% - Accent6 3 2 2 3" xfId="12802"/>
    <cellStyle name="20% - Accent6 3 2 3" xfId="12803"/>
    <cellStyle name="20% - Accent6 3 2 3 2" xfId="12804"/>
    <cellStyle name="20% - Accent6 3 2 4" xfId="12805"/>
    <cellStyle name="20% - Accent6 3 2 5" xfId="17789"/>
    <cellStyle name="20% - Accent6 3 3" xfId="12806"/>
    <cellStyle name="20% - Accent6 3 3 2" xfId="12807"/>
    <cellStyle name="20% - Accent6 3 3 2 2" xfId="12808"/>
    <cellStyle name="20% - Accent6 3 3 2 2 2" xfId="12809"/>
    <cellStyle name="20% - Accent6 3 3 2 3" xfId="12810"/>
    <cellStyle name="20% - Accent6 3 3 3" xfId="12811"/>
    <cellStyle name="20% - Accent6 3 3 3 2" xfId="12812"/>
    <cellStyle name="20% - Accent6 3 3 4" xfId="12813"/>
    <cellStyle name="20% - Accent6 3 3 5" xfId="18284"/>
    <cellStyle name="20% - Accent6 3 4" xfId="12814"/>
    <cellStyle name="20% - Accent6 3 4 2" xfId="12815"/>
    <cellStyle name="20% - Accent6 3 4 2 2" xfId="12816"/>
    <cellStyle name="20% - Accent6 3 4 3" xfId="12817"/>
    <cellStyle name="20% - Accent6 3 5" xfId="12818"/>
    <cellStyle name="20% - Accent6 3 5 2" xfId="12819"/>
    <cellStyle name="20% - Accent6 3 6" xfId="12820"/>
    <cellStyle name="20% - Accent6 3 7" xfId="16971"/>
    <cellStyle name="20% - Accent6 3 8" xfId="12797"/>
    <cellStyle name="20% - Accent6 4" xfId="106"/>
    <cellStyle name="20% - Accent6 4 2" xfId="18442"/>
    <cellStyle name="20% - Accent6 4 3" xfId="16972"/>
    <cellStyle name="20% - Accent6 4 4" xfId="12821"/>
    <cellStyle name="20% - Accent6 5" xfId="107"/>
    <cellStyle name="20% - Accent6 5 2" xfId="17365"/>
    <cellStyle name="20% - Accent6 5 3" xfId="12822"/>
    <cellStyle name="20% - Accent6 6" xfId="108"/>
    <cellStyle name="20% - Accent6 6 2" xfId="17524"/>
    <cellStyle name="20% - Accent6 6 3" xfId="12823"/>
    <cellStyle name="20% - Accent6 7" xfId="109"/>
    <cellStyle name="20% - Accent6 7 2" xfId="17790"/>
    <cellStyle name="20% - Accent6 7 3" xfId="12824"/>
    <cellStyle name="20% - Accent6 8" xfId="110"/>
    <cellStyle name="20% - Accent6 8 2" xfId="17791"/>
    <cellStyle name="20% - Accent6 8 3" xfId="12825"/>
    <cellStyle name="20% - Accent6 9" xfId="111"/>
    <cellStyle name="40% - Accent1" xfId="12435" builtinId="31" customBuiltin="1"/>
    <cellStyle name="40% - Accent1 10" xfId="112"/>
    <cellStyle name="40% - Accent1 11" xfId="113"/>
    <cellStyle name="40% - Accent1 12" xfId="114"/>
    <cellStyle name="40% - Accent1 13" xfId="115"/>
    <cellStyle name="40% - Accent1 14" xfId="116"/>
    <cellStyle name="40% - Accent1 15" xfId="117"/>
    <cellStyle name="40% - Accent1 16" xfId="698"/>
    <cellStyle name="40% - Accent1 16 2" xfId="46103"/>
    <cellStyle name="40% - Accent1 17" xfId="46141"/>
    <cellStyle name="40% - Accent1 2" xfId="118"/>
    <cellStyle name="40% - Accent1 2 10" xfId="12826"/>
    <cellStyle name="40% - Accent1 2 10 2" xfId="22845"/>
    <cellStyle name="40% - Accent1 2 10 2 2" xfId="25688"/>
    <cellStyle name="40% - Accent1 2 10 2 2 2" xfId="30381"/>
    <cellStyle name="40% - Accent1 2 10 2 2 2 2" xfId="42778"/>
    <cellStyle name="40% - Accent1 2 10 2 2 3" xfId="39691"/>
    <cellStyle name="40% - Accent1 2 10 2 2 4" xfId="47477"/>
    <cellStyle name="40% - Accent1 2 10 2 2 5" xfId="52098"/>
    <cellStyle name="40% - Accent1 2 10 2 3" xfId="26970"/>
    <cellStyle name="40% - Accent1 2 10 2 3 2" xfId="30382"/>
    <cellStyle name="40% - Accent1 2 10 2 3 2 2" xfId="42779"/>
    <cellStyle name="40% - Accent1 2 10 2 3 3" xfId="40993"/>
    <cellStyle name="40% - Accent1 2 10 2 3 4" xfId="47478"/>
    <cellStyle name="40% - Accent1 2 10 2 3 5" xfId="52099"/>
    <cellStyle name="40% - Accent1 2 10 2 4" xfId="30380"/>
    <cellStyle name="40% - Accent1 2 10 2 4 2" xfId="42777"/>
    <cellStyle name="40% - Accent1 2 10 2 5" xfId="38391"/>
    <cellStyle name="40% - Accent1 2 10 2 6" xfId="47476"/>
    <cellStyle name="40% - Accent1 2 10 2 7" xfId="52097"/>
    <cellStyle name="40% - Accent1 2 10 3" xfId="20630"/>
    <cellStyle name="40% - Accent1 2 10 3 2" xfId="30383"/>
    <cellStyle name="40% - Accent1 2 10 3 2 2" xfId="42780"/>
    <cellStyle name="40% - Accent1 2 10 3 3" xfId="37741"/>
    <cellStyle name="40% - Accent1 2 10 3 4" xfId="47479"/>
    <cellStyle name="40% - Accent1 2 10 3 5" xfId="52100"/>
    <cellStyle name="40% - Accent1 2 10 4" xfId="25053"/>
    <cellStyle name="40% - Accent1 2 10 4 2" xfId="30384"/>
    <cellStyle name="40% - Accent1 2 10 4 2 2" xfId="42781"/>
    <cellStyle name="40% - Accent1 2 10 4 3" xfId="39042"/>
    <cellStyle name="40% - Accent1 2 10 4 4" xfId="47480"/>
    <cellStyle name="40% - Accent1 2 10 4 5" xfId="52101"/>
    <cellStyle name="40% - Accent1 2 10 5" xfId="26330"/>
    <cellStyle name="40% - Accent1 2 10 5 2" xfId="30385"/>
    <cellStyle name="40% - Accent1 2 10 5 2 2" xfId="42782"/>
    <cellStyle name="40% - Accent1 2 10 5 3" xfId="40341"/>
    <cellStyle name="40% - Accent1 2 10 5 4" xfId="47481"/>
    <cellStyle name="40% - Accent1 2 10 5 5" xfId="52102"/>
    <cellStyle name="40% - Accent1 2 10 6" xfId="30379"/>
    <cellStyle name="40% - Accent1 2 10 6 2" xfId="42776"/>
    <cellStyle name="40% - Accent1 2 10 7" xfId="37081"/>
    <cellStyle name="40% - Accent1 2 10 8" xfId="47475"/>
    <cellStyle name="40% - Accent1 2 10 9" xfId="52096"/>
    <cellStyle name="40% - Accent1 2 11" xfId="18551"/>
    <cellStyle name="40% - Accent1 2 11 2" xfId="23190"/>
    <cellStyle name="40% - Accent1 2 11 2 2" xfId="26026"/>
    <cellStyle name="40% - Accent1 2 11 2 2 2" xfId="30388"/>
    <cellStyle name="40% - Accent1 2 11 2 2 2 2" xfId="42785"/>
    <cellStyle name="40% - Accent1 2 11 2 2 3" xfId="40035"/>
    <cellStyle name="40% - Accent1 2 11 2 2 4" xfId="47484"/>
    <cellStyle name="40% - Accent1 2 11 2 2 5" xfId="52105"/>
    <cellStyle name="40% - Accent1 2 11 2 3" xfId="27311"/>
    <cellStyle name="40% - Accent1 2 11 2 3 2" xfId="30389"/>
    <cellStyle name="40% - Accent1 2 11 2 3 2 2" xfId="42786"/>
    <cellStyle name="40% - Accent1 2 11 2 3 3" xfId="41337"/>
    <cellStyle name="40% - Accent1 2 11 2 3 4" xfId="47485"/>
    <cellStyle name="40% - Accent1 2 11 2 3 5" xfId="52106"/>
    <cellStyle name="40% - Accent1 2 11 2 4" xfId="30387"/>
    <cellStyle name="40% - Accent1 2 11 2 4 2" xfId="42784"/>
    <cellStyle name="40% - Accent1 2 11 2 5" xfId="38735"/>
    <cellStyle name="40% - Accent1 2 11 2 6" xfId="47483"/>
    <cellStyle name="40% - Accent1 2 11 2 7" xfId="52104"/>
    <cellStyle name="40% - Accent1 2 11 3" xfId="20977"/>
    <cellStyle name="40% - Accent1 2 11 3 2" xfId="30390"/>
    <cellStyle name="40% - Accent1 2 11 3 2 2" xfId="42787"/>
    <cellStyle name="40% - Accent1 2 11 3 3" xfId="38085"/>
    <cellStyle name="40% - Accent1 2 11 3 4" xfId="47486"/>
    <cellStyle name="40% - Accent1 2 11 3 5" xfId="52107"/>
    <cellStyle name="40% - Accent1 2 11 4" xfId="25394"/>
    <cellStyle name="40% - Accent1 2 11 4 2" xfId="30391"/>
    <cellStyle name="40% - Accent1 2 11 4 2 2" xfId="42788"/>
    <cellStyle name="40% - Accent1 2 11 4 3" xfId="39386"/>
    <cellStyle name="40% - Accent1 2 11 4 4" xfId="47487"/>
    <cellStyle name="40% - Accent1 2 11 4 5" xfId="52108"/>
    <cellStyle name="40% - Accent1 2 11 5" xfId="26674"/>
    <cellStyle name="40% - Accent1 2 11 5 2" xfId="30392"/>
    <cellStyle name="40% - Accent1 2 11 5 2 2" xfId="42789"/>
    <cellStyle name="40% - Accent1 2 11 5 3" xfId="40685"/>
    <cellStyle name="40% - Accent1 2 11 5 4" xfId="47488"/>
    <cellStyle name="40% - Accent1 2 11 5 5" xfId="52109"/>
    <cellStyle name="40% - Accent1 2 11 6" xfId="30386"/>
    <cellStyle name="40% - Accent1 2 11 6 2" xfId="42783"/>
    <cellStyle name="40% - Accent1 2 11 7" xfId="37425"/>
    <cellStyle name="40% - Accent1 2 11 8" xfId="47482"/>
    <cellStyle name="40% - Accent1 2 11 9" xfId="52103"/>
    <cellStyle name="40% - Accent1 2 12" xfId="18633"/>
    <cellStyle name="40% - Accent1 2 13" xfId="18664"/>
    <cellStyle name="40% - Accent1 2 13 2" xfId="23266"/>
    <cellStyle name="40% - Accent1 2 13 2 2" xfId="26101"/>
    <cellStyle name="40% - Accent1 2 13 2 2 2" xfId="30395"/>
    <cellStyle name="40% - Accent1 2 13 2 2 2 2" xfId="42792"/>
    <cellStyle name="40% - Accent1 2 13 2 2 3" xfId="40111"/>
    <cellStyle name="40% - Accent1 2 13 2 2 4" xfId="47491"/>
    <cellStyle name="40% - Accent1 2 13 2 2 5" xfId="52112"/>
    <cellStyle name="40% - Accent1 2 13 2 3" xfId="27387"/>
    <cellStyle name="40% - Accent1 2 13 2 3 2" xfId="30396"/>
    <cellStyle name="40% - Accent1 2 13 2 3 2 2" xfId="42793"/>
    <cellStyle name="40% - Accent1 2 13 2 3 3" xfId="41415"/>
    <cellStyle name="40% - Accent1 2 13 2 3 4" xfId="47492"/>
    <cellStyle name="40% - Accent1 2 13 2 3 5" xfId="52113"/>
    <cellStyle name="40% - Accent1 2 13 2 4" xfId="30394"/>
    <cellStyle name="40% - Accent1 2 13 2 4 2" xfId="42791"/>
    <cellStyle name="40% - Accent1 2 13 2 5" xfId="38813"/>
    <cellStyle name="40% - Accent1 2 13 2 6" xfId="47490"/>
    <cellStyle name="40% - Accent1 2 13 2 7" xfId="52111"/>
    <cellStyle name="40% - Accent1 2 13 3" xfId="21053"/>
    <cellStyle name="40% - Accent1 2 13 3 2" xfId="30397"/>
    <cellStyle name="40% - Accent1 2 13 3 2 2" xfId="42794"/>
    <cellStyle name="40% - Accent1 2 13 3 3" xfId="38161"/>
    <cellStyle name="40% - Accent1 2 13 3 4" xfId="47493"/>
    <cellStyle name="40% - Accent1 2 13 3 5" xfId="52114"/>
    <cellStyle name="40% - Accent1 2 13 4" xfId="25468"/>
    <cellStyle name="40% - Accent1 2 13 4 2" xfId="30398"/>
    <cellStyle name="40% - Accent1 2 13 4 2 2" xfId="42795"/>
    <cellStyle name="40% - Accent1 2 13 4 3" xfId="39462"/>
    <cellStyle name="40% - Accent1 2 13 4 4" xfId="47494"/>
    <cellStyle name="40% - Accent1 2 13 4 5" xfId="52115"/>
    <cellStyle name="40% - Accent1 2 13 5" xfId="26748"/>
    <cellStyle name="40% - Accent1 2 13 5 2" xfId="30399"/>
    <cellStyle name="40% - Accent1 2 13 5 2 2" xfId="42796"/>
    <cellStyle name="40% - Accent1 2 13 5 3" xfId="40763"/>
    <cellStyle name="40% - Accent1 2 13 5 4" xfId="47495"/>
    <cellStyle name="40% - Accent1 2 13 5 5" xfId="52116"/>
    <cellStyle name="40% - Accent1 2 13 6" xfId="30393"/>
    <cellStyle name="40% - Accent1 2 13 6 2" xfId="42790"/>
    <cellStyle name="40% - Accent1 2 13 7" xfId="37501"/>
    <cellStyle name="40% - Accent1 2 13 8" xfId="47489"/>
    <cellStyle name="40% - Accent1 2 13 9" xfId="52110"/>
    <cellStyle name="40% - Accent1 2 14" xfId="27437"/>
    <cellStyle name="40% - Accent1 2 14 2" xfId="30400"/>
    <cellStyle name="40% - Accent1 2 14 2 2" xfId="42797"/>
    <cellStyle name="40% - Accent1 2 14 3" xfId="41451"/>
    <cellStyle name="40% - Accent1 2 14 4" xfId="47496"/>
    <cellStyle name="40% - Accent1 2 14 5" xfId="52117"/>
    <cellStyle name="40% - Accent1 2 15" xfId="16973"/>
    <cellStyle name="40% - Accent1 2 16" xfId="12466"/>
    <cellStyle name="40% - Accent1 2 2" xfId="739"/>
    <cellStyle name="40% - Accent1 2 2 2" xfId="1532"/>
    <cellStyle name="40% - Accent1 2 2 2 2" xfId="3018"/>
    <cellStyle name="40% - Accent1 2 2 2 2 2" xfId="5919"/>
    <cellStyle name="40% - Accent1 2 2 2 2 2 2" xfId="11695"/>
    <cellStyle name="40% - Accent1 2 2 2 2 3" xfId="8810"/>
    <cellStyle name="40% - Accent1 2 2 2 2 4" xfId="17448"/>
    <cellStyle name="40% - Accent1 2 2 2 3" xfId="4479"/>
    <cellStyle name="40% - Accent1 2 2 2 3 2" xfId="10255"/>
    <cellStyle name="40% - Accent1 2 2 2 4" xfId="7370"/>
    <cellStyle name="40% - Accent1 2 2 2 5" xfId="12828"/>
    <cellStyle name="40% - Accent1 2 2 3" xfId="2357"/>
    <cellStyle name="40% - Accent1 2 2 3 2" xfId="5261"/>
    <cellStyle name="40% - Accent1 2 2 3 2 2" xfId="11037"/>
    <cellStyle name="40% - Accent1 2 2 3 2 3" xfId="18689"/>
    <cellStyle name="40% - Accent1 2 2 3 3" xfId="8152"/>
    <cellStyle name="40% - Accent1 2 2 3 4" xfId="12829"/>
    <cellStyle name="40% - Accent1 2 2 4" xfId="3821"/>
    <cellStyle name="40% - Accent1 2 2 4 2" xfId="9597"/>
    <cellStyle name="40% - Accent1 2 2 4 3" xfId="16974"/>
    <cellStyle name="40% - Accent1 2 2 5" xfId="6712"/>
    <cellStyle name="40% - Accent1 2 2 6" xfId="12827"/>
    <cellStyle name="40% - Accent1 2 3" xfId="12830"/>
    <cellStyle name="40% - Accent1 2 3 2" xfId="12831"/>
    <cellStyle name="40% - Accent1 2 3 2 10" xfId="37082"/>
    <cellStyle name="40% - Accent1 2 3 2 11" xfId="47497"/>
    <cellStyle name="40% - Accent1 2 3 2 12" xfId="52118"/>
    <cellStyle name="40% - Accent1 2 3 2 2" xfId="17792"/>
    <cellStyle name="40% - Accent1 2 3 2 2 10" xfId="47498"/>
    <cellStyle name="40% - Accent1 2 3 2 2 11" xfId="52119"/>
    <cellStyle name="40% - Accent1 2 3 2 2 2" xfId="17793"/>
    <cellStyle name="40% - Accent1 2 3 2 2 2 2" xfId="22848"/>
    <cellStyle name="40% - Accent1 2 3 2 2 2 2 2" xfId="25691"/>
    <cellStyle name="40% - Accent1 2 3 2 2 2 2 2 2" xfId="30405"/>
    <cellStyle name="40% - Accent1 2 3 2 2 2 2 2 2 2" xfId="42802"/>
    <cellStyle name="40% - Accent1 2 3 2 2 2 2 2 3" xfId="39694"/>
    <cellStyle name="40% - Accent1 2 3 2 2 2 2 2 4" xfId="47501"/>
    <cellStyle name="40% - Accent1 2 3 2 2 2 2 2 5" xfId="52122"/>
    <cellStyle name="40% - Accent1 2 3 2 2 2 2 3" xfId="26973"/>
    <cellStyle name="40% - Accent1 2 3 2 2 2 2 3 2" xfId="30406"/>
    <cellStyle name="40% - Accent1 2 3 2 2 2 2 3 2 2" xfId="42803"/>
    <cellStyle name="40% - Accent1 2 3 2 2 2 2 3 3" xfId="40996"/>
    <cellStyle name="40% - Accent1 2 3 2 2 2 2 3 4" xfId="47502"/>
    <cellStyle name="40% - Accent1 2 3 2 2 2 2 3 5" xfId="52123"/>
    <cellStyle name="40% - Accent1 2 3 2 2 2 2 4" xfId="30404"/>
    <cellStyle name="40% - Accent1 2 3 2 2 2 2 4 2" xfId="42801"/>
    <cellStyle name="40% - Accent1 2 3 2 2 2 2 5" xfId="38394"/>
    <cellStyle name="40% - Accent1 2 3 2 2 2 2 6" xfId="47500"/>
    <cellStyle name="40% - Accent1 2 3 2 2 2 2 7" xfId="52121"/>
    <cellStyle name="40% - Accent1 2 3 2 2 2 3" xfId="20633"/>
    <cellStyle name="40% - Accent1 2 3 2 2 2 3 2" xfId="30407"/>
    <cellStyle name="40% - Accent1 2 3 2 2 2 3 2 2" xfId="42804"/>
    <cellStyle name="40% - Accent1 2 3 2 2 2 3 3" xfId="37744"/>
    <cellStyle name="40% - Accent1 2 3 2 2 2 3 4" xfId="47503"/>
    <cellStyle name="40% - Accent1 2 3 2 2 2 3 5" xfId="52124"/>
    <cellStyle name="40% - Accent1 2 3 2 2 2 4" xfId="25056"/>
    <cellStyle name="40% - Accent1 2 3 2 2 2 4 2" xfId="30408"/>
    <cellStyle name="40% - Accent1 2 3 2 2 2 4 2 2" xfId="42805"/>
    <cellStyle name="40% - Accent1 2 3 2 2 2 4 3" xfId="39045"/>
    <cellStyle name="40% - Accent1 2 3 2 2 2 4 4" xfId="47504"/>
    <cellStyle name="40% - Accent1 2 3 2 2 2 4 5" xfId="52125"/>
    <cellStyle name="40% - Accent1 2 3 2 2 2 5" xfId="26333"/>
    <cellStyle name="40% - Accent1 2 3 2 2 2 5 2" xfId="30409"/>
    <cellStyle name="40% - Accent1 2 3 2 2 2 5 2 2" xfId="42806"/>
    <cellStyle name="40% - Accent1 2 3 2 2 2 5 3" xfId="40344"/>
    <cellStyle name="40% - Accent1 2 3 2 2 2 5 4" xfId="47505"/>
    <cellStyle name="40% - Accent1 2 3 2 2 2 5 5" xfId="52126"/>
    <cellStyle name="40% - Accent1 2 3 2 2 2 6" xfId="30403"/>
    <cellStyle name="40% - Accent1 2 3 2 2 2 6 2" xfId="42800"/>
    <cellStyle name="40% - Accent1 2 3 2 2 2 7" xfId="37084"/>
    <cellStyle name="40% - Accent1 2 3 2 2 2 8" xfId="47499"/>
    <cellStyle name="40% - Accent1 2 3 2 2 2 9" xfId="52120"/>
    <cellStyle name="40% - Accent1 2 3 2 2 3" xfId="17794"/>
    <cellStyle name="40% - Accent1 2 3 2 2 3 2" xfId="22849"/>
    <cellStyle name="40% - Accent1 2 3 2 2 3 2 2" xfId="25692"/>
    <cellStyle name="40% - Accent1 2 3 2 2 3 2 2 2" xfId="30412"/>
    <cellStyle name="40% - Accent1 2 3 2 2 3 2 2 2 2" xfId="42809"/>
    <cellStyle name="40% - Accent1 2 3 2 2 3 2 2 3" xfId="39695"/>
    <cellStyle name="40% - Accent1 2 3 2 2 3 2 2 4" xfId="47508"/>
    <cellStyle name="40% - Accent1 2 3 2 2 3 2 2 5" xfId="52129"/>
    <cellStyle name="40% - Accent1 2 3 2 2 3 2 3" xfId="26974"/>
    <cellStyle name="40% - Accent1 2 3 2 2 3 2 3 2" xfId="30413"/>
    <cellStyle name="40% - Accent1 2 3 2 2 3 2 3 2 2" xfId="42810"/>
    <cellStyle name="40% - Accent1 2 3 2 2 3 2 3 3" xfId="40997"/>
    <cellStyle name="40% - Accent1 2 3 2 2 3 2 3 4" xfId="47509"/>
    <cellStyle name="40% - Accent1 2 3 2 2 3 2 3 5" xfId="52130"/>
    <cellStyle name="40% - Accent1 2 3 2 2 3 2 4" xfId="30411"/>
    <cellStyle name="40% - Accent1 2 3 2 2 3 2 4 2" xfId="42808"/>
    <cellStyle name="40% - Accent1 2 3 2 2 3 2 5" xfId="38395"/>
    <cellStyle name="40% - Accent1 2 3 2 2 3 2 6" xfId="47507"/>
    <cellStyle name="40% - Accent1 2 3 2 2 3 2 7" xfId="52128"/>
    <cellStyle name="40% - Accent1 2 3 2 2 3 3" xfId="20634"/>
    <cellStyle name="40% - Accent1 2 3 2 2 3 3 2" xfId="30414"/>
    <cellStyle name="40% - Accent1 2 3 2 2 3 3 2 2" xfId="42811"/>
    <cellStyle name="40% - Accent1 2 3 2 2 3 3 3" xfId="37745"/>
    <cellStyle name="40% - Accent1 2 3 2 2 3 3 4" xfId="47510"/>
    <cellStyle name="40% - Accent1 2 3 2 2 3 3 5" xfId="52131"/>
    <cellStyle name="40% - Accent1 2 3 2 2 3 4" xfId="25057"/>
    <cellStyle name="40% - Accent1 2 3 2 2 3 4 2" xfId="30415"/>
    <cellStyle name="40% - Accent1 2 3 2 2 3 4 2 2" xfId="42812"/>
    <cellStyle name="40% - Accent1 2 3 2 2 3 4 3" xfId="39046"/>
    <cellStyle name="40% - Accent1 2 3 2 2 3 4 4" xfId="47511"/>
    <cellStyle name="40% - Accent1 2 3 2 2 3 4 5" xfId="52132"/>
    <cellStyle name="40% - Accent1 2 3 2 2 3 5" xfId="26334"/>
    <cellStyle name="40% - Accent1 2 3 2 2 3 5 2" xfId="30416"/>
    <cellStyle name="40% - Accent1 2 3 2 2 3 5 2 2" xfId="42813"/>
    <cellStyle name="40% - Accent1 2 3 2 2 3 5 3" xfId="40345"/>
    <cellStyle name="40% - Accent1 2 3 2 2 3 5 4" xfId="47512"/>
    <cellStyle name="40% - Accent1 2 3 2 2 3 5 5" xfId="52133"/>
    <cellStyle name="40% - Accent1 2 3 2 2 3 6" xfId="30410"/>
    <cellStyle name="40% - Accent1 2 3 2 2 3 6 2" xfId="42807"/>
    <cellStyle name="40% - Accent1 2 3 2 2 3 7" xfId="37085"/>
    <cellStyle name="40% - Accent1 2 3 2 2 3 8" xfId="47506"/>
    <cellStyle name="40% - Accent1 2 3 2 2 3 9" xfId="52127"/>
    <cellStyle name="40% - Accent1 2 3 2 2 4" xfId="22847"/>
    <cellStyle name="40% - Accent1 2 3 2 2 4 2" xfId="25690"/>
    <cellStyle name="40% - Accent1 2 3 2 2 4 2 2" xfId="30418"/>
    <cellStyle name="40% - Accent1 2 3 2 2 4 2 2 2" xfId="42815"/>
    <cellStyle name="40% - Accent1 2 3 2 2 4 2 3" xfId="39693"/>
    <cellStyle name="40% - Accent1 2 3 2 2 4 2 4" xfId="47514"/>
    <cellStyle name="40% - Accent1 2 3 2 2 4 2 5" xfId="52135"/>
    <cellStyle name="40% - Accent1 2 3 2 2 4 3" xfId="26972"/>
    <cellStyle name="40% - Accent1 2 3 2 2 4 3 2" xfId="30419"/>
    <cellStyle name="40% - Accent1 2 3 2 2 4 3 2 2" xfId="42816"/>
    <cellStyle name="40% - Accent1 2 3 2 2 4 3 3" xfId="40995"/>
    <cellStyle name="40% - Accent1 2 3 2 2 4 3 4" xfId="47515"/>
    <cellStyle name="40% - Accent1 2 3 2 2 4 3 5" xfId="52136"/>
    <cellStyle name="40% - Accent1 2 3 2 2 4 4" xfId="30417"/>
    <cellStyle name="40% - Accent1 2 3 2 2 4 4 2" xfId="42814"/>
    <cellStyle name="40% - Accent1 2 3 2 2 4 5" xfId="38393"/>
    <cellStyle name="40% - Accent1 2 3 2 2 4 6" xfId="47513"/>
    <cellStyle name="40% - Accent1 2 3 2 2 4 7" xfId="52134"/>
    <cellStyle name="40% - Accent1 2 3 2 2 5" xfId="20632"/>
    <cellStyle name="40% - Accent1 2 3 2 2 5 2" xfId="30420"/>
    <cellStyle name="40% - Accent1 2 3 2 2 5 2 2" xfId="42817"/>
    <cellStyle name="40% - Accent1 2 3 2 2 5 3" xfId="37743"/>
    <cellStyle name="40% - Accent1 2 3 2 2 5 4" xfId="47516"/>
    <cellStyle name="40% - Accent1 2 3 2 2 5 5" xfId="52137"/>
    <cellStyle name="40% - Accent1 2 3 2 2 6" xfId="25055"/>
    <cellStyle name="40% - Accent1 2 3 2 2 6 2" xfId="30421"/>
    <cellStyle name="40% - Accent1 2 3 2 2 6 2 2" xfId="42818"/>
    <cellStyle name="40% - Accent1 2 3 2 2 6 3" xfId="39044"/>
    <cellStyle name="40% - Accent1 2 3 2 2 6 4" xfId="47517"/>
    <cellStyle name="40% - Accent1 2 3 2 2 6 5" xfId="52138"/>
    <cellStyle name="40% - Accent1 2 3 2 2 7" xfId="26332"/>
    <cellStyle name="40% - Accent1 2 3 2 2 7 2" xfId="30422"/>
    <cellStyle name="40% - Accent1 2 3 2 2 7 2 2" xfId="42819"/>
    <cellStyle name="40% - Accent1 2 3 2 2 7 3" xfId="40343"/>
    <cellStyle name="40% - Accent1 2 3 2 2 7 4" xfId="47518"/>
    <cellStyle name="40% - Accent1 2 3 2 2 7 5" xfId="52139"/>
    <cellStyle name="40% - Accent1 2 3 2 2 8" xfId="30402"/>
    <cellStyle name="40% - Accent1 2 3 2 2 8 2" xfId="42799"/>
    <cellStyle name="40% - Accent1 2 3 2 2 9" xfId="37083"/>
    <cellStyle name="40% - Accent1 2 3 2 3" xfId="17795"/>
    <cellStyle name="40% - Accent1 2 3 2 3 2" xfId="22850"/>
    <cellStyle name="40% - Accent1 2 3 2 3 2 2" xfId="25693"/>
    <cellStyle name="40% - Accent1 2 3 2 3 2 2 2" xfId="30425"/>
    <cellStyle name="40% - Accent1 2 3 2 3 2 2 2 2" xfId="42822"/>
    <cellStyle name="40% - Accent1 2 3 2 3 2 2 3" xfId="39696"/>
    <cellStyle name="40% - Accent1 2 3 2 3 2 2 4" xfId="47521"/>
    <cellStyle name="40% - Accent1 2 3 2 3 2 2 5" xfId="52142"/>
    <cellStyle name="40% - Accent1 2 3 2 3 2 3" xfId="26975"/>
    <cellStyle name="40% - Accent1 2 3 2 3 2 3 2" xfId="30426"/>
    <cellStyle name="40% - Accent1 2 3 2 3 2 3 2 2" xfId="42823"/>
    <cellStyle name="40% - Accent1 2 3 2 3 2 3 3" xfId="40998"/>
    <cellStyle name="40% - Accent1 2 3 2 3 2 3 4" xfId="47522"/>
    <cellStyle name="40% - Accent1 2 3 2 3 2 3 5" xfId="52143"/>
    <cellStyle name="40% - Accent1 2 3 2 3 2 4" xfId="30424"/>
    <cellStyle name="40% - Accent1 2 3 2 3 2 4 2" xfId="42821"/>
    <cellStyle name="40% - Accent1 2 3 2 3 2 5" xfId="38396"/>
    <cellStyle name="40% - Accent1 2 3 2 3 2 6" xfId="47520"/>
    <cellStyle name="40% - Accent1 2 3 2 3 2 7" xfId="52141"/>
    <cellStyle name="40% - Accent1 2 3 2 3 3" xfId="20635"/>
    <cellStyle name="40% - Accent1 2 3 2 3 3 2" xfId="30427"/>
    <cellStyle name="40% - Accent1 2 3 2 3 3 2 2" xfId="42824"/>
    <cellStyle name="40% - Accent1 2 3 2 3 3 3" xfId="37746"/>
    <cellStyle name="40% - Accent1 2 3 2 3 3 4" xfId="47523"/>
    <cellStyle name="40% - Accent1 2 3 2 3 3 5" xfId="52144"/>
    <cellStyle name="40% - Accent1 2 3 2 3 4" xfId="25058"/>
    <cellStyle name="40% - Accent1 2 3 2 3 4 2" xfId="30428"/>
    <cellStyle name="40% - Accent1 2 3 2 3 4 2 2" xfId="42825"/>
    <cellStyle name="40% - Accent1 2 3 2 3 4 3" xfId="39047"/>
    <cellStyle name="40% - Accent1 2 3 2 3 4 4" xfId="47524"/>
    <cellStyle name="40% - Accent1 2 3 2 3 4 5" xfId="52145"/>
    <cellStyle name="40% - Accent1 2 3 2 3 5" xfId="26335"/>
    <cellStyle name="40% - Accent1 2 3 2 3 5 2" xfId="30429"/>
    <cellStyle name="40% - Accent1 2 3 2 3 5 2 2" xfId="42826"/>
    <cellStyle name="40% - Accent1 2 3 2 3 5 3" xfId="40346"/>
    <cellStyle name="40% - Accent1 2 3 2 3 5 4" xfId="47525"/>
    <cellStyle name="40% - Accent1 2 3 2 3 5 5" xfId="52146"/>
    <cellStyle name="40% - Accent1 2 3 2 3 6" xfId="30423"/>
    <cellStyle name="40% - Accent1 2 3 2 3 6 2" xfId="42820"/>
    <cellStyle name="40% - Accent1 2 3 2 3 7" xfId="37086"/>
    <cellStyle name="40% - Accent1 2 3 2 3 8" xfId="47519"/>
    <cellStyle name="40% - Accent1 2 3 2 3 9" xfId="52140"/>
    <cellStyle name="40% - Accent1 2 3 2 4" xfId="17796"/>
    <cellStyle name="40% - Accent1 2 3 2 4 2" xfId="22851"/>
    <cellStyle name="40% - Accent1 2 3 2 4 2 2" xfId="25694"/>
    <cellStyle name="40% - Accent1 2 3 2 4 2 2 2" xfId="30432"/>
    <cellStyle name="40% - Accent1 2 3 2 4 2 2 2 2" xfId="42829"/>
    <cellStyle name="40% - Accent1 2 3 2 4 2 2 3" xfId="39697"/>
    <cellStyle name="40% - Accent1 2 3 2 4 2 2 4" xfId="47528"/>
    <cellStyle name="40% - Accent1 2 3 2 4 2 2 5" xfId="52149"/>
    <cellStyle name="40% - Accent1 2 3 2 4 2 3" xfId="26976"/>
    <cellStyle name="40% - Accent1 2 3 2 4 2 3 2" xfId="30433"/>
    <cellStyle name="40% - Accent1 2 3 2 4 2 3 2 2" xfId="42830"/>
    <cellStyle name="40% - Accent1 2 3 2 4 2 3 3" xfId="40999"/>
    <cellStyle name="40% - Accent1 2 3 2 4 2 3 4" xfId="47529"/>
    <cellStyle name="40% - Accent1 2 3 2 4 2 3 5" xfId="52150"/>
    <cellStyle name="40% - Accent1 2 3 2 4 2 4" xfId="30431"/>
    <cellStyle name="40% - Accent1 2 3 2 4 2 4 2" xfId="42828"/>
    <cellStyle name="40% - Accent1 2 3 2 4 2 5" xfId="38397"/>
    <cellStyle name="40% - Accent1 2 3 2 4 2 6" xfId="47527"/>
    <cellStyle name="40% - Accent1 2 3 2 4 2 7" xfId="52148"/>
    <cellStyle name="40% - Accent1 2 3 2 4 3" xfId="20636"/>
    <cellStyle name="40% - Accent1 2 3 2 4 3 2" xfId="30434"/>
    <cellStyle name="40% - Accent1 2 3 2 4 3 2 2" xfId="42831"/>
    <cellStyle name="40% - Accent1 2 3 2 4 3 3" xfId="37747"/>
    <cellStyle name="40% - Accent1 2 3 2 4 3 4" xfId="47530"/>
    <cellStyle name="40% - Accent1 2 3 2 4 3 5" xfId="52151"/>
    <cellStyle name="40% - Accent1 2 3 2 4 4" xfId="25059"/>
    <cellStyle name="40% - Accent1 2 3 2 4 4 2" xfId="30435"/>
    <cellStyle name="40% - Accent1 2 3 2 4 4 2 2" xfId="42832"/>
    <cellStyle name="40% - Accent1 2 3 2 4 4 3" xfId="39048"/>
    <cellStyle name="40% - Accent1 2 3 2 4 4 4" xfId="47531"/>
    <cellStyle name="40% - Accent1 2 3 2 4 4 5" xfId="52152"/>
    <cellStyle name="40% - Accent1 2 3 2 4 5" xfId="26336"/>
    <cellStyle name="40% - Accent1 2 3 2 4 5 2" xfId="30436"/>
    <cellStyle name="40% - Accent1 2 3 2 4 5 2 2" xfId="42833"/>
    <cellStyle name="40% - Accent1 2 3 2 4 5 3" xfId="40347"/>
    <cellStyle name="40% - Accent1 2 3 2 4 5 4" xfId="47532"/>
    <cellStyle name="40% - Accent1 2 3 2 4 5 5" xfId="52153"/>
    <cellStyle name="40% - Accent1 2 3 2 4 6" xfId="30430"/>
    <cellStyle name="40% - Accent1 2 3 2 4 6 2" xfId="42827"/>
    <cellStyle name="40% - Accent1 2 3 2 4 7" xfId="37087"/>
    <cellStyle name="40% - Accent1 2 3 2 4 8" xfId="47526"/>
    <cellStyle name="40% - Accent1 2 3 2 4 9" xfId="52147"/>
    <cellStyle name="40% - Accent1 2 3 2 5" xfId="22846"/>
    <cellStyle name="40% - Accent1 2 3 2 5 2" xfId="25689"/>
    <cellStyle name="40% - Accent1 2 3 2 5 2 2" xfId="30438"/>
    <cellStyle name="40% - Accent1 2 3 2 5 2 2 2" xfId="42835"/>
    <cellStyle name="40% - Accent1 2 3 2 5 2 3" xfId="39692"/>
    <cellStyle name="40% - Accent1 2 3 2 5 2 4" xfId="47534"/>
    <cellStyle name="40% - Accent1 2 3 2 5 2 5" xfId="52155"/>
    <cellStyle name="40% - Accent1 2 3 2 5 3" xfId="26971"/>
    <cellStyle name="40% - Accent1 2 3 2 5 3 2" xfId="30439"/>
    <cellStyle name="40% - Accent1 2 3 2 5 3 2 2" xfId="42836"/>
    <cellStyle name="40% - Accent1 2 3 2 5 3 3" xfId="40994"/>
    <cellStyle name="40% - Accent1 2 3 2 5 3 4" xfId="47535"/>
    <cellStyle name="40% - Accent1 2 3 2 5 3 5" xfId="52156"/>
    <cellStyle name="40% - Accent1 2 3 2 5 4" xfId="30437"/>
    <cellStyle name="40% - Accent1 2 3 2 5 4 2" xfId="42834"/>
    <cellStyle name="40% - Accent1 2 3 2 5 5" xfId="38392"/>
    <cellStyle name="40% - Accent1 2 3 2 5 6" xfId="47533"/>
    <cellStyle name="40% - Accent1 2 3 2 5 7" xfId="52154"/>
    <cellStyle name="40% - Accent1 2 3 2 6" xfId="20631"/>
    <cellStyle name="40% - Accent1 2 3 2 6 2" xfId="30440"/>
    <cellStyle name="40% - Accent1 2 3 2 6 2 2" xfId="42837"/>
    <cellStyle name="40% - Accent1 2 3 2 6 3" xfId="37742"/>
    <cellStyle name="40% - Accent1 2 3 2 6 4" xfId="47536"/>
    <cellStyle name="40% - Accent1 2 3 2 6 5" xfId="52157"/>
    <cellStyle name="40% - Accent1 2 3 2 7" xfId="25054"/>
    <cellStyle name="40% - Accent1 2 3 2 7 2" xfId="30441"/>
    <cellStyle name="40% - Accent1 2 3 2 7 2 2" xfId="42838"/>
    <cellStyle name="40% - Accent1 2 3 2 7 3" xfId="39043"/>
    <cellStyle name="40% - Accent1 2 3 2 7 4" xfId="47537"/>
    <cellStyle name="40% - Accent1 2 3 2 7 5" xfId="52158"/>
    <cellStyle name="40% - Accent1 2 3 2 8" xfId="26331"/>
    <cellStyle name="40% - Accent1 2 3 2 8 2" xfId="30442"/>
    <cellStyle name="40% - Accent1 2 3 2 8 2 2" xfId="42839"/>
    <cellStyle name="40% - Accent1 2 3 2 8 3" xfId="40342"/>
    <cellStyle name="40% - Accent1 2 3 2 8 4" xfId="47538"/>
    <cellStyle name="40% - Accent1 2 3 2 8 5" xfId="52159"/>
    <cellStyle name="40% - Accent1 2 3 2 9" xfId="30401"/>
    <cellStyle name="40% - Accent1 2 3 2 9 2" xfId="42798"/>
    <cellStyle name="40% - Accent1 2 3 3" xfId="17797"/>
    <cellStyle name="40% - Accent1 2 3 3 10" xfId="47539"/>
    <cellStyle name="40% - Accent1 2 3 3 11" xfId="52160"/>
    <cellStyle name="40% - Accent1 2 3 3 2" xfId="17798"/>
    <cellStyle name="40% - Accent1 2 3 3 2 2" xfId="22853"/>
    <cellStyle name="40% - Accent1 2 3 3 2 2 2" xfId="25696"/>
    <cellStyle name="40% - Accent1 2 3 3 2 2 2 2" xfId="30446"/>
    <cellStyle name="40% - Accent1 2 3 3 2 2 2 2 2" xfId="42843"/>
    <cellStyle name="40% - Accent1 2 3 3 2 2 2 3" xfId="39699"/>
    <cellStyle name="40% - Accent1 2 3 3 2 2 2 4" xfId="47542"/>
    <cellStyle name="40% - Accent1 2 3 3 2 2 2 5" xfId="52163"/>
    <cellStyle name="40% - Accent1 2 3 3 2 2 3" xfId="26978"/>
    <cellStyle name="40% - Accent1 2 3 3 2 2 3 2" xfId="30447"/>
    <cellStyle name="40% - Accent1 2 3 3 2 2 3 2 2" xfId="42844"/>
    <cellStyle name="40% - Accent1 2 3 3 2 2 3 3" xfId="41001"/>
    <cellStyle name="40% - Accent1 2 3 3 2 2 3 4" xfId="47543"/>
    <cellStyle name="40% - Accent1 2 3 3 2 2 3 5" xfId="52164"/>
    <cellStyle name="40% - Accent1 2 3 3 2 2 4" xfId="30445"/>
    <cellStyle name="40% - Accent1 2 3 3 2 2 4 2" xfId="42842"/>
    <cellStyle name="40% - Accent1 2 3 3 2 2 5" xfId="38399"/>
    <cellStyle name="40% - Accent1 2 3 3 2 2 6" xfId="47541"/>
    <cellStyle name="40% - Accent1 2 3 3 2 2 7" xfId="52162"/>
    <cellStyle name="40% - Accent1 2 3 3 2 3" xfId="20638"/>
    <cellStyle name="40% - Accent1 2 3 3 2 3 2" xfId="30448"/>
    <cellStyle name="40% - Accent1 2 3 3 2 3 2 2" xfId="42845"/>
    <cellStyle name="40% - Accent1 2 3 3 2 3 3" xfId="37749"/>
    <cellStyle name="40% - Accent1 2 3 3 2 3 4" xfId="47544"/>
    <cellStyle name="40% - Accent1 2 3 3 2 3 5" xfId="52165"/>
    <cellStyle name="40% - Accent1 2 3 3 2 4" xfId="25061"/>
    <cellStyle name="40% - Accent1 2 3 3 2 4 2" xfId="30449"/>
    <cellStyle name="40% - Accent1 2 3 3 2 4 2 2" xfId="42846"/>
    <cellStyle name="40% - Accent1 2 3 3 2 4 3" xfId="39050"/>
    <cellStyle name="40% - Accent1 2 3 3 2 4 4" xfId="47545"/>
    <cellStyle name="40% - Accent1 2 3 3 2 4 5" xfId="52166"/>
    <cellStyle name="40% - Accent1 2 3 3 2 5" xfId="26338"/>
    <cellStyle name="40% - Accent1 2 3 3 2 5 2" xfId="30450"/>
    <cellStyle name="40% - Accent1 2 3 3 2 5 2 2" xfId="42847"/>
    <cellStyle name="40% - Accent1 2 3 3 2 5 3" xfId="40349"/>
    <cellStyle name="40% - Accent1 2 3 3 2 5 4" xfId="47546"/>
    <cellStyle name="40% - Accent1 2 3 3 2 5 5" xfId="52167"/>
    <cellStyle name="40% - Accent1 2 3 3 2 6" xfId="30444"/>
    <cellStyle name="40% - Accent1 2 3 3 2 6 2" xfId="42841"/>
    <cellStyle name="40% - Accent1 2 3 3 2 7" xfId="37089"/>
    <cellStyle name="40% - Accent1 2 3 3 2 8" xfId="47540"/>
    <cellStyle name="40% - Accent1 2 3 3 2 9" xfId="52161"/>
    <cellStyle name="40% - Accent1 2 3 3 3" xfId="17799"/>
    <cellStyle name="40% - Accent1 2 3 3 3 2" xfId="22854"/>
    <cellStyle name="40% - Accent1 2 3 3 3 2 2" xfId="25697"/>
    <cellStyle name="40% - Accent1 2 3 3 3 2 2 2" xfId="30453"/>
    <cellStyle name="40% - Accent1 2 3 3 3 2 2 2 2" xfId="42850"/>
    <cellStyle name="40% - Accent1 2 3 3 3 2 2 3" xfId="39700"/>
    <cellStyle name="40% - Accent1 2 3 3 3 2 2 4" xfId="47549"/>
    <cellStyle name="40% - Accent1 2 3 3 3 2 2 5" xfId="52170"/>
    <cellStyle name="40% - Accent1 2 3 3 3 2 3" xfId="26979"/>
    <cellStyle name="40% - Accent1 2 3 3 3 2 3 2" xfId="30454"/>
    <cellStyle name="40% - Accent1 2 3 3 3 2 3 2 2" xfId="42851"/>
    <cellStyle name="40% - Accent1 2 3 3 3 2 3 3" xfId="41002"/>
    <cellStyle name="40% - Accent1 2 3 3 3 2 3 4" xfId="47550"/>
    <cellStyle name="40% - Accent1 2 3 3 3 2 3 5" xfId="52171"/>
    <cellStyle name="40% - Accent1 2 3 3 3 2 4" xfId="30452"/>
    <cellStyle name="40% - Accent1 2 3 3 3 2 4 2" xfId="42849"/>
    <cellStyle name="40% - Accent1 2 3 3 3 2 5" xfId="38400"/>
    <cellStyle name="40% - Accent1 2 3 3 3 2 6" xfId="47548"/>
    <cellStyle name="40% - Accent1 2 3 3 3 2 7" xfId="52169"/>
    <cellStyle name="40% - Accent1 2 3 3 3 3" xfId="20639"/>
    <cellStyle name="40% - Accent1 2 3 3 3 3 2" xfId="30455"/>
    <cellStyle name="40% - Accent1 2 3 3 3 3 2 2" xfId="42852"/>
    <cellStyle name="40% - Accent1 2 3 3 3 3 3" xfId="37750"/>
    <cellStyle name="40% - Accent1 2 3 3 3 3 4" xfId="47551"/>
    <cellStyle name="40% - Accent1 2 3 3 3 3 5" xfId="52172"/>
    <cellStyle name="40% - Accent1 2 3 3 3 4" xfId="25062"/>
    <cellStyle name="40% - Accent1 2 3 3 3 4 2" xfId="30456"/>
    <cellStyle name="40% - Accent1 2 3 3 3 4 2 2" xfId="42853"/>
    <cellStyle name="40% - Accent1 2 3 3 3 4 3" xfId="39051"/>
    <cellStyle name="40% - Accent1 2 3 3 3 4 4" xfId="47552"/>
    <cellStyle name="40% - Accent1 2 3 3 3 4 5" xfId="52173"/>
    <cellStyle name="40% - Accent1 2 3 3 3 5" xfId="26339"/>
    <cellStyle name="40% - Accent1 2 3 3 3 5 2" xfId="30457"/>
    <cellStyle name="40% - Accent1 2 3 3 3 5 2 2" xfId="42854"/>
    <cellStyle name="40% - Accent1 2 3 3 3 5 3" xfId="40350"/>
    <cellStyle name="40% - Accent1 2 3 3 3 5 4" xfId="47553"/>
    <cellStyle name="40% - Accent1 2 3 3 3 5 5" xfId="52174"/>
    <cellStyle name="40% - Accent1 2 3 3 3 6" xfId="30451"/>
    <cellStyle name="40% - Accent1 2 3 3 3 6 2" xfId="42848"/>
    <cellStyle name="40% - Accent1 2 3 3 3 7" xfId="37090"/>
    <cellStyle name="40% - Accent1 2 3 3 3 8" xfId="47547"/>
    <cellStyle name="40% - Accent1 2 3 3 3 9" xfId="52168"/>
    <cellStyle name="40% - Accent1 2 3 3 4" xfId="22852"/>
    <cellStyle name="40% - Accent1 2 3 3 4 2" xfId="25695"/>
    <cellStyle name="40% - Accent1 2 3 3 4 2 2" xfId="30459"/>
    <cellStyle name="40% - Accent1 2 3 3 4 2 2 2" xfId="42856"/>
    <cellStyle name="40% - Accent1 2 3 3 4 2 3" xfId="39698"/>
    <cellStyle name="40% - Accent1 2 3 3 4 2 4" xfId="47555"/>
    <cellStyle name="40% - Accent1 2 3 3 4 2 5" xfId="52176"/>
    <cellStyle name="40% - Accent1 2 3 3 4 3" xfId="26977"/>
    <cellStyle name="40% - Accent1 2 3 3 4 3 2" xfId="30460"/>
    <cellStyle name="40% - Accent1 2 3 3 4 3 2 2" xfId="42857"/>
    <cellStyle name="40% - Accent1 2 3 3 4 3 3" xfId="41000"/>
    <cellStyle name="40% - Accent1 2 3 3 4 3 4" xfId="47556"/>
    <cellStyle name="40% - Accent1 2 3 3 4 3 5" xfId="52177"/>
    <cellStyle name="40% - Accent1 2 3 3 4 4" xfId="30458"/>
    <cellStyle name="40% - Accent1 2 3 3 4 4 2" xfId="42855"/>
    <cellStyle name="40% - Accent1 2 3 3 4 5" xfId="38398"/>
    <cellStyle name="40% - Accent1 2 3 3 4 6" xfId="47554"/>
    <cellStyle name="40% - Accent1 2 3 3 4 7" xfId="52175"/>
    <cellStyle name="40% - Accent1 2 3 3 5" xfId="20637"/>
    <cellStyle name="40% - Accent1 2 3 3 5 2" xfId="30461"/>
    <cellStyle name="40% - Accent1 2 3 3 5 2 2" xfId="42858"/>
    <cellStyle name="40% - Accent1 2 3 3 5 3" xfId="37748"/>
    <cellStyle name="40% - Accent1 2 3 3 5 4" xfId="47557"/>
    <cellStyle name="40% - Accent1 2 3 3 5 5" xfId="52178"/>
    <cellStyle name="40% - Accent1 2 3 3 6" xfId="25060"/>
    <cellStyle name="40% - Accent1 2 3 3 6 2" xfId="30462"/>
    <cellStyle name="40% - Accent1 2 3 3 6 2 2" xfId="42859"/>
    <cellStyle name="40% - Accent1 2 3 3 6 3" xfId="39049"/>
    <cellStyle name="40% - Accent1 2 3 3 6 4" xfId="47558"/>
    <cellStyle name="40% - Accent1 2 3 3 6 5" xfId="52179"/>
    <cellStyle name="40% - Accent1 2 3 3 7" xfId="26337"/>
    <cellStyle name="40% - Accent1 2 3 3 7 2" xfId="30463"/>
    <cellStyle name="40% - Accent1 2 3 3 7 2 2" xfId="42860"/>
    <cellStyle name="40% - Accent1 2 3 3 7 3" xfId="40348"/>
    <cellStyle name="40% - Accent1 2 3 3 7 4" xfId="47559"/>
    <cellStyle name="40% - Accent1 2 3 3 7 5" xfId="52180"/>
    <cellStyle name="40% - Accent1 2 3 3 8" xfId="30443"/>
    <cellStyle name="40% - Accent1 2 3 3 8 2" xfId="42840"/>
    <cellStyle name="40% - Accent1 2 3 3 9" xfId="37088"/>
    <cellStyle name="40% - Accent1 2 3 4" xfId="17800"/>
    <cellStyle name="40% - Accent1 2 3 4 2" xfId="22855"/>
    <cellStyle name="40% - Accent1 2 3 4 2 2" xfId="25698"/>
    <cellStyle name="40% - Accent1 2 3 4 2 2 2" xfId="30466"/>
    <cellStyle name="40% - Accent1 2 3 4 2 2 2 2" xfId="42863"/>
    <cellStyle name="40% - Accent1 2 3 4 2 2 3" xfId="39701"/>
    <cellStyle name="40% - Accent1 2 3 4 2 2 4" xfId="47562"/>
    <cellStyle name="40% - Accent1 2 3 4 2 2 5" xfId="52183"/>
    <cellStyle name="40% - Accent1 2 3 4 2 3" xfId="26980"/>
    <cellStyle name="40% - Accent1 2 3 4 2 3 2" xfId="30467"/>
    <cellStyle name="40% - Accent1 2 3 4 2 3 2 2" xfId="42864"/>
    <cellStyle name="40% - Accent1 2 3 4 2 3 3" xfId="41003"/>
    <cellStyle name="40% - Accent1 2 3 4 2 3 4" xfId="47563"/>
    <cellStyle name="40% - Accent1 2 3 4 2 3 5" xfId="52184"/>
    <cellStyle name="40% - Accent1 2 3 4 2 4" xfId="30465"/>
    <cellStyle name="40% - Accent1 2 3 4 2 4 2" xfId="42862"/>
    <cellStyle name="40% - Accent1 2 3 4 2 5" xfId="38401"/>
    <cellStyle name="40% - Accent1 2 3 4 2 6" xfId="47561"/>
    <cellStyle name="40% - Accent1 2 3 4 2 7" xfId="52182"/>
    <cellStyle name="40% - Accent1 2 3 4 3" xfId="20640"/>
    <cellStyle name="40% - Accent1 2 3 4 3 2" xfId="30468"/>
    <cellStyle name="40% - Accent1 2 3 4 3 2 2" xfId="42865"/>
    <cellStyle name="40% - Accent1 2 3 4 3 3" xfId="37751"/>
    <cellStyle name="40% - Accent1 2 3 4 3 4" xfId="47564"/>
    <cellStyle name="40% - Accent1 2 3 4 3 5" xfId="52185"/>
    <cellStyle name="40% - Accent1 2 3 4 4" xfId="25063"/>
    <cellStyle name="40% - Accent1 2 3 4 4 2" xfId="30469"/>
    <cellStyle name="40% - Accent1 2 3 4 4 2 2" xfId="42866"/>
    <cellStyle name="40% - Accent1 2 3 4 4 3" xfId="39052"/>
    <cellStyle name="40% - Accent1 2 3 4 4 4" xfId="47565"/>
    <cellStyle name="40% - Accent1 2 3 4 4 5" xfId="52186"/>
    <cellStyle name="40% - Accent1 2 3 4 5" xfId="26340"/>
    <cellStyle name="40% - Accent1 2 3 4 5 2" xfId="30470"/>
    <cellStyle name="40% - Accent1 2 3 4 5 2 2" xfId="42867"/>
    <cellStyle name="40% - Accent1 2 3 4 5 3" xfId="40351"/>
    <cellStyle name="40% - Accent1 2 3 4 5 4" xfId="47566"/>
    <cellStyle name="40% - Accent1 2 3 4 5 5" xfId="52187"/>
    <cellStyle name="40% - Accent1 2 3 4 6" xfId="30464"/>
    <cellStyle name="40% - Accent1 2 3 4 6 2" xfId="42861"/>
    <cellStyle name="40% - Accent1 2 3 4 7" xfId="37091"/>
    <cellStyle name="40% - Accent1 2 3 4 8" xfId="47560"/>
    <cellStyle name="40% - Accent1 2 3 4 9" xfId="52181"/>
    <cellStyle name="40% - Accent1 2 3 5" xfId="17801"/>
    <cellStyle name="40% - Accent1 2 3 5 2" xfId="22856"/>
    <cellStyle name="40% - Accent1 2 3 5 2 2" xfId="25699"/>
    <cellStyle name="40% - Accent1 2 3 5 2 2 2" xfId="30473"/>
    <cellStyle name="40% - Accent1 2 3 5 2 2 2 2" xfId="42870"/>
    <cellStyle name="40% - Accent1 2 3 5 2 2 3" xfId="39702"/>
    <cellStyle name="40% - Accent1 2 3 5 2 2 4" xfId="47569"/>
    <cellStyle name="40% - Accent1 2 3 5 2 2 5" xfId="52190"/>
    <cellStyle name="40% - Accent1 2 3 5 2 3" xfId="26981"/>
    <cellStyle name="40% - Accent1 2 3 5 2 3 2" xfId="30474"/>
    <cellStyle name="40% - Accent1 2 3 5 2 3 2 2" xfId="42871"/>
    <cellStyle name="40% - Accent1 2 3 5 2 3 3" xfId="41004"/>
    <cellStyle name="40% - Accent1 2 3 5 2 3 4" xfId="47570"/>
    <cellStyle name="40% - Accent1 2 3 5 2 3 5" xfId="52191"/>
    <cellStyle name="40% - Accent1 2 3 5 2 4" xfId="30472"/>
    <cellStyle name="40% - Accent1 2 3 5 2 4 2" xfId="42869"/>
    <cellStyle name="40% - Accent1 2 3 5 2 5" xfId="38402"/>
    <cellStyle name="40% - Accent1 2 3 5 2 6" xfId="47568"/>
    <cellStyle name="40% - Accent1 2 3 5 2 7" xfId="52189"/>
    <cellStyle name="40% - Accent1 2 3 5 3" xfId="20641"/>
    <cellStyle name="40% - Accent1 2 3 5 3 2" xfId="30475"/>
    <cellStyle name="40% - Accent1 2 3 5 3 2 2" xfId="42872"/>
    <cellStyle name="40% - Accent1 2 3 5 3 3" xfId="37752"/>
    <cellStyle name="40% - Accent1 2 3 5 3 4" xfId="47571"/>
    <cellStyle name="40% - Accent1 2 3 5 3 5" xfId="52192"/>
    <cellStyle name="40% - Accent1 2 3 5 4" xfId="25064"/>
    <cellStyle name="40% - Accent1 2 3 5 4 2" xfId="30476"/>
    <cellStyle name="40% - Accent1 2 3 5 4 2 2" xfId="42873"/>
    <cellStyle name="40% - Accent1 2 3 5 4 3" xfId="39053"/>
    <cellStyle name="40% - Accent1 2 3 5 4 4" xfId="47572"/>
    <cellStyle name="40% - Accent1 2 3 5 4 5" xfId="52193"/>
    <cellStyle name="40% - Accent1 2 3 5 5" xfId="26341"/>
    <cellStyle name="40% - Accent1 2 3 5 5 2" xfId="30477"/>
    <cellStyle name="40% - Accent1 2 3 5 5 2 2" xfId="42874"/>
    <cellStyle name="40% - Accent1 2 3 5 5 3" xfId="40352"/>
    <cellStyle name="40% - Accent1 2 3 5 5 4" xfId="47573"/>
    <cellStyle name="40% - Accent1 2 3 5 5 5" xfId="52194"/>
    <cellStyle name="40% - Accent1 2 3 5 6" xfId="30471"/>
    <cellStyle name="40% - Accent1 2 3 5 6 2" xfId="42868"/>
    <cellStyle name="40% - Accent1 2 3 5 7" xfId="37092"/>
    <cellStyle name="40% - Accent1 2 3 5 8" xfId="47567"/>
    <cellStyle name="40% - Accent1 2 3 5 9" xfId="52188"/>
    <cellStyle name="40% - Accent1 2 3 6" xfId="16975"/>
    <cellStyle name="40% - Accent1 2 4" xfId="12832"/>
    <cellStyle name="40% - Accent1 2 4 2" xfId="17802"/>
    <cellStyle name="40% - Accent1 2 4 2 10" xfId="47574"/>
    <cellStyle name="40% - Accent1 2 4 2 11" xfId="52195"/>
    <cellStyle name="40% - Accent1 2 4 2 2" xfId="17803"/>
    <cellStyle name="40% - Accent1 2 4 2 2 2" xfId="22858"/>
    <cellStyle name="40% - Accent1 2 4 2 2 2 2" xfId="25701"/>
    <cellStyle name="40% - Accent1 2 4 2 2 2 2 2" xfId="30481"/>
    <cellStyle name="40% - Accent1 2 4 2 2 2 2 2 2" xfId="42878"/>
    <cellStyle name="40% - Accent1 2 4 2 2 2 2 3" xfId="39704"/>
    <cellStyle name="40% - Accent1 2 4 2 2 2 2 4" xfId="47577"/>
    <cellStyle name="40% - Accent1 2 4 2 2 2 2 5" xfId="52198"/>
    <cellStyle name="40% - Accent1 2 4 2 2 2 3" xfId="26983"/>
    <cellStyle name="40% - Accent1 2 4 2 2 2 3 2" xfId="30482"/>
    <cellStyle name="40% - Accent1 2 4 2 2 2 3 2 2" xfId="42879"/>
    <cellStyle name="40% - Accent1 2 4 2 2 2 3 3" xfId="41006"/>
    <cellStyle name="40% - Accent1 2 4 2 2 2 3 4" xfId="47578"/>
    <cellStyle name="40% - Accent1 2 4 2 2 2 3 5" xfId="52199"/>
    <cellStyle name="40% - Accent1 2 4 2 2 2 4" xfId="30480"/>
    <cellStyle name="40% - Accent1 2 4 2 2 2 4 2" xfId="42877"/>
    <cellStyle name="40% - Accent1 2 4 2 2 2 5" xfId="38404"/>
    <cellStyle name="40% - Accent1 2 4 2 2 2 6" xfId="47576"/>
    <cellStyle name="40% - Accent1 2 4 2 2 2 7" xfId="52197"/>
    <cellStyle name="40% - Accent1 2 4 2 2 3" xfId="20643"/>
    <cellStyle name="40% - Accent1 2 4 2 2 3 2" xfId="30483"/>
    <cellStyle name="40% - Accent1 2 4 2 2 3 2 2" xfId="42880"/>
    <cellStyle name="40% - Accent1 2 4 2 2 3 3" xfId="37754"/>
    <cellStyle name="40% - Accent1 2 4 2 2 3 4" xfId="47579"/>
    <cellStyle name="40% - Accent1 2 4 2 2 3 5" xfId="52200"/>
    <cellStyle name="40% - Accent1 2 4 2 2 4" xfId="25066"/>
    <cellStyle name="40% - Accent1 2 4 2 2 4 2" xfId="30484"/>
    <cellStyle name="40% - Accent1 2 4 2 2 4 2 2" xfId="42881"/>
    <cellStyle name="40% - Accent1 2 4 2 2 4 3" xfId="39055"/>
    <cellStyle name="40% - Accent1 2 4 2 2 4 4" xfId="47580"/>
    <cellStyle name="40% - Accent1 2 4 2 2 4 5" xfId="52201"/>
    <cellStyle name="40% - Accent1 2 4 2 2 5" xfId="26343"/>
    <cellStyle name="40% - Accent1 2 4 2 2 5 2" xfId="30485"/>
    <cellStyle name="40% - Accent1 2 4 2 2 5 2 2" xfId="42882"/>
    <cellStyle name="40% - Accent1 2 4 2 2 5 3" xfId="40354"/>
    <cellStyle name="40% - Accent1 2 4 2 2 5 4" xfId="47581"/>
    <cellStyle name="40% - Accent1 2 4 2 2 5 5" xfId="52202"/>
    <cellStyle name="40% - Accent1 2 4 2 2 6" xfId="30479"/>
    <cellStyle name="40% - Accent1 2 4 2 2 6 2" xfId="42876"/>
    <cellStyle name="40% - Accent1 2 4 2 2 7" xfId="37094"/>
    <cellStyle name="40% - Accent1 2 4 2 2 8" xfId="47575"/>
    <cellStyle name="40% - Accent1 2 4 2 2 9" xfId="52196"/>
    <cellStyle name="40% - Accent1 2 4 2 3" xfId="17804"/>
    <cellStyle name="40% - Accent1 2 4 2 3 2" xfId="22859"/>
    <cellStyle name="40% - Accent1 2 4 2 3 2 2" xfId="25702"/>
    <cellStyle name="40% - Accent1 2 4 2 3 2 2 2" xfId="30488"/>
    <cellStyle name="40% - Accent1 2 4 2 3 2 2 2 2" xfId="42885"/>
    <cellStyle name="40% - Accent1 2 4 2 3 2 2 3" xfId="39705"/>
    <cellStyle name="40% - Accent1 2 4 2 3 2 2 4" xfId="47584"/>
    <cellStyle name="40% - Accent1 2 4 2 3 2 2 5" xfId="52205"/>
    <cellStyle name="40% - Accent1 2 4 2 3 2 3" xfId="26984"/>
    <cellStyle name="40% - Accent1 2 4 2 3 2 3 2" xfId="30489"/>
    <cellStyle name="40% - Accent1 2 4 2 3 2 3 2 2" xfId="42886"/>
    <cellStyle name="40% - Accent1 2 4 2 3 2 3 3" xfId="41007"/>
    <cellStyle name="40% - Accent1 2 4 2 3 2 3 4" xfId="47585"/>
    <cellStyle name="40% - Accent1 2 4 2 3 2 3 5" xfId="52206"/>
    <cellStyle name="40% - Accent1 2 4 2 3 2 4" xfId="30487"/>
    <cellStyle name="40% - Accent1 2 4 2 3 2 4 2" xfId="42884"/>
    <cellStyle name="40% - Accent1 2 4 2 3 2 5" xfId="38405"/>
    <cellStyle name="40% - Accent1 2 4 2 3 2 6" xfId="47583"/>
    <cellStyle name="40% - Accent1 2 4 2 3 2 7" xfId="52204"/>
    <cellStyle name="40% - Accent1 2 4 2 3 3" xfId="20644"/>
    <cellStyle name="40% - Accent1 2 4 2 3 3 2" xfId="30490"/>
    <cellStyle name="40% - Accent1 2 4 2 3 3 2 2" xfId="42887"/>
    <cellStyle name="40% - Accent1 2 4 2 3 3 3" xfId="37755"/>
    <cellStyle name="40% - Accent1 2 4 2 3 3 4" xfId="47586"/>
    <cellStyle name="40% - Accent1 2 4 2 3 3 5" xfId="52207"/>
    <cellStyle name="40% - Accent1 2 4 2 3 4" xfId="25067"/>
    <cellStyle name="40% - Accent1 2 4 2 3 4 2" xfId="30491"/>
    <cellStyle name="40% - Accent1 2 4 2 3 4 2 2" xfId="42888"/>
    <cellStyle name="40% - Accent1 2 4 2 3 4 3" xfId="39056"/>
    <cellStyle name="40% - Accent1 2 4 2 3 4 4" xfId="47587"/>
    <cellStyle name="40% - Accent1 2 4 2 3 4 5" xfId="52208"/>
    <cellStyle name="40% - Accent1 2 4 2 3 5" xfId="26344"/>
    <cellStyle name="40% - Accent1 2 4 2 3 5 2" xfId="30492"/>
    <cellStyle name="40% - Accent1 2 4 2 3 5 2 2" xfId="42889"/>
    <cellStyle name="40% - Accent1 2 4 2 3 5 3" xfId="40355"/>
    <cellStyle name="40% - Accent1 2 4 2 3 5 4" xfId="47588"/>
    <cellStyle name="40% - Accent1 2 4 2 3 5 5" xfId="52209"/>
    <cellStyle name="40% - Accent1 2 4 2 3 6" xfId="30486"/>
    <cellStyle name="40% - Accent1 2 4 2 3 6 2" xfId="42883"/>
    <cellStyle name="40% - Accent1 2 4 2 3 7" xfId="37095"/>
    <cellStyle name="40% - Accent1 2 4 2 3 8" xfId="47582"/>
    <cellStyle name="40% - Accent1 2 4 2 3 9" xfId="52203"/>
    <cellStyle name="40% - Accent1 2 4 2 4" xfId="22857"/>
    <cellStyle name="40% - Accent1 2 4 2 4 2" xfId="25700"/>
    <cellStyle name="40% - Accent1 2 4 2 4 2 2" xfId="30494"/>
    <cellStyle name="40% - Accent1 2 4 2 4 2 2 2" xfId="42891"/>
    <cellStyle name="40% - Accent1 2 4 2 4 2 3" xfId="39703"/>
    <cellStyle name="40% - Accent1 2 4 2 4 2 4" xfId="47590"/>
    <cellStyle name="40% - Accent1 2 4 2 4 2 5" xfId="52211"/>
    <cellStyle name="40% - Accent1 2 4 2 4 3" xfId="26982"/>
    <cellStyle name="40% - Accent1 2 4 2 4 3 2" xfId="30495"/>
    <cellStyle name="40% - Accent1 2 4 2 4 3 2 2" xfId="42892"/>
    <cellStyle name="40% - Accent1 2 4 2 4 3 3" xfId="41005"/>
    <cellStyle name="40% - Accent1 2 4 2 4 3 4" xfId="47591"/>
    <cellStyle name="40% - Accent1 2 4 2 4 3 5" xfId="52212"/>
    <cellStyle name="40% - Accent1 2 4 2 4 4" xfId="30493"/>
    <cellStyle name="40% - Accent1 2 4 2 4 4 2" xfId="42890"/>
    <cellStyle name="40% - Accent1 2 4 2 4 5" xfId="38403"/>
    <cellStyle name="40% - Accent1 2 4 2 4 6" xfId="47589"/>
    <cellStyle name="40% - Accent1 2 4 2 4 7" xfId="52210"/>
    <cellStyle name="40% - Accent1 2 4 2 5" xfId="20642"/>
    <cellStyle name="40% - Accent1 2 4 2 5 2" xfId="30496"/>
    <cellStyle name="40% - Accent1 2 4 2 5 2 2" xfId="42893"/>
    <cellStyle name="40% - Accent1 2 4 2 5 3" xfId="37753"/>
    <cellStyle name="40% - Accent1 2 4 2 5 4" xfId="47592"/>
    <cellStyle name="40% - Accent1 2 4 2 5 5" xfId="52213"/>
    <cellStyle name="40% - Accent1 2 4 2 6" xfId="25065"/>
    <cellStyle name="40% - Accent1 2 4 2 6 2" xfId="30497"/>
    <cellStyle name="40% - Accent1 2 4 2 6 2 2" xfId="42894"/>
    <cellStyle name="40% - Accent1 2 4 2 6 3" xfId="39054"/>
    <cellStyle name="40% - Accent1 2 4 2 6 4" xfId="47593"/>
    <cellStyle name="40% - Accent1 2 4 2 6 5" xfId="52214"/>
    <cellStyle name="40% - Accent1 2 4 2 7" xfId="26342"/>
    <cellStyle name="40% - Accent1 2 4 2 7 2" xfId="30498"/>
    <cellStyle name="40% - Accent1 2 4 2 7 2 2" xfId="42895"/>
    <cellStyle name="40% - Accent1 2 4 2 7 3" xfId="40353"/>
    <cellStyle name="40% - Accent1 2 4 2 7 4" xfId="47594"/>
    <cellStyle name="40% - Accent1 2 4 2 7 5" xfId="52215"/>
    <cellStyle name="40% - Accent1 2 4 2 8" xfId="30478"/>
    <cellStyle name="40% - Accent1 2 4 2 8 2" xfId="42875"/>
    <cellStyle name="40% - Accent1 2 4 2 9" xfId="37093"/>
    <cellStyle name="40% - Accent1 2 4 3" xfId="17805"/>
    <cellStyle name="40% - Accent1 2 4 3 10" xfId="47595"/>
    <cellStyle name="40% - Accent1 2 4 3 11" xfId="52216"/>
    <cellStyle name="40% - Accent1 2 4 3 2" xfId="17806"/>
    <cellStyle name="40% - Accent1 2 4 3 2 2" xfId="22861"/>
    <cellStyle name="40% - Accent1 2 4 3 2 2 2" xfId="25704"/>
    <cellStyle name="40% - Accent1 2 4 3 2 2 2 2" xfId="30502"/>
    <cellStyle name="40% - Accent1 2 4 3 2 2 2 2 2" xfId="42899"/>
    <cellStyle name="40% - Accent1 2 4 3 2 2 2 3" xfId="39707"/>
    <cellStyle name="40% - Accent1 2 4 3 2 2 2 4" xfId="47598"/>
    <cellStyle name="40% - Accent1 2 4 3 2 2 2 5" xfId="52219"/>
    <cellStyle name="40% - Accent1 2 4 3 2 2 3" xfId="26986"/>
    <cellStyle name="40% - Accent1 2 4 3 2 2 3 2" xfId="30503"/>
    <cellStyle name="40% - Accent1 2 4 3 2 2 3 2 2" xfId="42900"/>
    <cellStyle name="40% - Accent1 2 4 3 2 2 3 3" xfId="41009"/>
    <cellStyle name="40% - Accent1 2 4 3 2 2 3 4" xfId="47599"/>
    <cellStyle name="40% - Accent1 2 4 3 2 2 3 5" xfId="52220"/>
    <cellStyle name="40% - Accent1 2 4 3 2 2 4" xfId="30501"/>
    <cellStyle name="40% - Accent1 2 4 3 2 2 4 2" xfId="42898"/>
    <cellStyle name="40% - Accent1 2 4 3 2 2 5" xfId="38407"/>
    <cellStyle name="40% - Accent1 2 4 3 2 2 6" xfId="47597"/>
    <cellStyle name="40% - Accent1 2 4 3 2 2 7" xfId="52218"/>
    <cellStyle name="40% - Accent1 2 4 3 2 3" xfId="20646"/>
    <cellStyle name="40% - Accent1 2 4 3 2 3 2" xfId="30504"/>
    <cellStyle name="40% - Accent1 2 4 3 2 3 2 2" xfId="42901"/>
    <cellStyle name="40% - Accent1 2 4 3 2 3 3" xfId="37757"/>
    <cellStyle name="40% - Accent1 2 4 3 2 3 4" xfId="47600"/>
    <cellStyle name="40% - Accent1 2 4 3 2 3 5" xfId="52221"/>
    <cellStyle name="40% - Accent1 2 4 3 2 4" xfId="25069"/>
    <cellStyle name="40% - Accent1 2 4 3 2 4 2" xfId="30505"/>
    <cellStyle name="40% - Accent1 2 4 3 2 4 2 2" xfId="42902"/>
    <cellStyle name="40% - Accent1 2 4 3 2 4 3" xfId="39058"/>
    <cellStyle name="40% - Accent1 2 4 3 2 4 4" xfId="47601"/>
    <cellStyle name="40% - Accent1 2 4 3 2 4 5" xfId="52222"/>
    <cellStyle name="40% - Accent1 2 4 3 2 5" xfId="26346"/>
    <cellStyle name="40% - Accent1 2 4 3 2 5 2" xfId="30506"/>
    <cellStyle name="40% - Accent1 2 4 3 2 5 2 2" xfId="42903"/>
    <cellStyle name="40% - Accent1 2 4 3 2 5 3" xfId="40357"/>
    <cellStyle name="40% - Accent1 2 4 3 2 5 4" xfId="47602"/>
    <cellStyle name="40% - Accent1 2 4 3 2 5 5" xfId="52223"/>
    <cellStyle name="40% - Accent1 2 4 3 2 6" xfId="30500"/>
    <cellStyle name="40% - Accent1 2 4 3 2 6 2" xfId="42897"/>
    <cellStyle name="40% - Accent1 2 4 3 2 7" xfId="37097"/>
    <cellStyle name="40% - Accent1 2 4 3 2 8" xfId="47596"/>
    <cellStyle name="40% - Accent1 2 4 3 2 9" xfId="52217"/>
    <cellStyle name="40% - Accent1 2 4 3 3" xfId="17807"/>
    <cellStyle name="40% - Accent1 2 4 3 3 2" xfId="22862"/>
    <cellStyle name="40% - Accent1 2 4 3 3 2 2" xfId="25705"/>
    <cellStyle name="40% - Accent1 2 4 3 3 2 2 2" xfId="30509"/>
    <cellStyle name="40% - Accent1 2 4 3 3 2 2 2 2" xfId="42906"/>
    <cellStyle name="40% - Accent1 2 4 3 3 2 2 3" xfId="39708"/>
    <cellStyle name="40% - Accent1 2 4 3 3 2 2 4" xfId="47605"/>
    <cellStyle name="40% - Accent1 2 4 3 3 2 2 5" xfId="52226"/>
    <cellStyle name="40% - Accent1 2 4 3 3 2 3" xfId="26987"/>
    <cellStyle name="40% - Accent1 2 4 3 3 2 3 2" xfId="30510"/>
    <cellStyle name="40% - Accent1 2 4 3 3 2 3 2 2" xfId="42907"/>
    <cellStyle name="40% - Accent1 2 4 3 3 2 3 3" xfId="41010"/>
    <cellStyle name="40% - Accent1 2 4 3 3 2 3 4" xfId="47606"/>
    <cellStyle name="40% - Accent1 2 4 3 3 2 3 5" xfId="52227"/>
    <cellStyle name="40% - Accent1 2 4 3 3 2 4" xfId="30508"/>
    <cellStyle name="40% - Accent1 2 4 3 3 2 4 2" xfId="42905"/>
    <cellStyle name="40% - Accent1 2 4 3 3 2 5" xfId="38408"/>
    <cellStyle name="40% - Accent1 2 4 3 3 2 6" xfId="47604"/>
    <cellStyle name="40% - Accent1 2 4 3 3 2 7" xfId="52225"/>
    <cellStyle name="40% - Accent1 2 4 3 3 3" xfId="20647"/>
    <cellStyle name="40% - Accent1 2 4 3 3 3 2" xfId="30511"/>
    <cellStyle name="40% - Accent1 2 4 3 3 3 2 2" xfId="42908"/>
    <cellStyle name="40% - Accent1 2 4 3 3 3 3" xfId="37758"/>
    <cellStyle name="40% - Accent1 2 4 3 3 3 4" xfId="47607"/>
    <cellStyle name="40% - Accent1 2 4 3 3 3 5" xfId="52228"/>
    <cellStyle name="40% - Accent1 2 4 3 3 4" xfId="25070"/>
    <cellStyle name="40% - Accent1 2 4 3 3 4 2" xfId="30512"/>
    <cellStyle name="40% - Accent1 2 4 3 3 4 2 2" xfId="42909"/>
    <cellStyle name="40% - Accent1 2 4 3 3 4 3" xfId="39059"/>
    <cellStyle name="40% - Accent1 2 4 3 3 4 4" xfId="47608"/>
    <cellStyle name="40% - Accent1 2 4 3 3 4 5" xfId="52229"/>
    <cellStyle name="40% - Accent1 2 4 3 3 5" xfId="26347"/>
    <cellStyle name="40% - Accent1 2 4 3 3 5 2" xfId="30513"/>
    <cellStyle name="40% - Accent1 2 4 3 3 5 2 2" xfId="42910"/>
    <cellStyle name="40% - Accent1 2 4 3 3 5 3" xfId="40358"/>
    <cellStyle name="40% - Accent1 2 4 3 3 5 4" xfId="47609"/>
    <cellStyle name="40% - Accent1 2 4 3 3 5 5" xfId="52230"/>
    <cellStyle name="40% - Accent1 2 4 3 3 6" xfId="30507"/>
    <cellStyle name="40% - Accent1 2 4 3 3 6 2" xfId="42904"/>
    <cellStyle name="40% - Accent1 2 4 3 3 7" xfId="37098"/>
    <cellStyle name="40% - Accent1 2 4 3 3 8" xfId="47603"/>
    <cellStyle name="40% - Accent1 2 4 3 3 9" xfId="52224"/>
    <cellStyle name="40% - Accent1 2 4 3 4" xfId="22860"/>
    <cellStyle name="40% - Accent1 2 4 3 4 2" xfId="25703"/>
    <cellStyle name="40% - Accent1 2 4 3 4 2 2" xfId="30515"/>
    <cellStyle name="40% - Accent1 2 4 3 4 2 2 2" xfId="42912"/>
    <cellStyle name="40% - Accent1 2 4 3 4 2 3" xfId="39706"/>
    <cellStyle name="40% - Accent1 2 4 3 4 2 4" xfId="47611"/>
    <cellStyle name="40% - Accent1 2 4 3 4 2 5" xfId="52232"/>
    <cellStyle name="40% - Accent1 2 4 3 4 3" xfId="26985"/>
    <cellStyle name="40% - Accent1 2 4 3 4 3 2" xfId="30516"/>
    <cellStyle name="40% - Accent1 2 4 3 4 3 2 2" xfId="42913"/>
    <cellStyle name="40% - Accent1 2 4 3 4 3 3" xfId="41008"/>
    <cellStyle name="40% - Accent1 2 4 3 4 3 4" xfId="47612"/>
    <cellStyle name="40% - Accent1 2 4 3 4 3 5" xfId="52233"/>
    <cellStyle name="40% - Accent1 2 4 3 4 4" xfId="30514"/>
    <cellStyle name="40% - Accent1 2 4 3 4 4 2" xfId="42911"/>
    <cellStyle name="40% - Accent1 2 4 3 4 5" xfId="38406"/>
    <cellStyle name="40% - Accent1 2 4 3 4 6" xfId="47610"/>
    <cellStyle name="40% - Accent1 2 4 3 4 7" xfId="52231"/>
    <cellStyle name="40% - Accent1 2 4 3 5" xfId="20645"/>
    <cellStyle name="40% - Accent1 2 4 3 5 2" xfId="30517"/>
    <cellStyle name="40% - Accent1 2 4 3 5 2 2" xfId="42914"/>
    <cellStyle name="40% - Accent1 2 4 3 5 3" xfId="37756"/>
    <cellStyle name="40% - Accent1 2 4 3 5 4" xfId="47613"/>
    <cellStyle name="40% - Accent1 2 4 3 5 5" xfId="52234"/>
    <cellStyle name="40% - Accent1 2 4 3 6" xfId="25068"/>
    <cellStyle name="40% - Accent1 2 4 3 6 2" xfId="30518"/>
    <cellStyle name="40% - Accent1 2 4 3 6 2 2" xfId="42915"/>
    <cellStyle name="40% - Accent1 2 4 3 6 3" xfId="39057"/>
    <cellStyle name="40% - Accent1 2 4 3 6 4" xfId="47614"/>
    <cellStyle name="40% - Accent1 2 4 3 6 5" xfId="52235"/>
    <cellStyle name="40% - Accent1 2 4 3 7" xfId="26345"/>
    <cellStyle name="40% - Accent1 2 4 3 7 2" xfId="30519"/>
    <cellStyle name="40% - Accent1 2 4 3 7 2 2" xfId="42916"/>
    <cellStyle name="40% - Accent1 2 4 3 7 3" xfId="40356"/>
    <cellStyle name="40% - Accent1 2 4 3 7 4" xfId="47615"/>
    <cellStyle name="40% - Accent1 2 4 3 7 5" xfId="52236"/>
    <cellStyle name="40% - Accent1 2 4 3 8" xfId="30499"/>
    <cellStyle name="40% - Accent1 2 4 3 8 2" xfId="42896"/>
    <cellStyle name="40% - Accent1 2 4 3 9" xfId="37096"/>
    <cellStyle name="40% - Accent1 2 4 4" xfId="17808"/>
    <cellStyle name="40% - Accent1 2 4 4 2" xfId="22863"/>
    <cellStyle name="40% - Accent1 2 4 4 2 2" xfId="25706"/>
    <cellStyle name="40% - Accent1 2 4 4 2 2 2" xfId="30522"/>
    <cellStyle name="40% - Accent1 2 4 4 2 2 2 2" xfId="42919"/>
    <cellStyle name="40% - Accent1 2 4 4 2 2 3" xfId="39709"/>
    <cellStyle name="40% - Accent1 2 4 4 2 2 4" xfId="47618"/>
    <cellStyle name="40% - Accent1 2 4 4 2 2 5" xfId="52239"/>
    <cellStyle name="40% - Accent1 2 4 4 2 3" xfId="26988"/>
    <cellStyle name="40% - Accent1 2 4 4 2 3 2" xfId="30523"/>
    <cellStyle name="40% - Accent1 2 4 4 2 3 2 2" xfId="42920"/>
    <cellStyle name="40% - Accent1 2 4 4 2 3 3" xfId="41011"/>
    <cellStyle name="40% - Accent1 2 4 4 2 3 4" xfId="47619"/>
    <cellStyle name="40% - Accent1 2 4 4 2 3 5" xfId="52240"/>
    <cellStyle name="40% - Accent1 2 4 4 2 4" xfId="30521"/>
    <cellStyle name="40% - Accent1 2 4 4 2 4 2" xfId="42918"/>
    <cellStyle name="40% - Accent1 2 4 4 2 5" xfId="38409"/>
    <cellStyle name="40% - Accent1 2 4 4 2 6" xfId="47617"/>
    <cellStyle name="40% - Accent1 2 4 4 2 7" xfId="52238"/>
    <cellStyle name="40% - Accent1 2 4 4 3" xfId="20648"/>
    <cellStyle name="40% - Accent1 2 4 4 3 2" xfId="30524"/>
    <cellStyle name="40% - Accent1 2 4 4 3 2 2" xfId="42921"/>
    <cellStyle name="40% - Accent1 2 4 4 3 3" xfId="37759"/>
    <cellStyle name="40% - Accent1 2 4 4 3 4" xfId="47620"/>
    <cellStyle name="40% - Accent1 2 4 4 3 5" xfId="52241"/>
    <cellStyle name="40% - Accent1 2 4 4 4" xfId="25071"/>
    <cellStyle name="40% - Accent1 2 4 4 4 2" xfId="30525"/>
    <cellStyle name="40% - Accent1 2 4 4 4 2 2" xfId="42922"/>
    <cellStyle name="40% - Accent1 2 4 4 4 3" xfId="39060"/>
    <cellStyle name="40% - Accent1 2 4 4 4 4" xfId="47621"/>
    <cellStyle name="40% - Accent1 2 4 4 4 5" xfId="52242"/>
    <cellStyle name="40% - Accent1 2 4 4 5" xfId="26348"/>
    <cellStyle name="40% - Accent1 2 4 4 5 2" xfId="30526"/>
    <cellStyle name="40% - Accent1 2 4 4 5 2 2" xfId="42923"/>
    <cellStyle name="40% - Accent1 2 4 4 5 3" xfId="40359"/>
    <cellStyle name="40% - Accent1 2 4 4 5 4" xfId="47622"/>
    <cellStyle name="40% - Accent1 2 4 4 5 5" xfId="52243"/>
    <cellStyle name="40% - Accent1 2 4 4 6" xfId="30520"/>
    <cellStyle name="40% - Accent1 2 4 4 6 2" xfId="42917"/>
    <cellStyle name="40% - Accent1 2 4 4 7" xfId="37099"/>
    <cellStyle name="40% - Accent1 2 4 4 8" xfId="47616"/>
    <cellStyle name="40% - Accent1 2 4 4 9" xfId="52237"/>
    <cellStyle name="40% - Accent1 2 4 5" xfId="17809"/>
    <cellStyle name="40% - Accent1 2 4 5 2" xfId="22864"/>
    <cellStyle name="40% - Accent1 2 4 5 2 2" xfId="25707"/>
    <cellStyle name="40% - Accent1 2 4 5 2 2 2" xfId="30529"/>
    <cellStyle name="40% - Accent1 2 4 5 2 2 2 2" xfId="42926"/>
    <cellStyle name="40% - Accent1 2 4 5 2 2 3" xfId="39710"/>
    <cellStyle name="40% - Accent1 2 4 5 2 2 4" xfId="47625"/>
    <cellStyle name="40% - Accent1 2 4 5 2 2 5" xfId="52246"/>
    <cellStyle name="40% - Accent1 2 4 5 2 3" xfId="26989"/>
    <cellStyle name="40% - Accent1 2 4 5 2 3 2" xfId="30530"/>
    <cellStyle name="40% - Accent1 2 4 5 2 3 2 2" xfId="42927"/>
    <cellStyle name="40% - Accent1 2 4 5 2 3 3" xfId="41012"/>
    <cellStyle name="40% - Accent1 2 4 5 2 3 4" xfId="47626"/>
    <cellStyle name="40% - Accent1 2 4 5 2 3 5" xfId="52247"/>
    <cellStyle name="40% - Accent1 2 4 5 2 4" xfId="30528"/>
    <cellStyle name="40% - Accent1 2 4 5 2 4 2" xfId="42925"/>
    <cellStyle name="40% - Accent1 2 4 5 2 5" xfId="38410"/>
    <cellStyle name="40% - Accent1 2 4 5 2 6" xfId="47624"/>
    <cellStyle name="40% - Accent1 2 4 5 2 7" xfId="52245"/>
    <cellStyle name="40% - Accent1 2 4 5 3" xfId="20649"/>
    <cellStyle name="40% - Accent1 2 4 5 3 2" xfId="30531"/>
    <cellStyle name="40% - Accent1 2 4 5 3 2 2" xfId="42928"/>
    <cellStyle name="40% - Accent1 2 4 5 3 3" xfId="37760"/>
    <cellStyle name="40% - Accent1 2 4 5 3 4" xfId="47627"/>
    <cellStyle name="40% - Accent1 2 4 5 3 5" xfId="52248"/>
    <cellStyle name="40% - Accent1 2 4 5 4" xfId="25072"/>
    <cellStyle name="40% - Accent1 2 4 5 4 2" xfId="30532"/>
    <cellStyle name="40% - Accent1 2 4 5 4 2 2" xfId="42929"/>
    <cellStyle name="40% - Accent1 2 4 5 4 3" xfId="39061"/>
    <cellStyle name="40% - Accent1 2 4 5 4 4" xfId="47628"/>
    <cellStyle name="40% - Accent1 2 4 5 4 5" xfId="52249"/>
    <cellStyle name="40% - Accent1 2 4 5 5" xfId="26349"/>
    <cellStyle name="40% - Accent1 2 4 5 5 2" xfId="30533"/>
    <cellStyle name="40% - Accent1 2 4 5 5 2 2" xfId="42930"/>
    <cellStyle name="40% - Accent1 2 4 5 5 3" xfId="40360"/>
    <cellStyle name="40% - Accent1 2 4 5 5 4" xfId="47629"/>
    <cellStyle name="40% - Accent1 2 4 5 5 5" xfId="52250"/>
    <cellStyle name="40% - Accent1 2 4 5 6" xfId="30527"/>
    <cellStyle name="40% - Accent1 2 4 5 6 2" xfId="42924"/>
    <cellStyle name="40% - Accent1 2 4 5 7" xfId="37100"/>
    <cellStyle name="40% - Accent1 2 4 5 8" xfId="47623"/>
    <cellStyle name="40% - Accent1 2 4 5 9" xfId="52244"/>
    <cellStyle name="40% - Accent1 2 4 6" xfId="16976"/>
    <cellStyle name="40% - Accent1 2 5" xfId="12833"/>
    <cellStyle name="40% - Accent1 2 5 2" xfId="17810"/>
    <cellStyle name="40% - Accent1 2 5 2 10" xfId="47630"/>
    <cellStyle name="40% - Accent1 2 5 2 11" xfId="52251"/>
    <cellStyle name="40% - Accent1 2 5 2 2" xfId="17811"/>
    <cellStyle name="40% - Accent1 2 5 2 2 2" xfId="22866"/>
    <cellStyle name="40% - Accent1 2 5 2 2 2 2" xfId="25709"/>
    <cellStyle name="40% - Accent1 2 5 2 2 2 2 2" xfId="30537"/>
    <cellStyle name="40% - Accent1 2 5 2 2 2 2 2 2" xfId="42934"/>
    <cellStyle name="40% - Accent1 2 5 2 2 2 2 3" xfId="39712"/>
    <cellStyle name="40% - Accent1 2 5 2 2 2 2 4" xfId="47633"/>
    <cellStyle name="40% - Accent1 2 5 2 2 2 2 5" xfId="52254"/>
    <cellStyle name="40% - Accent1 2 5 2 2 2 3" xfId="26991"/>
    <cellStyle name="40% - Accent1 2 5 2 2 2 3 2" xfId="30538"/>
    <cellStyle name="40% - Accent1 2 5 2 2 2 3 2 2" xfId="42935"/>
    <cellStyle name="40% - Accent1 2 5 2 2 2 3 3" xfId="41014"/>
    <cellStyle name="40% - Accent1 2 5 2 2 2 3 4" xfId="47634"/>
    <cellStyle name="40% - Accent1 2 5 2 2 2 3 5" xfId="52255"/>
    <cellStyle name="40% - Accent1 2 5 2 2 2 4" xfId="30536"/>
    <cellStyle name="40% - Accent1 2 5 2 2 2 4 2" xfId="42933"/>
    <cellStyle name="40% - Accent1 2 5 2 2 2 5" xfId="38412"/>
    <cellStyle name="40% - Accent1 2 5 2 2 2 6" xfId="47632"/>
    <cellStyle name="40% - Accent1 2 5 2 2 2 7" xfId="52253"/>
    <cellStyle name="40% - Accent1 2 5 2 2 3" xfId="20651"/>
    <cellStyle name="40% - Accent1 2 5 2 2 3 2" xfId="30539"/>
    <cellStyle name="40% - Accent1 2 5 2 2 3 2 2" xfId="42936"/>
    <cellStyle name="40% - Accent1 2 5 2 2 3 3" xfId="37762"/>
    <cellStyle name="40% - Accent1 2 5 2 2 3 4" xfId="47635"/>
    <cellStyle name="40% - Accent1 2 5 2 2 3 5" xfId="52256"/>
    <cellStyle name="40% - Accent1 2 5 2 2 4" xfId="25074"/>
    <cellStyle name="40% - Accent1 2 5 2 2 4 2" xfId="30540"/>
    <cellStyle name="40% - Accent1 2 5 2 2 4 2 2" xfId="42937"/>
    <cellStyle name="40% - Accent1 2 5 2 2 4 3" xfId="39063"/>
    <cellStyle name="40% - Accent1 2 5 2 2 4 4" xfId="47636"/>
    <cellStyle name="40% - Accent1 2 5 2 2 4 5" xfId="52257"/>
    <cellStyle name="40% - Accent1 2 5 2 2 5" xfId="26351"/>
    <cellStyle name="40% - Accent1 2 5 2 2 5 2" xfId="30541"/>
    <cellStyle name="40% - Accent1 2 5 2 2 5 2 2" xfId="42938"/>
    <cellStyle name="40% - Accent1 2 5 2 2 5 3" xfId="40362"/>
    <cellStyle name="40% - Accent1 2 5 2 2 5 4" xfId="47637"/>
    <cellStyle name="40% - Accent1 2 5 2 2 5 5" xfId="52258"/>
    <cellStyle name="40% - Accent1 2 5 2 2 6" xfId="30535"/>
    <cellStyle name="40% - Accent1 2 5 2 2 6 2" xfId="42932"/>
    <cellStyle name="40% - Accent1 2 5 2 2 7" xfId="37102"/>
    <cellStyle name="40% - Accent1 2 5 2 2 8" xfId="47631"/>
    <cellStyle name="40% - Accent1 2 5 2 2 9" xfId="52252"/>
    <cellStyle name="40% - Accent1 2 5 2 3" xfId="17812"/>
    <cellStyle name="40% - Accent1 2 5 2 3 2" xfId="22867"/>
    <cellStyle name="40% - Accent1 2 5 2 3 2 2" xfId="25710"/>
    <cellStyle name="40% - Accent1 2 5 2 3 2 2 2" xfId="30544"/>
    <cellStyle name="40% - Accent1 2 5 2 3 2 2 2 2" xfId="42941"/>
    <cellStyle name="40% - Accent1 2 5 2 3 2 2 3" xfId="39713"/>
    <cellStyle name="40% - Accent1 2 5 2 3 2 2 4" xfId="47640"/>
    <cellStyle name="40% - Accent1 2 5 2 3 2 2 5" xfId="52261"/>
    <cellStyle name="40% - Accent1 2 5 2 3 2 3" xfId="26992"/>
    <cellStyle name="40% - Accent1 2 5 2 3 2 3 2" xfId="30545"/>
    <cellStyle name="40% - Accent1 2 5 2 3 2 3 2 2" xfId="42942"/>
    <cellStyle name="40% - Accent1 2 5 2 3 2 3 3" xfId="41015"/>
    <cellStyle name="40% - Accent1 2 5 2 3 2 3 4" xfId="47641"/>
    <cellStyle name="40% - Accent1 2 5 2 3 2 3 5" xfId="52262"/>
    <cellStyle name="40% - Accent1 2 5 2 3 2 4" xfId="30543"/>
    <cellStyle name="40% - Accent1 2 5 2 3 2 4 2" xfId="42940"/>
    <cellStyle name="40% - Accent1 2 5 2 3 2 5" xfId="38413"/>
    <cellStyle name="40% - Accent1 2 5 2 3 2 6" xfId="47639"/>
    <cellStyle name="40% - Accent1 2 5 2 3 2 7" xfId="52260"/>
    <cellStyle name="40% - Accent1 2 5 2 3 3" xfId="20652"/>
    <cellStyle name="40% - Accent1 2 5 2 3 3 2" xfId="30546"/>
    <cellStyle name="40% - Accent1 2 5 2 3 3 2 2" xfId="42943"/>
    <cellStyle name="40% - Accent1 2 5 2 3 3 3" xfId="37763"/>
    <cellStyle name="40% - Accent1 2 5 2 3 3 4" xfId="47642"/>
    <cellStyle name="40% - Accent1 2 5 2 3 3 5" xfId="52263"/>
    <cellStyle name="40% - Accent1 2 5 2 3 4" xfId="25075"/>
    <cellStyle name="40% - Accent1 2 5 2 3 4 2" xfId="30547"/>
    <cellStyle name="40% - Accent1 2 5 2 3 4 2 2" xfId="42944"/>
    <cellStyle name="40% - Accent1 2 5 2 3 4 3" xfId="39064"/>
    <cellStyle name="40% - Accent1 2 5 2 3 4 4" xfId="47643"/>
    <cellStyle name="40% - Accent1 2 5 2 3 4 5" xfId="52264"/>
    <cellStyle name="40% - Accent1 2 5 2 3 5" xfId="26352"/>
    <cellStyle name="40% - Accent1 2 5 2 3 5 2" xfId="30548"/>
    <cellStyle name="40% - Accent1 2 5 2 3 5 2 2" xfId="42945"/>
    <cellStyle name="40% - Accent1 2 5 2 3 5 3" xfId="40363"/>
    <cellStyle name="40% - Accent1 2 5 2 3 5 4" xfId="47644"/>
    <cellStyle name="40% - Accent1 2 5 2 3 5 5" xfId="52265"/>
    <cellStyle name="40% - Accent1 2 5 2 3 6" xfId="30542"/>
    <cellStyle name="40% - Accent1 2 5 2 3 6 2" xfId="42939"/>
    <cellStyle name="40% - Accent1 2 5 2 3 7" xfId="37103"/>
    <cellStyle name="40% - Accent1 2 5 2 3 8" xfId="47638"/>
    <cellStyle name="40% - Accent1 2 5 2 3 9" xfId="52259"/>
    <cellStyle name="40% - Accent1 2 5 2 4" xfId="22865"/>
    <cellStyle name="40% - Accent1 2 5 2 4 2" xfId="25708"/>
    <cellStyle name="40% - Accent1 2 5 2 4 2 2" xfId="30550"/>
    <cellStyle name="40% - Accent1 2 5 2 4 2 2 2" xfId="42947"/>
    <cellStyle name="40% - Accent1 2 5 2 4 2 3" xfId="39711"/>
    <cellStyle name="40% - Accent1 2 5 2 4 2 4" xfId="47646"/>
    <cellStyle name="40% - Accent1 2 5 2 4 2 5" xfId="52267"/>
    <cellStyle name="40% - Accent1 2 5 2 4 3" xfId="26990"/>
    <cellStyle name="40% - Accent1 2 5 2 4 3 2" xfId="30551"/>
    <cellStyle name="40% - Accent1 2 5 2 4 3 2 2" xfId="42948"/>
    <cellStyle name="40% - Accent1 2 5 2 4 3 3" xfId="41013"/>
    <cellStyle name="40% - Accent1 2 5 2 4 3 4" xfId="47647"/>
    <cellStyle name="40% - Accent1 2 5 2 4 3 5" xfId="52268"/>
    <cellStyle name="40% - Accent1 2 5 2 4 4" xfId="30549"/>
    <cellStyle name="40% - Accent1 2 5 2 4 4 2" xfId="42946"/>
    <cellStyle name="40% - Accent1 2 5 2 4 5" xfId="38411"/>
    <cellStyle name="40% - Accent1 2 5 2 4 6" xfId="47645"/>
    <cellStyle name="40% - Accent1 2 5 2 4 7" xfId="52266"/>
    <cellStyle name="40% - Accent1 2 5 2 5" xfId="20650"/>
    <cellStyle name="40% - Accent1 2 5 2 5 2" xfId="30552"/>
    <cellStyle name="40% - Accent1 2 5 2 5 2 2" xfId="42949"/>
    <cellStyle name="40% - Accent1 2 5 2 5 3" xfId="37761"/>
    <cellStyle name="40% - Accent1 2 5 2 5 4" xfId="47648"/>
    <cellStyle name="40% - Accent1 2 5 2 5 5" xfId="52269"/>
    <cellStyle name="40% - Accent1 2 5 2 6" xfId="25073"/>
    <cellStyle name="40% - Accent1 2 5 2 6 2" xfId="30553"/>
    <cellStyle name="40% - Accent1 2 5 2 6 2 2" xfId="42950"/>
    <cellStyle name="40% - Accent1 2 5 2 6 3" xfId="39062"/>
    <cellStyle name="40% - Accent1 2 5 2 6 4" xfId="47649"/>
    <cellStyle name="40% - Accent1 2 5 2 6 5" xfId="52270"/>
    <cellStyle name="40% - Accent1 2 5 2 7" xfId="26350"/>
    <cellStyle name="40% - Accent1 2 5 2 7 2" xfId="30554"/>
    <cellStyle name="40% - Accent1 2 5 2 7 2 2" xfId="42951"/>
    <cellStyle name="40% - Accent1 2 5 2 7 3" xfId="40361"/>
    <cellStyle name="40% - Accent1 2 5 2 7 4" xfId="47650"/>
    <cellStyle name="40% - Accent1 2 5 2 7 5" xfId="52271"/>
    <cellStyle name="40% - Accent1 2 5 2 8" xfId="30534"/>
    <cellStyle name="40% - Accent1 2 5 2 8 2" xfId="42931"/>
    <cellStyle name="40% - Accent1 2 5 2 9" xfId="37101"/>
    <cellStyle name="40% - Accent1 2 5 3" xfId="17813"/>
    <cellStyle name="40% - Accent1 2 5 3 2" xfId="22868"/>
    <cellStyle name="40% - Accent1 2 5 3 2 2" xfId="25711"/>
    <cellStyle name="40% - Accent1 2 5 3 2 2 2" xfId="30557"/>
    <cellStyle name="40% - Accent1 2 5 3 2 2 2 2" xfId="42954"/>
    <cellStyle name="40% - Accent1 2 5 3 2 2 3" xfId="39714"/>
    <cellStyle name="40% - Accent1 2 5 3 2 2 4" xfId="47653"/>
    <cellStyle name="40% - Accent1 2 5 3 2 2 5" xfId="52274"/>
    <cellStyle name="40% - Accent1 2 5 3 2 3" xfId="26993"/>
    <cellStyle name="40% - Accent1 2 5 3 2 3 2" xfId="30558"/>
    <cellStyle name="40% - Accent1 2 5 3 2 3 2 2" xfId="42955"/>
    <cellStyle name="40% - Accent1 2 5 3 2 3 3" xfId="41016"/>
    <cellStyle name="40% - Accent1 2 5 3 2 3 4" xfId="47654"/>
    <cellStyle name="40% - Accent1 2 5 3 2 3 5" xfId="52275"/>
    <cellStyle name="40% - Accent1 2 5 3 2 4" xfId="30556"/>
    <cellStyle name="40% - Accent1 2 5 3 2 4 2" xfId="42953"/>
    <cellStyle name="40% - Accent1 2 5 3 2 5" xfId="38414"/>
    <cellStyle name="40% - Accent1 2 5 3 2 6" xfId="47652"/>
    <cellStyle name="40% - Accent1 2 5 3 2 7" xfId="52273"/>
    <cellStyle name="40% - Accent1 2 5 3 3" xfId="20653"/>
    <cellStyle name="40% - Accent1 2 5 3 3 2" xfId="30559"/>
    <cellStyle name="40% - Accent1 2 5 3 3 2 2" xfId="42956"/>
    <cellStyle name="40% - Accent1 2 5 3 3 3" xfId="37764"/>
    <cellStyle name="40% - Accent1 2 5 3 3 4" xfId="47655"/>
    <cellStyle name="40% - Accent1 2 5 3 3 5" xfId="52276"/>
    <cellStyle name="40% - Accent1 2 5 3 4" xfId="25076"/>
    <cellStyle name="40% - Accent1 2 5 3 4 2" xfId="30560"/>
    <cellStyle name="40% - Accent1 2 5 3 4 2 2" xfId="42957"/>
    <cellStyle name="40% - Accent1 2 5 3 4 3" xfId="39065"/>
    <cellStyle name="40% - Accent1 2 5 3 4 4" xfId="47656"/>
    <cellStyle name="40% - Accent1 2 5 3 4 5" xfId="52277"/>
    <cellStyle name="40% - Accent1 2 5 3 5" xfId="26353"/>
    <cellStyle name="40% - Accent1 2 5 3 5 2" xfId="30561"/>
    <cellStyle name="40% - Accent1 2 5 3 5 2 2" xfId="42958"/>
    <cellStyle name="40% - Accent1 2 5 3 5 3" xfId="40364"/>
    <cellStyle name="40% - Accent1 2 5 3 5 4" xfId="47657"/>
    <cellStyle name="40% - Accent1 2 5 3 5 5" xfId="52278"/>
    <cellStyle name="40% - Accent1 2 5 3 6" xfId="30555"/>
    <cellStyle name="40% - Accent1 2 5 3 6 2" xfId="42952"/>
    <cellStyle name="40% - Accent1 2 5 3 7" xfId="37104"/>
    <cellStyle name="40% - Accent1 2 5 3 8" xfId="47651"/>
    <cellStyle name="40% - Accent1 2 5 3 9" xfId="52272"/>
    <cellStyle name="40% - Accent1 2 5 4" xfId="17814"/>
    <cellStyle name="40% - Accent1 2 5 4 2" xfId="22869"/>
    <cellStyle name="40% - Accent1 2 5 4 2 2" xfId="25712"/>
    <cellStyle name="40% - Accent1 2 5 4 2 2 2" xfId="30564"/>
    <cellStyle name="40% - Accent1 2 5 4 2 2 2 2" xfId="42961"/>
    <cellStyle name="40% - Accent1 2 5 4 2 2 3" xfId="39715"/>
    <cellStyle name="40% - Accent1 2 5 4 2 2 4" xfId="47660"/>
    <cellStyle name="40% - Accent1 2 5 4 2 2 5" xfId="52281"/>
    <cellStyle name="40% - Accent1 2 5 4 2 3" xfId="26994"/>
    <cellStyle name="40% - Accent1 2 5 4 2 3 2" xfId="30565"/>
    <cellStyle name="40% - Accent1 2 5 4 2 3 2 2" xfId="42962"/>
    <cellStyle name="40% - Accent1 2 5 4 2 3 3" xfId="41017"/>
    <cellStyle name="40% - Accent1 2 5 4 2 3 4" xfId="47661"/>
    <cellStyle name="40% - Accent1 2 5 4 2 3 5" xfId="52282"/>
    <cellStyle name="40% - Accent1 2 5 4 2 4" xfId="30563"/>
    <cellStyle name="40% - Accent1 2 5 4 2 4 2" xfId="42960"/>
    <cellStyle name="40% - Accent1 2 5 4 2 5" xfId="38415"/>
    <cellStyle name="40% - Accent1 2 5 4 2 6" xfId="47659"/>
    <cellStyle name="40% - Accent1 2 5 4 2 7" xfId="52280"/>
    <cellStyle name="40% - Accent1 2 5 4 3" xfId="20654"/>
    <cellStyle name="40% - Accent1 2 5 4 3 2" xfId="30566"/>
    <cellStyle name="40% - Accent1 2 5 4 3 2 2" xfId="42963"/>
    <cellStyle name="40% - Accent1 2 5 4 3 3" xfId="37765"/>
    <cellStyle name="40% - Accent1 2 5 4 3 4" xfId="47662"/>
    <cellStyle name="40% - Accent1 2 5 4 3 5" xfId="52283"/>
    <cellStyle name="40% - Accent1 2 5 4 4" xfId="25077"/>
    <cellStyle name="40% - Accent1 2 5 4 4 2" xfId="30567"/>
    <cellStyle name="40% - Accent1 2 5 4 4 2 2" xfId="42964"/>
    <cellStyle name="40% - Accent1 2 5 4 4 3" xfId="39066"/>
    <cellStyle name="40% - Accent1 2 5 4 4 4" xfId="47663"/>
    <cellStyle name="40% - Accent1 2 5 4 4 5" xfId="52284"/>
    <cellStyle name="40% - Accent1 2 5 4 5" xfId="26354"/>
    <cellStyle name="40% - Accent1 2 5 4 5 2" xfId="30568"/>
    <cellStyle name="40% - Accent1 2 5 4 5 2 2" xfId="42965"/>
    <cellStyle name="40% - Accent1 2 5 4 5 3" xfId="40365"/>
    <cellStyle name="40% - Accent1 2 5 4 5 4" xfId="47664"/>
    <cellStyle name="40% - Accent1 2 5 4 5 5" xfId="52285"/>
    <cellStyle name="40% - Accent1 2 5 4 6" xfId="30562"/>
    <cellStyle name="40% - Accent1 2 5 4 6 2" xfId="42959"/>
    <cellStyle name="40% - Accent1 2 5 4 7" xfId="37105"/>
    <cellStyle name="40% - Accent1 2 5 4 8" xfId="47658"/>
    <cellStyle name="40% - Accent1 2 5 4 9" xfId="52279"/>
    <cellStyle name="40% - Accent1 2 5 5" xfId="16977"/>
    <cellStyle name="40% - Accent1 2 6" xfId="12834"/>
    <cellStyle name="40% - Accent1 2 6 2" xfId="17815"/>
    <cellStyle name="40% - Accent1 2 6 2 2" xfId="22870"/>
    <cellStyle name="40% - Accent1 2 6 2 2 2" xfId="25713"/>
    <cellStyle name="40% - Accent1 2 6 2 2 2 2" xfId="30571"/>
    <cellStyle name="40% - Accent1 2 6 2 2 2 2 2" xfId="42968"/>
    <cellStyle name="40% - Accent1 2 6 2 2 2 3" xfId="39716"/>
    <cellStyle name="40% - Accent1 2 6 2 2 2 4" xfId="47667"/>
    <cellStyle name="40% - Accent1 2 6 2 2 2 5" xfId="52288"/>
    <cellStyle name="40% - Accent1 2 6 2 2 3" xfId="26995"/>
    <cellStyle name="40% - Accent1 2 6 2 2 3 2" xfId="30572"/>
    <cellStyle name="40% - Accent1 2 6 2 2 3 2 2" xfId="42969"/>
    <cellStyle name="40% - Accent1 2 6 2 2 3 3" xfId="41018"/>
    <cellStyle name="40% - Accent1 2 6 2 2 3 4" xfId="47668"/>
    <cellStyle name="40% - Accent1 2 6 2 2 3 5" xfId="52289"/>
    <cellStyle name="40% - Accent1 2 6 2 2 4" xfId="30570"/>
    <cellStyle name="40% - Accent1 2 6 2 2 4 2" xfId="42967"/>
    <cellStyle name="40% - Accent1 2 6 2 2 5" xfId="38416"/>
    <cellStyle name="40% - Accent1 2 6 2 2 6" xfId="47666"/>
    <cellStyle name="40% - Accent1 2 6 2 2 7" xfId="52287"/>
    <cellStyle name="40% - Accent1 2 6 2 3" xfId="20655"/>
    <cellStyle name="40% - Accent1 2 6 2 3 2" xfId="30573"/>
    <cellStyle name="40% - Accent1 2 6 2 3 2 2" xfId="42970"/>
    <cellStyle name="40% - Accent1 2 6 2 3 3" xfId="37766"/>
    <cellStyle name="40% - Accent1 2 6 2 3 4" xfId="47669"/>
    <cellStyle name="40% - Accent1 2 6 2 3 5" xfId="52290"/>
    <cellStyle name="40% - Accent1 2 6 2 4" xfId="25078"/>
    <cellStyle name="40% - Accent1 2 6 2 4 2" xfId="30574"/>
    <cellStyle name="40% - Accent1 2 6 2 4 2 2" xfId="42971"/>
    <cellStyle name="40% - Accent1 2 6 2 4 3" xfId="39067"/>
    <cellStyle name="40% - Accent1 2 6 2 4 4" xfId="47670"/>
    <cellStyle name="40% - Accent1 2 6 2 4 5" xfId="52291"/>
    <cellStyle name="40% - Accent1 2 6 2 5" xfId="26355"/>
    <cellStyle name="40% - Accent1 2 6 2 5 2" xfId="30575"/>
    <cellStyle name="40% - Accent1 2 6 2 5 2 2" xfId="42972"/>
    <cellStyle name="40% - Accent1 2 6 2 5 3" xfId="40366"/>
    <cellStyle name="40% - Accent1 2 6 2 5 4" xfId="47671"/>
    <cellStyle name="40% - Accent1 2 6 2 5 5" xfId="52292"/>
    <cellStyle name="40% - Accent1 2 6 2 6" xfId="30569"/>
    <cellStyle name="40% - Accent1 2 6 2 6 2" xfId="42966"/>
    <cellStyle name="40% - Accent1 2 6 2 7" xfId="37106"/>
    <cellStyle name="40% - Accent1 2 6 2 8" xfId="47665"/>
    <cellStyle name="40% - Accent1 2 6 2 9" xfId="52286"/>
    <cellStyle name="40% - Accent1 2 6 3" xfId="17816"/>
    <cellStyle name="40% - Accent1 2 6 3 2" xfId="22871"/>
    <cellStyle name="40% - Accent1 2 6 3 2 2" xfId="25714"/>
    <cellStyle name="40% - Accent1 2 6 3 2 2 2" xfId="30578"/>
    <cellStyle name="40% - Accent1 2 6 3 2 2 2 2" xfId="42975"/>
    <cellStyle name="40% - Accent1 2 6 3 2 2 3" xfId="39717"/>
    <cellStyle name="40% - Accent1 2 6 3 2 2 4" xfId="47674"/>
    <cellStyle name="40% - Accent1 2 6 3 2 2 5" xfId="52295"/>
    <cellStyle name="40% - Accent1 2 6 3 2 3" xfId="26996"/>
    <cellStyle name="40% - Accent1 2 6 3 2 3 2" xfId="30579"/>
    <cellStyle name="40% - Accent1 2 6 3 2 3 2 2" xfId="42976"/>
    <cellStyle name="40% - Accent1 2 6 3 2 3 3" xfId="41019"/>
    <cellStyle name="40% - Accent1 2 6 3 2 3 4" xfId="47675"/>
    <cellStyle name="40% - Accent1 2 6 3 2 3 5" xfId="52296"/>
    <cellStyle name="40% - Accent1 2 6 3 2 4" xfId="30577"/>
    <cellStyle name="40% - Accent1 2 6 3 2 4 2" xfId="42974"/>
    <cellStyle name="40% - Accent1 2 6 3 2 5" xfId="38417"/>
    <cellStyle name="40% - Accent1 2 6 3 2 6" xfId="47673"/>
    <cellStyle name="40% - Accent1 2 6 3 2 7" xfId="52294"/>
    <cellStyle name="40% - Accent1 2 6 3 3" xfId="20656"/>
    <cellStyle name="40% - Accent1 2 6 3 3 2" xfId="30580"/>
    <cellStyle name="40% - Accent1 2 6 3 3 2 2" xfId="42977"/>
    <cellStyle name="40% - Accent1 2 6 3 3 3" xfId="37767"/>
    <cellStyle name="40% - Accent1 2 6 3 3 4" xfId="47676"/>
    <cellStyle name="40% - Accent1 2 6 3 3 5" xfId="52297"/>
    <cellStyle name="40% - Accent1 2 6 3 4" xfId="25079"/>
    <cellStyle name="40% - Accent1 2 6 3 4 2" xfId="30581"/>
    <cellStyle name="40% - Accent1 2 6 3 4 2 2" xfId="42978"/>
    <cellStyle name="40% - Accent1 2 6 3 4 3" xfId="39068"/>
    <cellStyle name="40% - Accent1 2 6 3 4 4" xfId="47677"/>
    <cellStyle name="40% - Accent1 2 6 3 4 5" xfId="52298"/>
    <cellStyle name="40% - Accent1 2 6 3 5" xfId="26356"/>
    <cellStyle name="40% - Accent1 2 6 3 5 2" xfId="30582"/>
    <cellStyle name="40% - Accent1 2 6 3 5 2 2" xfId="42979"/>
    <cellStyle name="40% - Accent1 2 6 3 5 3" xfId="40367"/>
    <cellStyle name="40% - Accent1 2 6 3 5 4" xfId="47678"/>
    <cellStyle name="40% - Accent1 2 6 3 5 5" xfId="52299"/>
    <cellStyle name="40% - Accent1 2 6 3 6" xfId="30576"/>
    <cellStyle name="40% - Accent1 2 6 3 6 2" xfId="42973"/>
    <cellStyle name="40% - Accent1 2 6 3 7" xfId="37107"/>
    <cellStyle name="40% - Accent1 2 6 3 8" xfId="47672"/>
    <cellStyle name="40% - Accent1 2 6 3 9" xfId="52293"/>
    <cellStyle name="40% - Accent1 2 6 4" xfId="16978"/>
    <cellStyle name="40% - Accent1 2 7" xfId="12835"/>
    <cellStyle name="40% - Accent1 2 7 10" xfId="17420"/>
    <cellStyle name="40% - Accent1 2 7 2" xfId="22640"/>
    <cellStyle name="40% - Accent1 2 7 2 2" xfId="25485"/>
    <cellStyle name="40% - Accent1 2 7 2 2 2" xfId="30585"/>
    <cellStyle name="40% - Accent1 2 7 2 2 2 2" xfId="42982"/>
    <cellStyle name="40% - Accent1 2 7 2 2 3" xfId="39485"/>
    <cellStyle name="40% - Accent1 2 7 2 2 4" xfId="47681"/>
    <cellStyle name="40% - Accent1 2 7 2 2 5" xfId="52302"/>
    <cellStyle name="40% - Accent1 2 7 2 3" xfId="26765"/>
    <cellStyle name="40% - Accent1 2 7 2 3 2" xfId="30586"/>
    <cellStyle name="40% - Accent1 2 7 2 3 2 2" xfId="42983"/>
    <cellStyle name="40% - Accent1 2 7 2 3 3" xfId="40786"/>
    <cellStyle name="40% - Accent1 2 7 2 3 4" xfId="47682"/>
    <cellStyle name="40% - Accent1 2 7 2 3 5" xfId="52303"/>
    <cellStyle name="40% - Accent1 2 7 2 4" xfId="30584"/>
    <cellStyle name="40% - Accent1 2 7 2 4 2" xfId="42981"/>
    <cellStyle name="40% - Accent1 2 7 2 5" xfId="38184"/>
    <cellStyle name="40% - Accent1 2 7 2 6" xfId="47680"/>
    <cellStyle name="40% - Accent1 2 7 2 7" xfId="52301"/>
    <cellStyle name="40% - Accent1 2 7 3" xfId="20425"/>
    <cellStyle name="40% - Accent1 2 7 3 2" xfId="30587"/>
    <cellStyle name="40% - Accent1 2 7 3 2 2" xfId="42984"/>
    <cellStyle name="40% - Accent1 2 7 3 3" xfId="37535"/>
    <cellStyle name="40% - Accent1 2 7 3 4" xfId="47683"/>
    <cellStyle name="40% - Accent1 2 7 3 5" xfId="52304"/>
    <cellStyle name="40% - Accent1 2 7 4" xfId="24848"/>
    <cellStyle name="40% - Accent1 2 7 4 2" xfId="30588"/>
    <cellStyle name="40% - Accent1 2 7 4 2 2" xfId="42985"/>
    <cellStyle name="40% - Accent1 2 7 4 3" xfId="38836"/>
    <cellStyle name="40% - Accent1 2 7 4 4" xfId="47684"/>
    <cellStyle name="40% - Accent1 2 7 4 5" xfId="52305"/>
    <cellStyle name="40% - Accent1 2 7 5" xfId="26124"/>
    <cellStyle name="40% - Accent1 2 7 5 2" xfId="30589"/>
    <cellStyle name="40% - Accent1 2 7 5 2 2" xfId="42986"/>
    <cellStyle name="40% - Accent1 2 7 5 3" xfId="40134"/>
    <cellStyle name="40% - Accent1 2 7 5 4" xfId="47685"/>
    <cellStyle name="40% - Accent1 2 7 5 5" xfId="52306"/>
    <cellStyle name="40% - Accent1 2 7 6" xfId="30583"/>
    <cellStyle name="40% - Accent1 2 7 6 2" xfId="42980"/>
    <cellStyle name="40% - Accent1 2 7 7" xfId="36874"/>
    <cellStyle name="40% - Accent1 2 7 8" xfId="47679"/>
    <cellStyle name="40% - Accent1 2 7 9" xfId="52300"/>
    <cellStyle name="40% - Accent1 2 8" xfId="12836"/>
    <cellStyle name="40% - Accent1 2 8 10" xfId="17527"/>
    <cellStyle name="40% - Accent1 2 8 2" xfId="22660"/>
    <cellStyle name="40% - Accent1 2 8 2 2" xfId="25504"/>
    <cellStyle name="40% - Accent1 2 8 2 2 2" xfId="30592"/>
    <cellStyle name="40% - Accent1 2 8 2 2 2 2" xfId="42989"/>
    <cellStyle name="40% - Accent1 2 8 2 2 3" xfId="39504"/>
    <cellStyle name="40% - Accent1 2 8 2 2 4" xfId="47688"/>
    <cellStyle name="40% - Accent1 2 8 2 2 5" xfId="52309"/>
    <cellStyle name="40% - Accent1 2 8 2 3" xfId="26784"/>
    <cellStyle name="40% - Accent1 2 8 2 3 2" xfId="30593"/>
    <cellStyle name="40% - Accent1 2 8 2 3 2 2" xfId="42990"/>
    <cellStyle name="40% - Accent1 2 8 2 3 3" xfId="40805"/>
    <cellStyle name="40% - Accent1 2 8 2 3 4" xfId="47689"/>
    <cellStyle name="40% - Accent1 2 8 2 3 5" xfId="52310"/>
    <cellStyle name="40% - Accent1 2 8 2 4" xfId="30591"/>
    <cellStyle name="40% - Accent1 2 8 2 4 2" xfId="42988"/>
    <cellStyle name="40% - Accent1 2 8 2 5" xfId="38203"/>
    <cellStyle name="40% - Accent1 2 8 2 6" xfId="47687"/>
    <cellStyle name="40% - Accent1 2 8 2 7" xfId="52308"/>
    <cellStyle name="40% - Accent1 2 8 3" xfId="20445"/>
    <cellStyle name="40% - Accent1 2 8 3 2" xfId="30594"/>
    <cellStyle name="40% - Accent1 2 8 3 2 2" xfId="42991"/>
    <cellStyle name="40% - Accent1 2 8 3 3" xfId="37554"/>
    <cellStyle name="40% - Accent1 2 8 3 4" xfId="47690"/>
    <cellStyle name="40% - Accent1 2 8 3 5" xfId="52311"/>
    <cellStyle name="40% - Accent1 2 8 4" xfId="24867"/>
    <cellStyle name="40% - Accent1 2 8 4 2" xfId="30595"/>
    <cellStyle name="40% - Accent1 2 8 4 2 2" xfId="42992"/>
    <cellStyle name="40% - Accent1 2 8 4 3" xfId="38855"/>
    <cellStyle name="40% - Accent1 2 8 4 4" xfId="47691"/>
    <cellStyle name="40% - Accent1 2 8 4 5" xfId="52312"/>
    <cellStyle name="40% - Accent1 2 8 5" xfId="26143"/>
    <cellStyle name="40% - Accent1 2 8 5 2" xfId="30596"/>
    <cellStyle name="40% - Accent1 2 8 5 2 2" xfId="42993"/>
    <cellStyle name="40% - Accent1 2 8 5 3" xfId="40153"/>
    <cellStyle name="40% - Accent1 2 8 5 4" xfId="47692"/>
    <cellStyle name="40% - Accent1 2 8 5 5" xfId="52313"/>
    <cellStyle name="40% - Accent1 2 8 6" xfId="30590"/>
    <cellStyle name="40% - Accent1 2 8 6 2" xfId="42987"/>
    <cellStyle name="40% - Accent1 2 8 7" xfId="36893"/>
    <cellStyle name="40% - Accent1 2 8 8" xfId="47686"/>
    <cellStyle name="40% - Accent1 2 8 9" xfId="52307"/>
    <cellStyle name="40% - Accent1 2 9" xfId="12837"/>
    <cellStyle name="40% - Accent1 2 9 2" xfId="17817"/>
    <cellStyle name="40% - Accent1 3" xfId="119"/>
    <cellStyle name="40% - Accent1 3 2" xfId="12839"/>
    <cellStyle name="40% - Accent1 3 2 2" xfId="12840"/>
    <cellStyle name="40% - Accent1 3 2 2 2" xfId="12841"/>
    <cellStyle name="40% - Accent1 3 2 2 2 2" xfId="12842"/>
    <cellStyle name="40% - Accent1 3 2 2 3" xfId="12843"/>
    <cellStyle name="40% - Accent1 3 2 3" xfId="12844"/>
    <cellStyle name="40% - Accent1 3 2 3 2" xfId="12845"/>
    <cellStyle name="40% - Accent1 3 2 4" xfId="12846"/>
    <cellStyle name="40% - Accent1 3 2 5" xfId="17818"/>
    <cellStyle name="40% - Accent1 3 3" xfId="12847"/>
    <cellStyle name="40% - Accent1 3 3 2" xfId="12848"/>
    <cellStyle name="40% - Accent1 3 3 2 2" xfId="12849"/>
    <cellStyle name="40% - Accent1 3 3 2 2 2" xfId="12850"/>
    <cellStyle name="40% - Accent1 3 3 2 3" xfId="12851"/>
    <cellStyle name="40% - Accent1 3 3 3" xfId="12852"/>
    <cellStyle name="40% - Accent1 3 3 3 2" xfId="12853"/>
    <cellStyle name="40% - Accent1 3 3 4" xfId="12854"/>
    <cellStyle name="40% - Accent1 3 3 5" xfId="18285"/>
    <cellStyle name="40% - Accent1 3 4" xfId="12855"/>
    <cellStyle name="40% - Accent1 3 4 2" xfId="12856"/>
    <cellStyle name="40% - Accent1 3 4 2 2" xfId="12857"/>
    <cellStyle name="40% - Accent1 3 4 3" xfId="12858"/>
    <cellStyle name="40% - Accent1 3 5" xfId="12859"/>
    <cellStyle name="40% - Accent1 3 5 2" xfId="12860"/>
    <cellStyle name="40% - Accent1 3 6" xfId="12861"/>
    <cellStyle name="40% - Accent1 3 7" xfId="16979"/>
    <cellStyle name="40% - Accent1 3 8" xfId="12838"/>
    <cellStyle name="40% - Accent1 4" xfId="120"/>
    <cellStyle name="40% - Accent1 4 2" xfId="18443"/>
    <cellStyle name="40% - Accent1 4 3" xfId="16980"/>
    <cellStyle name="40% - Accent1 4 4" xfId="12862"/>
    <cellStyle name="40% - Accent1 5" xfId="121"/>
    <cellStyle name="40% - Accent1 5 2" xfId="17366"/>
    <cellStyle name="40% - Accent1 5 3" xfId="12863"/>
    <cellStyle name="40% - Accent1 6" xfId="122"/>
    <cellStyle name="40% - Accent1 6 2" xfId="17526"/>
    <cellStyle name="40% - Accent1 6 3" xfId="12864"/>
    <cellStyle name="40% - Accent1 7" xfId="123"/>
    <cellStyle name="40% - Accent1 7 2" xfId="17819"/>
    <cellStyle name="40% - Accent1 7 3" xfId="12865"/>
    <cellStyle name="40% - Accent1 8" xfId="124"/>
    <cellStyle name="40% - Accent1 8 2" xfId="17820"/>
    <cellStyle name="40% - Accent1 8 3" xfId="12866"/>
    <cellStyle name="40% - Accent1 9" xfId="125"/>
    <cellStyle name="40% - Accent2" xfId="12439" builtinId="35" customBuiltin="1"/>
    <cellStyle name="40% - Accent2 10" xfId="126"/>
    <cellStyle name="40% - Accent2 11" xfId="127"/>
    <cellStyle name="40% - Accent2 12" xfId="128"/>
    <cellStyle name="40% - Accent2 13" xfId="129"/>
    <cellStyle name="40% - Accent2 14" xfId="130"/>
    <cellStyle name="40% - Accent2 15" xfId="131"/>
    <cellStyle name="40% - Accent2 16" xfId="699"/>
    <cellStyle name="40% - Accent2 16 2" xfId="46106"/>
    <cellStyle name="40% - Accent2 17" xfId="46144"/>
    <cellStyle name="40% - Accent2 2" xfId="132"/>
    <cellStyle name="40% - Accent2 2 10" xfId="12867"/>
    <cellStyle name="40% - Accent2 2 10 2" xfId="22872"/>
    <cellStyle name="40% - Accent2 2 10 2 2" xfId="25715"/>
    <cellStyle name="40% - Accent2 2 10 2 2 2" xfId="30599"/>
    <cellStyle name="40% - Accent2 2 10 2 2 2 2" xfId="42996"/>
    <cellStyle name="40% - Accent2 2 10 2 2 3" xfId="39718"/>
    <cellStyle name="40% - Accent2 2 10 2 2 4" xfId="47695"/>
    <cellStyle name="40% - Accent2 2 10 2 2 5" xfId="52316"/>
    <cellStyle name="40% - Accent2 2 10 2 3" xfId="26997"/>
    <cellStyle name="40% - Accent2 2 10 2 3 2" xfId="30600"/>
    <cellStyle name="40% - Accent2 2 10 2 3 2 2" xfId="42997"/>
    <cellStyle name="40% - Accent2 2 10 2 3 3" xfId="41020"/>
    <cellStyle name="40% - Accent2 2 10 2 3 4" xfId="47696"/>
    <cellStyle name="40% - Accent2 2 10 2 3 5" xfId="52317"/>
    <cellStyle name="40% - Accent2 2 10 2 4" xfId="30598"/>
    <cellStyle name="40% - Accent2 2 10 2 4 2" xfId="42995"/>
    <cellStyle name="40% - Accent2 2 10 2 5" xfId="38418"/>
    <cellStyle name="40% - Accent2 2 10 2 6" xfId="47694"/>
    <cellStyle name="40% - Accent2 2 10 2 7" xfId="52315"/>
    <cellStyle name="40% - Accent2 2 10 3" xfId="20657"/>
    <cellStyle name="40% - Accent2 2 10 3 2" xfId="30601"/>
    <cellStyle name="40% - Accent2 2 10 3 2 2" xfId="42998"/>
    <cellStyle name="40% - Accent2 2 10 3 3" xfId="37768"/>
    <cellStyle name="40% - Accent2 2 10 3 4" xfId="47697"/>
    <cellStyle name="40% - Accent2 2 10 3 5" xfId="52318"/>
    <cellStyle name="40% - Accent2 2 10 4" xfId="25080"/>
    <cellStyle name="40% - Accent2 2 10 4 2" xfId="30602"/>
    <cellStyle name="40% - Accent2 2 10 4 2 2" xfId="42999"/>
    <cellStyle name="40% - Accent2 2 10 4 3" xfId="39069"/>
    <cellStyle name="40% - Accent2 2 10 4 4" xfId="47698"/>
    <cellStyle name="40% - Accent2 2 10 4 5" xfId="52319"/>
    <cellStyle name="40% - Accent2 2 10 5" xfId="26357"/>
    <cellStyle name="40% - Accent2 2 10 5 2" xfId="30603"/>
    <cellStyle name="40% - Accent2 2 10 5 2 2" xfId="43000"/>
    <cellStyle name="40% - Accent2 2 10 5 3" xfId="40368"/>
    <cellStyle name="40% - Accent2 2 10 5 4" xfId="47699"/>
    <cellStyle name="40% - Accent2 2 10 5 5" xfId="52320"/>
    <cellStyle name="40% - Accent2 2 10 6" xfId="30597"/>
    <cellStyle name="40% - Accent2 2 10 6 2" xfId="42994"/>
    <cellStyle name="40% - Accent2 2 10 7" xfId="37108"/>
    <cellStyle name="40% - Accent2 2 10 8" xfId="47693"/>
    <cellStyle name="40% - Accent2 2 10 9" xfId="52314"/>
    <cellStyle name="40% - Accent2 2 11" xfId="18553"/>
    <cellStyle name="40% - Accent2 2 11 2" xfId="23192"/>
    <cellStyle name="40% - Accent2 2 11 2 2" xfId="26028"/>
    <cellStyle name="40% - Accent2 2 11 2 2 2" xfId="30606"/>
    <cellStyle name="40% - Accent2 2 11 2 2 2 2" xfId="43003"/>
    <cellStyle name="40% - Accent2 2 11 2 2 3" xfId="40037"/>
    <cellStyle name="40% - Accent2 2 11 2 2 4" xfId="47702"/>
    <cellStyle name="40% - Accent2 2 11 2 2 5" xfId="52323"/>
    <cellStyle name="40% - Accent2 2 11 2 3" xfId="27313"/>
    <cellStyle name="40% - Accent2 2 11 2 3 2" xfId="30607"/>
    <cellStyle name="40% - Accent2 2 11 2 3 2 2" xfId="43004"/>
    <cellStyle name="40% - Accent2 2 11 2 3 3" xfId="41339"/>
    <cellStyle name="40% - Accent2 2 11 2 3 4" xfId="47703"/>
    <cellStyle name="40% - Accent2 2 11 2 3 5" xfId="52324"/>
    <cellStyle name="40% - Accent2 2 11 2 4" xfId="30605"/>
    <cellStyle name="40% - Accent2 2 11 2 4 2" xfId="43002"/>
    <cellStyle name="40% - Accent2 2 11 2 5" xfId="38737"/>
    <cellStyle name="40% - Accent2 2 11 2 6" xfId="47701"/>
    <cellStyle name="40% - Accent2 2 11 2 7" xfId="52322"/>
    <cellStyle name="40% - Accent2 2 11 3" xfId="20979"/>
    <cellStyle name="40% - Accent2 2 11 3 2" xfId="30608"/>
    <cellStyle name="40% - Accent2 2 11 3 2 2" xfId="43005"/>
    <cellStyle name="40% - Accent2 2 11 3 3" xfId="38087"/>
    <cellStyle name="40% - Accent2 2 11 3 4" xfId="47704"/>
    <cellStyle name="40% - Accent2 2 11 3 5" xfId="52325"/>
    <cellStyle name="40% - Accent2 2 11 4" xfId="25396"/>
    <cellStyle name="40% - Accent2 2 11 4 2" xfId="30609"/>
    <cellStyle name="40% - Accent2 2 11 4 2 2" xfId="43006"/>
    <cellStyle name="40% - Accent2 2 11 4 3" xfId="39388"/>
    <cellStyle name="40% - Accent2 2 11 4 4" xfId="47705"/>
    <cellStyle name="40% - Accent2 2 11 4 5" xfId="52326"/>
    <cellStyle name="40% - Accent2 2 11 5" xfId="26676"/>
    <cellStyle name="40% - Accent2 2 11 5 2" xfId="30610"/>
    <cellStyle name="40% - Accent2 2 11 5 2 2" xfId="43007"/>
    <cellStyle name="40% - Accent2 2 11 5 3" xfId="40687"/>
    <cellStyle name="40% - Accent2 2 11 5 4" xfId="47706"/>
    <cellStyle name="40% - Accent2 2 11 5 5" xfId="52327"/>
    <cellStyle name="40% - Accent2 2 11 6" xfId="30604"/>
    <cellStyle name="40% - Accent2 2 11 6 2" xfId="43001"/>
    <cellStyle name="40% - Accent2 2 11 7" xfId="37427"/>
    <cellStyle name="40% - Accent2 2 11 8" xfId="47700"/>
    <cellStyle name="40% - Accent2 2 11 9" xfId="52321"/>
    <cellStyle name="40% - Accent2 2 12" xfId="18634"/>
    <cellStyle name="40% - Accent2 2 13" xfId="18663"/>
    <cellStyle name="40% - Accent2 2 13 2" xfId="23265"/>
    <cellStyle name="40% - Accent2 2 13 2 2" xfId="26100"/>
    <cellStyle name="40% - Accent2 2 13 2 2 2" xfId="30613"/>
    <cellStyle name="40% - Accent2 2 13 2 2 2 2" xfId="43010"/>
    <cellStyle name="40% - Accent2 2 13 2 2 3" xfId="40110"/>
    <cellStyle name="40% - Accent2 2 13 2 2 4" xfId="47709"/>
    <cellStyle name="40% - Accent2 2 13 2 2 5" xfId="52330"/>
    <cellStyle name="40% - Accent2 2 13 2 3" xfId="27386"/>
    <cellStyle name="40% - Accent2 2 13 2 3 2" xfId="30614"/>
    <cellStyle name="40% - Accent2 2 13 2 3 2 2" xfId="43011"/>
    <cellStyle name="40% - Accent2 2 13 2 3 3" xfId="41414"/>
    <cellStyle name="40% - Accent2 2 13 2 3 4" xfId="47710"/>
    <cellStyle name="40% - Accent2 2 13 2 3 5" xfId="52331"/>
    <cellStyle name="40% - Accent2 2 13 2 4" xfId="30612"/>
    <cellStyle name="40% - Accent2 2 13 2 4 2" xfId="43009"/>
    <cellStyle name="40% - Accent2 2 13 2 5" xfId="38812"/>
    <cellStyle name="40% - Accent2 2 13 2 6" xfId="47708"/>
    <cellStyle name="40% - Accent2 2 13 2 7" xfId="52329"/>
    <cellStyle name="40% - Accent2 2 13 3" xfId="21052"/>
    <cellStyle name="40% - Accent2 2 13 3 2" xfId="30615"/>
    <cellStyle name="40% - Accent2 2 13 3 2 2" xfId="43012"/>
    <cellStyle name="40% - Accent2 2 13 3 3" xfId="38160"/>
    <cellStyle name="40% - Accent2 2 13 3 4" xfId="47711"/>
    <cellStyle name="40% - Accent2 2 13 3 5" xfId="52332"/>
    <cellStyle name="40% - Accent2 2 13 4" xfId="25467"/>
    <cellStyle name="40% - Accent2 2 13 4 2" xfId="30616"/>
    <cellStyle name="40% - Accent2 2 13 4 2 2" xfId="43013"/>
    <cellStyle name="40% - Accent2 2 13 4 3" xfId="39461"/>
    <cellStyle name="40% - Accent2 2 13 4 4" xfId="47712"/>
    <cellStyle name="40% - Accent2 2 13 4 5" xfId="52333"/>
    <cellStyle name="40% - Accent2 2 13 5" xfId="26747"/>
    <cellStyle name="40% - Accent2 2 13 5 2" xfId="30617"/>
    <cellStyle name="40% - Accent2 2 13 5 2 2" xfId="43014"/>
    <cellStyle name="40% - Accent2 2 13 5 3" xfId="40762"/>
    <cellStyle name="40% - Accent2 2 13 5 4" xfId="47713"/>
    <cellStyle name="40% - Accent2 2 13 5 5" xfId="52334"/>
    <cellStyle name="40% - Accent2 2 13 6" xfId="30611"/>
    <cellStyle name="40% - Accent2 2 13 6 2" xfId="43008"/>
    <cellStyle name="40% - Accent2 2 13 7" xfId="37500"/>
    <cellStyle name="40% - Accent2 2 13 8" xfId="47707"/>
    <cellStyle name="40% - Accent2 2 13 9" xfId="52328"/>
    <cellStyle name="40% - Accent2 2 14" xfId="27438"/>
    <cellStyle name="40% - Accent2 2 14 2" xfId="30618"/>
    <cellStyle name="40% - Accent2 2 14 2 2" xfId="43015"/>
    <cellStyle name="40% - Accent2 2 14 3" xfId="41452"/>
    <cellStyle name="40% - Accent2 2 14 4" xfId="47714"/>
    <cellStyle name="40% - Accent2 2 14 5" xfId="52335"/>
    <cellStyle name="40% - Accent2 2 15" xfId="16981"/>
    <cellStyle name="40% - Accent2 2 16" xfId="12467"/>
    <cellStyle name="40% - Accent2 2 2" xfId="743"/>
    <cellStyle name="40% - Accent2 2 2 2" xfId="1534"/>
    <cellStyle name="40% - Accent2 2 2 2 2" xfId="3020"/>
    <cellStyle name="40% - Accent2 2 2 2 2 2" xfId="5921"/>
    <cellStyle name="40% - Accent2 2 2 2 2 2 2" xfId="11697"/>
    <cellStyle name="40% - Accent2 2 2 2 2 3" xfId="8812"/>
    <cellStyle name="40% - Accent2 2 2 2 2 4" xfId="17449"/>
    <cellStyle name="40% - Accent2 2 2 2 3" xfId="4481"/>
    <cellStyle name="40% - Accent2 2 2 2 3 2" xfId="10257"/>
    <cellStyle name="40% - Accent2 2 2 2 4" xfId="7372"/>
    <cellStyle name="40% - Accent2 2 2 2 5" xfId="12869"/>
    <cellStyle name="40% - Accent2 2 2 3" xfId="2359"/>
    <cellStyle name="40% - Accent2 2 2 3 2" xfId="5263"/>
    <cellStyle name="40% - Accent2 2 2 3 2 2" xfId="11039"/>
    <cellStyle name="40% - Accent2 2 2 3 2 3" xfId="18690"/>
    <cellStyle name="40% - Accent2 2 2 3 3" xfId="8154"/>
    <cellStyle name="40% - Accent2 2 2 3 4" xfId="12870"/>
    <cellStyle name="40% - Accent2 2 2 4" xfId="3823"/>
    <cellStyle name="40% - Accent2 2 2 4 2" xfId="9599"/>
    <cellStyle name="40% - Accent2 2 2 4 3" xfId="16982"/>
    <cellStyle name="40% - Accent2 2 2 5" xfId="6714"/>
    <cellStyle name="40% - Accent2 2 2 6" xfId="12868"/>
    <cellStyle name="40% - Accent2 2 3" xfId="12871"/>
    <cellStyle name="40% - Accent2 2 3 2" xfId="12872"/>
    <cellStyle name="40% - Accent2 2 3 2 10" xfId="37109"/>
    <cellStyle name="40% - Accent2 2 3 2 11" xfId="47715"/>
    <cellStyle name="40% - Accent2 2 3 2 12" xfId="52336"/>
    <cellStyle name="40% - Accent2 2 3 2 2" xfId="17821"/>
    <cellStyle name="40% - Accent2 2 3 2 2 10" xfId="47716"/>
    <cellStyle name="40% - Accent2 2 3 2 2 11" xfId="52337"/>
    <cellStyle name="40% - Accent2 2 3 2 2 2" xfId="17822"/>
    <cellStyle name="40% - Accent2 2 3 2 2 2 2" xfId="22875"/>
    <cellStyle name="40% - Accent2 2 3 2 2 2 2 2" xfId="25718"/>
    <cellStyle name="40% - Accent2 2 3 2 2 2 2 2 2" xfId="30623"/>
    <cellStyle name="40% - Accent2 2 3 2 2 2 2 2 2 2" xfId="43020"/>
    <cellStyle name="40% - Accent2 2 3 2 2 2 2 2 3" xfId="39721"/>
    <cellStyle name="40% - Accent2 2 3 2 2 2 2 2 4" xfId="47719"/>
    <cellStyle name="40% - Accent2 2 3 2 2 2 2 2 5" xfId="52340"/>
    <cellStyle name="40% - Accent2 2 3 2 2 2 2 3" xfId="27000"/>
    <cellStyle name="40% - Accent2 2 3 2 2 2 2 3 2" xfId="30624"/>
    <cellStyle name="40% - Accent2 2 3 2 2 2 2 3 2 2" xfId="43021"/>
    <cellStyle name="40% - Accent2 2 3 2 2 2 2 3 3" xfId="41023"/>
    <cellStyle name="40% - Accent2 2 3 2 2 2 2 3 4" xfId="47720"/>
    <cellStyle name="40% - Accent2 2 3 2 2 2 2 3 5" xfId="52341"/>
    <cellStyle name="40% - Accent2 2 3 2 2 2 2 4" xfId="30622"/>
    <cellStyle name="40% - Accent2 2 3 2 2 2 2 4 2" xfId="43019"/>
    <cellStyle name="40% - Accent2 2 3 2 2 2 2 5" xfId="38421"/>
    <cellStyle name="40% - Accent2 2 3 2 2 2 2 6" xfId="47718"/>
    <cellStyle name="40% - Accent2 2 3 2 2 2 2 7" xfId="52339"/>
    <cellStyle name="40% - Accent2 2 3 2 2 2 3" xfId="20660"/>
    <cellStyle name="40% - Accent2 2 3 2 2 2 3 2" xfId="30625"/>
    <cellStyle name="40% - Accent2 2 3 2 2 2 3 2 2" xfId="43022"/>
    <cellStyle name="40% - Accent2 2 3 2 2 2 3 3" xfId="37771"/>
    <cellStyle name="40% - Accent2 2 3 2 2 2 3 4" xfId="47721"/>
    <cellStyle name="40% - Accent2 2 3 2 2 2 3 5" xfId="52342"/>
    <cellStyle name="40% - Accent2 2 3 2 2 2 4" xfId="25083"/>
    <cellStyle name="40% - Accent2 2 3 2 2 2 4 2" xfId="30626"/>
    <cellStyle name="40% - Accent2 2 3 2 2 2 4 2 2" xfId="43023"/>
    <cellStyle name="40% - Accent2 2 3 2 2 2 4 3" xfId="39072"/>
    <cellStyle name="40% - Accent2 2 3 2 2 2 4 4" xfId="47722"/>
    <cellStyle name="40% - Accent2 2 3 2 2 2 4 5" xfId="52343"/>
    <cellStyle name="40% - Accent2 2 3 2 2 2 5" xfId="26360"/>
    <cellStyle name="40% - Accent2 2 3 2 2 2 5 2" xfId="30627"/>
    <cellStyle name="40% - Accent2 2 3 2 2 2 5 2 2" xfId="43024"/>
    <cellStyle name="40% - Accent2 2 3 2 2 2 5 3" xfId="40371"/>
    <cellStyle name="40% - Accent2 2 3 2 2 2 5 4" xfId="47723"/>
    <cellStyle name="40% - Accent2 2 3 2 2 2 5 5" xfId="52344"/>
    <cellStyle name="40% - Accent2 2 3 2 2 2 6" xfId="30621"/>
    <cellStyle name="40% - Accent2 2 3 2 2 2 6 2" xfId="43018"/>
    <cellStyle name="40% - Accent2 2 3 2 2 2 7" xfId="37111"/>
    <cellStyle name="40% - Accent2 2 3 2 2 2 8" xfId="47717"/>
    <cellStyle name="40% - Accent2 2 3 2 2 2 9" xfId="52338"/>
    <cellStyle name="40% - Accent2 2 3 2 2 3" xfId="17823"/>
    <cellStyle name="40% - Accent2 2 3 2 2 3 2" xfId="22876"/>
    <cellStyle name="40% - Accent2 2 3 2 2 3 2 2" xfId="25719"/>
    <cellStyle name="40% - Accent2 2 3 2 2 3 2 2 2" xfId="30630"/>
    <cellStyle name="40% - Accent2 2 3 2 2 3 2 2 2 2" xfId="43027"/>
    <cellStyle name="40% - Accent2 2 3 2 2 3 2 2 3" xfId="39722"/>
    <cellStyle name="40% - Accent2 2 3 2 2 3 2 2 4" xfId="47726"/>
    <cellStyle name="40% - Accent2 2 3 2 2 3 2 2 5" xfId="52347"/>
    <cellStyle name="40% - Accent2 2 3 2 2 3 2 3" xfId="27001"/>
    <cellStyle name="40% - Accent2 2 3 2 2 3 2 3 2" xfId="30631"/>
    <cellStyle name="40% - Accent2 2 3 2 2 3 2 3 2 2" xfId="43028"/>
    <cellStyle name="40% - Accent2 2 3 2 2 3 2 3 3" xfId="41024"/>
    <cellStyle name="40% - Accent2 2 3 2 2 3 2 3 4" xfId="47727"/>
    <cellStyle name="40% - Accent2 2 3 2 2 3 2 3 5" xfId="52348"/>
    <cellStyle name="40% - Accent2 2 3 2 2 3 2 4" xfId="30629"/>
    <cellStyle name="40% - Accent2 2 3 2 2 3 2 4 2" xfId="43026"/>
    <cellStyle name="40% - Accent2 2 3 2 2 3 2 5" xfId="38422"/>
    <cellStyle name="40% - Accent2 2 3 2 2 3 2 6" xfId="47725"/>
    <cellStyle name="40% - Accent2 2 3 2 2 3 2 7" xfId="52346"/>
    <cellStyle name="40% - Accent2 2 3 2 2 3 3" xfId="20661"/>
    <cellStyle name="40% - Accent2 2 3 2 2 3 3 2" xfId="30632"/>
    <cellStyle name="40% - Accent2 2 3 2 2 3 3 2 2" xfId="43029"/>
    <cellStyle name="40% - Accent2 2 3 2 2 3 3 3" xfId="37772"/>
    <cellStyle name="40% - Accent2 2 3 2 2 3 3 4" xfId="47728"/>
    <cellStyle name="40% - Accent2 2 3 2 2 3 3 5" xfId="52349"/>
    <cellStyle name="40% - Accent2 2 3 2 2 3 4" xfId="25084"/>
    <cellStyle name="40% - Accent2 2 3 2 2 3 4 2" xfId="30633"/>
    <cellStyle name="40% - Accent2 2 3 2 2 3 4 2 2" xfId="43030"/>
    <cellStyle name="40% - Accent2 2 3 2 2 3 4 3" xfId="39073"/>
    <cellStyle name="40% - Accent2 2 3 2 2 3 4 4" xfId="47729"/>
    <cellStyle name="40% - Accent2 2 3 2 2 3 4 5" xfId="52350"/>
    <cellStyle name="40% - Accent2 2 3 2 2 3 5" xfId="26361"/>
    <cellStyle name="40% - Accent2 2 3 2 2 3 5 2" xfId="30634"/>
    <cellStyle name="40% - Accent2 2 3 2 2 3 5 2 2" xfId="43031"/>
    <cellStyle name="40% - Accent2 2 3 2 2 3 5 3" xfId="40372"/>
    <cellStyle name="40% - Accent2 2 3 2 2 3 5 4" xfId="47730"/>
    <cellStyle name="40% - Accent2 2 3 2 2 3 5 5" xfId="52351"/>
    <cellStyle name="40% - Accent2 2 3 2 2 3 6" xfId="30628"/>
    <cellStyle name="40% - Accent2 2 3 2 2 3 6 2" xfId="43025"/>
    <cellStyle name="40% - Accent2 2 3 2 2 3 7" xfId="37112"/>
    <cellStyle name="40% - Accent2 2 3 2 2 3 8" xfId="47724"/>
    <cellStyle name="40% - Accent2 2 3 2 2 3 9" xfId="52345"/>
    <cellStyle name="40% - Accent2 2 3 2 2 4" xfId="22874"/>
    <cellStyle name="40% - Accent2 2 3 2 2 4 2" xfId="25717"/>
    <cellStyle name="40% - Accent2 2 3 2 2 4 2 2" xfId="30636"/>
    <cellStyle name="40% - Accent2 2 3 2 2 4 2 2 2" xfId="43033"/>
    <cellStyle name="40% - Accent2 2 3 2 2 4 2 3" xfId="39720"/>
    <cellStyle name="40% - Accent2 2 3 2 2 4 2 4" xfId="47732"/>
    <cellStyle name="40% - Accent2 2 3 2 2 4 2 5" xfId="52353"/>
    <cellStyle name="40% - Accent2 2 3 2 2 4 3" xfId="26999"/>
    <cellStyle name="40% - Accent2 2 3 2 2 4 3 2" xfId="30637"/>
    <cellStyle name="40% - Accent2 2 3 2 2 4 3 2 2" xfId="43034"/>
    <cellStyle name="40% - Accent2 2 3 2 2 4 3 3" xfId="41022"/>
    <cellStyle name="40% - Accent2 2 3 2 2 4 3 4" xfId="47733"/>
    <cellStyle name="40% - Accent2 2 3 2 2 4 3 5" xfId="52354"/>
    <cellStyle name="40% - Accent2 2 3 2 2 4 4" xfId="30635"/>
    <cellStyle name="40% - Accent2 2 3 2 2 4 4 2" xfId="43032"/>
    <cellStyle name="40% - Accent2 2 3 2 2 4 5" xfId="38420"/>
    <cellStyle name="40% - Accent2 2 3 2 2 4 6" xfId="47731"/>
    <cellStyle name="40% - Accent2 2 3 2 2 4 7" xfId="52352"/>
    <cellStyle name="40% - Accent2 2 3 2 2 5" xfId="20659"/>
    <cellStyle name="40% - Accent2 2 3 2 2 5 2" xfId="30638"/>
    <cellStyle name="40% - Accent2 2 3 2 2 5 2 2" xfId="43035"/>
    <cellStyle name="40% - Accent2 2 3 2 2 5 3" xfId="37770"/>
    <cellStyle name="40% - Accent2 2 3 2 2 5 4" xfId="47734"/>
    <cellStyle name="40% - Accent2 2 3 2 2 5 5" xfId="52355"/>
    <cellStyle name="40% - Accent2 2 3 2 2 6" xfId="25082"/>
    <cellStyle name="40% - Accent2 2 3 2 2 6 2" xfId="30639"/>
    <cellStyle name="40% - Accent2 2 3 2 2 6 2 2" xfId="43036"/>
    <cellStyle name="40% - Accent2 2 3 2 2 6 3" xfId="39071"/>
    <cellStyle name="40% - Accent2 2 3 2 2 6 4" xfId="47735"/>
    <cellStyle name="40% - Accent2 2 3 2 2 6 5" xfId="52356"/>
    <cellStyle name="40% - Accent2 2 3 2 2 7" xfId="26359"/>
    <cellStyle name="40% - Accent2 2 3 2 2 7 2" xfId="30640"/>
    <cellStyle name="40% - Accent2 2 3 2 2 7 2 2" xfId="43037"/>
    <cellStyle name="40% - Accent2 2 3 2 2 7 3" xfId="40370"/>
    <cellStyle name="40% - Accent2 2 3 2 2 7 4" xfId="47736"/>
    <cellStyle name="40% - Accent2 2 3 2 2 7 5" xfId="52357"/>
    <cellStyle name="40% - Accent2 2 3 2 2 8" xfId="30620"/>
    <cellStyle name="40% - Accent2 2 3 2 2 8 2" xfId="43017"/>
    <cellStyle name="40% - Accent2 2 3 2 2 9" xfId="37110"/>
    <cellStyle name="40% - Accent2 2 3 2 3" xfId="17824"/>
    <cellStyle name="40% - Accent2 2 3 2 3 2" xfId="22877"/>
    <cellStyle name="40% - Accent2 2 3 2 3 2 2" xfId="25720"/>
    <cellStyle name="40% - Accent2 2 3 2 3 2 2 2" xfId="30643"/>
    <cellStyle name="40% - Accent2 2 3 2 3 2 2 2 2" xfId="43040"/>
    <cellStyle name="40% - Accent2 2 3 2 3 2 2 3" xfId="39723"/>
    <cellStyle name="40% - Accent2 2 3 2 3 2 2 4" xfId="47739"/>
    <cellStyle name="40% - Accent2 2 3 2 3 2 2 5" xfId="52360"/>
    <cellStyle name="40% - Accent2 2 3 2 3 2 3" xfId="27002"/>
    <cellStyle name="40% - Accent2 2 3 2 3 2 3 2" xfId="30644"/>
    <cellStyle name="40% - Accent2 2 3 2 3 2 3 2 2" xfId="43041"/>
    <cellStyle name="40% - Accent2 2 3 2 3 2 3 3" xfId="41025"/>
    <cellStyle name="40% - Accent2 2 3 2 3 2 3 4" xfId="47740"/>
    <cellStyle name="40% - Accent2 2 3 2 3 2 3 5" xfId="52361"/>
    <cellStyle name="40% - Accent2 2 3 2 3 2 4" xfId="30642"/>
    <cellStyle name="40% - Accent2 2 3 2 3 2 4 2" xfId="43039"/>
    <cellStyle name="40% - Accent2 2 3 2 3 2 5" xfId="38423"/>
    <cellStyle name="40% - Accent2 2 3 2 3 2 6" xfId="47738"/>
    <cellStyle name="40% - Accent2 2 3 2 3 2 7" xfId="52359"/>
    <cellStyle name="40% - Accent2 2 3 2 3 3" xfId="20662"/>
    <cellStyle name="40% - Accent2 2 3 2 3 3 2" xfId="30645"/>
    <cellStyle name="40% - Accent2 2 3 2 3 3 2 2" xfId="43042"/>
    <cellStyle name="40% - Accent2 2 3 2 3 3 3" xfId="37773"/>
    <cellStyle name="40% - Accent2 2 3 2 3 3 4" xfId="47741"/>
    <cellStyle name="40% - Accent2 2 3 2 3 3 5" xfId="52362"/>
    <cellStyle name="40% - Accent2 2 3 2 3 4" xfId="25085"/>
    <cellStyle name="40% - Accent2 2 3 2 3 4 2" xfId="30646"/>
    <cellStyle name="40% - Accent2 2 3 2 3 4 2 2" xfId="43043"/>
    <cellStyle name="40% - Accent2 2 3 2 3 4 3" xfId="39074"/>
    <cellStyle name="40% - Accent2 2 3 2 3 4 4" xfId="47742"/>
    <cellStyle name="40% - Accent2 2 3 2 3 4 5" xfId="52363"/>
    <cellStyle name="40% - Accent2 2 3 2 3 5" xfId="26362"/>
    <cellStyle name="40% - Accent2 2 3 2 3 5 2" xfId="30647"/>
    <cellStyle name="40% - Accent2 2 3 2 3 5 2 2" xfId="43044"/>
    <cellStyle name="40% - Accent2 2 3 2 3 5 3" xfId="40373"/>
    <cellStyle name="40% - Accent2 2 3 2 3 5 4" xfId="47743"/>
    <cellStyle name="40% - Accent2 2 3 2 3 5 5" xfId="52364"/>
    <cellStyle name="40% - Accent2 2 3 2 3 6" xfId="30641"/>
    <cellStyle name="40% - Accent2 2 3 2 3 6 2" xfId="43038"/>
    <cellStyle name="40% - Accent2 2 3 2 3 7" xfId="37113"/>
    <cellStyle name="40% - Accent2 2 3 2 3 8" xfId="47737"/>
    <cellStyle name="40% - Accent2 2 3 2 3 9" xfId="52358"/>
    <cellStyle name="40% - Accent2 2 3 2 4" xfId="17825"/>
    <cellStyle name="40% - Accent2 2 3 2 4 2" xfId="22878"/>
    <cellStyle name="40% - Accent2 2 3 2 4 2 2" xfId="25721"/>
    <cellStyle name="40% - Accent2 2 3 2 4 2 2 2" xfId="30650"/>
    <cellStyle name="40% - Accent2 2 3 2 4 2 2 2 2" xfId="43047"/>
    <cellStyle name="40% - Accent2 2 3 2 4 2 2 3" xfId="39724"/>
    <cellStyle name="40% - Accent2 2 3 2 4 2 2 4" xfId="47746"/>
    <cellStyle name="40% - Accent2 2 3 2 4 2 2 5" xfId="52367"/>
    <cellStyle name="40% - Accent2 2 3 2 4 2 3" xfId="27003"/>
    <cellStyle name="40% - Accent2 2 3 2 4 2 3 2" xfId="30651"/>
    <cellStyle name="40% - Accent2 2 3 2 4 2 3 2 2" xfId="43048"/>
    <cellStyle name="40% - Accent2 2 3 2 4 2 3 3" xfId="41026"/>
    <cellStyle name="40% - Accent2 2 3 2 4 2 3 4" xfId="47747"/>
    <cellStyle name="40% - Accent2 2 3 2 4 2 3 5" xfId="52368"/>
    <cellStyle name="40% - Accent2 2 3 2 4 2 4" xfId="30649"/>
    <cellStyle name="40% - Accent2 2 3 2 4 2 4 2" xfId="43046"/>
    <cellStyle name="40% - Accent2 2 3 2 4 2 5" xfId="38424"/>
    <cellStyle name="40% - Accent2 2 3 2 4 2 6" xfId="47745"/>
    <cellStyle name="40% - Accent2 2 3 2 4 2 7" xfId="52366"/>
    <cellStyle name="40% - Accent2 2 3 2 4 3" xfId="20663"/>
    <cellStyle name="40% - Accent2 2 3 2 4 3 2" xfId="30652"/>
    <cellStyle name="40% - Accent2 2 3 2 4 3 2 2" xfId="43049"/>
    <cellStyle name="40% - Accent2 2 3 2 4 3 3" xfId="37774"/>
    <cellStyle name="40% - Accent2 2 3 2 4 3 4" xfId="47748"/>
    <cellStyle name="40% - Accent2 2 3 2 4 3 5" xfId="52369"/>
    <cellStyle name="40% - Accent2 2 3 2 4 4" xfId="25086"/>
    <cellStyle name="40% - Accent2 2 3 2 4 4 2" xfId="30653"/>
    <cellStyle name="40% - Accent2 2 3 2 4 4 2 2" xfId="43050"/>
    <cellStyle name="40% - Accent2 2 3 2 4 4 3" xfId="39075"/>
    <cellStyle name="40% - Accent2 2 3 2 4 4 4" xfId="47749"/>
    <cellStyle name="40% - Accent2 2 3 2 4 4 5" xfId="52370"/>
    <cellStyle name="40% - Accent2 2 3 2 4 5" xfId="26363"/>
    <cellStyle name="40% - Accent2 2 3 2 4 5 2" xfId="30654"/>
    <cellStyle name="40% - Accent2 2 3 2 4 5 2 2" xfId="43051"/>
    <cellStyle name="40% - Accent2 2 3 2 4 5 3" xfId="40374"/>
    <cellStyle name="40% - Accent2 2 3 2 4 5 4" xfId="47750"/>
    <cellStyle name="40% - Accent2 2 3 2 4 5 5" xfId="52371"/>
    <cellStyle name="40% - Accent2 2 3 2 4 6" xfId="30648"/>
    <cellStyle name="40% - Accent2 2 3 2 4 6 2" xfId="43045"/>
    <cellStyle name="40% - Accent2 2 3 2 4 7" xfId="37114"/>
    <cellStyle name="40% - Accent2 2 3 2 4 8" xfId="47744"/>
    <cellStyle name="40% - Accent2 2 3 2 4 9" xfId="52365"/>
    <cellStyle name="40% - Accent2 2 3 2 5" xfId="22873"/>
    <cellStyle name="40% - Accent2 2 3 2 5 2" xfId="25716"/>
    <cellStyle name="40% - Accent2 2 3 2 5 2 2" xfId="30656"/>
    <cellStyle name="40% - Accent2 2 3 2 5 2 2 2" xfId="43053"/>
    <cellStyle name="40% - Accent2 2 3 2 5 2 3" xfId="39719"/>
    <cellStyle name="40% - Accent2 2 3 2 5 2 4" xfId="47752"/>
    <cellStyle name="40% - Accent2 2 3 2 5 2 5" xfId="52373"/>
    <cellStyle name="40% - Accent2 2 3 2 5 3" xfId="26998"/>
    <cellStyle name="40% - Accent2 2 3 2 5 3 2" xfId="30657"/>
    <cellStyle name="40% - Accent2 2 3 2 5 3 2 2" xfId="43054"/>
    <cellStyle name="40% - Accent2 2 3 2 5 3 3" xfId="41021"/>
    <cellStyle name="40% - Accent2 2 3 2 5 3 4" xfId="47753"/>
    <cellStyle name="40% - Accent2 2 3 2 5 3 5" xfId="52374"/>
    <cellStyle name="40% - Accent2 2 3 2 5 4" xfId="30655"/>
    <cellStyle name="40% - Accent2 2 3 2 5 4 2" xfId="43052"/>
    <cellStyle name="40% - Accent2 2 3 2 5 5" xfId="38419"/>
    <cellStyle name="40% - Accent2 2 3 2 5 6" xfId="47751"/>
    <cellStyle name="40% - Accent2 2 3 2 5 7" xfId="52372"/>
    <cellStyle name="40% - Accent2 2 3 2 6" xfId="20658"/>
    <cellStyle name="40% - Accent2 2 3 2 6 2" xfId="30658"/>
    <cellStyle name="40% - Accent2 2 3 2 6 2 2" xfId="43055"/>
    <cellStyle name="40% - Accent2 2 3 2 6 3" xfId="37769"/>
    <cellStyle name="40% - Accent2 2 3 2 6 4" xfId="47754"/>
    <cellStyle name="40% - Accent2 2 3 2 6 5" xfId="52375"/>
    <cellStyle name="40% - Accent2 2 3 2 7" xfId="25081"/>
    <cellStyle name="40% - Accent2 2 3 2 7 2" xfId="30659"/>
    <cellStyle name="40% - Accent2 2 3 2 7 2 2" xfId="43056"/>
    <cellStyle name="40% - Accent2 2 3 2 7 3" xfId="39070"/>
    <cellStyle name="40% - Accent2 2 3 2 7 4" xfId="47755"/>
    <cellStyle name="40% - Accent2 2 3 2 7 5" xfId="52376"/>
    <cellStyle name="40% - Accent2 2 3 2 8" xfId="26358"/>
    <cellStyle name="40% - Accent2 2 3 2 8 2" xfId="30660"/>
    <cellStyle name="40% - Accent2 2 3 2 8 2 2" xfId="43057"/>
    <cellStyle name="40% - Accent2 2 3 2 8 3" xfId="40369"/>
    <cellStyle name="40% - Accent2 2 3 2 8 4" xfId="47756"/>
    <cellStyle name="40% - Accent2 2 3 2 8 5" xfId="52377"/>
    <cellStyle name="40% - Accent2 2 3 2 9" xfId="30619"/>
    <cellStyle name="40% - Accent2 2 3 2 9 2" xfId="43016"/>
    <cellStyle name="40% - Accent2 2 3 3" xfId="17826"/>
    <cellStyle name="40% - Accent2 2 3 3 10" xfId="47757"/>
    <cellStyle name="40% - Accent2 2 3 3 11" xfId="52378"/>
    <cellStyle name="40% - Accent2 2 3 3 2" xfId="17827"/>
    <cellStyle name="40% - Accent2 2 3 3 2 2" xfId="22880"/>
    <cellStyle name="40% - Accent2 2 3 3 2 2 2" xfId="25723"/>
    <cellStyle name="40% - Accent2 2 3 3 2 2 2 2" xfId="30664"/>
    <cellStyle name="40% - Accent2 2 3 3 2 2 2 2 2" xfId="43061"/>
    <cellStyle name="40% - Accent2 2 3 3 2 2 2 3" xfId="39726"/>
    <cellStyle name="40% - Accent2 2 3 3 2 2 2 4" xfId="47760"/>
    <cellStyle name="40% - Accent2 2 3 3 2 2 2 5" xfId="52381"/>
    <cellStyle name="40% - Accent2 2 3 3 2 2 3" xfId="27005"/>
    <cellStyle name="40% - Accent2 2 3 3 2 2 3 2" xfId="30665"/>
    <cellStyle name="40% - Accent2 2 3 3 2 2 3 2 2" xfId="43062"/>
    <cellStyle name="40% - Accent2 2 3 3 2 2 3 3" xfId="41028"/>
    <cellStyle name="40% - Accent2 2 3 3 2 2 3 4" xfId="47761"/>
    <cellStyle name="40% - Accent2 2 3 3 2 2 3 5" xfId="52382"/>
    <cellStyle name="40% - Accent2 2 3 3 2 2 4" xfId="30663"/>
    <cellStyle name="40% - Accent2 2 3 3 2 2 4 2" xfId="43060"/>
    <cellStyle name="40% - Accent2 2 3 3 2 2 5" xfId="38426"/>
    <cellStyle name="40% - Accent2 2 3 3 2 2 6" xfId="47759"/>
    <cellStyle name="40% - Accent2 2 3 3 2 2 7" xfId="52380"/>
    <cellStyle name="40% - Accent2 2 3 3 2 3" xfId="20665"/>
    <cellStyle name="40% - Accent2 2 3 3 2 3 2" xfId="30666"/>
    <cellStyle name="40% - Accent2 2 3 3 2 3 2 2" xfId="43063"/>
    <cellStyle name="40% - Accent2 2 3 3 2 3 3" xfId="37776"/>
    <cellStyle name="40% - Accent2 2 3 3 2 3 4" xfId="47762"/>
    <cellStyle name="40% - Accent2 2 3 3 2 3 5" xfId="52383"/>
    <cellStyle name="40% - Accent2 2 3 3 2 4" xfId="25088"/>
    <cellStyle name="40% - Accent2 2 3 3 2 4 2" xfId="30667"/>
    <cellStyle name="40% - Accent2 2 3 3 2 4 2 2" xfId="43064"/>
    <cellStyle name="40% - Accent2 2 3 3 2 4 3" xfId="39077"/>
    <cellStyle name="40% - Accent2 2 3 3 2 4 4" xfId="47763"/>
    <cellStyle name="40% - Accent2 2 3 3 2 4 5" xfId="52384"/>
    <cellStyle name="40% - Accent2 2 3 3 2 5" xfId="26365"/>
    <cellStyle name="40% - Accent2 2 3 3 2 5 2" xfId="30668"/>
    <cellStyle name="40% - Accent2 2 3 3 2 5 2 2" xfId="43065"/>
    <cellStyle name="40% - Accent2 2 3 3 2 5 3" xfId="40376"/>
    <cellStyle name="40% - Accent2 2 3 3 2 5 4" xfId="47764"/>
    <cellStyle name="40% - Accent2 2 3 3 2 5 5" xfId="52385"/>
    <cellStyle name="40% - Accent2 2 3 3 2 6" xfId="30662"/>
    <cellStyle name="40% - Accent2 2 3 3 2 6 2" xfId="43059"/>
    <cellStyle name="40% - Accent2 2 3 3 2 7" xfId="37116"/>
    <cellStyle name="40% - Accent2 2 3 3 2 8" xfId="47758"/>
    <cellStyle name="40% - Accent2 2 3 3 2 9" xfId="52379"/>
    <cellStyle name="40% - Accent2 2 3 3 3" xfId="17828"/>
    <cellStyle name="40% - Accent2 2 3 3 3 2" xfId="22881"/>
    <cellStyle name="40% - Accent2 2 3 3 3 2 2" xfId="25724"/>
    <cellStyle name="40% - Accent2 2 3 3 3 2 2 2" xfId="30671"/>
    <cellStyle name="40% - Accent2 2 3 3 3 2 2 2 2" xfId="43068"/>
    <cellStyle name="40% - Accent2 2 3 3 3 2 2 3" xfId="39727"/>
    <cellStyle name="40% - Accent2 2 3 3 3 2 2 4" xfId="47767"/>
    <cellStyle name="40% - Accent2 2 3 3 3 2 2 5" xfId="52388"/>
    <cellStyle name="40% - Accent2 2 3 3 3 2 3" xfId="27006"/>
    <cellStyle name="40% - Accent2 2 3 3 3 2 3 2" xfId="30672"/>
    <cellStyle name="40% - Accent2 2 3 3 3 2 3 2 2" xfId="43069"/>
    <cellStyle name="40% - Accent2 2 3 3 3 2 3 3" xfId="41029"/>
    <cellStyle name="40% - Accent2 2 3 3 3 2 3 4" xfId="47768"/>
    <cellStyle name="40% - Accent2 2 3 3 3 2 3 5" xfId="52389"/>
    <cellStyle name="40% - Accent2 2 3 3 3 2 4" xfId="30670"/>
    <cellStyle name="40% - Accent2 2 3 3 3 2 4 2" xfId="43067"/>
    <cellStyle name="40% - Accent2 2 3 3 3 2 5" xfId="38427"/>
    <cellStyle name="40% - Accent2 2 3 3 3 2 6" xfId="47766"/>
    <cellStyle name="40% - Accent2 2 3 3 3 2 7" xfId="52387"/>
    <cellStyle name="40% - Accent2 2 3 3 3 3" xfId="20666"/>
    <cellStyle name="40% - Accent2 2 3 3 3 3 2" xfId="30673"/>
    <cellStyle name="40% - Accent2 2 3 3 3 3 2 2" xfId="43070"/>
    <cellStyle name="40% - Accent2 2 3 3 3 3 3" xfId="37777"/>
    <cellStyle name="40% - Accent2 2 3 3 3 3 4" xfId="47769"/>
    <cellStyle name="40% - Accent2 2 3 3 3 3 5" xfId="52390"/>
    <cellStyle name="40% - Accent2 2 3 3 3 4" xfId="25089"/>
    <cellStyle name="40% - Accent2 2 3 3 3 4 2" xfId="30674"/>
    <cellStyle name="40% - Accent2 2 3 3 3 4 2 2" xfId="43071"/>
    <cellStyle name="40% - Accent2 2 3 3 3 4 3" xfId="39078"/>
    <cellStyle name="40% - Accent2 2 3 3 3 4 4" xfId="47770"/>
    <cellStyle name="40% - Accent2 2 3 3 3 4 5" xfId="52391"/>
    <cellStyle name="40% - Accent2 2 3 3 3 5" xfId="26366"/>
    <cellStyle name="40% - Accent2 2 3 3 3 5 2" xfId="30675"/>
    <cellStyle name="40% - Accent2 2 3 3 3 5 2 2" xfId="43072"/>
    <cellStyle name="40% - Accent2 2 3 3 3 5 3" xfId="40377"/>
    <cellStyle name="40% - Accent2 2 3 3 3 5 4" xfId="47771"/>
    <cellStyle name="40% - Accent2 2 3 3 3 5 5" xfId="52392"/>
    <cellStyle name="40% - Accent2 2 3 3 3 6" xfId="30669"/>
    <cellStyle name="40% - Accent2 2 3 3 3 6 2" xfId="43066"/>
    <cellStyle name="40% - Accent2 2 3 3 3 7" xfId="37117"/>
    <cellStyle name="40% - Accent2 2 3 3 3 8" xfId="47765"/>
    <cellStyle name="40% - Accent2 2 3 3 3 9" xfId="52386"/>
    <cellStyle name="40% - Accent2 2 3 3 4" xfId="22879"/>
    <cellStyle name="40% - Accent2 2 3 3 4 2" xfId="25722"/>
    <cellStyle name="40% - Accent2 2 3 3 4 2 2" xfId="30677"/>
    <cellStyle name="40% - Accent2 2 3 3 4 2 2 2" xfId="43074"/>
    <cellStyle name="40% - Accent2 2 3 3 4 2 3" xfId="39725"/>
    <cellStyle name="40% - Accent2 2 3 3 4 2 4" xfId="47773"/>
    <cellStyle name="40% - Accent2 2 3 3 4 2 5" xfId="52394"/>
    <cellStyle name="40% - Accent2 2 3 3 4 3" xfId="27004"/>
    <cellStyle name="40% - Accent2 2 3 3 4 3 2" xfId="30678"/>
    <cellStyle name="40% - Accent2 2 3 3 4 3 2 2" xfId="43075"/>
    <cellStyle name="40% - Accent2 2 3 3 4 3 3" xfId="41027"/>
    <cellStyle name="40% - Accent2 2 3 3 4 3 4" xfId="47774"/>
    <cellStyle name="40% - Accent2 2 3 3 4 3 5" xfId="52395"/>
    <cellStyle name="40% - Accent2 2 3 3 4 4" xfId="30676"/>
    <cellStyle name="40% - Accent2 2 3 3 4 4 2" xfId="43073"/>
    <cellStyle name="40% - Accent2 2 3 3 4 5" xfId="38425"/>
    <cellStyle name="40% - Accent2 2 3 3 4 6" xfId="47772"/>
    <cellStyle name="40% - Accent2 2 3 3 4 7" xfId="52393"/>
    <cellStyle name="40% - Accent2 2 3 3 5" xfId="20664"/>
    <cellStyle name="40% - Accent2 2 3 3 5 2" xfId="30679"/>
    <cellStyle name="40% - Accent2 2 3 3 5 2 2" xfId="43076"/>
    <cellStyle name="40% - Accent2 2 3 3 5 3" xfId="37775"/>
    <cellStyle name="40% - Accent2 2 3 3 5 4" xfId="47775"/>
    <cellStyle name="40% - Accent2 2 3 3 5 5" xfId="52396"/>
    <cellStyle name="40% - Accent2 2 3 3 6" xfId="25087"/>
    <cellStyle name="40% - Accent2 2 3 3 6 2" xfId="30680"/>
    <cellStyle name="40% - Accent2 2 3 3 6 2 2" xfId="43077"/>
    <cellStyle name="40% - Accent2 2 3 3 6 3" xfId="39076"/>
    <cellStyle name="40% - Accent2 2 3 3 6 4" xfId="47776"/>
    <cellStyle name="40% - Accent2 2 3 3 6 5" xfId="52397"/>
    <cellStyle name="40% - Accent2 2 3 3 7" xfId="26364"/>
    <cellStyle name="40% - Accent2 2 3 3 7 2" xfId="30681"/>
    <cellStyle name="40% - Accent2 2 3 3 7 2 2" xfId="43078"/>
    <cellStyle name="40% - Accent2 2 3 3 7 3" xfId="40375"/>
    <cellStyle name="40% - Accent2 2 3 3 7 4" xfId="47777"/>
    <cellStyle name="40% - Accent2 2 3 3 7 5" xfId="52398"/>
    <cellStyle name="40% - Accent2 2 3 3 8" xfId="30661"/>
    <cellStyle name="40% - Accent2 2 3 3 8 2" xfId="43058"/>
    <cellStyle name="40% - Accent2 2 3 3 9" xfId="37115"/>
    <cellStyle name="40% - Accent2 2 3 4" xfId="17829"/>
    <cellStyle name="40% - Accent2 2 3 4 2" xfId="22882"/>
    <cellStyle name="40% - Accent2 2 3 4 2 2" xfId="25725"/>
    <cellStyle name="40% - Accent2 2 3 4 2 2 2" xfId="30684"/>
    <cellStyle name="40% - Accent2 2 3 4 2 2 2 2" xfId="43081"/>
    <cellStyle name="40% - Accent2 2 3 4 2 2 3" xfId="39728"/>
    <cellStyle name="40% - Accent2 2 3 4 2 2 4" xfId="47780"/>
    <cellStyle name="40% - Accent2 2 3 4 2 2 5" xfId="52401"/>
    <cellStyle name="40% - Accent2 2 3 4 2 3" xfId="27007"/>
    <cellStyle name="40% - Accent2 2 3 4 2 3 2" xfId="30685"/>
    <cellStyle name="40% - Accent2 2 3 4 2 3 2 2" xfId="43082"/>
    <cellStyle name="40% - Accent2 2 3 4 2 3 3" xfId="41030"/>
    <cellStyle name="40% - Accent2 2 3 4 2 3 4" xfId="47781"/>
    <cellStyle name="40% - Accent2 2 3 4 2 3 5" xfId="52402"/>
    <cellStyle name="40% - Accent2 2 3 4 2 4" xfId="30683"/>
    <cellStyle name="40% - Accent2 2 3 4 2 4 2" xfId="43080"/>
    <cellStyle name="40% - Accent2 2 3 4 2 5" xfId="38428"/>
    <cellStyle name="40% - Accent2 2 3 4 2 6" xfId="47779"/>
    <cellStyle name="40% - Accent2 2 3 4 2 7" xfId="52400"/>
    <cellStyle name="40% - Accent2 2 3 4 3" xfId="20667"/>
    <cellStyle name="40% - Accent2 2 3 4 3 2" xfId="30686"/>
    <cellStyle name="40% - Accent2 2 3 4 3 2 2" xfId="43083"/>
    <cellStyle name="40% - Accent2 2 3 4 3 3" xfId="37778"/>
    <cellStyle name="40% - Accent2 2 3 4 3 4" xfId="47782"/>
    <cellStyle name="40% - Accent2 2 3 4 3 5" xfId="52403"/>
    <cellStyle name="40% - Accent2 2 3 4 4" xfId="25090"/>
    <cellStyle name="40% - Accent2 2 3 4 4 2" xfId="30687"/>
    <cellStyle name="40% - Accent2 2 3 4 4 2 2" xfId="43084"/>
    <cellStyle name="40% - Accent2 2 3 4 4 3" xfId="39079"/>
    <cellStyle name="40% - Accent2 2 3 4 4 4" xfId="47783"/>
    <cellStyle name="40% - Accent2 2 3 4 4 5" xfId="52404"/>
    <cellStyle name="40% - Accent2 2 3 4 5" xfId="26367"/>
    <cellStyle name="40% - Accent2 2 3 4 5 2" xfId="30688"/>
    <cellStyle name="40% - Accent2 2 3 4 5 2 2" xfId="43085"/>
    <cellStyle name="40% - Accent2 2 3 4 5 3" xfId="40378"/>
    <cellStyle name="40% - Accent2 2 3 4 5 4" xfId="47784"/>
    <cellStyle name="40% - Accent2 2 3 4 5 5" xfId="52405"/>
    <cellStyle name="40% - Accent2 2 3 4 6" xfId="30682"/>
    <cellStyle name="40% - Accent2 2 3 4 6 2" xfId="43079"/>
    <cellStyle name="40% - Accent2 2 3 4 7" xfId="37118"/>
    <cellStyle name="40% - Accent2 2 3 4 8" xfId="47778"/>
    <cellStyle name="40% - Accent2 2 3 4 9" xfId="52399"/>
    <cellStyle name="40% - Accent2 2 3 5" xfId="17830"/>
    <cellStyle name="40% - Accent2 2 3 5 2" xfId="22883"/>
    <cellStyle name="40% - Accent2 2 3 5 2 2" xfId="25726"/>
    <cellStyle name="40% - Accent2 2 3 5 2 2 2" xfId="30691"/>
    <cellStyle name="40% - Accent2 2 3 5 2 2 2 2" xfId="43088"/>
    <cellStyle name="40% - Accent2 2 3 5 2 2 3" xfId="39729"/>
    <cellStyle name="40% - Accent2 2 3 5 2 2 4" xfId="47787"/>
    <cellStyle name="40% - Accent2 2 3 5 2 2 5" xfId="52408"/>
    <cellStyle name="40% - Accent2 2 3 5 2 3" xfId="27008"/>
    <cellStyle name="40% - Accent2 2 3 5 2 3 2" xfId="30692"/>
    <cellStyle name="40% - Accent2 2 3 5 2 3 2 2" xfId="43089"/>
    <cellStyle name="40% - Accent2 2 3 5 2 3 3" xfId="41031"/>
    <cellStyle name="40% - Accent2 2 3 5 2 3 4" xfId="47788"/>
    <cellStyle name="40% - Accent2 2 3 5 2 3 5" xfId="52409"/>
    <cellStyle name="40% - Accent2 2 3 5 2 4" xfId="30690"/>
    <cellStyle name="40% - Accent2 2 3 5 2 4 2" xfId="43087"/>
    <cellStyle name="40% - Accent2 2 3 5 2 5" xfId="38429"/>
    <cellStyle name="40% - Accent2 2 3 5 2 6" xfId="47786"/>
    <cellStyle name="40% - Accent2 2 3 5 2 7" xfId="52407"/>
    <cellStyle name="40% - Accent2 2 3 5 3" xfId="20668"/>
    <cellStyle name="40% - Accent2 2 3 5 3 2" xfId="30693"/>
    <cellStyle name="40% - Accent2 2 3 5 3 2 2" xfId="43090"/>
    <cellStyle name="40% - Accent2 2 3 5 3 3" xfId="37779"/>
    <cellStyle name="40% - Accent2 2 3 5 3 4" xfId="47789"/>
    <cellStyle name="40% - Accent2 2 3 5 3 5" xfId="52410"/>
    <cellStyle name="40% - Accent2 2 3 5 4" xfId="25091"/>
    <cellStyle name="40% - Accent2 2 3 5 4 2" xfId="30694"/>
    <cellStyle name="40% - Accent2 2 3 5 4 2 2" xfId="43091"/>
    <cellStyle name="40% - Accent2 2 3 5 4 3" xfId="39080"/>
    <cellStyle name="40% - Accent2 2 3 5 4 4" xfId="47790"/>
    <cellStyle name="40% - Accent2 2 3 5 4 5" xfId="52411"/>
    <cellStyle name="40% - Accent2 2 3 5 5" xfId="26368"/>
    <cellStyle name="40% - Accent2 2 3 5 5 2" xfId="30695"/>
    <cellStyle name="40% - Accent2 2 3 5 5 2 2" xfId="43092"/>
    <cellStyle name="40% - Accent2 2 3 5 5 3" xfId="40379"/>
    <cellStyle name="40% - Accent2 2 3 5 5 4" xfId="47791"/>
    <cellStyle name="40% - Accent2 2 3 5 5 5" xfId="52412"/>
    <cellStyle name="40% - Accent2 2 3 5 6" xfId="30689"/>
    <cellStyle name="40% - Accent2 2 3 5 6 2" xfId="43086"/>
    <cellStyle name="40% - Accent2 2 3 5 7" xfId="37119"/>
    <cellStyle name="40% - Accent2 2 3 5 8" xfId="47785"/>
    <cellStyle name="40% - Accent2 2 3 5 9" xfId="52406"/>
    <cellStyle name="40% - Accent2 2 3 6" xfId="16983"/>
    <cellStyle name="40% - Accent2 2 4" xfId="12873"/>
    <cellStyle name="40% - Accent2 2 4 2" xfId="17831"/>
    <cellStyle name="40% - Accent2 2 4 2 10" xfId="47792"/>
    <cellStyle name="40% - Accent2 2 4 2 11" xfId="52413"/>
    <cellStyle name="40% - Accent2 2 4 2 2" xfId="17832"/>
    <cellStyle name="40% - Accent2 2 4 2 2 2" xfId="22885"/>
    <cellStyle name="40% - Accent2 2 4 2 2 2 2" xfId="25728"/>
    <cellStyle name="40% - Accent2 2 4 2 2 2 2 2" xfId="30699"/>
    <cellStyle name="40% - Accent2 2 4 2 2 2 2 2 2" xfId="43096"/>
    <cellStyle name="40% - Accent2 2 4 2 2 2 2 3" xfId="39731"/>
    <cellStyle name="40% - Accent2 2 4 2 2 2 2 4" xfId="47795"/>
    <cellStyle name="40% - Accent2 2 4 2 2 2 2 5" xfId="52416"/>
    <cellStyle name="40% - Accent2 2 4 2 2 2 3" xfId="27010"/>
    <cellStyle name="40% - Accent2 2 4 2 2 2 3 2" xfId="30700"/>
    <cellStyle name="40% - Accent2 2 4 2 2 2 3 2 2" xfId="43097"/>
    <cellStyle name="40% - Accent2 2 4 2 2 2 3 3" xfId="41033"/>
    <cellStyle name="40% - Accent2 2 4 2 2 2 3 4" xfId="47796"/>
    <cellStyle name="40% - Accent2 2 4 2 2 2 3 5" xfId="52417"/>
    <cellStyle name="40% - Accent2 2 4 2 2 2 4" xfId="30698"/>
    <cellStyle name="40% - Accent2 2 4 2 2 2 4 2" xfId="43095"/>
    <cellStyle name="40% - Accent2 2 4 2 2 2 5" xfId="38431"/>
    <cellStyle name="40% - Accent2 2 4 2 2 2 6" xfId="47794"/>
    <cellStyle name="40% - Accent2 2 4 2 2 2 7" xfId="52415"/>
    <cellStyle name="40% - Accent2 2 4 2 2 3" xfId="20670"/>
    <cellStyle name="40% - Accent2 2 4 2 2 3 2" xfId="30701"/>
    <cellStyle name="40% - Accent2 2 4 2 2 3 2 2" xfId="43098"/>
    <cellStyle name="40% - Accent2 2 4 2 2 3 3" xfId="37781"/>
    <cellStyle name="40% - Accent2 2 4 2 2 3 4" xfId="47797"/>
    <cellStyle name="40% - Accent2 2 4 2 2 3 5" xfId="52418"/>
    <cellStyle name="40% - Accent2 2 4 2 2 4" xfId="25093"/>
    <cellStyle name="40% - Accent2 2 4 2 2 4 2" xfId="30702"/>
    <cellStyle name="40% - Accent2 2 4 2 2 4 2 2" xfId="43099"/>
    <cellStyle name="40% - Accent2 2 4 2 2 4 3" xfId="39082"/>
    <cellStyle name="40% - Accent2 2 4 2 2 4 4" xfId="47798"/>
    <cellStyle name="40% - Accent2 2 4 2 2 4 5" xfId="52419"/>
    <cellStyle name="40% - Accent2 2 4 2 2 5" xfId="26370"/>
    <cellStyle name="40% - Accent2 2 4 2 2 5 2" xfId="30703"/>
    <cellStyle name="40% - Accent2 2 4 2 2 5 2 2" xfId="43100"/>
    <cellStyle name="40% - Accent2 2 4 2 2 5 3" xfId="40381"/>
    <cellStyle name="40% - Accent2 2 4 2 2 5 4" xfId="47799"/>
    <cellStyle name="40% - Accent2 2 4 2 2 5 5" xfId="52420"/>
    <cellStyle name="40% - Accent2 2 4 2 2 6" xfId="30697"/>
    <cellStyle name="40% - Accent2 2 4 2 2 6 2" xfId="43094"/>
    <cellStyle name="40% - Accent2 2 4 2 2 7" xfId="37121"/>
    <cellStyle name="40% - Accent2 2 4 2 2 8" xfId="47793"/>
    <cellStyle name="40% - Accent2 2 4 2 2 9" xfId="52414"/>
    <cellStyle name="40% - Accent2 2 4 2 3" xfId="17833"/>
    <cellStyle name="40% - Accent2 2 4 2 3 2" xfId="22886"/>
    <cellStyle name="40% - Accent2 2 4 2 3 2 2" xfId="25729"/>
    <cellStyle name="40% - Accent2 2 4 2 3 2 2 2" xfId="30706"/>
    <cellStyle name="40% - Accent2 2 4 2 3 2 2 2 2" xfId="43103"/>
    <cellStyle name="40% - Accent2 2 4 2 3 2 2 3" xfId="39732"/>
    <cellStyle name="40% - Accent2 2 4 2 3 2 2 4" xfId="47802"/>
    <cellStyle name="40% - Accent2 2 4 2 3 2 2 5" xfId="52423"/>
    <cellStyle name="40% - Accent2 2 4 2 3 2 3" xfId="27011"/>
    <cellStyle name="40% - Accent2 2 4 2 3 2 3 2" xfId="30707"/>
    <cellStyle name="40% - Accent2 2 4 2 3 2 3 2 2" xfId="43104"/>
    <cellStyle name="40% - Accent2 2 4 2 3 2 3 3" xfId="41034"/>
    <cellStyle name="40% - Accent2 2 4 2 3 2 3 4" xfId="47803"/>
    <cellStyle name="40% - Accent2 2 4 2 3 2 3 5" xfId="52424"/>
    <cellStyle name="40% - Accent2 2 4 2 3 2 4" xfId="30705"/>
    <cellStyle name="40% - Accent2 2 4 2 3 2 4 2" xfId="43102"/>
    <cellStyle name="40% - Accent2 2 4 2 3 2 5" xfId="38432"/>
    <cellStyle name="40% - Accent2 2 4 2 3 2 6" xfId="47801"/>
    <cellStyle name="40% - Accent2 2 4 2 3 2 7" xfId="52422"/>
    <cellStyle name="40% - Accent2 2 4 2 3 3" xfId="20671"/>
    <cellStyle name="40% - Accent2 2 4 2 3 3 2" xfId="30708"/>
    <cellStyle name="40% - Accent2 2 4 2 3 3 2 2" xfId="43105"/>
    <cellStyle name="40% - Accent2 2 4 2 3 3 3" xfId="37782"/>
    <cellStyle name="40% - Accent2 2 4 2 3 3 4" xfId="47804"/>
    <cellStyle name="40% - Accent2 2 4 2 3 3 5" xfId="52425"/>
    <cellStyle name="40% - Accent2 2 4 2 3 4" xfId="25094"/>
    <cellStyle name="40% - Accent2 2 4 2 3 4 2" xfId="30709"/>
    <cellStyle name="40% - Accent2 2 4 2 3 4 2 2" xfId="43106"/>
    <cellStyle name="40% - Accent2 2 4 2 3 4 3" xfId="39083"/>
    <cellStyle name="40% - Accent2 2 4 2 3 4 4" xfId="47805"/>
    <cellStyle name="40% - Accent2 2 4 2 3 4 5" xfId="52426"/>
    <cellStyle name="40% - Accent2 2 4 2 3 5" xfId="26371"/>
    <cellStyle name="40% - Accent2 2 4 2 3 5 2" xfId="30710"/>
    <cellStyle name="40% - Accent2 2 4 2 3 5 2 2" xfId="43107"/>
    <cellStyle name="40% - Accent2 2 4 2 3 5 3" xfId="40382"/>
    <cellStyle name="40% - Accent2 2 4 2 3 5 4" xfId="47806"/>
    <cellStyle name="40% - Accent2 2 4 2 3 5 5" xfId="52427"/>
    <cellStyle name="40% - Accent2 2 4 2 3 6" xfId="30704"/>
    <cellStyle name="40% - Accent2 2 4 2 3 6 2" xfId="43101"/>
    <cellStyle name="40% - Accent2 2 4 2 3 7" xfId="37122"/>
    <cellStyle name="40% - Accent2 2 4 2 3 8" xfId="47800"/>
    <cellStyle name="40% - Accent2 2 4 2 3 9" xfId="52421"/>
    <cellStyle name="40% - Accent2 2 4 2 4" xfId="22884"/>
    <cellStyle name="40% - Accent2 2 4 2 4 2" xfId="25727"/>
    <cellStyle name="40% - Accent2 2 4 2 4 2 2" xfId="30712"/>
    <cellStyle name="40% - Accent2 2 4 2 4 2 2 2" xfId="43109"/>
    <cellStyle name="40% - Accent2 2 4 2 4 2 3" xfId="39730"/>
    <cellStyle name="40% - Accent2 2 4 2 4 2 4" xfId="47808"/>
    <cellStyle name="40% - Accent2 2 4 2 4 2 5" xfId="52429"/>
    <cellStyle name="40% - Accent2 2 4 2 4 3" xfId="27009"/>
    <cellStyle name="40% - Accent2 2 4 2 4 3 2" xfId="30713"/>
    <cellStyle name="40% - Accent2 2 4 2 4 3 2 2" xfId="43110"/>
    <cellStyle name="40% - Accent2 2 4 2 4 3 3" xfId="41032"/>
    <cellStyle name="40% - Accent2 2 4 2 4 3 4" xfId="47809"/>
    <cellStyle name="40% - Accent2 2 4 2 4 3 5" xfId="52430"/>
    <cellStyle name="40% - Accent2 2 4 2 4 4" xfId="30711"/>
    <cellStyle name="40% - Accent2 2 4 2 4 4 2" xfId="43108"/>
    <cellStyle name="40% - Accent2 2 4 2 4 5" xfId="38430"/>
    <cellStyle name="40% - Accent2 2 4 2 4 6" xfId="47807"/>
    <cellStyle name="40% - Accent2 2 4 2 4 7" xfId="52428"/>
    <cellStyle name="40% - Accent2 2 4 2 5" xfId="20669"/>
    <cellStyle name="40% - Accent2 2 4 2 5 2" xfId="30714"/>
    <cellStyle name="40% - Accent2 2 4 2 5 2 2" xfId="43111"/>
    <cellStyle name="40% - Accent2 2 4 2 5 3" xfId="37780"/>
    <cellStyle name="40% - Accent2 2 4 2 5 4" xfId="47810"/>
    <cellStyle name="40% - Accent2 2 4 2 5 5" xfId="52431"/>
    <cellStyle name="40% - Accent2 2 4 2 6" xfId="25092"/>
    <cellStyle name="40% - Accent2 2 4 2 6 2" xfId="30715"/>
    <cellStyle name="40% - Accent2 2 4 2 6 2 2" xfId="43112"/>
    <cellStyle name="40% - Accent2 2 4 2 6 3" xfId="39081"/>
    <cellStyle name="40% - Accent2 2 4 2 6 4" xfId="47811"/>
    <cellStyle name="40% - Accent2 2 4 2 6 5" xfId="52432"/>
    <cellStyle name="40% - Accent2 2 4 2 7" xfId="26369"/>
    <cellStyle name="40% - Accent2 2 4 2 7 2" xfId="30716"/>
    <cellStyle name="40% - Accent2 2 4 2 7 2 2" xfId="43113"/>
    <cellStyle name="40% - Accent2 2 4 2 7 3" xfId="40380"/>
    <cellStyle name="40% - Accent2 2 4 2 7 4" xfId="47812"/>
    <cellStyle name="40% - Accent2 2 4 2 7 5" xfId="52433"/>
    <cellStyle name="40% - Accent2 2 4 2 8" xfId="30696"/>
    <cellStyle name="40% - Accent2 2 4 2 8 2" xfId="43093"/>
    <cellStyle name="40% - Accent2 2 4 2 9" xfId="37120"/>
    <cellStyle name="40% - Accent2 2 4 3" xfId="17834"/>
    <cellStyle name="40% - Accent2 2 4 3 10" xfId="47813"/>
    <cellStyle name="40% - Accent2 2 4 3 11" xfId="52434"/>
    <cellStyle name="40% - Accent2 2 4 3 2" xfId="17835"/>
    <cellStyle name="40% - Accent2 2 4 3 2 2" xfId="22888"/>
    <cellStyle name="40% - Accent2 2 4 3 2 2 2" xfId="25731"/>
    <cellStyle name="40% - Accent2 2 4 3 2 2 2 2" xfId="30720"/>
    <cellStyle name="40% - Accent2 2 4 3 2 2 2 2 2" xfId="43117"/>
    <cellStyle name="40% - Accent2 2 4 3 2 2 2 3" xfId="39734"/>
    <cellStyle name="40% - Accent2 2 4 3 2 2 2 4" xfId="47816"/>
    <cellStyle name="40% - Accent2 2 4 3 2 2 2 5" xfId="52437"/>
    <cellStyle name="40% - Accent2 2 4 3 2 2 3" xfId="27013"/>
    <cellStyle name="40% - Accent2 2 4 3 2 2 3 2" xfId="30721"/>
    <cellStyle name="40% - Accent2 2 4 3 2 2 3 2 2" xfId="43118"/>
    <cellStyle name="40% - Accent2 2 4 3 2 2 3 3" xfId="41036"/>
    <cellStyle name="40% - Accent2 2 4 3 2 2 3 4" xfId="47817"/>
    <cellStyle name="40% - Accent2 2 4 3 2 2 3 5" xfId="52438"/>
    <cellStyle name="40% - Accent2 2 4 3 2 2 4" xfId="30719"/>
    <cellStyle name="40% - Accent2 2 4 3 2 2 4 2" xfId="43116"/>
    <cellStyle name="40% - Accent2 2 4 3 2 2 5" xfId="38434"/>
    <cellStyle name="40% - Accent2 2 4 3 2 2 6" xfId="47815"/>
    <cellStyle name="40% - Accent2 2 4 3 2 2 7" xfId="52436"/>
    <cellStyle name="40% - Accent2 2 4 3 2 3" xfId="20673"/>
    <cellStyle name="40% - Accent2 2 4 3 2 3 2" xfId="30722"/>
    <cellStyle name="40% - Accent2 2 4 3 2 3 2 2" xfId="43119"/>
    <cellStyle name="40% - Accent2 2 4 3 2 3 3" xfId="37784"/>
    <cellStyle name="40% - Accent2 2 4 3 2 3 4" xfId="47818"/>
    <cellStyle name="40% - Accent2 2 4 3 2 3 5" xfId="52439"/>
    <cellStyle name="40% - Accent2 2 4 3 2 4" xfId="25096"/>
    <cellStyle name="40% - Accent2 2 4 3 2 4 2" xfId="30723"/>
    <cellStyle name="40% - Accent2 2 4 3 2 4 2 2" xfId="43120"/>
    <cellStyle name="40% - Accent2 2 4 3 2 4 3" xfId="39085"/>
    <cellStyle name="40% - Accent2 2 4 3 2 4 4" xfId="47819"/>
    <cellStyle name="40% - Accent2 2 4 3 2 4 5" xfId="52440"/>
    <cellStyle name="40% - Accent2 2 4 3 2 5" xfId="26373"/>
    <cellStyle name="40% - Accent2 2 4 3 2 5 2" xfId="30724"/>
    <cellStyle name="40% - Accent2 2 4 3 2 5 2 2" xfId="43121"/>
    <cellStyle name="40% - Accent2 2 4 3 2 5 3" xfId="40384"/>
    <cellStyle name="40% - Accent2 2 4 3 2 5 4" xfId="47820"/>
    <cellStyle name="40% - Accent2 2 4 3 2 5 5" xfId="52441"/>
    <cellStyle name="40% - Accent2 2 4 3 2 6" xfId="30718"/>
    <cellStyle name="40% - Accent2 2 4 3 2 6 2" xfId="43115"/>
    <cellStyle name="40% - Accent2 2 4 3 2 7" xfId="37124"/>
    <cellStyle name="40% - Accent2 2 4 3 2 8" xfId="47814"/>
    <cellStyle name="40% - Accent2 2 4 3 2 9" xfId="52435"/>
    <cellStyle name="40% - Accent2 2 4 3 3" xfId="17836"/>
    <cellStyle name="40% - Accent2 2 4 3 3 2" xfId="22889"/>
    <cellStyle name="40% - Accent2 2 4 3 3 2 2" xfId="25732"/>
    <cellStyle name="40% - Accent2 2 4 3 3 2 2 2" xfId="30727"/>
    <cellStyle name="40% - Accent2 2 4 3 3 2 2 2 2" xfId="43124"/>
    <cellStyle name="40% - Accent2 2 4 3 3 2 2 3" xfId="39735"/>
    <cellStyle name="40% - Accent2 2 4 3 3 2 2 4" xfId="47823"/>
    <cellStyle name="40% - Accent2 2 4 3 3 2 2 5" xfId="52444"/>
    <cellStyle name="40% - Accent2 2 4 3 3 2 3" xfId="27014"/>
    <cellStyle name="40% - Accent2 2 4 3 3 2 3 2" xfId="30728"/>
    <cellStyle name="40% - Accent2 2 4 3 3 2 3 2 2" xfId="43125"/>
    <cellStyle name="40% - Accent2 2 4 3 3 2 3 3" xfId="41037"/>
    <cellStyle name="40% - Accent2 2 4 3 3 2 3 4" xfId="47824"/>
    <cellStyle name="40% - Accent2 2 4 3 3 2 3 5" xfId="52445"/>
    <cellStyle name="40% - Accent2 2 4 3 3 2 4" xfId="30726"/>
    <cellStyle name="40% - Accent2 2 4 3 3 2 4 2" xfId="43123"/>
    <cellStyle name="40% - Accent2 2 4 3 3 2 5" xfId="38435"/>
    <cellStyle name="40% - Accent2 2 4 3 3 2 6" xfId="47822"/>
    <cellStyle name="40% - Accent2 2 4 3 3 2 7" xfId="52443"/>
    <cellStyle name="40% - Accent2 2 4 3 3 3" xfId="20674"/>
    <cellStyle name="40% - Accent2 2 4 3 3 3 2" xfId="30729"/>
    <cellStyle name="40% - Accent2 2 4 3 3 3 2 2" xfId="43126"/>
    <cellStyle name="40% - Accent2 2 4 3 3 3 3" xfId="37785"/>
    <cellStyle name="40% - Accent2 2 4 3 3 3 4" xfId="47825"/>
    <cellStyle name="40% - Accent2 2 4 3 3 3 5" xfId="52446"/>
    <cellStyle name="40% - Accent2 2 4 3 3 4" xfId="25097"/>
    <cellStyle name="40% - Accent2 2 4 3 3 4 2" xfId="30730"/>
    <cellStyle name="40% - Accent2 2 4 3 3 4 2 2" xfId="43127"/>
    <cellStyle name="40% - Accent2 2 4 3 3 4 3" xfId="39086"/>
    <cellStyle name="40% - Accent2 2 4 3 3 4 4" xfId="47826"/>
    <cellStyle name="40% - Accent2 2 4 3 3 4 5" xfId="52447"/>
    <cellStyle name="40% - Accent2 2 4 3 3 5" xfId="26374"/>
    <cellStyle name="40% - Accent2 2 4 3 3 5 2" xfId="30731"/>
    <cellStyle name="40% - Accent2 2 4 3 3 5 2 2" xfId="43128"/>
    <cellStyle name="40% - Accent2 2 4 3 3 5 3" xfId="40385"/>
    <cellStyle name="40% - Accent2 2 4 3 3 5 4" xfId="47827"/>
    <cellStyle name="40% - Accent2 2 4 3 3 5 5" xfId="52448"/>
    <cellStyle name="40% - Accent2 2 4 3 3 6" xfId="30725"/>
    <cellStyle name="40% - Accent2 2 4 3 3 6 2" xfId="43122"/>
    <cellStyle name="40% - Accent2 2 4 3 3 7" xfId="37125"/>
    <cellStyle name="40% - Accent2 2 4 3 3 8" xfId="47821"/>
    <cellStyle name="40% - Accent2 2 4 3 3 9" xfId="52442"/>
    <cellStyle name="40% - Accent2 2 4 3 4" xfId="22887"/>
    <cellStyle name="40% - Accent2 2 4 3 4 2" xfId="25730"/>
    <cellStyle name="40% - Accent2 2 4 3 4 2 2" xfId="30733"/>
    <cellStyle name="40% - Accent2 2 4 3 4 2 2 2" xfId="43130"/>
    <cellStyle name="40% - Accent2 2 4 3 4 2 3" xfId="39733"/>
    <cellStyle name="40% - Accent2 2 4 3 4 2 4" xfId="47829"/>
    <cellStyle name="40% - Accent2 2 4 3 4 2 5" xfId="52450"/>
    <cellStyle name="40% - Accent2 2 4 3 4 3" xfId="27012"/>
    <cellStyle name="40% - Accent2 2 4 3 4 3 2" xfId="30734"/>
    <cellStyle name="40% - Accent2 2 4 3 4 3 2 2" xfId="43131"/>
    <cellStyle name="40% - Accent2 2 4 3 4 3 3" xfId="41035"/>
    <cellStyle name="40% - Accent2 2 4 3 4 3 4" xfId="47830"/>
    <cellStyle name="40% - Accent2 2 4 3 4 3 5" xfId="52451"/>
    <cellStyle name="40% - Accent2 2 4 3 4 4" xfId="30732"/>
    <cellStyle name="40% - Accent2 2 4 3 4 4 2" xfId="43129"/>
    <cellStyle name="40% - Accent2 2 4 3 4 5" xfId="38433"/>
    <cellStyle name="40% - Accent2 2 4 3 4 6" xfId="47828"/>
    <cellStyle name="40% - Accent2 2 4 3 4 7" xfId="52449"/>
    <cellStyle name="40% - Accent2 2 4 3 5" xfId="20672"/>
    <cellStyle name="40% - Accent2 2 4 3 5 2" xfId="30735"/>
    <cellStyle name="40% - Accent2 2 4 3 5 2 2" xfId="43132"/>
    <cellStyle name="40% - Accent2 2 4 3 5 3" xfId="37783"/>
    <cellStyle name="40% - Accent2 2 4 3 5 4" xfId="47831"/>
    <cellStyle name="40% - Accent2 2 4 3 5 5" xfId="52452"/>
    <cellStyle name="40% - Accent2 2 4 3 6" xfId="25095"/>
    <cellStyle name="40% - Accent2 2 4 3 6 2" xfId="30736"/>
    <cellStyle name="40% - Accent2 2 4 3 6 2 2" xfId="43133"/>
    <cellStyle name="40% - Accent2 2 4 3 6 3" xfId="39084"/>
    <cellStyle name="40% - Accent2 2 4 3 6 4" xfId="47832"/>
    <cellStyle name="40% - Accent2 2 4 3 6 5" xfId="52453"/>
    <cellStyle name="40% - Accent2 2 4 3 7" xfId="26372"/>
    <cellStyle name="40% - Accent2 2 4 3 7 2" xfId="30737"/>
    <cellStyle name="40% - Accent2 2 4 3 7 2 2" xfId="43134"/>
    <cellStyle name="40% - Accent2 2 4 3 7 3" xfId="40383"/>
    <cellStyle name="40% - Accent2 2 4 3 7 4" xfId="47833"/>
    <cellStyle name="40% - Accent2 2 4 3 7 5" xfId="52454"/>
    <cellStyle name="40% - Accent2 2 4 3 8" xfId="30717"/>
    <cellStyle name="40% - Accent2 2 4 3 8 2" xfId="43114"/>
    <cellStyle name="40% - Accent2 2 4 3 9" xfId="37123"/>
    <cellStyle name="40% - Accent2 2 4 4" xfId="17837"/>
    <cellStyle name="40% - Accent2 2 4 4 2" xfId="22890"/>
    <cellStyle name="40% - Accent2 2 4 4 2 2" xfId="25733"/>
    <cellStyle name="40% - Accent2 2 4 4 2 2 2" xfId="30740"/>
    <cellStyle name="40% - Accent2 2 4 4 2 2 2 2" xfId="43137"/>
    <cellStyle name="40% - Accent2 2 4 4 2 2 3" xfId="39736"/>
    <cellStyle name="40% - Accent2 2 4 4 2 2 4" xfId="47836"/>
    <cellStyle name="40% - Accent2 2 4 4 2 2 5" xfId="52457"/>
    <cellStyle name="40% - Accent2 2 4 4 2 3" xfId="27015"/>
    <cellStyle name="40% - Accent2 2 4 4 2 3 2" xfId="30741"/>
    <cellStyle name="40% - Accent2 2 4 4 2 3 2 2" xfId="43138"/>
    <cellStyle name="40% - Accent2 2 4 4 2 3 3" xfId="41038"/>
    <cellStyle name="40% - Accent2 2 4 4 2 3 4" xfId="47837"/>
    <cellStyle name="40% - Accent2 2 4 4 2 3 5" xfId="52458"/>
    <cellStyle name="40% - Accent2 2 4 4 2 4" xfId="30739"/>
    <cellStyle name="40% - Accent2 2 4 4 2 4 2" xfId="43136"/>
    <cellStyle name="40% - Accent2 2 4 4 2 5" xfId="38436"/>
    <cellStyle name="40% - Accent2 2 4 4 2 6" xfId="47835"/>
    <cellStyle name="40% - Accent2 2 4 4 2 7" xfId="52456"/>
    <cellStyle name="40% - Accent2 2 4 4 3" xfId="20675"/>
    <cellStyle name="40% - Accent2 2 4 4 3 2" xfId="30742"/>
    <cellStyle name="40% - Accent2 2 4 4 3 2 2" xfId="43139"/>
    <cellStyle name="40% - Accent2 2 4 4 3 3" xfId="37786"/>
    <cellStyle name="40% - Accent2 2 4 4 3 4" xfId="47838"/>
    <cellStyle name="40% - Accent2 2 4 4 3 5" xfId="52459"/>
    <cellStyle name="40% - Accent2 2 4 4 4" xfId="25098"/>
    <cellStyle name="40% - Accent2 2 4 4 4 2" xfId="30743"/>
    <cellStyle name="40% - Accent2 2 4 4 4 2 2" xfId="43140"/>
    <cellStyle name="40% - Accent2 2 4 4 4 3" xfId="39087"/>
    <cellStyle name="40% - Accent2 2 4 4 4 4" xfId="47839"/>
    <cellStyle name="40% - Accent2 2 4 4 4 5" xfId="52460"/>
    <cellStyle name="40% - Accent2 2 4 4 5" xfId="26375"/>
    <cellStyle name="40% - Accent2 2 4 4 5 2" xfId="30744"/>
    <cellStyle name="40% - Accent2 2 4 4 5 2 2" xfId="43141"/>
    <cellStyle name="40% - Accent2 2 4 4 5 3" xfId="40386"/>
    <cellStyle name="40% - Accent2 2 4 4 5 4" xfId="47840"/>
    <cellStyle name="40% - Accent2 2 4 4 5 5" xfId="52461"/>
    <cellStyle name="40% - Accent2 2 4 4 6" xfId="30738"/>
    <cellStyle name="40% - Accent2 2 4 4 6 2" xfId="43135"/>
    <cellStyle name="40% - Accent2 2 4 4 7" xfId="37126"/>
    <cellStyle name="40% - Accent2 2 4 4 8" xfId="47834"/>
    <cellStyle name="40% - Accent2 2 4 4 9" xfId="52455"/>
    <cellStyle name="40% - Accent2 2 4 5" xfId="17838"/>
    <cellStyle name="40% - Accent2 2 4 5 2" xfId="22891"/>
    <cellStyle name="40% - Accent2 2 4 5 2 2" xfId="25734"/>
    <cellStyle name="40% - Accent2 2 4 5 2 2 2" xfId="30747"/>
    <cellStyle name="40% - Accent2 2 4 5 2 2 2 2" xfId="43144"/>
    <cellStyle name="40% - Accent2 2 4 5 2 2 3" xfId="39737"/>
    <cellStyle name="40% - Accent2 2 4 5 2 2 4" xfId="47843"/>
    <cellStyle name="40% - Accent2 2 4 5 2 2 5" xfId="52464"/>
    <cellStyle name="40% - Accent2 2 4 5 2 3" xfId="27016"/>
    <cellStyle name="40% - Accent2 2 4 5 2 3 2" xfId="30748"/>
    <cellStyle name="40% - Accent2 2 4 5 2 3 2 2" xfId="43145"/>
    <cellStyle name="40% - Accent2 2 4 5 2 3 3" xfId="41039"/>
    <cellStyle name="40% - Accent2 2 4 5 2 3 4" xfId="47844"/>
    <cellStyle name="40% - Accent2 2 4 5 2 3 5" xfId="52465"/>
    <cellStyle name="40% - Accent2 2 4 5 2 4" xfId="30746"/>
    <cellStyle name="40% - Accent2 2 4 5 2 4 2" xfId="43143"/>
    <cellStyle name="40% - Accent2 2 4 5 2 5" xfId="38437"/>
    <cellStyle name="40% - Accent2 2 4 5 2 6" xfId="47842"/>
    <cellStyle name="40% - Accent2 2 4 5 2 7" xfId="52463"/>
    <cellStyle name="40% - Accent2 2 4 5 3" xfId="20676"/>
    <cellStyle name="40% - Accent2 2 4 5 3 2" xfId="30749"/>
    <cellStyle name="40% - Accent2 2 4 5 3 2 2" xfId="43146"/>
    <cellStyle name="40% - Accent2 2 4 5 3 3" xfId="37787"/>
    <cellStyle name="40% - Accent2 2 4 5 3 4" xfId="47845"/>
    <cellStyle name="40% - Accent2 2 4 5 3 5" xfId="52466"/>
    <cellStyle name="40% - Accent2 2 4 5 4" xfId="25099"/>
    <cellStyle name="40% - Accent2 2 4 5 4 2" xfId="30750"/>
    <cellStyle name="40% - Accent2 2 4 5 4 2 2" xfId="43147"/>
    <cellStyle name="40% - Accent2 2 4 5 4 3" xfId="39088"/>
    <cellStyle name="40% - Accent2 2 4 5 4 4" xfId="47846"/>
    <cellStyle name="40% - Accent2 2 4 5 4 5" xfId="52467"/>
    <cellStyle name="40% - Accent2 2 4 5 5" xfId="26376"/>
    <cellStyle name="40% - Accent2 2 4 5 5 2" xfId="30751"/>
    <cellStyle name="40% - Accent2 2 4 5 5 2 2" xfId="43148"/>
    <cellStyle name="40% - Accent2 2 4 5 5 3" xfId="40387"/>
    <cellStyle name="40% - Accent2 2 4 5 5 4" xfId="47847"/>
    <cellStyle name="40% - Accent2 2 4 5 5 5" xfId="52468"/>
    <cellStyle name="40% - Accent2 2 4 5 6" xfId="30745"/>
    <cellStyle name="40% - Accent2 2 4 5 6 2" xfId="43142"/>
    <cellStyle name="40% - Accent2 2 4 5 7" xfId="37127"/>
    <cellStyle name="40% - Accent2 2 4 5 8" xfId="47841"/>
    <cellStyle name="40% - Accent2 2 4 5 9" xfId="52462"/>
    <cellStyle name="40% - Accent2 2 4 6" xfId="16984"/>
    <cellStyle name="40% - Accent2 2 5" xfId="12874"/>
    <cellStyle name="40% - Accent2 2 5 2" xfId="17839"/>
    <cellStyle name="40% - Accent2 2 5 2 10" xfId="47848"/>
    <cellStyle name="40% - Accent2 2 5 2 11" xfId="52469"/>
    <cellStyle name="40% - Accent2 2 5 2 2" xfId="17840"/>
    <cellStyle name="40% - Accent2 2 5 2 2 2" xfId="22893"/>
    <cellStyle name="40% - Accent2 2 5 2 2 2 2" xfId="25736"/>
    <cellStyle name="40% - Accent2 2 5 2 2 2 2 2" xfId="30755"/>
    <cellStyle name="40% - Accent2 2 5 2 2 2 2 2 2" xfId="43152"/>
    <cellStyle name="40% - Accent2 2 5 2 2 2 2 3" xfId="39739"/>
    <cellStyle name="40% - Accent2 2 5 2 2 2 2 4" xfId="47851"/>
    <cellStyle name="40% - Accent2 2 5 2 2 2 2 5" xfId="52472"/>
    <cellStyle name="40% - Accent2 2 5 2 2 2 3" xfId="27018"/>
    <cellStyle name="40% - Accent2 2 5 2 2 2 3 2" xfId="30756"/>
    <cellStyle name="40% - Accent2 2 5 2 2 2 3 2 2" xfId="43153"/>
    <cellStyle name="40% - Accent2 2 5 2 2 2 3 3" xfId="41041"/>
    <cellStyle name="40% - Accent2 2 5 2 2 2 3 4" xfId="47852"/>
    <cellStyle name="40% - Accent2 2 5 2 2 2 3 5" xfId="52473"/>
    <cellStyle name="40% - Accent2 2 5 2 2 2 4" xfId="30754"/>
    <cellStyle name="40% - Accent2 2 5 2 2 2 4 2" xfId="43151"/>
    <cellStyle name="40% - Accent2 2 5 2 2 2 5" xfId="38439"/>
    <cellStyle name="40% - Accent2 2 5 2 2 2 6" xfId="47850"/>
    <cellStyle name="40% - Accent2 2 5 2 2 2 7" xfId="52471"/>
    <cellStyle name="40% - Accent2 2 5 2 2 3" xfId="20678"/>
    <cellStyle name="40% - Accent2 2 5 2 2 3 2" xfId="30757"/>
    <cellStyle name="40% - Accent2 2 5 2 2 3 2 2" xfId="43154"/>
    <cellStyle name="40% - Accent2 2 5 2 2 3 3" xfId="37789"/>
    <cellStyle name="40% - Accent2 2 5 2 2 3 4" xfId="47853"/>
    <cellStyle name="40% - Accent2 2 5 2 2 3 5" xfId="52474"/>
    <cellStyle name="40% - Accent2 2 5 2 2 4" xfId="25101"/>
    <cellStyle name="40% - Accent2 2 5 2 2 4 2" xfId="30758"/>
    <cellStyle name="40% - Accent2 2 5 2 2 4 2 2" xfId="43155"/>
    <cellStyle name="40% - Accent2 2 5 2 2 4 3" xfId="39090"/>
    <cellStyle name="40% - Accent2 2 5 2 2 4 4" xfId="47854"/>
    <cellStyle name="40% - Accent2 2 5 2 2 4 5" xfId="52475"/>
    <cellStyle name="40% - Accent2 2 5 2 2 5" xfId="26378"/>
    <cellStyle name="40% - Accent2 2 5 2 2 5 2" xfId="30759"/>
    <cellStyle name="40% - Accent2 2 5 2 2 5 2 2" xfId="43156"/>
    <cellStyle name="40% - Accent2 2 5 2 2 5 3" xfId="40389"/>
    <cellStyle name="40% - Accent2 2 5 2 2 5 4" xfId="47855"/>
    <cellStyle name="40% - Accent2 2 5 2 2 5 5" xfId="52476"/>
    <cellStyle name="40% - Accent2 2 5 2 2 6" xfId="30753"/>
    <cellStyle name="40% - Accent2 2 5 2 2 6 2" xfId="43150"/>
    <cellStyle name="40% - Accent2 2 5 2 2 7" xfId="37129"/>
    <cellStyle name="40% - Accent2 2 5 2 2 8" xfId="47849"/>
    <cellStyle name="40% - Accent2 2 5 2 2 9" xfId="52470"/>
    <cellStyle name="40% - Accent2 2 5 2 3" xfId="17841"/>
    <cellStyle name="40% - Accent2 2 5 2 3 2" xfId="22894"/>
    <cellStyle name="40% - Accent2 2 5 2 3 2 2" xfId="25737"/>
    <cellStyle name="40% - Accent2 2 5 2 3 2 2 2" xfId="30762"/>
    <cellStyle name="40% - Accent2 2 5 2 3 2 2 2 2" xfId="43159"/>
    <cellStyle name="40% - Accent2 2 5 2 3 2 2 3" xfId="39740"/>
    <cellStyle name="40% - Accent2 2 5 2 3 2 2 4" xfId="47858"/>
    <cellStyle name="40% - Accent2 2 5 2 3 2 2 5" xfId="52479"/>
    <cellStyle name="40% - Accent2 2 5 2 3 2 3" xfId="27019"/>
    <cellStyle name="40% - Accent2 2 5 2 3 2 3 2" xfId="30763"/>
    <cellStyle name="40% - Accent2 2 5 2 3 2 3 2 2" xfId="43160"/>
    <cellStyle name="40% - Accent2 2 5 2 3 2 3 3" xfId="41042"/>
    <cellStyle name="40% - Accent2 2 5 2 3 2 3 4" xfId="47859"/>
    <cellStyle name="40% - Accent2 2 5 2 3 2 3 5" xfId="52480"/>
    <cellStyle name="40% - Accent2 2 5 2 3 2 4" xfId="30761"/>
    <cellStyle name="40% - Accent2 2 5 2 3 2 4 2" xfId="43158"/>
    <cellStyle name="40% - Accent2 2 5 2 3 2 5" xfId="38440"/>
    <cellStyle name="40% - Accent2 2 5 2 3 2 6" xfId="47857"/>
    <cellStyle name="40% - Accent2 2 5 2 3 2 7" xfId="52478"/>
    <cellStyle name="40% - Accent2 2 5 2 3 3" xfId="20679"/>
    <cellStyle name="40% - Accent2 2 5 2 3 3 2" xfId="30764"/>
    <cellStyle name="40% - Accent2 2 5 2 3 3 2 2" xfId="43161"/>
    <cellStyle name="40% - Accent2 2 5 2 3 3 3" xfId="37790"/>
    <cellStyle name="40% - Accent2 2 5 2 3 3 4" xfId="47860"/>
    <cellStyle name="40% - Accent2 2 5 2 3 3 5" xfId="52481"/>
    <cellStyle name="40% - Accent2 2 5 2 3 4" xfId="25102"/>
    <cellStyle name="40% - Accent2 2 5 2 3 4 2" xfId="30765"/>
    <cellStyle name="40% - Accent2 2 5 2 3 4 2 2" xfId="43162"/>
    <cellStyle name="40% - Accent2 2 5 2 3 4 3" xfId="39091"/>
    <cellStyle name="40% - Accent2 2 5 2 3 4 4" xfId="47861"/>
    <cellStyle name="40% - Accent2 2 5 2 3 4 5" xfId="52482"/>
    <cellStyle name="40% - Accent2 2 5 2 3 5" xfId="26379"/>
    <cellStyle name="40% - Accent2 2 5 2 3 5 2" xfId="30766"/>
    <cellStyle name="40% - Accent2 2 5 2 3 5 2 2" xfId="43163"/>
    <cellStyle name="40% - Accent2 2 5 2 3 5 3" xfId="40390"/>
    <cellStyle name="40% - Accent2 2 5 2 3 5 4" xfId="47862"/>
    <cellStyle name="40% - Accent2 2 5 2 3 5 5" xfId="52483"/>
    <cellStyle name="40% - Accent2 2 5 2 3 6" xfId="30760"/>
    <cellStyle name="40% - Accent2 2 5 2 3 6 2" xfId="43157"/>
    <cellStyle name="40% - Accent2 2 5 2 3 7" xfId="37130"/>
    <cellStyle name="40% - Accent2 2 5 2 3 8" xfId="47856"/>
    <cellStyle name="40% - Accent2 2 5 2 3 9" xfId="52477"/>
    <cellStyle name="40% - Accent2 2 5 2 4" xfId="22892"/>
    <cellStyle name="40% - Accent2 2 5 2 4 2" xfId="25735"/>
    <cellStyle name="40% - Accent2 2 5 2 4 2 2" xfId="30768"/>
    <cellStyle name="40% - Accent2 2 5 2 4 2 2 2" xfId="43165"/>
    <cellStyle name="40% - Accent2 2 5 2 4 2 3" xfId="39738"/>
    <cellStyle name="40% - Accent2 2 5 2 4 2 4" xfId="47864"/>
    <cellStyle name="40% - Accent2 2 5 2 4 2 5" xfId="52485"/>
    <cellStyle name="40% - Accent2 2 5 2 4 3" xfId="27017"/>
    <cellStyle name="40% - Accent2 2 5 2 4 3 2" xfId="30769"/>
    <cellStyle name="40% - Accent2 2 5 2 4 3 2 2" xfId="43166"/>
    <cellStyle name="40% - Accent2 2 5 2 4 3 3" xfId="41040"/>
    <cellStyle name="40% - Accent2 2 5 2 4 3 4" xfId="47865"/>
    <cellStyle name="40% - Accent2 2 5 2 4 3 5" xfId="52486"/>
    <cellStyle name="40% - Accent2 2 5 2 4 4" xfId="30767"/>
    <cellStyle name="40% - Accent2 2 5 2 4 4 2" xfId="43164"/>
    <cellStyle name="40% - Accent2 2 5 2 4 5" xfId="38438"/>
    <cellStyle name="40% - Accent2 2 5 2 4 6" xfId="47863"/>
    <cellStyle name="40% - Accent2 2 5 2 4 7" xfId="52484"/>
    <cellStyle name="40% - Accent2 2 5 2 5" xfId="20677"/>
    <cellStyle name="40% - Accent2 2 5 2 5 2" xfId="30770"/>
    <cellStyle name="40% - Accent2 2 5 2 5 2 2" xfId="43167"/>
    <cellStyle name="40% - Accent2 2 5 2 5 3" xfId="37788"/>
    <cellStyle name="40% - Accent2 2 5 2 5 4" xfId="47866"/>
    <cellStyle name="40% - Accent2 2 5 2 5 5" xfId="52487"/>
    <cellStyle name="40% - Accent2 2 5 2 6" xfId="25100"/>
    <cellStyle name="40% - Accent2 2 5 2 6 2" xfId="30771"/>
    <cellStyle name="40% - Accent2 2 5 2 6 2 2" xfId="43168"/>
    <cellStyle name="40% - Accent2 2 5 2 6 3" xfId="39089"/>
    <cellStyle name="40% - Accent2 2 5 2 6 4" xfId="47867"/>
    <cellStyle name="40% - Accent2 2 5 2 6 5" xfId="52488"/>
    <cellStyle name="40% - Accent2 2 5 2 7" xfId="26377"/>
    <cellStyle name="40% - Accent2 2 5 2 7 2" xfId="30772"/>
    <cellStyle name="40% - Accent2 2 5 2 7 2 2" xfId="43169"/>
    <cellStyle name="40% - Accent2 2 5 2 7 3" xfId="40388"/>
    <cellStyle name="40% - Accent2 2 5 2 7 4" xfId="47868"/>
    <cellStyle name="40% - Accent2 2 5 2 7 5" xfId="52489"/>
    <cellStyle name="40% - Accent2 2 5 2 8" xfId="30752"/>
    <cellStyle name="40% - Accent2 2 5 2 8 2" xfId="43149"/>
    <cellStyle name="40% - Accent2 2 5 2 9" xfId="37128"/>
    <cellStyle name="40% - Accent2 2 5 3" xfId="17842"/>
    <cellStyle name="40% - Accent2 2 5 3 2" xfId="22895"/>
    <cellStyle name="40% - Accent2 2 5 3 2 2" xfId="25738"/>
    <cellStyle name="40% - Accent2 2 5 3 2 2 2" xfId="30775"/>
    <cellStyle name="40% - Accent2 2 5 3 2 2 2 2" xfId="43172"/>
    <cellStyle name="40% - Accent2 2 5 3 2 2 3" xfId="39741"/>
    <cellStyle name="40% - Accent2 2 5 3 2 2 4" xfId="47871"/>
    <cellStyle name="40% - Accent2 2 5 3 2 2 5" xfId="52492"/>
    <cellStyle name="40% - Accent2 2 5 3 2 3" xfId="27020"/>
    <cellStyle name="40% - Accent2 2 5 3 2 3 2" xfId="30776"/>
    <cellStyle name="40% - Accent2 2 5 3 2 3 2 2" xfId="43173"/>
    <cellStyle name="40% - Accent2 2 5 3 2 3 3" xfId="41043"/>
    <cellStyle name="40% - Accent2 2 5 3 2 3 4" xfId="47872"/>
    <cellStyle name="40% - Accent2 2 5 3 2 3 5" xfId="52493"/>
    <cellStyle name="40% - Accent2 2 5 3 2 4" xfId="30774"/>
    <cellStyle name="40% - Accent2 2 5 3 2 4 2" xfId="43171"/>
    <cellStyle name="40% - Accent2 2 5 3 2 5" xfId="38441"/>
    <cellStyle name="40% - Accent2 2 5 3 2 6" xfId="47870"/>
    <cellStyle name="40% - Accent2 2 5 3 2 7" xfId="52491"/>
    <cellStyle name="40% - Accent2 2 5 3 3" xfId="20680"/>
    <cellStyle name="40% - Accent2 2 5 3 3 2" xfId="30777"/>
    <cellStyle name="40% - Accent2 2 5 3 3 2 2" xfId="43174"/>
    <cellStyle name="40% - Accent2 2 5 3 3 3" xfId="37791"/>
    <cellStyle name="40% - Accent2 2 5 3 3 4" xfId="47873"/>
    <cellStyle name="40% - Accent2 2 5 3 3 5" xfId="52494"/>
    <cellStyle name="40% - Accent2 2 5 3 4" xfId="25103"/>
    <cellStyle name="40% - Accent2 2 5 3 4 2" xfId="30778"/>
    <cellStyle name="40% - Accent2 2 5 3 4 2 2" xfId="43175"/>
    <cellStyle name="40% - Accent2 2 5 3 4 3" xfId="39092"/>
    <cellStyle name="40% - Accent2 2 5 3 4 4" xfId="47874"/>
    <cellStyle name="40% - Accent2 2 5 3 4 5" xfId="52495"/>
    <cellStyle name="40% - Accent2 2 5 3 5" xfId="26380"/>
    <cellStyle name="40% - Accent2 2 5 3 5 2" xfId="30779"/>
    <cellStyle name="40% - Accent2 2 5 3 5 2 2" xfId="43176"/>
    <cellStyle name="40% - Accent2 2 5 3 5 3" xfId="40391"/>
    <cellStyle name="40% - Accent2 2 5 3 5 4" xfId="47875"/>
    <cellStyle name="40% - Accent2 2 5 3 5 5" xfId="52496"/>
    <cellStyle name="40% - Accent2 2 5 3 6" xfId="30773"/>
    <cellStyle name="40% - Accent2 2 5 3 6 2" xfId="43170"/>
    <cellStyle name="40% - Accent2 2 5 3 7" xfId="37131"/>
    <cellStyle name="40% - Accent2 2 5 3 8" xfId="47869"/>
    <cellStyle name="40% - Accent2 2 5 3 9" xfId="52490"/>
    <cellStyle name="40% - Accent2 2 5 4" xfId="17843"/>
    <cellStyle name="40% - Accent2 2 5 4 2" xfId="22896"/>
    <cellStyle name="40% - Accent2 2 5 4 2 2" xfId="25739"/>
    <cellStyle name="40% - Accent2 2 5 4 2 2 2" xfId="30782"/>
    <cellStyle name="40% - Accent2 2 5 4 2 2 2 2" xfId="43179"/>
    <cellStyle name="40% - Accent2 2 5 4 2 2 3" xfId="39742"/>
    <cellStyle name="40% - Accent2 2 5 4 2 2 4" xfId="47878"/>
    <cellStyle name="40% - Accent2 2 5 4 2 2 5" xfId="52499"/>
    <cellStyle name="40% - Accent2 2 5 4 2 3" xfId="27021"/>
    <cellStyle name="40% - Accent2 2 5 4 2 3 2" xfId="30783"/>
    <cellStyle name="40% - Accent2 2 5 4 2 3 2 2" xfId="43180"/>
    <cellStyle name="40% - Accent2 2 5 4 2 3 3" xfId="41044"/>
    <cellStyle name="40% - Accent2 2 5 4 2 3 4" xfId="47879"/>
    <cellStyle name="40% - Accent2 2 5 4 2 3 5" xfId="52500"/>
    <cellStyle name="40% - Accent2 2 5 4 2 4" xfId="30781"/>
    <cellStyle name="40% - Accent2 2 5 4 2 4 2" xfId="43178"/>
    <cellStyle name="40% - Accent2 2 5 4 2 5" xfId="38442"/>
    <cellStyle name="40% - Accent2 2 5 4 2 6" xfId="47877"/>
    <cellStyle name="40% - Accent2 2 5 4 2 7" xfId="52498"/>
    <cellStyle name="40% - Accent2 2 5 4 3" xfId="20681"/>
    <cellStyle name="40% - Accent2 2 5 4 3 2" xfId="30784"/>
    <cellStyle name="40% - Accent2 2 5 4 3 2 2" xfId="43181"/>
    <cellStyle name="40% - Accent2 2 5 4 3 3" xfId="37792"/>
    <cellStyle name="40% - Accent2 2 5 4 3 4" xfId="47880"/>
    <cellStyle name="40% - Accent2 2 5 4 3 5" xfId="52501"/>
    <cellStyle name="40% - Accent2 2 5 4 4" xfId="25104"/>
    <cellStyle name="40% - Accent2 2 5 4 4 2" xfId="30785"/>
    <cellStyle name="40% - Accent2 2 5 4 4 2 2" xfId="43182"/>
    <cellStyle name="40% - Accent2 2 5 4 4 3" xfId="39093"/>
    <cellStyle name="40% - Accent2 2 5 4 4 4" xfId="47881"/>
    <cellStyle name="40% - Accent2 2 5 4 4 5" xfId="52502"/>
    <cellStyle name="40% - Accent2 2 5 4 5" xfId="26381"/>
    <cellStyle name="40% - Accent2 2 5 4 5 2" xfId="30786"/>
    <cellStyle name="40% - Accent2 2 5 4 5 2 2" xfId="43183"/>
    <cellStyle name="40% - Accent2 2 5 4 5 3" xfId="40392"/>
    <cellStyle name="40% - Accent2 2 5 4 5 4" xfId="47882"/>
    <cellStyle name="40% - Accent2 2 5 4 5 5" xfId="52503"/>
    <cellStyle name="40% - Accent2 2 5 4 6" xfId="30780"/>
    <cellStyle name="40% - Accent2 2 5 4 6 2" xfId="43177"/>
    <cellStyle name="40% - Accent2 2 5 4 7" xfId="37132"/>
    <cellStyle name="40% - Accent2 2 5 4 8" xfId="47876"/>
    <cellStyle name="40% - Accent2 2 5 4 9" xfId="52497"/>
    <cellStyle name="40% - Accent2 2 5 5" xfId="16985"/>
    <cellStyle name="40% - Accent2 2 6" xfId="12875"/>
    <cellStyle name="40% - Accent2 2 6 2" xfId="17844"/>
    <cellStyle name="40% - Accent2 2 6 2 2" xfId="22897"/>
    <cellStyle name="40% - Accent2 2 6 2 2 2" xfId="25740"/>
    <cellStyle name="40% - Accent2 2 6 2 2 2 2" xfId="30789"/>
    <cellStyle name="40% - Accent2 2 6 2 2 2 2 2" xfId="43186"/>
    <cellStyle name="40% - Accent2 2 6 2 2 2 3" xfId="39743"/>
    <cellStyle name="40% - Accent2 2 6 2 2 2 4" xfId="47885"/>
    <cellStyle name="40% - Accent2 2 6 2 2 2 5" xfId="52506"/>
    <cellStyle name="40% - Accent2 2 6 2 2 3" xfId="27022"/>
    <cellStyle name="40% - Accent2 2 6 2 2 3 2" xfId="30790"/>
    <cellStyle name="40% - Accent2 2 6 2 2 3 2 2" xfId="43187"/>
    <cellStyle name="40% - Accent2 2 6 2 2 3 3" xfId="41045"/>
    <cellStyle name="40% - Accent2 2 6 2 2 3 4" xfId="47886"/>
    <cellStyle name="40% - Accent2 2 6 2 2 3 5" xfId="52507"/>
    <cellStyle name="40% - Accent2 2 6 2 2 4" xfId="30788"/>
    <cellStyle name="40% - Accent2 2 6 2 2 4 2" xfId="43185"/>
    <cellStyle name="40% - Accent2 2 6 2 2 5" xfId="38443"/>
    <cellStyle name="40% - Accent2 2 6 2 2 6" xfId="47884"/>
    <cellStyle name="40% - Accent2 2 6 2 2 7" xfId="52505"/>
    <cellStyle name="40% - Accent2 2 6 2 3" xfId="20682"/>
    <cellStyle name="40% - Accent2 2 6 2 3 2" xfId="30791"/>
    <cellStyle name="40% - Accent2 2 6 2 3 2 2" xfId="43188"/>
    <cellStyle name="40% - Accent2 2 6 2 3 3" xfId="37793"/>
    <cellStyle name="40% - Accent2 2 6 2 3 4" xfId="47887"/>
    <cellStyle name="40% - Accent2 2 6 2 3 5" xfId="52508"/>
    <cellStyle name="40% - Accent2 2 6 2 4" xfId="25105"/>
    <cellStyle name="40% - Accent2 2 6 2 4 2" xfId="30792"/>
    <cellStyle name="40% - Accent2 2 6 2 4 2 2" xfId="43189"/>
    <cellStyle name="40% - Accent2 2 6 2 4 3" xfId="39094"/>
    <cellStyle name="40% - Accent2 2 6 2 4 4" xfId="47888"/>
    <cellStyle name="40% - Accent2 2 6 2 4 5" xfId="52509"/>
    <cellStyle name="40% - Accent2 2 6 2 5" xfId="26382"/>
    <cellStyle name="40% - Accent2 2 6 2 5 2" xfId="30793"/>
    <cellStyle name="40% - Accent2 2 6 2 5 2 2" xfId="43190"/>
    <cellStyle name="40% - Accent2 2 6 2 5 3" xfId="40393"/>
    <cellStyle name="40% - Accent2 2 6 2 5 4" xfId="47889"/>
    <cellStyle name="40% - Accent2 2 6 2 5 5" xfId="52510"/>
    <cellStyle name="40% - Accent2 2 6 2 6" xfId="30787"/>
    <cellStyle name="40% - Accent2 2 6 2 6 2" xfId="43184"/>
    <cellStyle name="40% - Accent2 2 6 2 7" xfId="37133"/>
    <cellStyle name="40% - Accent2 2 6 2 8" xfId="47883"/>
    <cellStyle name="40% - Accent2 2 6 2 9" xfId="52504"/>
    <cellStyle name="40% - Accent2 2 6 3" xfId="17845"/>
    <cellStyle name="40% - Accent2 2 6 3 2" xfId="22898"/>
    <cellStyle name="40% - Accent2 2 6 3 2 2" xfId="25741"/>
    <cellStyle name="40% - Accent2 2 6 3 2 2 2" xfId="30796"/>
    <cellStyle name="40% - Accent2 2 6 3 2 2 2 2" xfId="43193"/>
    <cellStyle name="40% - Accent2 2 6 3 2 2 3" xfId="39744"/>
    <cellStyle name="40% - Accent2 2 6 3 2 2 4" xfId="47892"/>
    <cellStyle name="40% - Accent2 2 6 3 2 2 5" xfId="52513"/>
    <cellStyle name="40% - Accent2 2 6 3 2 3" xfId="27023"/>
    <cellStyle name="40% - Accent2 2 6 3 2 3 2" xfId="30797"/>
    <cellStyle name="40% - Accent2 2 6 3 2 3 2 2" xfId="43194"/>
    <cellStyle name="40% - Accent2 2 6 3 2 3 3" xfId="41046"/>
    <cellStyle name="40% - Accent2 2 6 3 2 3 4" xfId="47893"/>
    <cellStyle name="40% - Accent2 2 6 3 2 3 5" xfId="52514"/>
    <cellStyle name="40% - Accent2 2 6 3 2 4" xfId="30795"/>
    <cellStyle name="40% - Accent2 2 6 3 2 4 2" xfId="43192"/>
    <cellStyle name="40% - Accent2 2 6 3 2 5" xfId="38444"/>
    <cellStyle name="40% - Accent2 2 6 3 2 6" xfId="47891"/>
    <cellStyle name="40% - Accent2 2 6 3 2 7" xfId="52512"/>
    <cellStyle name="40% - Accent2 2 6 3 3" xfId="20683"/>
    <cellStyle name="40% - Accent2 2 6 3 3 2" xfId="30798"/>
    <cellStyle name="40% - Accent2 2 6 3 3 2 2" xfId="43195"/>
    <cellStyle name="40% - Accent2 2 6 3 3 3" xfId="37794"/>
    <cellStyle name="40% - Accent2 2 6 3 3 4" xfId="47894"/>
    <cellStyle name="40% - Accent2 2 6 3 3 5" xfId="52515"/>
    <cellStyle name="40% - Accent2 2 6 3 4" xfId="25106"/>
    <cellStyle name="40% - Accent2 2 6 3 4 2" xfId="30799"/>
    <cellStyle name="40% - Accent2 2 6 3 4 2 2" xfId="43196"/>
    <cellStyle name="40% - Accent2 2 6 3 4 3" xfId="39095"/>
    <cellStyle name="40% - Accent2 2 6 3 4 4" xfId="47895"/>
    <cellStyle name="40% - Accent2 2 6 3 4 5" xfId="52516"/>
    <cellStyle name="40% - Accent2 2 6 3 5" xfId="26383"/>
    <cellStyle name="40% - Accent2 2 6 3 5 2" xfId="30800"/>
    <cellStyle name="40% - Accent2 2 6 3 5 2 2" xfId="43197"/>
    <cellStyle name="40% - Accent2 2 6 3 5 3" xfId="40394"/>
    <cellStyle name="40% - Accent2 2 6 3 5 4" xfId="47896"/>
    <cellStyle name="40% - Accent2 2 6 3 5 5" xfId="52517"/>
    <cellStyle name="40% - Accent2 2 6 3 6" xfId="30794"/>
    <cellStyle name="40% - Accent2 2 6 3 6 2" xfId="43191"/>
    <cellStyle name="40% - Accent2 2 6 3 7" xfId="37134"/>
    <cellStyle name="40% - Accent2 2 6 3 8" xfId="47890"/>
    <cellStyle name="40% - Accent2 2 6 3 9" xfId="52511"/>
    <cellStyle name="40% - Accent2 2 6 4" xfId="16986"/>
    <cellStyle name="40% - Accent2 2 7" xfId="12876"/>
    <cellStyle name="40% - Accent2 2 7 10" xfId="17424"/>
    <cellStyle name="40% - Accent2 2 7 2" xfId="22642"/>
    <cellStyle name="40% - Accent2 2 7 2 2" xfId="25487"/>
    <cellStyle name="40% - Accent2 2 7 2 2 2" xfId="30803"/>
    <cellStyle name="40% - Accent2 2 7 2 2 2 2" xfId="43200"/>
    <cellStyle name="40% - Accent2 2 7 2 2 3" xfId="39487"/>
    <cellStyle name="40% - Accent2 2 7 2 2 4" xfId="47899"/>
    <cellStyle name="40% - Accent2 2 7 2 2 5" xfId="52520"/>
    <cellStyle name="40% - Accent2 2 7 2 3" xfId="26767"/>
    <cellStyle name="40% - Accent2 2 7 2 3 2" xfId="30804"/>
    <cellStyle name="40% - Accent2 2 7 2 3 2 2" xfId="43201"/>
    <cellStyle name="40% - Accent2 2 7 2 3 3" xfId="40788"/>
    <cellStyle name="40% - Accent2 2 7 2 3 4" xfId="47900"/>
    <cellStyle name="40% - Accent2 2 7 2 3 5" xfId="52521"/>
    <cellStyle name="40% - Accent2 2 7 2 4" xfId="30802"/>
    <cellStyle name="40% - Accent2 2 7 2 4 2" xfId="43199"/>
    <cellStyle name="40% - Accent2 2 7 2 5" xfId="38186"/>
    <cellStyle name="40% - Accent2 2 7 2 6" xfId="47898"/>
    <cellStyle name="40% - Accent2 2 7 2 7" xfId="52519"/>
    <cellStyle name="40% - Accent2 2 7 3" xfId="20427"/>
    <cellStyle name="40% - Accent2 2 7 3 2" xfId="30805"/>
    <cellStyle name="40% - Accent2 2 7 3 2 2" xfId="43202"/>
    <cellStyle name="40% - Accent2 2 7 3 3" xfId="37537"/>
    <cellStyle name="40% - Accent2 2 7 3 4" xfId="47901"/>
    <cellStyle name="40% - Accent2 2 7 3 5" xfId="52522"/>
    <cellStyle name="40% - Accent2 2 7 4" xfId="24850"/>
    <cellStyle name="40% - Accent2 2 7 4 2" xfId="30806"/>
    <cellStyle name="40% - Accent2 2 7 4 2 2" xfId="43203"/>
    <cellStyle name="40% - Accent2 2 7 4 3" xfId="38838"/>
    <cellStyle name="40% - Accent2 2 7 4 4" xfId="47902"/>
    <cellStyle name="40% - Accent2 2 7 4 5" xfId="52523"/>
    <cellStyle name="40% - Accent2 2 7 5" xfId="26126"/>
    <cellStyle name="40% - Accent2 2 7 5 2" xfId="30807"/>
    <cellStyle name="40% - Accent2 2 7 5 2 2" xfId="43204"/>
    <cellStyle name="40% - Accent2 2 7 5 3" xfId="40136"/>
    <cellStyle name="40% - Accent2 2 7 5 4" xfId="47903"/>
    <cellStyle name="40% - Accent2 2 7 5 5" xfId="52524"/>
    <cellStyle name="40% - Accent2 2 7 6" xfId="30801"/>
    <cellStyle name="40% - Accent2 2 7 6 2" xfId="43198"/>
    <cellStyle name="40% - Accent2 2 7 7" xfId="36876"/>
    <cellStyle name="40% - Accent2 2 7 8" xfId="47897"/>
    <cellStyle name="40% - Accent2 2 7 9" xfId="52518"/>
    <cellStyle name="40% - Accent2 2 8" xfId="12877"/>
    <cellStyle name="40% - Accent2 2 8 10" xfId="17529"/>
    <cellStyle name="40% - Accent2 2 8 2" xfId="22661"/>
    <cellStyle name="40% - Accent2 2 8 2 2" xfId="25505"/>
    <cellStyle name="40% - Accent2 2 8 2 2 2" xfId="30810"/>
    <cellStyle name="40% - Accent2 2 8 2 2 2 2" xfId="43207"/>
    <cellStyle name="40% - Accent2 2 8 2 2 3" xfId="39505"/>
    <cellStyle name="40% - Accent2 2 8 2 2 4" xfId="47906"/>
    <cellStyle name="40% - Accent2 2 8 2 2 5" xfId="52527"/>
    <cellStyle name="40% - Accent2 2 8 2 3" xfId="26785"/>
    <cellStyle name="40% - Accent2 2 8 2 3 2" xfId="30811"/>
    <cellStyle name="40% - Accent2 2 8 2 3 2 2" xfId="43208"/>
    <cellStyle name="40% - Accent2 2 8 2 3 3" xfId="40806"/>
    <cellStyle name="40% - Accent2 2 8 2 3 4" xfId="47907"/>
    <cellStyle name="40% - Accent2 2 8 2 3 5" xfId="52528"/>
    <cellStyle name="40% - Accent2 2 8 2 4" xfId="30809"/>
    <cellStyle name="40% - Accent2 2 8 2 4 2" xfId="43206"/>
    <cellStyle name="40% - Accent2 2 8 2 5" xfId="38204"/>
    <cellStyle name="40% - Accent2 2 8 2 6" xfId="47905"/>
    <cellStyle name="40% - Accent2 2 8 2 7" xfId="52526"/>
    <cellStyle name="40% - Accent2 2 8 3" xfId="20446"/>
    <cellStyle name="40% - Accent2 2 8 3 2" xfId="30812"/>
    <cellStyle name="40% - Accent2 2 8 3 2 2" xfId="43209"/>
    <cellStyle name="40% - Accent2 2 8 3 3" xfId="37555"/>
    <cellStyle name="40% - Accent2 2 8 3 4" xfId="47908"/>
    <cellStyle name="40% - Accent2 2 8 3 5" xfId="52529"/>
    <cellStyle name="40% - Accent2 2 8 4" xfId="24868"/>
    <cellStyle name="40% - Accent2 2 8 4 2" xfId="30813"/>
    <cellStyle name="40% - Accent2 2 8 4 2 2" xfId="43210"/>
    <cellStyle name="40% - Accent2 2 8 4 3" xfId="38856"/>
    <cellStyle name="40% - Accent2 2 8 4 4" xfId="47909"/>
    <cellStyle name="40% - Accent2 2 8 4 5" xfId="52530"/>
    <cellStyle name="40% - Accent2 2 8 5" xfId="26144"/>
    <cellStyle name="40% - Accent2 2 8 5 2" xfId="30814"/>
    <cellStyle name="40% - Accent2 2 8 5 2 2" xfId="43211"/>
    <cellStyle name="40% - Accent2 2 8 5 3" xfId="40154"/>
    <cellStyle name="40% - Accent2 2 8 5 4" xfId="47910"/>
    <cellStyle name="40% - Accent2 2 8 5 5" xfId="52531"/>
    <cellStyle name="40% - Accent2 2 8 6" xfId="30808"/>
    <cellStyle name="40% - Accent2 2 8 6 2" xfId="43205"/>
    <cellStyle name="40% - Accent2 2 8 7" xfId="36894"/>
    <cellStyle name="40% - Accent2 2 8 8" xfId="47904"/>
    <cellStyle name="40% - Accent2 2 8 9" xfId="52525"/>
    <cellStyle name="40% - Accent2 2 9" xfId="12878"/>
    <cellStyle name="40% - Accent2 2 9 2" xfId="17846"/>
    <cellStyle name="40% - Accent2 3" xfId="133"/>
    <cellStyle name="40% - Accent2 3 2" xfId="12880"/>
    <cellStyle name="40% - Accent2 3 2 2" xfId="12881"/>
    <cellStyle name="40% - Accent2 3 2 2 2" xfId="12882"/>
    <cellStyle name="40% - Accent2 3 2 2 2 2" xfId="12883"/>
    <cellStyle name="40% - Accent2 3 2 2 3" xfId="12884"/>
    <cellStyle name="40% - Accent2 3 2 3" xfId="12885"/>
    <cellStyle name="40% - Accent2 3 2 3 2" xfId="12886"/>
    <cellStyle name="40% - Accent2 3 2 4" xfId="12887"/>
    <cellStyle name="40% - Accent2 3 2 5" xfId="17847"/>
    <cellStyle name="40% - Accent2 3 3" xfId="12888"/>
    <cellStyle name="40% - Accent2 3 3 2" xfId="12889"/>
    <cellStyle name="40% - Accent2 3 3 2 2" xfId="12890"/>
    <cellStyle name="40% - Accent2 3 3 2 2 2" xfId="12891"/>
    <cellStyle name="40% - Accent2 3 3 2 3" xfId="12892"/>
    <cellStyle name="40% - Accent2 3 3 3" xfId="12893"/>
    <cellStyle name="40% - Accent2 3 3 3 2" xfId="12894"/>
    <cellStyle name="40% - Accent2 3 3 4" xfId="12895"/>
    <cellStyle name="40% - Accent2 3 3 5" xfId="18286"/>
    <cellStyle name="40% - Accent2 3 4" xfId="12896"/>
    <cellStyle name="40% - Accent2 3 4 2" xfId="12897"/>
    <cellStyle name="40% - Accent2 3 4 2 2" xfId="12898"/>
    <cellStyle name="40% - Accent2 3 4 3" xfId="12899"/>
    <cellStyle name="40% - Accent2 3 5" xfId="12900"/>
    <cellStyle name="40% - Accent2 3 5 2" xfId="12901"/>
    <cellStyle name="40% - Accent2 3 6" xfId="12902"/>
    <cellStyle name="40% - Accent2 3 7" xfId="16987"/>
    <cellStyle name="40% - Accent2 3 8" xfId="12879"/>
    <cellStyle name="40% - Accent2 4" xfId="134"/>
    <cellStyle name="40% - Accent2 4 2" xfId="18444"/>
    <cellStyle name="40% - Accent2 4 3" xfId="16988"/>
    <cellStyle name="40% - Accent2 4 4" xfId="12903"/>
    <cellStyle name="40% - Accent2 5" xfId="135"/>
    <cellStyle name="40% - Accent2 5 2" xfId="17367"/>
    <cellStyle name="40% - Accent2 5 3" xfId="12904"/>
    <cellStyle name="40% - Accent2 6" xfId="136"/>
    <cellStyle name="40% - Accent2 6 2" xfId="17528"/>
    <cellStyle name="40% - Accent2 6 3" xfId="12905"/>
    <cellStyle name="40% - Accent2 7" xfId="137"/>
    <cellStyle name="40% - Accent2 7 2" xfId="17848"/>
    <cellStyle name="40% - Accent2 7 3" xfId="12906"/>
    <cellStyle name="40% - Accent2 8" xfId="138"/>
    <cellStyle name="40% - Accent2 8 2" xfId="17849"/>
    <cellStyle name="40% - Accent2 8 3" xfId="12907"/>
    <cellStyle name="40% - Accent2 9" xfId="139"/>
    <cellStyle name="40% - Accent3" xfId="12443" builtinId="39" customBuiltin="1"/>
    <cellStyle name="40% - Accent3 10" xfId="140"/>
    <cellStyle name="40% - Accent3 11" xfId="141"/>
    <cellStyle name="40% - Accent3 12" xfId="142"/>
    <cellStyle name="40% - Accent3 13" xfId="143"/>
    <cellStyle name="40% - Accent3 14" xfId="144"/>
    <cellStyle name="40% - Accent3 15" xfId="145"/>
    <cellStyle name="40% - Accent3 16" xfId="700"/>
    <cellStyle name="40% - Accent3 16 2" xfId="46108"/>
    <cellStyle name="40% - Accent3 17" xfId="46146"/>
    <cellStyle name="40% - Accent3 2" xfId="146"/>
    <cellStyle name="40% - Accent3 2 10" xfId="12908"/>
    <cellStyle name="40% - Accent3 2 10 2" xfId="22899"/>
    <cellStyle name="40% - Accent3 2 10 2 2" xfId="25742"/>
    <cellStyle name="40% - Accent3 2 10 2 2 2" xfId="30817"/>
    <cellStyle name="40% - Accent3 2 10 2 2 2 2" xfId="43214"/>
    <cellStyle name="40% - Accent3 2 10 2 2 3" xfId="39745"/>
    <cellStyle name="40% - Accent3 2 10 2 2 4" xfId="47913"/>
    <cellStyle name="40% - Accent3 2 10 2 2 5" xfId="52534"/>
    <cellStyle name="40% - Accent3 2 10 2 3" xfId="27024"/>
    <cellStyle name="40% - Accent3 2 10 2 3 2" xfId="30818"/>
    <cellStyle name="40% - Accent3 2 10 2 3 2 2" xfId="43215"/>
    <cellStyle name="40% - Accent3 2 10 2 3 3" xfId="41047"/>
    <cellStyle name="40% - Accent3 2 10 2 3 4" xfId="47914"/>
    <cellStyle name="40% - Accent3 2 10 2 3 5" xfId="52535"/>
    <cellStyle name="40% - Accent3 2 10 2 4" xfId="30816"/>
    <cellStyle name="40% - Accent3 2 10 2 4 2" xfId="43213"/>
    <cellStyle name="40% - Accent3 2 10 2 5" xfId="38445"/>
    <cellStyle name="40% - Accent3 2 10 2 6" xfId="47912"/>
    <cellStyle name="40% - Accent3 2 10 2 7" xfId="52533"/>
    <cellStyle name="40% - Accent3 2 10 3" xfId="20684"/>
    <cellStyle name="40% - Accent3 2 10 3 2" xfId="30819"/>
    <cellStyle name="40% - Accent3 2 10 3 2 2" xfId="43216"/>
    <cellStyle name="40% - Accent3 2 10 3 3" xfId="37795"/>
    <cellStyle name="40% - Accent3 2 10 3 4" xfId="47915"/>
    <cellStyle name="40% - Accent3 2 10 3 5" xfId="52536"/>
    <cellStyle name="40% - Accent3 2 10 4" xfId="25107"/>
    <cellStyle name="40% - Accent3 2 10 4 2" xfId="30820"/>
    <cellStyle name="40% - Accent3 2 10 4 2 2" xfId="43217"/>
    <cellStyle name="40% - Accent3 2 10 4 3" xfId="39096"/>
    <cellStyle name="40% - Accent3 2 10 4 4" xfId="47916"/>
    <cellStyle name="40% - Accent3 2 10 4 5" xfId="52537"/>
    <cellStyle name="40% - Accent3 2 10 5" xfId="26384"/>
    <cellStyle name="40% - Accent3 2 10 5 2" xfId="30821"/>
    <cellStyle name="40% - Accent3 2 10 5 2 2" xfId="43218"/>
    <cellStyle name="40% - Accent3 2 10 5 3" xfId="40395"/>
    <cellStyle name="40% - Accent3 2 10 5 4" xfId="47917"/>
    <cellStyle name="40% - Accent3 2 10 5 5" xfId="52538"/>
    <cellStyle name="40% - Accent3 2 10 6" xfId="30815"/>
    <cellStyle name="40% - Accent3 2 10 6 2" xfId="43212"/>
    <cellStyle name="40% - Accent3 2 10 7" xfId="37135"/>
    <cellStyle name="40% - Accent3 2 10 8" xfId="47911"/>
    <cellStyle name="40% - Accent3 2 10 9" xfId="52532"/>
    <cellStyle name="40% - Accent3 2 11" xfId="18256"/>
    <cellStyle name="40% - Accent3 2 12" xfId="18555"/>
    <cellStyle name="40% - Accent3 2 12 2" xfId="23194"/>
    <cellStyle name="40% - Accent3 2 12 2 2" xfId="26030"/>
    <cellStyle name="40% - Accent3 2 12 2 2 2" xfId="30824"/>
    <cellStyle name="40% - Accent3 2 12 2 2 2 2" xfId="43221"/>
    <cellStyle name="40% - Accent3 2 12 2 2 3" xfId="40039"/>
    <cellStyle name="40% - Accent3 2 12 2 2 4" xfId="47920"/>
    <cellStyle name="40% - Accent3 2 12 2 2 5" xfId="52541"/>
    <cellStyle name="40% - Accent3 2 12 2 3" xfId="27315"/>
    <cellStyle name="40% - Accent3 2 12 2 3 2" xfId="30825"/>
    <cellStyle name="40% - Accent3 2 12 2 3 2 2" xfId="43222"/>
    <cellStyle name="40% - Accent3 2 12 2 3 3" xfId="41341"/>
    <cellStyle name="40% - Accent3 2 12 2 3 4" xfId="47921"/>
    <cellStyle name="40% - Accent3 2 12 2 3 5" xfId="52542"/>
    <cellStyle name="40% - Accent3 2 12 2 4" xfId="30823"/>
    <cellStyle name="40% - Accent3 2 12 2 4 2" xfId="43220"/>
    <cellStyle name="40% - Accent3 2 12 2 5" xfId="38739"/>
    <cellStyle name="40% - Accent3 2 12 2 6" xfId="47919"/>
    <cellStyle name="40% - Accent3 2 12 2 7" xfId="52540"/>
    <cellStyle name="40% - Accent3 2 12 3" xfId="20981"/>
    <cellStyle name="40% - Accent3 2 12 3 2" xfId="30826"/>
    <cellStyle name="40% - Accent3 2 12 3 2 2" xfId="43223"/>
    <cellStyle name="40% - Accent3 2 12 3 3" xfId="38089"/>
    <cellStyle name="40% - Accent3 2 12 3 4" xfId="47922"/>
    <cellStyle name="40% - Accent3 2 12 3 5" xfId="52543"/>
    <cellStyle name="40% - Accent3 2 12 4" xfId="25398"/>
    <cellStyle name="40% - Accent3 2 12 4 2" xfId="30827"/>
    <cellStyle name="40% - Accent3 2 12 4 2 2" xfId="43224"/>
    <cellStyle name="40% - Accent3 2 12 4 3" xfId="39390"/>
    <cellStyle name="40% - Accent3 2 12 4 4" xfId="47923"/>
    <cellStyle name="40% - Accent3 2 12 4 5" xfId="52544"/>
    <cellStyle name="40% - Accent3 2 12 5" xfId="26678"/>
    <cellStyle name="40% - Accent3 2 12 5 2" xfId="30828"/>
    <cellStyle name="40% - Accent3 2 12 5 2 2" xfId="43225"/>
    <cellStyle name="40% - Accent3 2 12 5 3" xfId="40689"/>
    <cellStyle name="40% - Accent3 2 12 5 4" xfId="47924"/>
    <cellStyle name="40% - Accent3 2 12 5 5" xfId="52545"/>
    <cellStyle name="40% - Accent3 2 12 6" xfId="30822"/>
    <cellStyle name="40% - Accent3 2 12 6 2" xfId="43219"/>
    <cellStyle name="40% - Accent3 2 12 7" xfId="37429"/>
    <cellStyle name="40% - Accent3 2 12 8" xfId="47918"/>
    <cellStyle name="40% - Accent3 2 12 9" xfId="52539"/>
    <cellStyle name="40% - Accent3 2 13" xfId="18635"/>
    <cellStyle name="40% - Accent3 2 14" xfId="18662"/>
    <cellStyle name="40% - Accent3 2 14 2" xfId="23264"/>
    <cellStyle name="40% - Accent3 2 14 2 2" xfId="26099"/>
    <cellStyle name="40% - Accent3 2 14 2 2 2" xfId="30831"/>
    <cellStyle name="40% - Accent3 2 14 2 2 2 2" xfId="43228"/>
    <cellStyle name="40% - Accent3 2 14 2 2 3" xfId="40109"/>
    <cellStyle name="40% - Accent3 2 14 2 2 4" xfId="47927"/>
    <cellStyle name="40% - Accent3 2 14 2 2 5" xfId="52548"/>
    <cellStyle name="40% - Accent3 2 14 2 3" xfId="27385"/>
    <cellStyle name="40% - Accent3 2 14 2 3 2" xfId="30832"/>
    <cellStyle name="40% - Accent3 2 14 2 3 2 2" xfId="43229"/>
    <cellStyle name="40% - Accent3 2 14 2 3 3" xfId="41413"/>
    <cellStyle name="40% - Accent3 2 14 2 3 4" xfId="47928"/>
    <cellStyle name="40% - Accent3 2 14 2 3 5" xfId="52549"/>
    <cellStyle name="40% - Accent3 2 14 2 4" xfId="30830"/>
    <cellStyle name="40% - Accent3 2 14 2 4 2" xfId="43227"/>
    <cellStyle name="40% - Accent3 2 14 2 5" xfId="38811"/>
    <cellStyle name="40% - Accent3 2 14 2 6" xfId="47926"/>
    <cellStyle name="40% - Accent3 2 14 2 7" xfId="52547"/>
    <cellStyle name="40% - Accent3 2 14 3" xfId="21051"/>
    <cellStyle name="40% - Accent3 2 14 3 2" xfId="30833"/>
    <cellStyle name="40% - Accent3 2 14 3 2 2" xfId="43230"/>
    <cellStyle name="40% - Accent3 2 14 3 3" xfId="38159"/>
    <cellStyle name="40% - Accent3 2 14 3 4" xfId="47929"/>
    <cellStyle name="40% - Accent3 2 14 3 5" xfId="52550"/>
    <cellStyle name="40% - Accent3 2 14 4" xfId="25466"/>
    <cellStyle name="40% - Accent3 2 14 4 2" xfId="30834"/>
    <cellStyle name="40% - Accent3 2 14 4 2 2" xfId="43231"/>
    <cellStyle name="40% - Accent3 2 14 4 3" xfId="39460"/>
    <cellStyle name="40% - Accent3 2 14 4 4" xfId="47930"/>
    <cellStyle name="40% - Accent3 2 14 4 5" xfId="52551"/>
    <cellStyle name="40% - Accent3 2 14 5" xfId="26746"/>
    <cellStyle name="40% - Accent3 2 14 5 2" xfId="30835"/>
    <cellStyle name="40% - Accent3 2 14 5 2 2" xfId="43232"/>
    <cellStyle name="40% - Accent3 2 14 5 3" xfId="40761"/>
    <cellStyle name="40% - Accent3 2 14 5 4" xfId="47931"/>
    <cellStyle name="40% - Accent3 2 14 5 5" xfId="52552"/>
    <cellStyle name="40% - Accent3 2 14 6" xfId="30829"/>
    <cellStyle name="40% - Accent3 2 14 6 2" xfId="43226"/>
    <cellStyle name="40% - Accent3 2 14 7" xfId="37499"/>
    <cellStyle name="40% - Accent3 2 14 8" xfId="47925"/>
    <cellStyle name="40% - Accent3 2 14 9" xfId="52546"/>
    <cellStyle name="40% - Accent3 2 15" xfId="27439"/>
    <cellStyle name="40% - Accent3 2 15 2" xfId="30836"/>
    <cellStyle name="40% - Accent3 2 15 2 2" xfId="43233"/>
    <cellStyle name="40% - Accent3 2 15 3" xfId="41453"/>
    <cellStyle name="40% - Accent3 2 15 4" xfId="47932"/>
    <cellStyle name="40% - Accent3 2 15 5" xfId="52553"/>
    <cellStyle name="40% - Accent3 2 16" xfId="16989"/>
    <cellStyle name="40% - Accent3 2 17" xfId="12468"/>
    <cellStyle name="40% - Accent3 2 2" xfId="747"/>
    <cellStyle name="40% - Accent3 2 2 2" xfId="1536"/>
    <cellStyle name="40% - Accent3 2 2 2 2" xfId="3022"/>
    <cellStyle name="40% - Accent3 2 2 2 2 2" xfId="5923"/>
    <cellStyle name="40% - Accent3 2 2 2 2 2 2" xfId="11699"/>
    <cellStyle name="40% - Accent3 2 2 2 2 3" xfId="8814"/>
    <cellStyle name="40% - Accent3 2 2 2 2 4" xfId="17450"/>
    <cellStyle name="40% - Accent3 2 2 2 3" xfId="4483"/>
    <cellStyle name="40% - Accent3 2 2 2 3 2" xfId="10259"/>
    <cellStyle name="40% - Accent3 2 2 2 4" xfId="7374"/>
    <cellStyle name="40% - Accent3 2 2 2 5" xfId="12910"/>
    <cellStyle name="40% - Accent3 2 2 3" xfId="2361"/>
    <cellStyle name="40% - Accent3 2 2 3 2" xfId="5265"/>
    <cellStyle name="40% - Accent3 2 2 3 2 2" xfId="11041"/>
    <cellStyle name="40% - Accent3 2 2 3 2 3" xfId="18691"/>
    <cellStyle name="40% - Accent3 2 2 3 3" xfId="8156"/>
    <cellStyle name="40% - Accent3 2 2 3 4" xfId="12911"/>
    <cellStyle name="40% - Accent3 2 2 4" xfId="3825"/>
    <cellStyle name="40% - Accent3 2 2 4 2" xfId="9601"/>
    <cellStyle name="40% - Accent3 2 2 4 3" xfId="16990"/>
    <cellStyle name="40% - Accent3 2 2 5" xfId="6716"/>
    <cellStyle name="40% - Accent3 2 2 6" xfId="12909"/>
    <cellStyle name="40% - Accent3 2 3" xfId="12912"/>
    <cellStyle name="40% - Accent3 2 3 2" xfId="12913"/>
    <cellStyle name="40% - Accent3 2 3 2 10" xfId="37136"/>
    <cellStyle name="40% - Accent3 2 3 2 11" xfId="47933"/>
    <cellStyle name="40% - Accent3 2 3 2 12" xfId="52554"/>
    <cellStyle name="40% - Accent3 2 3 2 2" xfId="17850"/>
    <cellStyle name="40% - Accent3 2 3 2 2 10" xfId="47934"/>
    <cellStyle name="40% - Accent3 2 3 2 2 11" xfId="52555"/>
    <cellStyle name="40% - Accent3 2 3 2 2 2" xfId="17851"/>
    <cellStyle name="40% - Accent3 2 3 2 2 2 2" xfId="22902"/>
    <cellStyle name="40% - Accent3 2 3 2 2 2 2 2" xfId="25745"/>
    <cellStyle name="40% - Accent3 2 3 2 2 2 2 2 2" xfId="30841"/>
    <cellStyle name="40% - Accent3 2 3 2 2 2 2 2 2 2" xfId="43238"/>
    <cellStyle name="40% - Accent3 2 3 2 2 2 2 2 3" xfId="39748"/>
    <cellStyle name="40% - Accent3 2 3 2 2 2 2 2 4" xfId="47937"/>
    <cellStyle name="40% - Accent3 2 3 2 2 2 2 2 5" xfId="52558"/>
    <cellStyle name="40% - Accent3 2 3 2 2 2 2 3" xfId="27027"/>
    <cellStyle name="40% - Accent3 2 3 2 2 2 2 3 2" xfId="30842"/>
    <cellStyle name="40% - Accent3 2 3 2 2 2 2 3 2 2" xfId="43239"/>
    <cellStyle name="40% - Accent3 2 3 2 2 2 2 3 3" xfId="41050"/>
    <cellStyle name="40% - Accent3 2 3 2 2 2 2 3 4" xfId="47938"/>
    <cellStyle name="40% - Accent3 2 3 2 2 2 2 3 5" xfId="52559"/>
    <cellStyle name="40% - Accent3 2 3 2 2 2 2 4" xfId="30840"/>
    <cellStyle name="40% - Accent3 2 3 2 2 2 2 4 2" xfId="43237"/>
    <cellStyle name="40% - Accent3 2 3 2 2 2 2 5" xfId="38448"/>
    <cellStyle name="40% - Accent3 2 3 2 2 2 2 6" xfId="47936"/>
    <cellStyle name="40% - Accent3 2 3 2 2 2 2 7" xfId="52557"/>
    <cellStyle name="40% - Accent3 2 3 2 2 2 3" xfId="20687"/>
    <cellStyle name="40% - Accent3 2 3 2 2 2 3 2" xfId="30843"/>
    <cellStyle name="40% - Accent3 2 3 2 2 2 3 2 2" xfId="43240"/>
    <cellStyle name="40% - Accent3 2 3 2 2 2 3 3" xfId="37798"/>
    <cellStyle name="40% - Accent3 2 3 2 2 2 3 4" xfId="47939"/>
    <cellStyle name="40% - Accent3 2 3 2 2 2 3 5" xfId="52560"/>
    <cellStyle name="40% - Accent3 2 3 2 2 2 4" xfId="25110"/>
    <cellStyle name="40% - Accent3 2 3 2 2 2 4 2" xfId="30844"/>
    <cellStyle name="40% - Accent3 2 3 2 2 2 4 2 2" xfId="43241"/>
    <cellStyle name="40% - Accent3 2 3 2 2 2 4 3" xfId="39099"/>
    <cellStyle name="40% - Accent3 2 3 2 2 2 4 4" xfId="47940"/>
    <cellStyle name="40% - Accent3 2 3 2 2 2 4 5" xfId="52561"/>
    <cellStyle name="40% - Accent3 2 3 2 2 2 5" xfId="26387"/>
    <cellStyle name="40% - Accent3 2 3 2 2 2 5 2" xfId="30845"/>
    <cellStyle name="40% - Accent3 2 3 2 2 2 5 2 2" xfId="43242"/>
    <cellStyle name="40% - Accent3 2 3 2 2 2 5 3" xfId="40398"/>
    <cellStyle name="40% - Accent3 2 3 2 2 2 5 4" xfId="47941"/>
    <cellStyle name="40% - Accent3 2 3 2 2 2 5 5" xfId="52562"/>
    <cellStyle name="40% - Accent3 2 3 2 2 2 6" xfId="30839"/>
    <cellStyle name="40% - Accent3 2 3 2 2 2 6 2" xfId="43236"/>
    <cellStyle name="40% - Accent3 2 3 2 2 2 7" xfId="37138"/>
    <cellStyle name="40% - Accent3 2 3 2 2 2 8" xfId="47935"/>
    <cellStyle name="40% - Accent3 2 3 2 2 2 9" xfId="52556"/>
    <cellStyle name="40% - Accent3 2 3 2 2 3" xfId="17852"/>
    <cellStyle name="40% - Accent3 2 3 2 2 3 2" xfId="22903"/>
    <cellStyle name="40% - Accent3 2 3 2 2 3 2 2" xfId="25746"/>
    <cellStyle name="40% - Accent3 2 3 2 2 3 2 2 2" xfId="30848"/>
    <cellStyle name="40% - Accent3 2 3 2 2 3 2 2 2 2" xfId="43245"/>
    <cellStyle name="40% - Accent3 2 3 2 2 3 2 2 3" xfId="39749"/>
    <cellStyle name="40% - Accent3 2 3 2 2 3 2 2 4" xfId="47944"/>
    <cellStyle name="40% - Accent3 2 3 2 2 3 2 2 5" xfId="52565"/>
    <cellStyle name="40% - Accent3 2 3 2 2 3 2 3" xfId="27028"/>
    <cellStyle name="40% - Accent3 2 3 2 2 3 2 3 2" xfId="30849"/>
    <cellStyle name="40% - Accent3 2 3 2 2 3 2 3 2 2" xfId="43246"/>
    <cellStyle name="40% - Accent3 2 3 2 2 3 2 3 3" xfId="41051"/>
    <cellStyle name="40% - Accent3 2 3 2 2 3 2 3 4" xfId="47945"/>
    <cellStyle name="40% - Accent3 2 3 2 2 3 2 3 5" xfId="52566"/>
    <cellStyle name="40% - Accent3 2 3 2 2 3 2 4" xfId="30847"/>
    <cellStyle name="40% - Accent3 2 3 2 2 3 2 4 2" xfId="43244"/>
    <cellStyle name="40% - Accent3 2 3 2 2 3 2 5" xfId="38449"/>
    <cellStyle name="40% - Accent3 2 3 2 2 3 2 6" xfId="47943"/>
    <cellStyle name="40% - Accent3 2 3 2 2 3 2 7" xfId="52564"/>
    <cellStyle name="40% - Accent3 2 3 2 2 3 3" xfId="20688"/>
    <cellStyle name="40% - Accent3 2 3 2 2 3 3 2" xfId="30850"/>
    <cellStyle name="40% - Accent3 2 3 2 2 3 3 2 2" xfId="43247"/>
    <cellStyle name="40% - Accent3 2 3 2 2 3 3 3" xfId="37799"/>
    <cellStyle name="40% - Accent3 2 3 2 2 3 3 4" xfId="47946"/>
    <cellStyle name="40% - Accent3 2 3 2 2 3 3 5" xfId="52567"/>
    <cellStyle name="40% - Accent3 2 3 2 2 3 4" xfId="25111"/>
    <cellStyle name="40% - Accent3 2 3 2 2 3 4 2" xfId="30851"/>
    <cellStyle name="40% - Accent3 2 3 2 2 3 4 2 2" xfId="43248"/>
    <cellStyle name="40% - Accent3 2 3 2 2 3 4 3" xfId="39100"/>
    <cellStyle name="40% - Accent3 2 3 2 2 3 4 4" xfId="47947"/>
    <cellStyle name="40% - Accent3 2 3 2 2 3 4 5" xfId="52568"/>
    <cellStyle name="40% - Accent3 2 3 2 2 3 5" xfId="26388"/>
    <cellStyle name="40% - Accent3 2 3 2 2 3 5 2" xfId="30852"/>
    <cellStyle name="40% - Accent3 2 3 2 2 3 5 2 2" xfId="43249"/>
    <cellStyle name="40% - Accent3 2 3 2 2 3 5 3" xfId="40399"/>
    <cellStyle name="40% - Accent3 2 3 2 2 3 5 4" xfId="47948"/>
    <cellStyle name="40% - Accent3 2 3 2 2 3 5 5" xfId="52569"/>
    <cellStyle name="40% - Accent3 2 3 2 2 3 6" xfId="30846"/>
    <cellStyle name="40% - Accent3 2 3 2 2 3 6 2" xfId="43243"/>
    <cellStyle name="40% - Accent3 2 3 2 2 3 7" xfId="37139"/>
    <cellStyle name="40% - Accent3 2 3 2 2 3 8" xfId="47942"/>
    <cellStyle name="40% - Accent3 2 3 2 2 3 9" xfId="52563"/>
    <cellStyle name="40% - Accent3 2 3 2 2 4" xfId="22901"/>
    <cellStyle name="40% - Accent3 2 3 2 2 4 2" xfId="25744"/>
    <cellStyle name="40% - Accent3 2 3 2 2 4 2 2" xfId="30854"/>
    <cellStyle name="40% - Accent3 2 3 2 2 4 2 2 2" xfId="43251"/>
    <cellStyle name="40% - Accent3 2 3 2 2 4 2 3" xfId="39747"/>
    <cellStyle name="40% - Accent3 2 3 2 2 4 2 4" xfId="47950"/>
    <cellStyle name="40% - Accent3 2 3 2 2 4 2 5" xfId="52571"/>
    <cellStyle name="40% - Accent3 2 3 2 2 4 3" xfId="27026"/>
    <cellStyle name="40% - Accent3 2 3 2 2 4 3 2" xfId="30855"/>
    <cellStyle name="40% - Accent3 2 3 2 2 4 3 2 2" xfId="43252"/>
    <cellStyle name="40% - Accent3 2 3 2 2 4 3 3" xfId="41049"/>
    <cellStyle name="40% - Accent3 2 3 2 2 4 3 4" xfId="47951"/>
    <cellStyle name="40% - Accent3 2 3 2 2 4 3 5" xfId="52572"/>
    <cellStyle name="40% - Accent3 2 3 2 2 4 4" xfId="30853"/>
    <cellStyle name="40% - Accent3 2 3 2 2 4 4 2" xfId="43250"/>
    <cellStyle name="40% - Accent3 2 3 2 2 4 5" xfId="38447"/>
    <cellStyle name="40% - Accent3 2 3 2 2 4 6" xfId="47949"/>
    <cellStyle name="40% - Accent3 2 3 2 2 4 7" xfId="52570"/>
    <cellStyle name="40% - Accent3 2 3 2 2 5" xfId="20686"/>
    <cellStyle name="40% - Accent3 2 3 2 2 5 2" xfId="30856"/>
    <cellStyle name="40% - Accent3 2 3 2 2 5 2 2" xfId="43253"/>
    <cellStyle name="40% - Accent3 2 3 2 2 5 3" xfId="37797"/>
    <cellStyle name="40% - Accent3 2 3 2 2 5 4" xfId="47952"/>
    <cellStyle name="40% - Accent3 2 3 2 2 5 5" xfId="52573"/>
    <cellStyle name="40% - Accent3 2 3 2 2 6" xfId="25109"/>
    <cellStyle name="40% - Accent3 2 3 2 2 6 2" xfId="30857"/>
    <cellStyle name="40% - Accent3 2 3 2 2 6 2 2" xfId="43254"/>
    <cellStyle name="40% - Accent3 2 3 2 2 6 3" xfId="39098"/>
    <cellStyle name="40% - Accent3 2 3 2 2 6 4" xfId="47953"/>
    <cellStyle name="40% - Accent3 2 3 2 2 6 5" xfId="52574"/>
    <cellStyle name="40% - Accent3 2 3 2 2 7" xfId="26386"/>
    <cellStyle name="40% - Accent3 2 3 2 2 7 2" xfId="30858"/>
    <cellStyle name="40% - Accent3 2 3 2 2 7 2 2" xfId="43255"/>
    <cellStyle name="40% - Accent3 2 3 2 2 7 3" xfId="40397"/>
    <cellStyle name="40% - Accent3 2 3 2 2 7 4" xfId="47954"/>
    <cellStyle name="40% - Accent3 2 3 2 2 7 5" xfId="52575"/>
    <cellStyle name="40% - Accent3 2 3 2 2 8" xfId="30838"/>
    <cellStyle name="40% - Accent3 2 3 2 2 8 2" xfId="43235"/>
    <cellStyle name="40% - Accent3 2 3 2 2 9" xfId="37137"/>
    <cellStyle name="40% - Accent3 2 3 2 3" xfId="17853"/>
    <cellStyle name="40% - Accent3 2 3 2 3 2" xfId="22904"/>
    <cellStyle name="40% - Accent3 2 3 2 3 2 2" xfId="25747"/>
    <cellStyle name="40% - Accent3 2 3 2 3 2 2 2" xfId="30861"/>
    <cellStyle name="40% - Accent3 2 3 2 3 2 2 2 2" xfId="43258"/>
    <cellStyle name="40% - Accent3 2 3 2 3 2 2 3" xfId="39750"/>
    <cellStyle name="40% - Accent3 2 3 2 3 2 2 4" xfId="47957"/>
    <cellStyle name="40% - Accent3 2 3 2 3 2 2 5" xfId="52578"/>
    <cellStyle name="40% - Accent3 2 3 2 3 2 3" xfId="27029"/>
    <cellStyle name="40% - Accent3 2 3 2 3 2 3 2" xfId="30862"/>
    <cellStyle name="40% - Accent3 2 3 2 3 2 3 2 2" xfId="43259"/>
    <cellStyle name="40% - Accent3 2 3 2 3 2 3 3" xfId="41052"/>
    <cellStyle name="40% - Accent3 2 3 2 3 2 3 4" xfId="47958"/>
    <cellStyle name="40% - Accent3 2 3 2 3 2 3 5" xfId="52579"/>
    <cellStyle name="40% - Accent3 2 3 2 3 2 4" xfId="30860"/>
    <cellStyle name="40% - Accent3 2 3 2 3 2 4 2" xfId="43257"/>
    <cellStyle name="40% - Accent3 2 3 2 3 2 5" xfId="38450"/>
    <cellStyle name="40% - Accent3 2 3 2 3 2 6" xfId="47956"/>
    <cellStyle name="40% - Accent3 2 3 2 3 2 7" xfId="52577"/>
    <cellStyle name="40% - Accent3 2 3 2 3 3" xfId="20689"/>
    <cellStyle name="40% - Accent3 2 3 2 3 3 2" xfId="30863"/>
    <cellStyle name="40% - Accent3 2 3 2 3 3 2 2" xfId="43260"/>
    <cellStyle name="40% - Accent3 2 3 2 3 3 3" xfId="37800"/>
    <cellStyle name="40% - Accent3 2 3 2 3 3 4" xfId="47959"/>
    <cellStyle name="40% - Accent3 2 3 2 3 3 5" xfId="52580"/>
    <cellStyle name="40% - Accent3 2 3 2 3 4" xfId="25112"/>
    <cellStyle name="40% - Accent3 2 3 2 3 4 2" xfId="30864"/>
    <cellStyle name="40% - Accent3 2 3 2 3 4 2 2" xfId="43261"/>
    <cellStyle name="40% - Accent3 2 3 2 3 4 3" xfId="39101"/>
    <cellStyle name="40% - Accent3 2 3 2 3 4 4" xfId="47960"/>
    <cellStyle name="40% - Accent3 2 3 2 3 4 5" xfId="52581"/>
    <cellStyle name="40% - Accent3 2 3 2 3 5" xfId="26389"/>
    <cellStyle name="40% - Accent3 2 3 2 3 5 2" xfId="30865"/>
    <cellStyle name="40% - Accent3 2 3 2 3 5 2 2" xfId="43262"/>
    <cellStyle name="40% - Accent3 2 3 2 3 5 3" xfId="40400"/>
    <cellStyle name="40% - Accent3 2 3 2 3 5 4" xfId="47961"/>
    <cellStyle name="40% - Accent3 2 3 2 3 5 5" xfId="52582"/>
    <cellStyle name="40% - Accent3 2 3 2 3 6" xfId="30859"/>
    <cellStyle name="40% - Accent3 2 3 2 3 6 2" xfId="43256"/>
    <cellStyle name="40% - Accent3 2 3 2 3 7" xfId="37140"/>
    <cellStyle name="40% - Accent3 2 3 2 3 8" xfId="47955"/>
    <cellStyle name="40% - Accent3 2 3 2 3 9" xfId="52576"/>
    <cellStyle name="40% - Accent3 2 3 2 4" xfId="17854"/>
    <cellStyle name="40% - Accent3 2 3 2 4 2" xfId="22905"/>
    <cellStyle name="40% - Accent3 2 3 2 4 2 2" xfId="25748"/>
    <cellStyle name="40% - Accent3 2 3 2 4 2 2 2" xfId="30868"/>
    <cellStyle name="40% - Accent3 2 3 2 4 2 2 2 2" xfId="43265"/>
    <cellStyle name="40% - Accent3 2 3 2 4 2 2 3" xfId="39751"/>
    <cellStyle name="40% - Accent3 2 3 2 4 2 2 4" xfId="47964"/>
    <cellStyle name="40% - Accent3 2 3 2 4 2 2 5" xfId="52585"/>
    <cellStyle name="40% - Accent3 2 3 2 4 2 3" xfId="27030"/>
    <cellStyle name="40% - Accent3 2 3 2 4 2 3 2" xfId="30869"/>
    <cellStyle name="40% - Accent3 2 3 2 4 2 3 2 2" xfId="43266"/>
    <cellStyle name="40% - Accent3 2 3 2 4 2 3 3" xfId="41053"/>
    <cellStyle name="40% - Accent3 2 3 2 4 2 3 4" xfId="47965"/>
    <cellStyle name="40% - Accent3 2 3 2 4 2 3 5" xfId="52586"/>
    <cellStyle name="40% - Accent3 2 3 2 4 2 4" xfId="30867"/>
    <cellStyle name="40% - Accent3 2 3 2 4 2 4 2" xfId="43264"/>
    <cellStyle name="40% - Accent3 2 3 2 4 2 5" xfId="38451"/>
    <cellStyle name="40% - Accent3 2 3 2 4 2 6" xfId="47963"/>
    <cellStyle name="40% - Accent3 2 3 2 4 2 7" xfId="52584"/>
    <cellStyle name="40% - Accent3 2 3 2 4 3" xfId="20690"/>
    <cellStyle name="40% - Accent3 2 3 2 4 3 2" xfId="30870"/>
    <cellStyle name="40% - Accent3 2 3 2 4 3 2 2" xfId="43267"/>
    <cellStyle name="40% - Accent3 2 3 2 4 3 3" xfId="37801"/>
    <cellStyle name="40% - Accent3 2 3 2 4 3 4" xfId="47966"/>
    <cellStyle name="40% - Accent3 2 3 2 4 3 5" xfId="52587"/>
    <cellStyle name="40% - Accent3 2 3 2 4 4" xfId="25113"/>
    <cellStyle name="40% - Accent3 2 3 2 4 4 2" xfId="30871"/>
    <cellStyle name="40% - Accent3 2 3 2 4 4 2 2" xfId="43268"/>
    <cellStyle name="40% - Accent3 2 3 2 4 4 3" xfId="39102"/>
    <cellStyle name="40% - Accent3 2 3 2 4 4 4" xfId="47967"/>
    <cellStyle name="40% - Accent3 2 3 2 4 4 5" xfId="52588"/>
    <cellStyle name="40% - Accent3 2 3 2 4 5" xfId="26390"/>
    <cellStyle name="40% - Accent3 2 3 2 4 5 2" xfId="30872"/>
    <cellStyle name="40% - Accent3 2 3 2 4 5 2 2" xfId="43269"/>
    <cellStyle name="40% - Accent3 2 3 2 4 5 3" xfId="40401"/>
    <cellStyle name="40% - Accent3 2 3 2 4 5 4" xfId="47968"/>
    <cellStyle name="40% - Accent3 2 3 2 4 5 5" xfId="52589"/>
    <cellStyle name="40% - Accent3 2 3 2 4 6" xfId="30866"/>
    <cellStyle name="40% - Accent3 2 3 2 4 6 2" xfId="43263"/>
    <cellStyle name="40% - Accent3 2 3 2 4 7" xfId="37141"/>
    <cellStyle name="40% - Accent3 2 3 2 4 8" xfId="47962"/>
    <cellStyle name="40% - Accent3 2 3 2 4 9" xfId="52583"/>
    <cellStyle name="40% - Accent3 2 3 2 5" xfId="22900"/>
    <cellStyle name="40% - Accent3 2 3 2 5 2" xfId="25743"/>
    <cellStyle name="40% - Accent3 2 3 2 5 2 2" xfId="30874"/>
    <cellStyle name="40% - Accent3 2 3 2 5 2 2 2" xfId="43271"/>
    <cellStyle name="40% - Accent3 2 3 2 5 2 3" xfId="39746"/>
    <cellStyle name="40% - Accent3 2 3 2 5 2 4" xfId="47970"/>
    <cellStyle name="40% - Accent3 2 3 2 5 2 5" xfId="52591"/>
    <cellStyle name="40% - Accent3 2 3 2 5 3" xfId="27025"/>
    <cellStyle name="40% - Accent3 2 3 2 5 3 2" xfId="30875"/>
    <cellStyle name="40% - Accent3 2 3 2 5 3 2 2" xfId="43272"/>
    <cellStyle name="40% - Accent3 2 3 2 5 3 3" xfId="41048"/>
    <cellStyle name="40% - Accent3 2 3 2 5 3 4" xfId="47971"/>
    <cellStyle name="40% - Accent3 2 3 2 5 3 5" xfId="52592"/>
    <cellStyle name="40% - Accent3 2 3 2 5 4" xfId="30873"/>
    <cellStyle name="40% - Accent3 2 3 2 5 4 2" xfId="43270"/>
    <cellStyle name="40% - Accent3 2 3 2 5 5" xfId="38446"/>
    <cellStyle name="40% - Accent3 2 3 2 5 6" xfId="47969"/>
    <cellStyle name="40% - Accent3 2 3 2 5 7" xfId="52590"/>
    <cellStyle name="40% - Accent3 2 3 2 6" xfId="20685"/>
    <cellStyle name="40% - Accent3 2 3 2 6 2" xfId="30876"/>
    <cellStyle name="40% - Accent3 2 3 2 6 2 2" xfId="43273"/>
    <cellStyle name="40% - Accent3 2 3 2 6 3" xfId="37796"/>
    <cellStyle name="40% - Accent3 2 3 2 6 4" xfId="47972"/>
    <cellStyle name="40% - Accent3 2 3 2 6 5" xfId="52593"/>
    <cellStyle name="40% - Accent3 2 3 2 7" xfId="25108"/>
    <cellStyle name="40% - Accent3 2 3 2 7 2" xfId="30877"/>
    <cellStyle name="40% - Accent3 2 3 2 7 2 2" xfId="43274"/>
    <cellStyle name="40% - Accent3 2 3 2 7 3" xfId="39097"/>
    <cellStyle name="40% - Accent3 2 3 2 7 4" xfId="47973"/>
    <cellStyle name="40% - Accent3 2 3 2 7 5" xfId="52594"/>
    <cellStyle name="40% - Accent3 2 3 2 8" xfId="26385"/>
    <cellStyle name="40% - Accent3 2 3 2 8 2" xfId="30878"/>
    <cellStyle name="40% - Accent3 2 3 2 8 2 2" xfId="43275"/>
    <cellStyle name="40% - Accent3 2 3 2 8 3" xfId="40396"/>
    <cellStyle name="40% - Accent3 2 3 2 8 4" xfId="47974"/>
    <cellStyle name="40% - Accent3 2 3 2 8 5" xfId="52595"/>
    <cellStyle name="40% - Accent3 2 3 2 9" xfId="30837"/>
    <cellStyle name="40% - Accent3 2 3 2 9 2" xfId="43234"/>
    <cellStyle name="40% - Accent3 2 3 3" xfId="17855"/>
    <cellStyle name="40% - Accent3 2 3 3 10" xfId="47975"/>
    <cellStyle name="40% - Accent3 2 3 3 11" xfId="52596"/>
    <cellStyle name="40% - Accent3 2 3 3 2" xfId="17856"/>
    <cellStyle name="40% - Accent3 2 3 3 2 2" xfId="22907"/>
    <cellStyle name="40% - Accent3 2 3 3 2 2 2" xfId="25750"/>
    <cellStyle name="40% - Accent3 2 3 3 2 2 2 2" xfId="30882"/>
    <cellStyle name="40% - Accent3 2 3 3 2 2 2 2 2" xfId="43279"/>
    <cellStyle name="40% - Accent3 2 3 3 2 2 2 3" xfId="39753"/>
    <cellStyle name="40% - Accent3 2 3 3 2 2 2 4" xfId="47978"/>
    <cellStyle name="40% - Accent3 2 3 3 2 2 2 5" xfId="52599"/>
    <cellStyle name="40% - Accent3 2 3 3 2 2 3" xfId="27032"/>
    <cellStyle name="40% - Accent3 2 3 3 2 2 3 2" xfId="30883"/>
    <cellStyle name="40% - Accent3 2 3 3 2 2 3 2 2" xfId="43280"/>
    <cellStyle name="40% - Accent3 2 3 3 2 2 3 3" xfId="41055"/>
    <cellStyle name="40% - Accent3 2 3 3 2 2 3 4" xfId="47979"/>
    <cellStyle name="40% - Accent3 2 3 3 2 2 3 5" xfId="52600"/>
    <cellStyle name="40% - Accent3 2 3 3 2 2 4" xfId="30881"/>
    <cellStyle name="40% - Accent3 2 3 3 2 2 4 2" xfId="43278"/>
    <cellStyle name="40% - Accent3 2 3 3 2 2 5" xfId="38453"/>
    <cellStyle name="40% - Accent3 2 3 3 2 2 6" xfId="47977"/>
    <cellStyle name="40% - Accent3 2 3 3 2 2 7" xfId="52598"/>
    <cellStyle name="40% - Accent3 2 3 3 2 3" xfId="20692"/>
    <cellStyle name="40% - Accent3 2 3 3 2 3 2" xfId="30884"/>
    <cellStyle name="40% - Accent3 2 3 3 2 3 2 2" xfId="43281"/>
    <cellStyle name="40% - Accent3 2 3 3 2 3 3" xfId="37803"/>
    <cellStyle name="40% - Accent3 2 3 3 2 3 4" xfId="47980"/>
    <cellStyle name="40% - Accent3 2 3 3 2 3 5" xfId="52601"/>
    <cellStyle name="40% - Accent3 2 3 3 2 4" xfId="25115"/>
    <cellStyle name="40% - Accent3 2 3 3 2 4 2" xfId="30885"/>
    <cellStyle name="40% - Accent3 2 3 3 2 4 2 2" xfId="43282"/>
    <cellStyle name="40% - Accent3 2 3 3 2 4 3" xfId="39104"/>
    <cellStyle name="40% - Accent3 2 3 3 2 4 4" xfId="47981"/>
    <cellStyle name="40% - Accent3 2 3 3 2 4 5" xfId="52602"/>
    <cellStyle name="40% - Accent3 2 3 3 2 5" xfId="26392"/>
    <cellStyle name="40% - Accent3 2 3 3 2 5 2" xfId="30886"/>
    <cellStyle name="40% - Accent3 2 3 3 2 5 2 2" xfId="43283"/>
    <cellStyle name="40% - Accent3 2 3 3 2 5 3" xfId="40403"/>
    <cellStyle name="40% - Accent3 2 3 3 2 5 4" xfId="47982"/>
    <cellStyle name="40% - Accent3 2 3 3 2 5 5" xfId="52603"/>
    <cellStyle name="40% - Accent3 2 3 3 2 6" xfId="30880"/>
    <cellStyle name="40% - Accent3 2 3 3 2 6 2" xfId="43277"/>
    <cellStyle name="40% - Accent3 2 3 3 2 7" xfId="37143"/>
    <cellStyle name="40% - Accent3 2 3 3 2 8" xfId="47976"/>
    <cellStyle name="40% - Accent3 2 3 3 2 9" xfId="52597"/>
    <cellStyle name="40% - Accent3 2 3 3 3" xfId="17857"/>
    <cellStyle name="40% - Accent3 2 3 3 3 2" xfId="22908"/>
    <cellStyle name="40% - Accent3 2 3 3 3 2 2" xfId="25751"/>
    <cellStyle name="40% - Accent3 2 3 3 3 2 2 2" xfId="30889"/>
    <cellStyle name="40% - Accent3 2 3 3 3 2 2 2 2" xfId="43286"/>
    <cellStyle name="40% - Accent3 2 3 3 3 2 2 3" xfId="39754"/>
    <cellStyle name="40% - Accent3 2 3 3 3 2 2 4" xfId="47985"/>
    <cellStyle name="40% - Accent3 2 3 3 3 2 2 5" xfId="52606"/>
    <cellStyle name="40% - Accent3 2 3 3 3 2 3" xfId="27033"/>
    <cellStyle name="40% - Accent3 2 3 3 3 2 3 2" xfId="30890"/>
    <cellStyle name="40% - Accent3 2 3 3 3 2 3 2 2" xfId="43287"/>
    <cellStyle name="40% - Accent3 2 3 3 3 2 3 3" xfId="41056"/>
    <cellStyle name="40% - Accent3 2 3 3 3 2 3 4" xfId="47986"/>
    <cellStyle name="40% - Accent3 2 3 3 3 2 3 5" xfId="52607"/>
    <cellStyle name="40% - Accent3 2 3 3 3 2 4" xfId="30888"/>
    <cellStyle name="40% - Accent3 2 3 3 3 2 4 2" xfId="43285"/>
    <cellStyle name="40% - Accent3 2 3 3 3 2 5" xfId="38454"/>
    <cellStyle name="40% - Accent3 2 3 3 3 2 6" xfId="47984"/>
    <cellStyle name="40% - Accent3 2 3 3 3 2 7" xfId="52605"/>
    <cellStyle name="40% - Accent3 2 3 3 3 3" xfId="20693"/>
    <cellStyle name="40% - Accent3 2 3 3 3 3 2" xfId="30891"/>
    <cellStyle name="40% - Accent3 2 3 3 3 3 2 2" xfId="43288"/>
    <cellStyle name="40% - Accent3 2 3 3 3 3 3" xfId="37804"/>
    <cellStyle name="40% - Accent3 2 3 3 3 3 4" xfId="47987"/>
    <cellStyle name="40% - Accent3 2 3 3 3 3 5" xfId="52608"/>
    <cellStyle name="40% - Accent3 2 3 3 3 4" xfId="25116"/>
    <cellStyle name="40% - Accent3 2 3 3 3 4 2" xfId="30892"/>
    <cellStyle name="40% - Accent3 2 3 3 3 4 2 2" xfId="43289"/>
    <cellStyle name="40% - Accent3 2 3 3 3 4 3" xfId="39105"/>
    <cellStyle name="40% - Accent3 2 3 3 3 4 4" xfId="47988"/>
    <cellStyle name="40% - Accent3 2 3 3 3 4 5" xfId="52609"/>
    <cellStyle name="40% - Accent3 2 3 3 3 5" xfId="26393"/>
    <cellStyle name="40% - Accent3 2 3 3 3 5 2" xfId="30893"/>
    <cellStyle name="40% - Accent3 2 3 3 3 5 2 2" xfId="43290"/>
    <cellStyle name="40% - Accent3 2 3 3 3 5 3" xfId="40404"/>
    <cellStyle name="40% - Accent3 2 3 3 3 5 4" xfId="47989"/>
    <cellStyle name="40% - Accent3 2 3 3 3 5 5" xfId="52610"/>
    <cellStyle name="40% - Accent3 2 3 3 3 6" xfId="30887"/>
    <cellStyle name="40% - Accent3 2 3 3 3 6 2" xfId="43284"/>
    <cellStyle name="40% - Accent3 2 3 3 3 7" xfId="37144"/>
    <cellStyle name="40% - Accent3 2 3 3 3 8" xfId="47983"/>
    <cellStyle name="40% - Accent3 2 3 3 3 9" xfId="52604"/>
    <cellStyle name="40% - Accent3 2 3 3 4" xfId="22906"/>
    <cellStyle name="40% - Accent3 2 3 3 4 2" xfId="25749"/>
    <cellStyle name="40% - Accent3 2 3 3 4 2 2" xfId="30895"/>
    <cellStyle name="40% - Accent3 2 3 3 4 2 2 2" xfId="43292"/>
    <cellStyle name="40% - Accent3 2 3 3 4 2 3" xfId="39752"/>
    <cellStyle name="40% - Accent3 2 3 3 4 2 4" xfId="47991"/>
    <cellStyle name="40% - Accent3 2 3 3 4 2 5" xfId="52612"/>
    <cellStyle name="40% - Accent3 2 3 3 4 3" xfId="27031"/>
    <cellStyle name="40% - Accent3 2 3 3 4 3 2" xfId="30896"/>
    <cellStyle name="40% - Accent3 2 3 3 4 3 2 2" xfId="43293"/>
    <cellStyle name="40% - Accent3 2 3 3 4 3 3" xfId="41054"/>
    <cellStyle name="40% - Accent3 2 3 3 4 3 4" xfId="47992"/>
    <cellStyle name="40% - Accent3 2 3 3 4 3 5" xfId="52613"/>
    <cellStyle name="40% - Accent3 2 3 3 4 4" xfId="30894"/>
    <cellStyle name="40% - Accent3 2 3 3 4 4 2" xfId="43291"/>
    <cellStyle name="40% - Accent3 2 3 3 4 5" xfId="38452"/>
    <cellStyle name="40% - Accent3 2 3 3 4 6" xfId="47990"/>
    <cellStyle name="40% - Accent3 2 3 3 4 7" xfId="52611"/>
    <cellStyle name="40% - Accent3 2 3 3 5" xfId="20691"/>
    <cellStyle name="40% - Accent3 2 3 3 5 2" xfId="30897"/>
    <cellStyle name="40% - Accent3 2 3 3 5 2 2" xfId="43294"/>
    <cellStyle name="40% - Accent3 2 3 3 5 3" xfId="37802"/>
    <cellStyle name="40% - Accent3 2 3 3 5 4" xfId="47993"/>
    <cellStyle name="40% - Accent3 2 3 3 5 5" xfId="52614"/>
    <cellStyle name="40% - Accent3 2 3 3 6" xfId="25114"/>
    <cellStyle name="40% - Accent3 2 3 3 6 2" xfId="30898"/>
    <cellStyle name="40% - Accent3 2 3 3 6 2 2" xfId="43295"/>
    <cellStyle name="40% - Accent3 2 3 3 6 3" xfId="39103"/>
    <cellStyle name="40% - Accent3 2 3 3 6 4" xfId="47994"/>
    <cellStyle name="40% - Accent3 2 3 3 6 5" xfId="52615"/>
    <cellStyle name="40% - Accent3 2 3 3 7" xfId="26391"/>
    <cellStyle name="40% - Accent3 2 3 3 7 2" xfId="30899"/>
    <cellStyle name="40% - Accent3 2 3 3 7 2 2" xfId="43296"/>
    <cellStyle name="40% - Accent3 2 3 3 7 3" xfId="40402"/>
    <cellStyle name="40% - Accent3 2 3 3 7 4" xfId="47995"/>
    <cellStyle name="40% - Accent3 2 3 3 7 5" xfId="52616"/>
    <cellStyle name="40% - Accent3 2 3 3 8" xfId="30879"/>
    <cellStyle name="40% - Accent3 2 3 3 8 2" xfId="43276"/>
    <cellStyle name="40% - Accent3 2 3 3 9" xfId="37142"/>
    <cellStyle name="40% - Accent3 2 3 4" xfId="17858"/>
    <cellStyle name="40% - Accent3 2 3 4 2" xfId="22909"/>
    <cellStyle name="40% - Accent3 2 3 4 2 2" xfId="25752"/>
    <cellStyle name="40% - Accent3 2 3 4 2 2 2" xfId="30902"/>
    <cellStyle name="40% - Accent3 2 3 4 2 2 2 2" xfId="43299"/>
    <cellStyle name="40% - Accent3 2 3 4 2 2 3" xfId="39755"/>
    <cellStyle name="40% - Accent3 2 3 4 2 2 4" xfId="47998"/>
    <cellStyle name="40% - Accent3 2 3 4 2 2 5" xfId="52619"/>
    <cellStyle name="40% - Accent3 2 3 4 2 3" xfId="27034"/>
    <cellStyle name="40% - Accent3 2 3 4 2 3 2" xfId="30903"/>
    <cellStyle name="40% - Accent3 2 3 4 2 3 2 2" xfId="43300"/>
    <cellStyle name="40% - Accent3 2 3 4 2 3 3" xfId="41057"/>
    <cellStyle name="40% - Accent3 2 3 4 2 3 4" xfId="47999"/>
    <cellStyle name="40% - Accent3 2 3 4 2 3 5" xfId="52620"/>
    <cellStyle name="40% - Accent3 2 3 4 2 4" xfId="30901"/>
    <cellStyle name="40% - Accent3 2 3 4 2 4 2" xfId="43298"/>
    <cellStyle name="40% - Accent3 2 3 4 2 5" xfId="38455"/>
    <cellStyle name="40% - Accent3 2 3 4 2 6" xfId="47997"/>
    <cellStyle name="40% - Accent3 2 3 4 2 7" xfId="52618"/>
    <cellStyle name="40% - Accent3 2 3 4 3" xfId="20694"/>
    <cellStyle name="40% - Accent3 2 3 4 3 2" xfId="30904"/>
    <cellStyle name="40% - Accent3 2 3 4 3 2 2" xfId="43301"/>
    <cellStyle name="40% - Accent3 2 3 4 3 3" xfId="37805"/>
    <cellStyle name="40% - Accent3 2 3 4 3 4" xfId="48000"/>
    <cellStyle name="40% - Accent3 2 3 4 3 5" xfId="52621"/>
    <cellStyle name="40% - Accent3 2 3 4 4" xfId="25117"/>
    <cellStyle name="40% - Accent3 2 3 4 4 2" xfId="30905"/>
    <cellStyle name="40% - Accent3 2 3 4 4 2 2" xfId="43302"/>
    <cellStyle name="40% - Accent3 2 3 4 4 3" xfId="39106"/>
    <cellStyle name="40% - Accent3 2 3 4 4 4" xfId="48001"/>
    <cellStyle name="40% - Accent3 2 3 4 4 5" xfId="52622"/>
    <cellStyle name="40% - Accent3 2 3 4 5" xfId="26394"/>
    <cellStyle name="40% - Accent3 2 3 4 5 2" xfId="30906"/>
    <cellStyle name="40% - Accent3 2 3 4 5 2 2" xfId="43303"/>
    <cellStyle name="40% - Accent3 2 3 4 5 3" xfId="40405"/>
    <cellStyle name="40% - Accent3 2 3 4 5 4" xfId="48002"/>
    <cellStyle name="40% - Accent3 2 3 4 5 5" xfId="52623"/>
    <cellStyle name="40% - Accent3 2 3 4 6" xfId="30900"/>
    <cellStyle name="40% - Accent3 2 3 4 6 2" xfId="43297"/>
    <cellStyle name="40% - Accent3 2 3 4 7" xfId="37145"/>
    <cellStyle name="40% - Accent3 2 3 4 8" xfId="47996"/>
    <cellStyle name="40% - Accent3 2 3 4 9" xfId="52617"/>
    <cellStyle name="40% - Accent3 2 3 5" xfId="17859"/>
    <cellStyle name="40% - Accent3 2 3 5 2" xfId="22910"/>
    <cellStyle name="40% - Accent3 2 3 5 2 2" xfId="25753"/>
    <cellStyle name="40% - Accent3 2 3 5 2 2 2" xfId="30909"/>
    <cellStyle name="40% - Accent3 2 3 5 2 2 2 2" xfId="43306"/>
    <cellStyle name="40% - Accent3 2 3 5 2 2 3" xfId="39756"/>
    <cellStyle name="40% - Accent3 2 3 5 2 2 4" xfId="48005"/>
    <cellStyle name="40% - Accent3 2 3 5 2 2 5" xfId="52626"/>
    <cellStyle name="40% - Accent3 2 3 5 2 3" xfId="27035"/>
    <cellStyle name="40% - Accent3 2 3 5 2 3 2" xfId="30910"/>
    <cellStyle name="40% - Accent3 2 3 5 2 3 2 2" xfId="43307"/>
    <cellStyle name="40% - Accent3 2 3 5 2 3 3" xfId="41058"/>
    <cellStyle name="40% - Accent3 2 3 5 2 3 4" xfId="48006"/>
    <cellStyle name="40% - Accent3 2 3 5 2 3 5" xfId="52627"/>
    <cellStyle name="40% - Accent3 2 3 5 2 4" xfId="30908"/>
    <cellStyle name="40% - Accent3 2 3 5 2 4 2" xfId="43305"/>
    <cellStyle name="40% - Accent3 2 3 5 2 5" xfId="38456"/>
    <cellStyle name="40% - Accent3 2 3 5 2 6" xfId="48004"/>
    <cellStyle name="40% - Accent3 2 3 5 2 7" xfId="52625"/>
    <cellStyle name="40% - Accent3 2 3 5 3" xfId="20695"/>
    <cellStyle name="40% - Accent3 2 3 5 3 2" xfId="30911"/>
    <cellStyle name="40% - Accent3 2 3 5 3 2 2" xfId="43308"/>
    <cellStyle name="40% - Accent3 2 3 5 3 3" xfId="37806"/>
    <cellStyle name="40% - Accent3 2 3 5 3 4" xfId="48007"/>
    <cellStyle name="40% - Accent3 2 3 5 3 5" xfId="52628"/>
    <cellStyle name="40% - Accent3 2 3 5 4" xfId="25118"/>
    <cellStyle name="40% - Accent3 2 3 5 4 2" xfId="30912"/>
    <cellStyle name="40% - Accent3 2 3 5 4 2 2" xfId="43309"/>
    <cellStyle name="40% - Accent3 2 3 5 4 3" xfId="39107"/>
    <cellStyle name="40% - Accent3 2 3 5 4 4" xfId="48008"/>
    <cellStyle name="40% - Accent3 2 3 5 4 5" xfId="52629"/>
    <cellStyle name="40% - Accent3 2 3 5 5" xfId="26395"/>
    <cellStyle name="40% - Accent3 2 3 5 5 2" xfId="30913"/>
    <cellStyle name="40% - Accent3 2 3 5 5 2 2" xfId="43310"/>
    <cellStyle name="40% - Accent3 2 3 5 5 3" xfId="40406"/>
    <cellStyle name="40% - Accent3 2 3 5 5 4" xfId="48009"/>
    <cellStyle name="40% - Accent3 2 3 5 5 5" xfId="52630"/>
    <cellStyle name="40% - Accent3 2 3 5 6" xfId="30907"/>
    <cellStyle name="40% - Accent3 2 3 5 6 2" xfId="43304"/>
    <cellStyle name="40% - Accent3 2 3 5 7" xfId="37146"/>
    <cellStyle name="40% - Accent3 2 3 5 8" xfId="48003"/>
    <cellStyle name="40% - Accent3 2 3 5 9" xfId="52624"/>
    <cellStyle name="40% - Accent3 2 3 6" xfId="16991"/>
    <cellStyle name="40% - Accent3 2 4" xfId="12914"/>
    <cellStyle name="40% - Accent3 2 4 2" xfId="17860"/>
    <cellStyle name="40% - Accent3 2 4 2 10" xfId="48010"/>
    <cellStyle name="40% - Accent3 2 4 2 11" xfId="52631"/>
    <cellStyle name="40% - Accent3 2 4 2 2" xfId="17861"/>
    <cellStyle name="40% - Accent3 2 4 2 2 2" xfId="22912"/>
    <cellStyle name="40% - Accent3 2 4 2 2 2 2" xfId="25755"/>
    <cellStyle name="40% - Accent3 2 4 2 2 2 2 2" xfId="30917"/>
    <cellStyle name="40% - Accent3 2 4 2 2 2 2 2 2" xfId="43314"/>
    <cellStyle name="40% - Accent3 2 4 2 2 2 2 3" xfId="39758"/>
    <cellStyle name="40% - Accent3 2 4 2 2 2 2 4" xfId="48013"/>
    <cellStyle name="40% - Accent3 2 4 2 2 2 2 5" xfId="52634"/>
    <cellStyle name="40% - Accent3 2 4 2 2 2 3" xfId="27037"/>
    <cellStyle name="40% - Accent3 2 4 2 2 2 3 2" xfId="30918"/>
    <cellStyle name="40% - Accent3 2 4 2 2 2 3 2 2" xfId="43315"/>
    <cellStyle name="40% - Accent3 2 4 2 2 2 3 3" xfId="41060"/>
    <cellStyle name="40% - Accent3 2 4 2 2 2 3 4" xfId="48014"/>
    <cellStyle name="40% - Accent3 2 4 2 2 2 3 5" xfId="52635"/>
    <cellStyle name="40% - Accent3 2 4 2 2 2 4" xfId="30916"/>
    <cellStyle name="40% - Accent3 2 4 2 2 2 4 2" xfId="43313"/>
    <cellStyle name="40% - Accent3 2 4 2 2 2 5" xfId="38458"/>
    <cellStyle name="40% - Accent3 2 4 2 2 2 6" xfId="48012"/>
    <cellStyle name="40% - Accent3 2 4 2 2 2 7" xfId="52633"/>
    <cellStyle name="40% - Accent3 2 4 2 2 3" xfId="20697"/>
    <cellStyle name="40% - Accent3 2 4 2 2 3 2" xfId="30919"/>
    <cellStyle name="40% - Accent3 2 4 2 2 3 2 2" xfId="43316"/>
    <cellStyle name="40% - Accent3 2 4 2 2 3 3" xfId="37808"/>
    <cellStyle name="40% - Accent3 2 4 2 2 3 4" xfId="48015"/>
    <cellStyle name="40% - Accent3 2 4 2 2 3 5" xfId="52636"/>
    <cellStyle name="40% - Accent3 2 4 2 2 4" xfId="25120"/>
    <cellStyle name="40% - Accent3 2 4 2 2 4 2" xfId="30920"/>
    <cellStyle name="40% - Accent3 2 4 2 2 4 2 2" xfId="43317"/>
    <cellStyle name="40% - Accent3 2 4 2 2 4 3" xfId="39109"/>
    <cellStyle name="40% - Accent3 2 4 2 2 4 4" xfId="48016"/>
    <cellStyle name="40% - Accent3 2 4 2 2 4 5" xfId="52637"/>
    <cellStyle name="40% - Accent3 2 4 2 2 5" xfId="26397"/>
    <cellStyle name="40% - Accent3 2 4 2 2 5 2" xfId="30921"/>
    <cellStyle name="40% - Accent3 2 4 2 2 5 2 2" xfId="43318"/>
    <cellStyle name="40% - Accent3 2 4 2 2 5 3" xfId="40408"/>
    <cellStyle name="40% - Accent3 2 4 2 2 5 4" xfId="48017"/>
    <cellStyle name="40% - Accent3 2 4 2 2 5 5" xfId="52638"/>
    <cellStyle name="40% - Accent3 2 4 2 2 6" xfId="30915"/>
    <cellStyle name="40% - Accent3 2 4 2 2 6 2" xfId="43312"/>
    <cellStyle name="40% - Accent3 2 4 2 2 7" xfId="37148"/>
    <cellStyle name="40% - Accent3 2 4 2 2 8" xfId="48011"/>
    <cellStyle name="40% - Accent3 2 4 2 2 9" xfId="52632"/>
    <cellStyle name="40% - Accent3 2 4 2 3" xfId="17862"/>
    <cellStyle name="40% - Accent3 2 4 2 3 2" xfId="22913"/>
    <cellStyle name="40% - Accent3 2 4 2 3 2 2" xfId="25756"/>
    <cellStyle name="40% - Accent3 2 4 2 3 2 2 2" xfId="30924"/>
    <cellStyle name="40% - Accent3 2 4 2 3 2 2 2 2" xfId="43321"/>
    <cellStyle name="40% - Accent3 2 4 2 3 2 2 3" xfId="39759"/>
    <cellStyle name="40% - Accent3 2 4 2 3 2 2 4" xfId="48020"/>
    <cellStyle name="40% - Accent3 2 4 2 3 2 2 5" xfId="52641"/>
    <cellStyle name="40% - Accent3 2 4 2 3 2 3" xfId="27038"/>
    <cellStyle name="40% - Accent3 2 4 2 3 2 3 2" xfId="30925"/>
    <cellStyle name="40% - Accent3 2 4 2 3 2 3 2 2" xfId="43322"/>
    <cellStyle name="40% - Accent3 2 4 2 3 2 3 3" xfId="41061"/>
    <cellStyle name="40% - Accent3 2 4 2 3 2 3 4" xfId="48021"/>
    <cellStyle name="40% - Accent3 2 4 2 3 2 3 5" xfId="52642"/>
    <cellStyle name="40% - Accent3 2 4 2 3 2 4" xfId="30923"/>
    <cellStyle name="40% - Accent3 2 4 2 3 2 4 2" xfId="43320"/>
    <cellStyle name="40% - Accent3 2 4 2 3 2 5" xfId="38459"/>
    <cellStyle name="40% - Accent3 2 4 2 3 2 6" xfId="48019"/>
    <cellStyle name="40% - Accent3 2 4 2 3 2 7" xfId="52640"/>
    <cellStyle name="40% - Accent3 2 4 2 3 3" xfId="20698"/>
    <cellStyle name="40% - Accent3 2 4 2 3 3 2" xfId="30926"/>
    <cellStyle name="40% - Accent3 2 4 2 3 3 2 2" xfId="43323"/>
    <cellStyle name="40% - Accent3 2 4 2 3 3 3" xfId="37809"/>
    <cellStyle name="40% - Accent3 2 4 2 3 3 4" xfId="48022"/>
    <cellStyle name="40% - Accent3 2 4 2 3 3 5" xfId="52643"/>
    <cellStyle name="40% - Accent3 2 4 2 3 4" xfId="25121"/>
    <cellStyle name="40% - Accent3 2 4 2 3 4 2" xfId="30927"/>
    <cellStyle name="40% - Accent3 2 4 2 3 4 2 2" xfId="43324"/>
    <cellStyle name="40% - Accent3 2 4 2 3 4 3" xfId="39110"/>
    <cellStyle name="40% - Accent3 2 4 2 3 4 4" xfId="48023"/>
    <cellStyle name="40% - Accent3 2 4 2 3 4 5" xfId="52644"/>
    <cellStyle name="40% - Accent3 2 4 2 3 5" xfId="26398"/>
    <cellStyle name="40% - Accent3 2 4 2 3 5 2" xfId="30928"/>
    <cellStyle name="40% - Accent3 2 4 2 3 5 2 2" xfId="43325"/>
    <cellStyle name="40% - Accent3 2 4 2 3 5 3" xfId="40409"/>
    <cellStyle name="40% - Accent3 2 4 2 3 5 4" xfId="48024"/>
    <cellStyle name="40% - Accent3 2 4 2 3 5 5" xfId="52645"/>
    <cellStyle name="40% - Accent3 2 4 2 3 6" xfId="30922"/>
    <cellStyle name="40% - Accent3 2 4 2 3 6 2" xfId="43319"/>
    <cellStyle name="40% - Accent3 2 4 2 3 7" xfId="37149"/>
    <cellStyle name="40% - Accent3 2 4 2 3 8" xfId="48018"/>
    <cellStyle name="40% - Accent3 2 4 2 3 9" xfId="52639"/>
    <cellStyle name="40% - Accent3 2 4 2 4" xfId="22911"/>
    <cellStyle name="40% - Accent3 2 4 2 4 2" xfId="25754"/>
    <cellStyle name="40% - Accent3 2 4 2 4 2 2" xfId="30930"/>
    <cellStyle name="40% - Accent3 2 4 2 4 2 2 2" xfId="43327"/>
    <cellStyle name="40% - Accent3 2 4 2 4 2 3" xfId="39757"/>
    <cellStyle name="40% - Accent3 2 4 2 4 2 4" xfId="48026"/>
    <cellStyle name="40% - Accent3 2 4 2 4 2 5" xfId="52647"/>
    <cellStyle name="40% - Accent3 2 4 2 4 3" xfId="27036"/>
    <cellStyle name="40% - Accent3 2 4 2 4 3 2" xfId="30931"/>
    <cellStyle name="40% - Accent3 2 4 2 4 3 2 2" xfId="43328"/>
    <cellStyle name="40% - Accent3 2 4 2 4 3 3" xfId="41059"/>
    <cellStyle name="40% - Accent3 2 4 2 4 3 4" xfId="48027"/>
    <cellStyle name="40% - Accent3 2 4 2 4 3 5" xfId="52648"/>
    <cellStyle name="40% - Accent3 2 4 2 4 4" xfId="30929"/>
    <cellStyle name="40% - Accent3 2 4 2 4 4 2" xfId="43326"/>
    <cellStyle name="40% - Accent3 2 4 2 4 5" xfId="38457"/>
    <cellStyle name="40% - Accent3 2 4 2 4 6" xfId="48025"/>
    <cellStyle name="40% - Accent3 2 4 2 4 7" xfId="52646"/>
    <cellStyle name="40% - Accent3 2 4 2 5" xfId="20696"/>
    <cellStyle name="40% - Accent3 2 4 2 5 2" xfId="30932"/>
    <cellStyle name="40% - Accent3 2 4 2 5 2 2" xfId="43329"/>
    <cellStyle name="40% - Accent3 2 4 2 5 3" xfId="37807"/>
    <cellStyle name="40% - Accent3 2 4 2 5 4" xfId="48028"/>
    <cellStyle name="40% - Accent3 2 4 2 5 5" xfId="52649"/>
    <cellStyle name="40% - Accent3 2 4 2 6" xfId="25119"/>
    <cellStyle name="40% - Accent3 2 4 2 6 2" xfId="30933"/>
    <cellStyle name="40% - Accent3 2 4 2 6 2 2" xfId="43330"/>
    <cellStyle name="40% - Accent3 2 4 2 6 3" xfId="39108"/>
    <cellStyle name="40% - Accent3 2 4 2 6 4" xfId="48029"/>
    <cellStyle name="40% - Accent3 2 4 2 6 5" xfId="52650"/>
    <cellStyle name="40% - Accent3 2 4 2 7" xfId="26396"/>
    <cellStyle name="40% - Accent3 2 4 2 7 2" xfId="30934"/>
    <cellStyle name="40% - Accent3 2 4 2 7 2 2" xfId="43331"/>
    <cellStyle name="40% - Accent3 2 4 2 7 3" xfId="40407"/>
    <cellStyle name="40% - Accent3 2 4 2 7 4" xfId="48030"/>
    <cellStyle name="40% - Accent3 2 4 2 7 5" xfId="52651"/>
    <cellStyle name="40% - Accent3 2 4 2 8" xfId="30914"/>
    <cellStyle name="40% - Accent3 2 4 2 8 2" xfId="43311"/>
    <cellStyle name="40% - Accent3 2 4 2 9" xfId="37147"/>
    <cellStyle name="40% - Accent3 2 4 3" xfId="17863"/>
    <cellStyle name="40% - Accent3 2 4 3 10" xfId="48031"/>
    <cellStyle name="40% - Accent3 2 4 3 11" xfId="52652"/>
    <cellStyle name="40% - Accent3 2 4 3 2" xfId="17864"/>
    <cellStyle name="40% - Accent3 2 4 3 2 2" xfId="22915"/>
    <cellStyle name="40% - Accent3 2 4 3 2 2 2" xfId="25758"/>
    <cellStyle name="40% - Accent3 2 4 3 2 2 2 2" xfId="30938"/>
    <cellStyle name="40% - Accent3 2 4 3 2 2 2 2 2" xfId="43335"/>
    <cellStyle name="40% - Accent3 2 4 3 2 2 2 3" xfId="39761"/>
    <cellStyle name="40% - Accent3 2 4 3 2 2 2 4" xfId="48034"/>
    <cellStyle name="40% - Accent3 2 4 3 2 2 2 5" xfId="52655"/>
    <cellStyle name="40% - Accent3 2 4 3 2 2 3" xfId="27040"/>
    <cellStyle name="40% - Accent3 2 4 3 2 2 3 2" xfId="30939"/>
    <cellStyle name="40% - Accent3 2 4 3 2 2 3 2 2" xfId="43336"/>
    <cellStyle name="40% - Accent3 2 4 3 2 2 3 3" xfId="41063"/>
    <cellStyle name="40% - Accent3 2 4 3 2 2 3 4" xfId="48035"/>
    <cellStyle name="40% - Accent3 2 4 3 2 2 3 5" xfId="52656"/>
    <cellStyle name="40% - Accent3 2 4 3 2 2 4" xfId="30937"/>
    <cellStyle name="40% - Accent3 2 4 3 2 2 4 2" xfId="43334"/>
    <cellStyle name="40% - Accent3 2 4 3 2 2 5" xfId="38461"/>
    <cellStyle name="40% - Accent3 2 4 3 2 2 6" xfId="48033"/>
    <cellStyle name="40% - Accent3 2 4 3 2 2 7" xfId="52654"/>
    <cellStyle name="40% - Accent3 2 4 3 2 3" xfId="20700"/>
    <cellStyle name="40% - Accent3 2 4 3 2 3 2" xfId="30940"/>
    <cellStyle name="40% - Accent3 2 4 3 2 3 2 2" xfId="43337"/>
    <cellStyle name="40% - Accent3 2 4 3 2 3 3" xfId="37811"/>
    <cellStyle name="40% - Accent3 2 4 3 2 3 4" xfId="48036"/>
    <cellStyle name="40% - Accent3 2 4 3 2 3 5" xfId="52657"/>
    <cellStyle name="40% - Accent3 2 4 3 2 4" xfId="25123"/>
    <cellStyle name="40% - Accent3 2 4 3 2 4 2" xfId="30941"/>
    <cellStyle name="40% - Accent3 2 4 3 2 4 2 2" xfId="43338"/>
    <cellStyle name="40% - Accent3 2 4 3 2 4 3" xfId="39112"/>
    <cellStyle name="40% - Accent3 2 4 3 2 4 4" xfId="48037"/>
    <cellStyle name="40% - Accent3 2 4 3 2 4 5" xfId="52658"/>
    <cellStyle name="40% - Accent3 2 4 3 2 5" xfId="26400"/>
    <cellStyle name="40% - Accent3 2 4 3 2 5 2" xfId="30942"/>
    <cellStyle name="40% - Accent3 2 4 3 2 5 2 2" xfId="43339"/>
    <cellStyle name="40% - Accent3 2 4 3 2 5 3" xfId="40411"/>
    <cellStyle name="40% - Accent3 2 4 3 2 5 4" xfId="48038"/>
    <cellStyle name="40% - Accent3 2 4 3 2 5 5" xfId="52659"/>
    <cellStyle name="40% - Accent3 2 4 3 2 6" xfId="30936"/>
    <cellStyle name="40% - Accent3 2 4 3 2 6 2" xfId="43333"/>
    <cellStyle name="40% - Accent3 2 4 3 2 7" xfId="37151"/>
    <cellStyle name="40% - Accent3 2 4 3 2 8" xfId="48032"/>
    <cellStyle name="40% - Accent3 2 4 3 2 9" xfId="52653"/>
    <cellStyle name="40% - Accent3 2 4 3 3" xfId="17865"/>
    <cellStyle name="40% - Accent3 2 4 3 3 2" xfId="22916"/>
    <cellStyle name="40% - Accent3 2 4 3 3 2 2" xfId="25759"/>
    <cellStyle name="40% - Accent3 2 4 3 3 2 2 2" xfId="30945"/>
    <cellStyle name="40% - Accent3 2 4 3 3 2 2 2 2" xfId="43342"/>
    <cellStyle name="40% - Accent3 2 4 3 3 2 2 3" xfId="39762"/>
    <cellStyle name="40% - Accent3 2 4 3 3 2 2 4" xfId="48041"/>
    <cellStyle name="40% - Accent3 2 4 3 3 2 2 5" xfId="52662"/>
    <cellStyle name="40% - Accent3 2 4 3 3 2 3" xfId="27041"/>
    <cellStyle name="40% - Accent3 2 4 3 3 2 3 2" xfId="30946"/>
    <cellStyle name="40% - Accent3 2 4 3 3 2 3 2 2" xfId="43343"/>
    <cellStyle name="40% - Accent3 2 4 3 3 2 3 3" xfId="41064"/>
    <cellStyle name="40% - Accent3 2 4 3 3 2 3 4" xfId="48042"/>
    <cellStyle name="40% - Accent3 2 4 3 3 2 3 5" xfId="52663"/>
    <cellStyle name="40% - Accent3 2 4 3 3 2 4" xfId="30944"/>
    <cellStyle name="40% - Accent3 2 4 3 3 2 4 2" xfId="43341"/>
    <cellStyle name="40% - Accent3 2 4 3 3 2 5" xfId="38462"/>
    <cellStyle name="40% - Accent3 2 4 3 3 2 6" xfId="48040"/>
    <cellStyle name="40% - Accent3 2 4 3 3 2 7" xfId="52661"/>
    <cellStyle name="40% - Accent3 2 4 3 3 3" xfId="20701"/>
    <cellStyle name="40% - Accent3 2 4 3 3 3 2" xfId="30947"/>
    <cellStyle name="40% - Accent3 2 4 3 3 3 2 2" xfId="43344"/>
    <cellStyle name="40% - Accent3 2 4 3 3 3 3" xfId="37812"/>
    <cellStyle name="40% - Accent3 2 4 3 3 3 4" xfId="48043"/>
    <cellStyle name="40% - Accent3 2 4 3 3 3 5" xfId="52664"/>
    <cellStyle name="40% - Accent3 2 4 3 3 4" xfId="25124"/>
    <cellStyle name="40% - Accent3 2 4 3 3 4 2" xfId="30948"/>
    <cellStyle name="40% - Accent3 2 4 3 3 4 2 2" xfId="43345"/>
    <cellStyle name="40% - Accent3 2 4 3 3 4 3" xfId="39113"/>
    <cellStyle name="40% - Accent3 2 4 3 3 4 4" xfId="48044"/>
    <cellStyle name="40% - Accent3 2 4 3 3 4 5" xfId="52665"/>
    <cellStyle name="40% - Accent3 2 4 3 3 5" xfId="26401"/>
    <cellStyle name="40% - Accent3 2 4 3 3 5 2" xfId="30949"/>
    <cellStyle name="40% - Accent3 2 4 3 3 5 2 2" xfId="43346"/>
    <cellStyle name="40% - Accent3 2 4 3 3 5 3" xfId="40412"/>
    <cellStyle name="40% - Accent3 2 4 3 3 5 4" xfId="48045"/>
    <cellStyle name="40% - Accent3 2 4 3 3 5 5" xfId="52666"/>
    <cellStyle name="40% - Accent3 2 4 3 3 6" xfId="30943"/>
    <cellStyle name="40% - Accent3 2 4 3 3 6 2" xfId="43340"/>
    <cellStyle name="40% - Accent3 2 4 3 3 7" xfId="37152"/>
    <cellStyle name="40% - Accent3 2 4 3 3 8" xfId="48039"/>
    <cellStyle name="40% - Accent3 2 4 3 3 9" xfId="52660"/>
    <cellStyle name="40% - Accent3 2 4 3 4" xfId="22914"/>
    <cellStyle name="40% - Accent3 2 4 3 4 2" xfId="25757"/>
    <cellStyle name="40% - Accent3 2 4 3 4 2 2" xfId="30951"/>
    <cellStyle name="40% - Accent3 2 4 3 4 2 2 2" xfId="43348"/>
    <cellStyle name="40% - Accent3 2 4 3 4 2 3" xfId="39760"/>
    <cellStyle name="40% - Accent3 2 4 3 4 2 4" xfId="48047"/>
    <cellStyle name="40% - Accent3 2 4 3 4 2 5" xfId="52668"/>
    <cellStyle name="40% - Accent3 2 4 3 4 3" xfId="27039"/>
    <cellStyle name="40% - Accent3 2 4 3 4 3 2" xfId="30952"/>
    <cellStyle name="40% - Accent3 2 4 3 4 3 2 2" xfId="43349"/>
    <cellStyle name="40% - Accent3 2 4 3 4 3 3" xfId="41062"/>
    <cellStyle name="40% - Accent3 2 4 3 4 3 4" xfId="48048"/>
    <cellStyle name="40% - Accent3 2 4 3 4 3 5" xfId="52669"/>
    <cellStyle name="40% - Accent3 2 4 3 4 4" xfId="30950"/>
    <cellStyle name="40% - Accent3 2 4 3 4 4 2" xfId="43347"/>
    <cellStyle name="40% - Accent3 2 4 3 4 5" xfId="38460"/>
    <cellStyle name="40% - Accent3 2 4 3 4 6" xfId="48046"/>
    <cellStyle name="40% - Accent3 2 4 3 4 7" xfId="52667"/>
    <cellStyle name="40% - Accent3 2 4 3 5" xfId="20699"/>
    <cellStyle name="40% - Accent3 2 4 3 5 2" xfId="30953"/>
    <cellStyle name="40% - Accent3 2 4 3 5 2 2" xfId="43350"/>
    <cellStyle name="40% - Accent3 2 4 3 5 3" xfId="37810"/>
    <cellStyle name="40% - Accent3 2 4 3 5 4" xfId="48049"/>
    <cellStyle name="40% - Accent3 2 4 3 5 5" xfId="52670"/>
    <cellStyle name="40% - Accent3 2 4 3 6" xfId="25122"/>
    <cellStyle name="40% - Accent3 2 4 3 6 2" xfId="30954"/>
    <cellStyle name="40% - Accent3 2 4 3 6 2 2" xfId="43351"/>
    <cellStyle name="40% - Accent3 2 4 3 6 3" xfId="39111"/>
    <cellStyle name="40% - Accent3 2 4 3 6 4" xfId="48050"/>
    <cellStyle name="40% - Accent3 2 4 3 6 5" xfId="52671"/>
    <cellStyle name="40% - Accent3 2 4 3 7" xfId="26399"/>
    <cellStyle name="40% - Accent3 2 4 3 7 2" xfId="30955"/>
    <cellStyle name="40% - Accent3 2 4 3 7 2 2" xfId="43352"/>
    <cellStyle name="40% - Accent3 2 4 3 7 3" xfId="40410"/>
    <cellStyle name="40% - Accent3 2 4 3 7 4" xfId="48051"/>
    <cellStyle name="40% - Accent3 2 4 3 7 5" xfId="52672"/>
    <cellStyle name="40% - Accent3 2 4 3 8" xfId="30935"/>
    <cellStyle name="40% - Accent3 2 4 3 8 2" xfId="43332"/>
    <cellStyle name="40% - Accent3 2 4 3 9" xfId="37150"/>
    <cellStyle name="40% - Accent3 2 4 4" xfId="17866"/>
    <cellStyle name="40% - Accent3 2 4 4 2" xfId="22917"/>
    <cellStyle name="40% - Accent3 2 4 4 2 2" xfId="25760"/>
    <cellStyle name="40% - Accent3 2 4 4 2 2 2" xfId="30958"/>
    <cellStyle name="40% - Accent3 2 4 4 2 2 2 2" xfId="43355"/>
    <cellStyle name="40% - Accent3 2 4 4 2 2 3" xfId="39763"/>
    <cellStyle name="40% - Accent3 2 4 4 2 2 4" xfId="48054"/>
    <cellStyle name="40% - Accent3 2 4 4 2 2 5" xfId="52675"/>
    <cellStyle name="40% - Accent3 2 4 4 2 3" xfId="27042"/>
    <cellStyle name="40% - Accent3 2 4 4 2 3 2" xfId="30959"/>
    <cellStyle name="40% - Accent3 2 4 4 2 3 2 2" xfId="43356"/>
    <cellStyle name="40% - Accent3 2 4 4 2 3 3" xfId="41065"/>
    <cellStyle name="40% - Accent3 2 4 4 2 3 4" xfId="48055"/>
    <cellStyle name="40% - Accent3 2 4 4 2 3 5" xfId="52676"/>
    <cellStyle name="40% - Accent3 2 4 4 2 4" xfId="30957"/>
    <cellStyle name="40% - Accent3 2 4 4 2 4 2" xfId="43354"/>
    <cellStyle name="40% - Accent3 2 4 4 2 5" xfId="38463"/>
    <cellStyle name="40% - Accent3 2 4 4 2 6" xfId="48053"/>
    <cellStyle name="40% - Accent3 2 4 4 2 7" xfId="52674"/>
    <cellStyle name="40% - Accent3 2 4 4 3" xfId="20702"/>
    <cellStyle name="40% - Accent3 2 4 4 3 2" xfId="30960"/>
    <cellStyle name="40% - Accent3 2 4 4 3 2 2" xfId="43357"/>
    <cellStyle name="40% - Accent3 2 4 4 3 3" xfId="37813"/>
    <cellStyle name="40% - Accent3 2 4 4 3 4" xfId="48056"/>
    <cellStyle name="40% - Accent3 2 4 4 3 5" xfId="52677"/>
    <cellStyle name="40% - Accent3 2 4 4 4" xfId="25125"/>
    <cellStyle name="40% - Accent3 2 4 4 4 2" xfId="30961"/>
    <cellStyle name="40% - Accent3 2 4 4 4 2 2" xfId="43358"/>
    <cellStyle name="40% - Accent3 2 4 4 4 3" xfId="39114"/>
    <cellStyle name="40% - Accent3 2 4 4 4 4" xfId="48057"/>
    <cellStyle name="40% - Accent3 2 4 4 4 5" xfId="52678"/>
    <cellStyle name="40% - Accent3 2 4 4 5" xfId="26402"/>
    <cellStyle name="40% - Accent3 2 4 4 5 2" xfId="30962"/>
    <cellStyle name="40% - Accent3 2 4 4 5 2 2" xfId="43359"/>
    <cellStyle name="40% - Accent3 2 4 4 5 3" xfId="40413"/>
    <cellStyle name="40% - Accent3 2 4 4 5 4" xfId="48058"/>
    <cellStyle name="40% - Accent3 2 4 4 5 5" xfId="52679"/>
    <cellStyle name="40% - Accent3 2 4 4 6" xfId="30956"/>
    <cellStyle name="40% - Accent3 2 4 4 6 2" xfId="43353"/>
    <cellStyle name="40% - Accent3 2 4 4 7" xfId="37153"/>
    <cellStyle name="40% - Accent3 2 4 4 8" xfId="48052"/>
    <cellStyle name="40% - Accent3 2 4 4 9" xfId="52673"/>
    <cellStyle name="40% - Accent3 2 4 5" xfId="17867"/>
    <cellStyle name="40% - Accent3 2 4 5 2" xfId="22918"/>
    <cellStyle name="40% - Accent3 2 4 5 2 2" xfId="25761"/>
    <cellStyle name="40% - Accent3 2 4 5 2 2 2" xfId="30965"/>
    <cellStyle name="40% - Accent3 2 4 5 2 2 2 2" xfId="43362"/>
    <cellStyle name="40% - Accent3 2 4 5 2 2 3" xfId="39764"/>
    <cellStyle name="40% - Accent3 2 4 5 2 2 4" xfId="48061"/>
    <cellStyle name="40% - Accent3 2 4 5 2 2 5" xfId="52682"/>
    <cellStyle name="40% - Accent3 2 4 5 2 3" xfId="27043"/>
    <cellStyle name="40% - Accent3 2 4 5 2 3 2" xfId="30966"/>
    <cellStyle name="40% - Accent3 2 4 5 2 3 2 2" xfId="43363"/>
    <cellStyle name="40% - Accent3 2 4 5 2 3 3" xfId="41066"/>
    <cellStyle name="40% - Accent3 2 4 5 2 3 4" xfId="48062"/>
    <cellStyle name="40% - Accent3 2 4 5 2 3 5" xfId="52683"/>
    <cellStyle name="40% - Accent3 2 4 5 2 4" xfId="30964"/>
    <cellStyle name="40% - Accent3 2 4 5 2 4 2" xfId="43361"/>
    <cellStyle name="40% - Accent3 2 4 5 2 5" xfId="38464"/>
    <cellStyle name="40% - Accent3 2 4 5 2 6" xfId="48060"/>
    <cellStyle name="40% - Accent3 2 4 5 2 7" xfId="52681"/>
    <cellStyle name="40% - Accent3 2 4 5 3" xfId="20703"/>
    <cellStyle name="40% - Accent3 2 4 5 3 2" xfId="30967"/>
    <cellStyle name="40% - Accent3 2 4 5 3 2 2" xfId="43364"/>
    <cellStyle name="40% - Accent3 2 4 5 3 3" xfId="37814"/>
    <cellStyle name="40% - Accent3 2 4 5 3 4" xfId="48063"/>
    <cellStyle name="40% - Accent3 2 4 5 3 5" xfId="52684"/>
    <cellStyle name="40% - Accent3 2 4 5 4" xfId="25126"/>
    <cellStyle name="40% - Accent3 2 4 5 4 2" xfId="30968"/>
    <cellStyle name="40% - Accent3 2 4 5 4 2 2" xfId="43365"/>
    <cellStyle name="40% - Accent3 2 4 5 4 3" xfId="39115"/>
    <cellStyle name="40% - Accent3 2 4 5 4 4" xfId="48064"/>
    <cellStyle name="40% - Accent3 2 4 5 4 5" xfId="52685"/>
    <cellStyle name="40% - Accent3 2 4 5 5" xfId="26403"/>
    <cellStyle name="40% - Accent3 2 4 5 5 2" xfId="30969"/>
    <cellStyle name="40% - Accent3 2 4 5 5 2 2" xfId="43366"/>
    <cellStyle name="40% - Accent3 2 4 5 5 3" xfId="40414"/>
    <cellStyle name="40% - Accent3 2 4 5 5 4" xfId="48065"/>
    <cellStyle name="40% - Accent3 2 4 5 5 5" xfId="52686"/>
    <cellStyle name="40% - Accent3 2 4 5 6" xfId="30963"/>
    <cellStyle name="40% - Accent3 2 4 5 6 2" xfId="43360"/>
    <cellStyle name="40% - Accent3 2 4 5 7" xfId="37154"/>
    <cellStyle name="40% - Accent3 2 4 5 8" xfId="48059"/>
    <cellStyle name="40% - Accent3 2 4 5 9" xfId="52680"/>
    <cellStyle name="40% - Accent3 2 4 6" xfId="16992"/>
    <cellStyle name="40% - Accent3 2 5" xfId="12915"/>
    <cellStyle name="40% - Accent3 2 5 2" xfId="17868"/>
    <cellStyle name="40% - Accent3 2 5 2 10" xfId="48066"/>
    <cellStyle name="40% - Accent3 2 5 2 11" xfId="52687"/>
    <cellStyle name="40% - Accent3 2 5 2 2" xfId="17869"/>
    <cellStyle name="40% - Accent3 2 5 2 2 2" xfId="22920"/>
    <cellStyle name="40% - Accent3 2 5 2 2 2 2" xfId="25763"/>
    <cellStyle name="40% - Accent3 2 5 2 2 2 2 2" xfId="30973"/>
    <cellStyle name="40% - Accent3 2 5 2 2 2 2 2 2" xfId="43370"/>
    <cellStyle name="40% - Accent3 2 5 2 2 2 2 3" xfId="39766"/>
    <cellStyle name="40% - Accent3 2 5 2 2 2 2 4" xfId="48069"/>
    <cellStyle name="40% - Accent3 2 5 2 2 2 2 5" xfId="52690"/>
    <cellStyle name="40% - Accent3 2 5 2 2 2 3" xfId="27045"/>
    <cellStyle name="40% - Accent3 2 5 2 2 2 3 2" xfId="30974"/>
    <cellStyle name="40% - Accent3 2 5 2 2 2 3 2 2" xfId="43371"/>
    <cellStyle name="40% - Accent3 2 5 2 2 2 3 3" xfId="41068"/>
    <cellStyle name="40% - Accent3 2 5 2 2 2 3 4" xfId="48070"/>
    <cellStyle name="40% - Accent3 2 5 2 2 2 3 5" xfId="52691"/>
    <cellStyle name="40% - Accent3 2 5 2 2 2 4" xfId="30972"/>
    <cellStyle name="40% - Accent3 2 5 2 2 2 4 2" xfId="43369"/>
    <cellStyle name="40% - Accent3 2 5 2 2 2 5" xfId="38466"/>
    <cellStyle name="40% - Accent3 2 5 2 2 2 6" xfId="48068"/>
    <cellStyle name="40% - Accent3 2 5 2 2 2 7" xfId="52689"/>
    <cellStyle name="40% - Accent3 2 5 2 2 3" xfId="20705"/>
    <cellStyle name="40% - Accent3 2 5 2 2 3 2" xfId="30975"/>
    <cellStyle name="40% - Accent3 2 5 2 2 3 2 2" xfId="43372"/>
    <cellStyle name="40% - Accent3 2 5 2 2 3 3" xfId="37816"/>
    <cellStyle name="40% - Accent3 2 5 2 2 3 4" xfId="48071"/>
    <cellStyle name="40% - Accent3 2 5 2 2 3 5" xfId="52692"/>
    <cellStyle name="40% - Accent3 2 5 2 2 4" xfId="25128"/>
    <cellStyle name="40% - Accent3 2 5 2 2 4 2" xfId="30976"/>
    <cellStyle name="40% - Accent3 2 5 2 2 4 2 2" xfId="43373"/>
    <cellStyle name="40% - Accent3 2 5 2 2 4 3" xfId="39117"/>
    <cellStyle name="40% - Accent3 2 5 2 2 4 4" xfId="48072"/>
    <cellStyle name="40% - Accent3 2 5 2 2 4 5" xfId="52693"/>
    <cellStyle name="40% - Accent3 2 5 2 2 5" xfId="26405"/>
    <cellStyle name="40% - Accent3 2 5 2 2 5 2" xfId="30977"/>
    <cellStyle name="40% - Accent3 2 5 2 2 5 2 2" xfId="43374"/>
    <cellStyle name="40% - Accent3 2 5 2 2 5 3" xfId="40416"/>
    <cellStyle name="40% - Accent3 2 5 2 2 5 4" xfId="48073"/>
    <cellStyle name="40% - Accent3 2 5 2 2 5 5" xfId="52694"/>
    <cellStyle name="40% - Accent3 2 5 2 2 6" xfId="30971"/>
    <cellStyle name="40% - Accent3 2 5 2 2 6 2" xfId="43368"/>
    <cellStyle name="40% - Accent3 2 5 2 2 7" xfId="37156"/>
    <cellStyle name="40% - Accent3 2 5 2 2 8" xfId="48067"/>
    <cellStyle name="40% - Accent3 2 5 2 2 9" xfId="52688"/>
    <cellStyle name="40% - Accent3 2 5 2 3" xfId="17870"/>
    <cellStyle name="40% - Accent3 2 5 2 3 2" xfId="22921"/>
    <cellStyle name="40% - Accent3 2 5 2 3 2 2" xfId="25764"/>
    <cellStyle name="40% - Accent3 2 5 2 3 2 2 2" xfId="30980"/>
    <cellStyle name="40% - Accent3 2 5 2 3 2 2 2 2" xfId="43377"/>
    <cellStyle name="40% - Accent3 2 5 2 3 2 2 3" xfId="39767"/>
    <cellStyle name="40% - Accent3 2 5 2 3 2 2 4" xfId="48076"/>
    <cellStyle name="40% - Accent3 2 5 2 3 2 2 5" xfId="52697"/>
    <cellStyle name="40% - Accent3 2 5 2 3 2 3" xfId="27046"/>
    <cellStyle name="40% - Accent3 2 5 2 3 2 3 2" xfId="30981"/>
    <cellStyle name="40% - Accent3 2 5 2 3 2 3 2 2" xfId="43378"/>
    <cellStyle name="40% - Accent3 2 5 2 3 2 3 3" xfId="41069"/>
    <cellStyle name="40% - Accent3 2 5 2 3 2 3 4" xfId="48077"/>
    <cellStyle name="40% - Accent3 2 5 2 3 2 3 5" xfId="52698"/>
    <cellStyle name="40% - Accent3 2 5 2 3 2 4" xfId="30979"/>
    <cellStyle name="40% - Accent3 2 5 2 3 2 4 2" xfId="43376"/>
    <cellStyle name="40% - Accent3 2 5 2 3 2 5" xfId="38467"/>
    <cellStyle name="40% - Accent3 2 5 2 3 2 6" xfId="48075"/>
    <cellStyle name="40% - Accent3 2 5 2 3 2 7" xfId="52696"/>
    <cellStyle name="40% - Accent3 2 5 2 3 3" xfId="20706"/>
    <cellStyle name="40% - Accent3 2 5 2 3 3 2" xfId="30982"/>
    <cellStyle name="40% - Accent3 2 5 2 3 3 2 2" xfId="43379"/>
    <cellStyle name="40% - Accent3 2 5 2 3 3 3" xfId="37817"/>
    <cellStyle name="40% - Accent3 2 5 2 3 3 4" xfId="48078"/>
    <cellStyle name="40% - Accent3 2 5 2 3 3 5" xfId="52699"/>
    <cellStyle name="40% - Accent3 2 5 2 3 4" xfId="25129"/>
    <cellStyle name="40% - Accent3 2 5 2 3 4 2" xfId="30983"/>
    <cellStyle name="40% - Accent3 2 5 2 3 4 2 2" xfId="43380"/>
    <cellStyle name="40% - Accent3 2 5 2 3 4 3" xfId="39118"/>
    <cellStyle name="40% - Accent3 2 5 2 3 4 4" xfId="48079"/>
    <cellStyle name="40% - Accent3 2 5 2 3 4 5" xfId="52700"/>
    <cellStyle name="40% - Accent3 2 5 2 3 5" xfId="26406"/>
    <cellStyle name="40% - Accent3 2 5 2 3 5 2" xfId="30984"/>
    <cellStyle name="40% - Accent3 2 5 2 3 5 2 2" xfId="43381"/>
    <cellStyle name="40% - Accent3 2 5 2 3 5 3" xfId="40417"/>
    <cellStyle name="40% - Accent3 2 5 2 3 5 4" xfId="48080"/>
    <cellStyle name="40% - Accent3 2 5 2 3 5 5" xfId="52701"/>
    <cellStyle name="40% - Accent3 2 5 2 3 6" xfId="30978"/>
    <cellStyle name="40% - Accent3 2 5 2 3 6 2" xfId="43375"/>
    <cellStyle name="40% - Accent3 2 5 2 3 7" xfId="37157"/>
    <cellStyle name="40% - Accent3 2 5 2 3 8" xfId="48074"/>
    <cellStyle name="40% - Accent3 2 5 2 3 9" xfId="52695"/>
    <cellStyle name="40% - Accent3 2 5 2 4" xfId="22919"/>
    <cellStyle name="40% - Accent3 2 5 2 4 2" xfId="25762"/>
    <cellStyle name="40% - Accent3 2 5 2 4 2 2" xfId="30986"/>
    <cellStyle name="40% - Accent3 2 5 2 4 2 2 2" xfId="43383"/>
    <cellStyle name="40% - Accent3 2 5 2 4 2 3" xfId="39765"/>
    <cellStyle name="40% - Accent3 2 5 2 4 2 4" xfId="48082"/>
    <cellStyle name="40% - Accent3 2 5 2 4 2 5" xfId="52703"/>
    <cellStyle name="40% - Accent3 2 5 2 4 3" xfId="27044"/>
    <cellStyle name="40% - Accent3 2 5 2 4 3 2" xfId="30987"/>
    <cellStyle name="40% - Accent3 2 5 2 4 3 2 2" xfId="43384"/>
    <cellStyle name="40% - Accent3 2 5 2 4 3 3" xfId="41067"/>
    <cellStyle name="40% - Accent3 2 5 2 4 3 4" xfId="48083"/>
    <cellStyle name="40% - Accent3 2 5 2 4 3 5" xfId="52704"/>
    <cellStyle name="40% - Accent3 2 5 2 4 4" xfId="30985"/>
    <cellStyle name="40% - Accent3 2 5 2 4 4 2" xfId="43382"/>
    <cellStyle name="40% - Accent3 2 5 2 4 5" xfId="38465"/>
    <cellStyle name="40% - Accent3 2 5 2 4 6" xfId="48081"/>
    <cellStyle name="40% - Accent3 2 5 2 4 7" xfId="52702"/>
    <cellStyle name="40% - Accent3 2 5 2 5" xfId="20704"/>
    <cellStyle name="40% - Accent3 2 5 2 5 2" xfId="30988"/>
    <cellStyle name="40% - Accent3 2 5 2 5 2 2" xfId="43385"/>
    <cellStyle name="40% - Accent3 2 5 2 5 3" xfId="37815"/>
    <cellStyle name="40% - Accent3 2 5 2 5 4" xfId="48084"/>
    <cellStyle name="40% - Accent3 2 5 2 5 5" xfId="52705"/>
    <cellStyle name="40% - Accent3 2 5 2 6" xfId="25127"/>
    <cellStyle name="40% - Accent3 2 5 2 6 2" xfId="30989"/>
    <cellStyle name="40% - Accent3 2 5 2 6 2 2" xfId="43386"/>
    <cellStyle name="40% - Accent3 2 5 2 6 3" xfId="39116"/>
    <cellStyle name="40% - Accent3 2 5 2 6 4" xfId="48085"/>
    <cellStyle name="40% - Accent3 2 5 2 6 5" xfId="52706"/>
    <cellStyle name="40% - Accent3 2 5 2 7" xfId="26404"/>
    <cellStyle name="40% - Accent3 2 5 2 7 2" xfId="30990"/>
    <cellStyle name="40% - Accent3 2 5 2 7 2 2" xfId="43387"/>
    <cellStyle name="40% - Accent3 2 5 2 7 3" xfId="40415"/>
    <cellStyle name="40% - Accent3 2 5 2 7 4" xfId="48086"/>
    <cellStyle name="40% - Accent3 2 5 2 7 5" xfId="52707"/>
    <cellStyle name="40% - Accent3 2 5 2 8" xfId="30970"/>
    <cellStyle name="40% - Accent3 2 5 2 8 2" xfId="43367"/>
    <cellStyle name="40% - Accent3 2 5 2 9" xfId="37155"/>
    <cellStyle name="40% - Accent3 2 5 3" xfId="17871"/>
    <cellStyle name="40% - Accent3 2 5 3 2" xfId="22922"/>
    <cellStyle name="40% - Accent3 2 5 3 2 2" xfId="25765"/>
    <cellStyle name="40% - Accent3 2 5 3 2 2 2" xfId="30993"/>
    <cellStyle name="40% - Accent3 2 5 3 2 2 2 2" xfId="43390"/>
    <cellStyle name="40% - Accent3 2 5 3 2 2 3" xfId="39768"/>
    <cellStyle name="40% - Accent3 2 5 3 2 2 4" xfId="48089"/>
    <cellStyle name="40% - Accent3 2 5 3 2 2 5" xfId="52710"/>
    <cellStyle name="40% - Accent3 2 5 3 2 3" xfId="27047"/>
    <cellStyle name="40% - Accent3 2 5 3 2 3 2" xfId="30994"/>
    <cellStyle name="40% - Accent3 2 5 3 2 3 2 2" xfId="43391"/>
    <cellStyle name="40% - Accent3 2 5 3 2 3 3" xfId="41070"/>
    <cellStyle name="40% - Accent3 2 5 3 2 3 4" xfId="48090"/>
    <cellStyle name="40% - Accent3 2 5 3 2 3 5" xfId="52711"/>
    <cellStyle name="40% - Accent3 2 5 3 2 4" xfId="30992"/>
    <cellStyle name="40% - Accent3 2 5 3 2 4 2" xfId="43389"/>
    <cellStyle name="40% - Accent3 2 5 3 2 5" xfId="38468"/>
    <cellStyle name="40% - Accent3 2 5 3 2 6" xfId="48088"/>
    <cellStyle name="40% - Accent3 2 5 3 2 7" xfId="52709"/>
    <cellStyle name="40% - Accent3 2 5 3 3" xfId="20707"/>
    <cellStyle name="40% - Accent3 2 5 3 3 2" xfId="30995"/>
    <cellStyle name="40% - Accent3 2 5 3 3 2 2" xfId="43392"/>
    <cellStyle name="40% - Accent3 2 5 3 3 3" xfId="37818"/>
    <cellStyle name="40% - Accent3 2 5 3 3 4" xfId="48091"/>
    <cellStyle name="40% - Accent3 2 5 3 3 5" xfId="52712"/>
    <cellStyle name="40% - Accent3 2 5 3 4" xfId="25130"/>
    <cellStyle name="40% - Accent3 2 5 3 4 2" xfId="30996"/>
    <cellStyle name="40% - Accent3 2 5 3 4 2 2" xfId="43393"/>
    <cellStyle name="40% - Accent3 2 5 3 4 3" xfId="39119"/>
    <cellStyle name="40% - Accent3 2 5 3 4 4" xfId="48092"/>
    <cellStyle name="40% - Accent3 2 5 3 4 5" xfId="52713"/>
    <cellStyle name="40% - Accent3 2 5 3 5" xfId="26407"/>
    <cellStyle name="40% - Accent3 2 5 3 5 2" xfId="30997"/>
    <cellStyle name="40% - Accent3 2 5 3 5 2 2" xfId="43394"/>
    <cellStyle name="40% - Accent3 2 5 3 5 3" xfId="40418"/>
    <cellStyle name="40% - Accent3 2 5 3 5 4" xfId="48093"/>
    <cellStyle name="40% - Accent3 2 5 3 5 5" xfId="52714"/>
    <cellStyle name="40% - Accent3 2 5 3 6" xfId="30991"/>
    <cellStyle name="40% - Accent3 2 5 3 6 2" xfId="43388"/>
    <cellStyle name="40% - Accent3 2 5 3 7" xfId="37158"/>
    <cellStyle name="40% - Accent3 2 5 3 8" xfId="48087"/>
    <cellStyle name="40% - Accent3 2 5 3 9" xfId="52708"/>
    <cellStyle name="40% - Accent3 2 5 4" xfId="17872"/>
    <cellStyle name="40% - Accent3 2 5 4 2" xfId="22923"/>
    <cellStyle name="40% - Accent3 2 5 4 2 2" xfId="25766"/>
    <cellStyle name="40% - Accent3 2 5 4 2 2 2" xfId="31000"/>
    <cellStyle name="40% - Accent3 2 5 4 2 2 2 2" xfId="43397"/>
    <cellStyle name="40% - Accent3 2 5 4 2 2 3" xfId="39769"/>
    <cellStyle name="40% - Accent3 2 5 4 2 2 4" xfId="48096"/>
    <cellStyle name="40% - Accent3 2 5 4 2 2 5" xfId="52717"/>
    <cellStyle name="40% - Accent3 2 5 4 2 3" xfId="27048"/>
    <cellStyle name="40% - Accent3 2 5 4 2 3 2" xfId="31001"/>
    <cellStyle name="40% - Accent3 2 5 4 2 3 2 2" xfId="43398"/>
    <cellStyle name="40% - Accent3 2 5 4 2 3 3" xfId="41071"/>
    <cellStyle name="40% - Accent3 2 5 4 2 3 4" xfId="48097"/>
    <cellStyle name="40% - Accent3 2 5 4 2 3 5" xfId="52718"/>
    <cellStyle name="40% - Accent3 2 5 4 2 4" xfId="30999"/>
    <cellStyle name="40% - Accent3 2 5 4 2 4 2" xfId="43396"/>
    <cellStyle name="40% - Accent3 2 5 4 2 5" xfId="38469"/>
    <cellStyle name="40% - Accent3 2 5 4 2 6" xfId="48095"/>
    <cellStyle name="40% - Accent3 2 5 4 2 7" xfId="52716"/>
    <cellStyle name="40% - Accent3 2 5 4 3" xfId="20708"/>
    <cellStyle name="40% - Accent3 2 5 4 3 2" xfId="31002"/>
    <cellStyle name="40% - Accent3 2 5 4 3 2 2" xfId="43399"/>
    <cellStyle name="40% - Accent3 2 5 4 3 3" xfId="37819"/>
    <cellStyle name="40% - Accent3 2 5 4 3 4" xfId="48098"/>
    <cellStyle name="40% - Accent3 2 5 4 3 5" xfId="52719"/>
    <cellStyle name="40% - Accent3 2 5 4 4" xfId="25131"/>
    <cellStyle name="40% - Accent3 2 5 4 4 2" xfId="31003"/>
    <cellStyle name="40% - Accent3 2 5 4 4 2 2" xfId="43400"/>
    <cellStyle name="40% - Accent3 2 5 4 4 3" xfId="39120"/>
    <cellStyle name="40% - Accent3 2 5 4 4 4" xfId="48099"/>
    <cellStyle name="40% - Accent3 2 5 4 4 5" xfId="52720"/>
    <cellStyle name="40% - Accent3 2 5 4 5" xfId="26408"/>
    <cellStyle name="40% - Accent3 2 5 4 5 2" xfId="31004"/>
    <cellStyle name="40% - Accent3 2 5 4 5 2 2" xfId="43401"/>
    <cellStyle name="40% - Accent3 2 5 4 5 3" xfId="40419"/>
    <cellStyle name="40% - Accent3 2 5 4 5 4" xfId="48100"/>
    <cellStyle name="40% - Accent3 2 5 4 5 5" xfId="52721"/>
    <cellStyle name="40% - Accent3 2 5 4 6" xfId="30998"/>
    <cellStyle name="40% - Accent3 2 5 4 6 2" xfId="43395"/>
    <cellStyle name="40% - Accent3 2 5 4 7" xfId="37159"/>
    <cellStyle name="40% - Accent3 2 5 4 8" xfId="48094"/>
    <cellStyle name="40% - Accent3 2 5 4 9" xfId="52715"/>
    <cellStyle name="40% - Accent3 2 5 5" xfId="16993"/>
    <cellStyle name="40% - Accent3 2 6" xfId="12916"/>
    <cellStyle name="40% - Accent3 2 6 2" xfId="17873"/>
    <cellStyle name="40% - Accent3 2 6 2 2" xfId="22924"/>
    <cellStyle name="40% - Accent3 2 6 2 2 2" xfId="25767"/>
    <cellStyle name="40% - Accent3 2 6 2 2 2 2" xfId="31007"/>
    <cellStyle name="40% - Accent3 2 6 2 2 2 2 2" xfId="43404"/>
    <cellStyle name="40% - Accent3 2 6 2 2 2 3" xfId="39770"/>
    <cellStyle name="40% - Accent3 2 6 2 2 2 4" xfId="48103"/>
    <cellStyle name="40% - Accent3 2 6 2 2 2 5" xfId="52724"/>
    <cellStyle name="40% - Accent3 2 6 2 2 3" xfId="27049"/>
    <cellStyle name="40% - Accent3 2 6 2 2 3 2" xfId="31008"/>
    <cellStyle name="40% - Accent3 2 6 2 2 3 2 2" xfId="43405"/>
    <cellStyle name="40% - Accent3 2 6 2 2 3 3" xfId="41072"/>
    <cellStyle name="40% - Accent3 2 6 2 2 3 4" xfId="48104"/>
    <cellStyle name="40% - Accent3 2 6 2 2 3 5" xfId="52725"/>
    <cellStyle name="40% - Accent3 2 6 2 2 4" xfId="31006"/>
    <cellStyle name="40% - Accent3 2 6 2 2 4 2" xfId="43403"/>
    <cellStyle name="40% - Accent3 2 6 2 2 5" xfId="38470"/>
    <cellStyle name="40% - Accent3 2 6 2 2 6" xfId="48102"/>
    <cellStyle name="40% - Accent3 2 6 2 2 7" xfId="52723"/>
    <cellStyle name="40% - Accent3 2 6 2 3" xfId="20709"/>
    <cellStyle name="40% - Accent3 2 6 2 3 2" xfId="31009"/>
    <cellStyle name="40% - Accent3 2 6 2 3 2 2" xfId="43406"/>
    <cellStyle name="40% - Accent3 2 6 2 3 3" xfId="37820"/>
    <cellStyle name="40% - Accent3 2 6 2 3 4" xfId="48105"/>
    <cellStyle name="40% - Accent3 2 6 2 3 5" xfId="52726"/>
    <cellStyle name="40% - Accent3 2 6 2 4" xfId="25132"/>
    <cellStyle name="40% - Accent3 2 6 2 4 2" xfId="31010"/>
    <cellStyle name="40% - Accent3 2 6 2 4 2 2" xfId="43407"/>
    <cellStyle name="40% - Accent3 2 6 2 4 3" xfId="39121"/>
    <cellStyle name="40% - Accent3 2 6 2 4 4" xfId="48106"/>
    <cellStyle name="40% - Accent3 2 6 2 4 5" xfId="52727"/>
    <cellStyle name="40% - Accent3 2 6 2 5" xfId="26409"/>
    <cellStyle name="40% - Accent3 2 6 2 5 2" xfId="31011"/>
    <cellStyle name="40% - Accent3 2 6 2 5 2 2" xfId="43408"/>
    <cellStyle name="40% - Accent3 2 6 2 5 3" xfId="40420"/>
    <cellStyle name="40% - Accent3 2 6 2 5 4" xfId="48107"/>
    <cellStyle name="40% - Accent3 2 6 2 5 5" xfId="52728"/>
    <cellStyle name="40% - Accent3 2 6 2 6" xfId="31005"/>
    <cellStyle name="40% - Accent3 2 6 2 6 2" xfId="43402"/>
    <cellStyle name="40% - Accent3 2 6 2 7" xfId="37160"/>
    <cellStyle name="40% - Accent3 2 6 2 8" xfId="48101"/>
    <cellStyle name="40% - Accent3 2 6 2 9" xfId="52722"/>
    <cellStyle name="40% - Accent3 2 6 3" xfId="17874"/>
    <cellStyle name="40% - Accent3 2 6 3 2" xfId="22925"/>
    <cellStyle name="40% - Accent3 2 6 3 2 2" xfId="25768"/>
    <cellStyle name="40% - Accent3 2 6 3 2 2 2" xfId="31014"/>
    <cellStyle name="40% - Accent3 2 6 3 2 2 2 2" xfId="43411"/>
    <cellStyle name="40% - Accent3 2 6 3 2 2 3" xfId="39771"/>
    <cellStyle name="40% - Accent3 2 6 3 2 2 4" xfId="48110"/>
    <cellStyle name="40% - Accent3 2 6 3 2 2 5" xfId="52731"/>
    <cellStyle name="40% - Accent3 2 6 3 2 3" xfId="27050"/>
    <cellStyle name="40% - Accent3 2 6 3 2 3 2" xfId="31015"/>
    <cellStyle name="40% - Accent3 2 6 3 2 3 2 2" xfId="43412"/>
    <cellStyle name="40% - Accent3 2 6 3 2 3 3" xfId="41073"/>
    <cellStyle name="40% - Accent3 2 6 3 2 3 4" xfId="48111"/>
    <cellStyle name="40% - Accent3 2 6 3 2 3 5" xfId="52732"/>
    <cellStyle name="40% - Accent3 2 6 3 2 4" xfId="31013"/>
    <cellStyle name="40% - Accent3 2 6 3 2 4 2" xfId="43410"/>
    <cellStyle name="40% - Accent3 2 6 3 2 5" xfId="38471"/>
    <cellStyle name="40% - Accent3 2 6 3 2 6" xfId="48109"/>
    <cellStyle name="40% - Accent3 2 6 3 2 7" xfId="52730"/>
    <cellStyle name="40% - Accent3 2 6 3 3" xfId="20710"/>
    <cellStyle name="40% - Accent3 2 6 3 3 2" xfId="31016"/>
    <cellStyle name="40% - Accent3 2 6 3 3 2 2" xfId="43413"/>
    <cellStyle name="40% - Accent3 2 6 3 3 3" xfId="37821"/>
    <cellStyle name="40% - Accent3 2 6 3 3 4" xfId="48112"/>
    <cellStyle name="40% - Accent3 2 6 3 3 5" xfId="52733"/>
    <cellStyle name="40% - Accent3 2 6 3 4" xfId="25133"/>
    <cellStyle name="40% - Accent3 2 6 3 4 2" xfId="31017"/>
    <cellStyle name="40% - Accent3 2 6 3 4 2 2" xfId="43414"/>
    <cellStyle name="40% - Accent3 2 6 3 4 3" xfId="39122"/>
    <cellStyle name="40% - Accent3 2 6 3 4 4" xfId="48113"/>
    <cellStyle name="40% - Accent3 2 6 3 4 5" xfId="52734"/>
    <cellStyle name="40% - Accent3 2 6 3 5" xfId="26410"/>
    <cellStyle name="40% - Accent3 2 6 3 5 2" xfId="31018"/>
    <cellStyle name="40% - Accent3 2 6 3 5 2 2" xfId="43415"/>
    <cellStyle name="40% - Accent3 2 6 3 5 3" xfId="40421"/>
    <cellStyle name="40% - Accent3 2 6 3 5 4" xfId="48114"/>
    <cellStyle name="40% - Accent3 2 6 3 5 5" xfId="52735"/>
    <cellStyle name="40% - Accent3 2 6 3 6" xfId="31012"/>
    <cellStyle name="40% - Accent3 2 6 3 6 2" xfId="43409"/>
    <cellStyle name="40% - Accent3 2 6 3 7" xfId="37161"/>
    <cellStyle name="40% - Accent3 2 6 3 8" xfId="48108"/>
    <cellStyle name="40% - Accent3 2 6 3 9" xfId="52729"/>
    <cellStyle name="40% - Accent3 2 6 4" xfId="16994"/>
    <cellStyle name="40% - Accent3 2 7" xfId="12917"/>
    <cellStyle name="40% - Accent3 2 7 10" xfId="17428"/>
    <cellStyle name="40% - Accent3 2 7 2" xfId="22644"/>
    <cellStyle name="40% - Accent3 2 7 2 2" xfId="25489"/>
    <cellStyle name="40% - Accent3 2 7 2 2 2" xfId="31021"/>
    <cellStyle name="40% - Accent3 2 7 2 2 2 2" xfId="43418"/>
    <cellStyle name="40% - Accent3 2 7 2 2 3" xfId="39489"/>
    <cellStyle name="40% - Accent3 2 7 2 2 4" xfId="48117"/>
    <cellStyle name="40% - Accent3 2 7 2 2 5" xfId="52738"/>
    <cellStyle name="40% - Accent3 2 7 2 3" xfId="26769"/>
    <cellStyle name="40% - Accent3 2 7 2 3 2" xfId="31022"/>
    <cellStyle name="40% - Accent3 2 7 2 3 2 2" xfId="43419"/>
    <cellStyle name="40% - Accent3 2 7 2 3 3" xfId="40790"/>
    <cellStyle name="40% - Accent3 2 7 2 3 4" xfId="48118"/>
    <cellStyle name="40% - Accent3 2 7 2 3 5" xfId="52739"/>
    <cellStyle name="40% - Accent3 2 7 2 4" xfId="31020"/>
    <cellStyle name="40% - Accent3 2 7 2 4 2" xfId="43417"/>
    <cellStyle name="40% - Accent3 2 7 2 5" xfId="38188"/>
    <cellStyle name="40% - Accent3 2 7 2 6" xfId="48116"/>
    <cellStyle name="40% - Accent3 2 7 2 7" xfId="52737"/>
    <cellStyle name="40% - Accent3 2 7 3" xfId="20429"/>
    <cellStyle name="40% - Accent3 2 7 3 2" xfId="31023"/>
    <cellStyle name="40% - Accent3 2 7 3 2 2" xfId="43420"/>
    <cellStyle name="40% - Accent3 2 7 3 3" xfId="37539"/>
    <cellStyle name="40% - Accent3 2 7 3 4" xfId="48119"/>
    <cellStyle name="40% - Accent3 2 7 3 5" xfId="52740"/>
    <cellStyle name="40% - Accent3 2 7 4" xfId="24852"/>
    <cellStyle name="40% - Accent3 2 7 4 2" xfId="31024"/>
    <cellStyle name="40% - Accent3 2 7 4 2 2" xfId="43421"/>
    <cellStyle name="40% - Accent3 2 7 4 3" xfId="38840"/>
    <cellStyle name="40% - Accent3 2 7 4 4" xfId="48120"/>
    <cellStyle name="40% - Accent3 2 7 4 5" xfId="52741"/>
    <cellStyle name="40% - Accent3 2 7 5" xfId="26128"/>
    <cellStyle name="40% - Accent3 2 7 5 2" xfId="31025"/>
    <cellStyle name="40% - Accent3 2 7 5 2 2" xfId="43422"/>
    <cellStyle name="40% - Accent3 2 7 5 3" xfId="40138"/>
    <cellStyle name="40% - Accent3 2 7 5 4" xfId="48121"/>
    <cellStyle name="40% - Accent3 2 7 5 5" xfId="52742"/>
    <cellStyle name="40% - Accent3 2 7 6" xfId="31019"/>
    <cellStyle name="40% - Accent3 2 7 6 2" xfId="43416"/>
    <cellStyle name="40% - Accent3 2 7 7" xfId="36878"/>
    <cellStyle name="40% - Accent3 2 7 8" xfId="48115"/>
    <cellStyle name="40% - Accent3 2 7 9" xfId="52736"/>
    <cellStyle name="40% - Accent3 2 8" xfId="12918"/>
    <cellStyle name="40% - Accent3 2 8 10" xfId="17531"/>
    <cellStyle name="40% - Accent3 2 8 2" xfId="22662"/>
    <cellStyle name="40% - Accent3 2 8 2 2" xfId="25506"/>
    <cellStyle name="40% - Accent3 2 8 2 2 2" xfId="31028"/>
    <cellStyle name="40% - Accent3 2 8 2 2 2 2" xfId="43425"/>
    <cellStyle name="40% - Accent3 2 8 2 2 3" xfId="39506"/>
    <cellStyle name="40% - Accent3 2 8 2 2 4" xfId="48124"/>
    <cellStyle name="40% - Accent3 2 8 2 2 5" xfId="52745"/>
    <cellStyle name="40% - Accent3 2 8 2 3" xfId="26786"/>
    <cellStyle name="40% - Accent3 2 8 2 3 2" xfId="31029"/>
    <cellStyle name="40% - Accent3 2 8 2 3 2 2" xfId="43426"/>
    <cellStyle name="40% - Accent3 2 8 2 3 3" xfId="40807"/>
    <cellStyle name="40% - Accent3 2 8 2 3 4" xfId="48125"/>
    <cellStyle name="40% - Accent3 2 8 2 3 5" xfId="52746"/>
    <cellStyle name="40% - Accent3 2 8 2 4" xfId="31027"/>
    <cellStyle name="40% - Accent3 2 8 2 4 2" xfId="43424"/>
    <cellStyle name="40% - Accent3 2 8 2 5" xfId="38205"/>
    <cellStyle name="40% - Accent3 2 8 2 6" xfId="48123"/>
    <cellStyle name="40% - Accent3 2 8 2 7" xfId="52744"/>
    <cellStyle name="40% - Accent3 2 8 3" xfId="20447"/>
    <cellStyle name="40% - Accent3 2 8 3 2" xfId="31030"/>
    <cellStyle name="40% - Accent3 2 8 3 2 2" xfId="43427"/>
    <cellStyle name="40% - Accent3 2 8 3 3" xfId="37556"/>
    <cellStyle name="40% - Accent3 2 8 3 4" xfId="48126"/>
    <cellStyle name="40% - Accent3 2 8 3 5" xfId="52747"/>
    <cellStyle name="40% - Accent3 2 8 4" xfId="24869"/>
    <cellStyle name="40% - Accent3 2 8 4 2" xfId="31031"/>
    <cellStyle name="40% - Accent3 2 8 4 2 2" xfId="43428"/>
    <cellStyle name="40% - Accent3 2 8 4 3" xfId="38857"/>
    <cellStyle name="40% - Accent3 2 8 4 4" xfId="48127"/>
    <cellStyle name="40% - Accent3 2 8 4 5" xfId="52748"/>
    <cellStyle name="40% - Accent3 2 8 5" xfId="26145"/>
    <cellStyle name="40% - Accent3 2 8 5 2" xfId="31032"/>
    <cellStyle name="40% - Accent3 2 8 5 2 2" xfId="43429"/>
    <cellStyle name="40% - Accent3 2 8 5 3" xfId="40155"/>
    <cellStyle name="40% - Accent3 2 8 5 4" xfId="48128"/>
    <cellStyle name="40% - Accent3 2 8 5 5" xfId="52749"/>
    <cellStyle name="40% - Accent3 2 8 6" xfId="31026"/>
    <cellStyle name="40% - Accent3 2 8 6 2" xfId="43423"/>
    <cellStyle name="40% - Accent3 2 8 7" xfId="36895"/>
    <cellStyle name="40% - Accent3 2 8 8" xfId="48122"/>
    <cellStyle name="40% - Accent3 2 8 9" xfId="52743"/>
    <cellStyle name="40% - Accent3 2 9" xfId="12919"/>
    <cellStyle name="40% - Accent3 2 9 2" xfId="17875"/>
    <cellStyle name="40% - Accent3 3" xfId="147"/>
    <cellStyle name="40% - Accent3 3 2" xfId="12921"/>
    <cellStyle name="40% - Accent3 3 2 2" xfId="12922"/>
    <cellStyle name="40% - Accent3 3 2 2 2" xfId="12923"/>
    <cellStyle name="40% - Accent3 3 2 2 2 2" xfId="12924"/>
    <cellStyle name="40% - Accent3 3 2 2 3" xfId="12925"/>
    <cellStyle name="40% - Accent3 3 2 3" xfId="12926"/>
    <cellStyle name="40% - Accent3 3 2 3 2" xfId="12927"/>
    <cellStyle name="40% - Accent3 3 2 4" xfId="12928"/>
    <cellStyle name="40% - Accent3 3 2 5" xfId="17876"/>
    <cellStyle name="40% - Accent3 3 3" xfId="12929"/>
    <cellStyle name="40% - Accent3 3 3 2" xfId="12930"/>
    <cellStyle name="40% - Accent3 3 3 2 2" xfId="12931"/>
    <cellStyle name="40% - Accent3 3 3 2 2 2" xfId="12932"/>
    <cellStyle name="40% - Accent3 3 3 2 3" xfId="12933"/>
    <cellStyle name="40% - Accent3 3 3 3" xfId="12934"/>
    <cellStyle name="40% - Accent3 3 3 3 2" xfId="12935"/>
    <cellStyle name="40% - Accent3 3 3 4" xfId="12936"/>
    <cellStyle name="40% - Accent3 3 3 5" xfId="18287"/>
    <cellStyle name="40% - Accent3 3 4" xfId="12937"/>
    <cellStyle name="40% - Accent3 3 4 2" xfId="12938"/>
    <cellStyle name="40% - Accent3 3 4 2 2" xfId="12939"/>
    <cellStyle name="40% - Accent3 3 4 3" xfId="12940"/>
    <cellStyle name="40% - Accent3 3 5" xfId="12941"/>
    <cellStyle name="40% - Accent3 3 5 2" xfId="12942"/>
    <cellStyle name="40% - Accent3 3 6" xfId="12943"/>
    <cellStyle name="40% - Accent3 3 7" xfId="16995"/>
    <cellStyle name="40% - Accent3 3 8" xfId="12920"/>
    <cellStyle name="40% - Accent3 4" xfId="148"/>
    <cellStyle name="40% - Accent3 4 2" xfId="18445"/>
    <cellStyle name="40% - Accent3 4 3" xfId="16996"/>
    <cellStyle name="40% - Accent3 4 4" xfId="12944"/>
    <cellStyle name="40% - Accent3 5" xfId="149"/>
    <cellStyle name="40% - Accent3 5 2" xfId="17368"/>
    <cellStyle name="40% - Accent3 5 3" xfId="12945"/>
    <cellStyle name="40% - Accent3 6" xfId="150"/>
    <cellStyle name="40% - Accent3 6 2" xfId="17530"/>
    <cellStyle name="40% - Accent3 6 3" xfId="12946"/>
    <cellStyle name="40% - Accent3 7" xfId="151"/>
    <cellStyle name="40% - Accent3 7 2" xfId="17877"/>
    <cellStyle name="40% - Accent3 7 3" xfId="12947"/>
    <cellStyle name="40% - Accent3 8" xfId="152"/>
    <cellStyle name="40% - Accent3 8 2" xfId="17878"/>
    <cellStyle name="40% - Accent3 8 3" xfId="12948"/>
    <cellStyle name="40% - Accent3 9" xfId="153"/>
    <cellStyle name="40% - Accent4" xfId="12447" builtinId="43" customBuiltin="1"/>
    <cellStyle name="40% - Accent4 10" xfId="154"/>
    <cellStyle name="40% - Accent4 11" xfId="155"/>
    <cellStyle name="40% - Accent4 12" xfId="156"/>
    <cellStyle name="40% - Accent4 13" xfId="157"/>
    <cellStyle name="40% - Accent4 14" xfId="158"/>
    <cellStyle name="40% - Accent4 15" xfId="159"/>
    <cellStyle name="40% - Accent4 16" xfId="701"/>
    <cellStyle name="40% - Accent4 16 2" xfId="46112"/>
    <cellStyle name="40% - Accent4 17" xfId="46150"/>
    <cellStyle name="40% - Accent4 2" xfId="160"/>
    <cellStyle name="40% - Accent4 2 10" xfId="12949"/>
    <cellStyle name="40% - Accent4 2 10 2" xfId="22926"/>
    <cellStyle name="40% - Accent4 2 10 2 2" xfId="25769"/>
    <cellStyle name="40% - Accent4 2 10 2 2 2" xfId="31035"/>
    <cellStyle name="40% - Accent4 2 10 2 2 2 2" xfId="43432"/>
    <cellStyle name="40% - Accent4 2 10 2 2 3" xfId="39772"/>
    <cellStyle name="40% - Accent4 2 10 2 2 4" xfId="48131"/>
    <cellStyle name="40% - Accent4 2 10 2 2 5" xfId="52752"/>
    <cellStyle name="40% - Accent4 2 10 2 3" xfId="27051"/>
    <cellStyle name="40% - Accent4 2 10 2 3 2" xfId="31036"/>
    <cellStyle name="40% - Accent4 2 10 2 3 2 2" xfId="43433"/>
    <cellStyle name="40% - Accent4 2 10 2 3 3" xfId="41074"/>
    <cellStyle name="40% - Accent4 2 10 2 3 4" xfId="48132"/>
    <cellStyle name="40% - Accent4 2 10 2 3 5" xfId="52753"/>
    <cellStyle name="40% - Accent4 2 10 2 4" xfId="31034"/>
    <cellStyle name="40% - Accent4 2 10 2 4 2" xfId="43431"/>
    <cellStyle name="40% - Accent4 2 10 2 5" xfId="38472"/>
    <cellStyle name="40% - Accent4 2 10 2 6" xfId="48130"/>
    <cellStyle name="40% - Accent4 2 10 2 7" xfId="52751"/>
    <cellStyle name="40% - Accent4 2 10 3" xfId="20711"/>
    <cellStyle name="40% - Accent4 2 10 3 2" xfId="31037"/>
    <cellStyle name="40% - Accent4 2 10 3 2 2" xfId="43434"/>
    <cellStyle name="40% - Accent4 2 10 3 3" xfId="37822"/>
    <cellStyle name="40% - Accent4 2 10 3 4" xfId="48133"/>
    <cellStyle name="40% - Accent4 2 10 3 5" xfId="52754"/>
    <cellStyle name="40% - Accent4 2 10 4" xfId="25134"/>
    <cellStyle name="40% - Accent4 2 10 4 2" xfId="31038"/>
    <cellStyle name="40% - Accent4 2 10 4 2 2" xfId="43435"/>
    <cellStyle name="40% - Accent4 2 10 4 3" xfId="39123"/>
    <cellStyle name="40% - Accent4 2 10 4 4" xfId="48134"/>
    <cellStyle name="40% - Accent4 2 10 4 5" xfId="52755"/>
    <cellStyle name="40% - Accent4 2 10 5" xfId="26411"/>
    <cellStyle name="40% - Accent4 2 10 5 2" xfId="31039"/>
    <cellStyle name="40% - Accent4 2 10 5 2 2" xfId="43436"/>
    <cellStyle name="40% - Accent4 2 10 5 3" xfId="40422"/>
    <cellStyle name="40% - Accent4 2 10 5 4" xfId="48135"/>
    <cellStyle name="40% - Accent4 2 10 5 5" xfId="52756"/>
    <cellStyle name="40% - Accent4 2 10 6" xfId="31033"/>
    <cellStyle name="40% - Accent4 2 10 6 2" xfId="43430"/>
    <cellStyle name="40% - Accent4 2 10 7" xfId="37162"/>
    <cellStyle name="40% - Accent4 2 10 8" xfId="48129"/>
    <cellStyle name="40% - Accent4 2 10 9" xfId="52750"/>
    <cellStyle name="40% - Accent4 2 11" xfId="18557"/>
    <cellStyle name="40% - Accent4 2 11 2" xfId="23196"/>
    <cellStyle name="40% - Accent4 2 11 2 2" xfId="26032"/>
    <cellStyle name="40% - Accent4 2 11 2 2 2" xfId="31042"/>
    <cellStyle name="40% - Accent4 2 11 2 2 2 2" xfId="43439"/>
    <cellStyle name="40% - Accent4 2 11 2 2 3" xfId="40041"/>
    <cellStyle name="40% - Accent4 2 11 2 2 4" xfId="48138"/>
    <cellStyle name="40% - Accent4 2 11 2 2 5" xfId="52759"/>
    <cellStyle name="40% - Accent4 2 11 2 3" xfId="27317"/>
    <cellStyle name="40% - Accent4 2 11 2 3 2" xfId="31043"/>
    <cellStyle name="40% - Accent4 2 11 2 3 2 2" xfId="43440"/>
    <cellStyle name="40% - Accent4 2 11 2 3 3" xfId="41343"/>
    <cellStyle name="40% - Accent4 2 11 2 3 4" xfId="48139"/>
    <cellStyle name="40% - Accent4 2 11 2 3 5" xfId="52760"/>
    <cellStyle name="40% - Accent4 2 11 2 4" xfId="31041"/>
    <cellStyle name="40% - Accent4 2 11 2 4 2" xfId="43438"/>
    <cellStyle name="40% - Accent4 2 11 2 5" xfId="38741"/>
    <cellStyle name="40% - Accent4 2 11 2 6" xfId="48137"/>
    <cellStyle name="40% - Accent4 2 11 2 7" xfId="52758"/>
    <cellStyle name="40% - Accent4 2 11 3" xfId="20983"/>
    <cellStyle name="40% - Accent4 2 11 3 2" xfId="31044"/>
    <cellStyle name="40% - Accent4 2 11 3 2 2" xfId="43441"/>
    <cellStyle name="40% - Accent4 2 11 3 3" xfId="38091"/>
    <cellStyle name="40% - Accent4 2 11 3 4" xfId="48140"/>
    <cellStyle name="40% - Accent4 2 11 3 5" xfId="52761"/>
    <cellStyle name="40% - Accent4 2 11 4" xfId="25400"/>
    <cellStyle name="40% - Accent4 2 11 4 2" xfId="31045"/>
    <cellStyle name="40% - Accent4 2 11 4 2 2" xfId="43442"/>
    <cellStyle name="40% - Accent4 2 11 4 3" xfId="39392"/>
    <cellStyle name="40% - Accent4 2 11 4 4" xfId="48141"/>
    <cellStyle name="40% - Accent4 2 11 4 5" xfId="52762"/>
    <cellStyle name="40% - Accent4 2 11 5" xfId="26680"/>
    <cellStyle name="40% - Accent4 2 11 5 2" xfId="31046"/>
    <cellStyle name="40% - Accent4 2 11 5 2 2" xfId="43443"/>
    <cellStyle name="40% - Accent4 2 11 5 3" xfId="40691"/>
    <cellStyle name="40% - Accent4 2 11 5 4" xfId="48142"/>
    <cellStyle name="40% - Accent4 2 11 5 5" xfId="52763"/>
    <cellStyle name="40% - Accent4 2 11 6" xfId="31040"/>
    <cellStyle name="40% - Accent4 2 11 6 2" xfId="43437"/>
    <cellStyle name="40% - Accent4 2 11 7" xfId="37431"/>
    <cellStyle name="40% - Accent4 2 11 8" xfId="48136"/>
    <cellStyle name="40% - Accent4 2 11 9" xfId="52757"/>
    <cellStyle name="40% - Accent4 2 12" xfId="18636"/>
    <cellStyle name="40% - Accent4 2 13" xfId="18661"/>
    <cellStyle name="40% - Accent4 2 13 2" xfId="23263"/>
    <cellStyle name="40% - Accent4 2 13 2 2" xfId="26098"/>
    <cellStyle name="40% - Accent4 2 13 2 2 2" xfId="31049"/>
    <cellStyle name="40% - Accent4 2 13 2 2 2 2" xfId="43446"/>
    <cellStyle name="40% - Accent4 2 13 2 2 3" xfId="40108"/>
    <cellStyle name="40% - Accent4 2 13 2 2 4" xfId="48145"/>
    <cellStyle name="40% - Accent4 2 13 2 2 5" xfId="52766"/>
    <cellStyle name="40% - Accent4 2 13 2 3" xfId="27384"/>
    <cellStyle name="40% - Accent4 2 13 2 3 2" xfId="31050"/>
    <cellStyle name="40% - Accent4 2 13 2 3 2 2" xfId="43447"/>
    <cellStyle name="40% - Accent4 2 13 2 3 3" xfId="41412"/>
    <cellStyle name="40% - Accent4 2 13 2 3 4" xfId="48146"/>
    <cellStyle name="40% - Accent4 2 13 2 3 5" xfId="52767"/>
    <cellStyle name="40% - Accent4 2 13 2 4" xfId="31048"/>
    <cellStyle name="40% - Accent4 2 13 2 4 2" xfId="43445"/>
    <cellStyle name="40% - Accent4 2 13 2 5" xfId="38810"/>
    <cellStyle name="40% - Accent4 2 13 2 6" xfId="48144"/>
    <cellStyle name="40% - Accent4 2 13 2 7" xfId="52765"/>
    <cellStyle name="40% - Accent4 2 13 3" xfId="21050"/>
    <cellStyle name="40% - Accent4 2 13 3 2" xfId="31051"/>
    <cellStyle name="40% - Accent4 2 13 3 2 2" xfId="43448"/>
    <cellStyle name="40% - Accent4 2 13 3 3" xfId="38158"/>
    <cellStyle name="40% - Accent4 2 13 3 4" xfId="48147"/>
    <cellStyle name="40% - Accent4 2 13 3 5" xfId="52768"/>
    <cellStyle name="40% - Accent4 2 13 4" xfId="25465"/>
    <cellStyle name="40% - Accent4 2 13 4 2" xfId="31052"/>
    <cellStyle name="40% - Accent4 2 13 4 2 2" xfId="43449"/>
    <cellStyle name="40% - Accent4 2 13 4 3" xfId="39459"/>
    <cellStyle name="40% - Accent4 2 13 4 4" xfId="48148"/>
    <cellStyle name="40% - Accent4 2 13 4 5" xfId="52769"/>
    <cellStyle name="40% - Accent4 2 13 5" xfId="26745"/>
    <cellStyle name="40% - Accent4 2 13 5 2" xfId="31053"/>
    <cellStyle name="40% - Accent4 2 13 5 2 2" xfId="43450"/>
    <cellStyle name="40% - Accent4 2 13 5 3" xfId="40760"/>
    <cellStyle name="40% - Accent4 2 13 5 4" xfId="48149"/>
    <cellStyle name="40% - Accent4 2 13 5 5" xfId="52770"/>
    <cellStyle name="40% - Accent4 2 13 6" xfId="31047"/>
    <cellStyle name="40% - Accent4 2 13 6 2" xfId="43444"/>
    <cellStyle name="40% - Accent4 2 13 7" xfId="37498"/>
    <cellStyle name="40% - Accent4 2 13 8" xfId="48143"/>
    <cellStyle name="40% - Accent4 2 13 9" xfId="52764"/>
    <cellStyle name="40% - Accent4 2 14" xfId="27440"/>
    <cellStyle name="40% - Accent4 2 14 2" xfId="31054"/>
    <cellStyle name="40% - Accent4 2 14 2 2" xfId="43451"/>
    <cellStyle name="40% - Accent4 2 14 3" xfId="41454"/>
    <cellStyle name="40% - Accent4 2 14 4" xfId="48150"/>
    <cellStyle name="40% - Accent4 2 14 5" xfId="52771"/>
    <cellStyle name="40% - Accent4 2 15" xfId="16997"/>
    <cellStyle name="40% - Accent4 2 16" xfId="12469"/>
    <cellStyle name="40% - Accent4 2 2" xfId="751"/>
    <cellStyle name="40% - Accent4 2 2 2" xfId="1539"/>
    <cellStyle name="40% - Accent4 2 2 2 2" xfId="3024"/>
    <cellStyle name="40% - Accent4 2 2 2 2 2" xfId="5925"/>
    <cellStyle name="40% - Accent4 2 2 2 2 2 2" xfId="11701"/>
    <cellStyle name="40% - Accent4 2 2 2 2 3" xfId="8816"/>
    <cellStyle name="40% - Accent4 2 2 2 2 4" xfId="17451"/>
    <cellStyle name="40% - Accent4 2 2 2 3" xfId="4485"/>
    <cellStyle name="40% - Accent4 2 2 2 3 2" xfId="10261"/>
    <cellStyle name="40% - Accent4 2 2 2 4" xfId="7376"/>
    <cellStyle name="40% - Accent4 2 2 2 5" xfId="12951"/>
    <cellStyle name="40% - Accent4 2 2 3" xfId="2363"/>
    <cellStyle name="40% - Accent4 2 2 3 2" xfId="5267"/>
    <cellStyle name="40% - Accent4 2 2 3 2 2" xfId="11043"/>
    <cellStyle name="40% - Accent4 2 2 3 2 3" xfId="18692"/>
    <cellStyle name="40% - Accent4 2 2 3 3" xfId="8158"/>
    <cellStyle name="40% - Accent4 2 2 3 4" xfId="12952"/>
    <cellStyle name="40% - Accent4 2 2 4" xfId="3827"/>
    <cellStyle name="40% - Accent4 2 2 4 2" xfId="9603"/>
    <cellStyle name="40% - Accent4 2 2 4 3" xfId="16998"/>
    <cellStyle name="40% - Accent4 2 2 5" xfId="6718"/>
    <cellStyle name="40% - Accent4 2 2 6" xfId="12950"/>
    <cellStyle name="40% - Accent4 2 3" xfId="12953"/>
    <cellStyle name="40% - Accent4 2 3 2" xfId="12954"/>
    <cellStyle name="40% - Accent4 2 3 2 10" xfId="37163"/>
    <cellStyle name="40% - Accent4 2 3 2 11" xfId="48151"/>
    <cellStyle name="40% - Accent4 2 3 2 12" xfId="52772"/>
    <cellStyle name="40% - Accent4 2 3 2 2" xfId="17879"/>
    <cellStyle name="40% - Accent4 2 3 2 2 10" xfId="48152"/>
    <cellStyle name="40% - Accent4 2 3 2 2 11" xfId="52773"/>
    <cellStyle name="40% - Accent4 2 3 2 2 2" xfId="17880"/>
    <cellStyle name="40% - Accent4 2 3 2 2 2 2" xfId="22929"/>
    <cellStyle name="40% - Accent4 2 3 2 2 2 2 2" xfId="25772"/>
    <cellStyle name="40% - Accent4 2 3 2 2 2 2 2 2" xfId="31059"/>
    <cellStyle name="40% - Accent4 2 3 2 2 2 2 2 2 2" xfId="43456"/>
    <cellStyle name="40% - Accent4 2 3 2 2 2 2 2 3" xfId="39775"/>
    <cellStyle name="40% - Accent4 2 3 2 2 2 2 2 4" xfId="48155"/>
    <cellStyle name="40% - Accent4 2 3 2 2 2 2 2 5" xfId="52776"/>
    <cellStyle name="40% - Accent4 2 3 2 2 2 2 3" xfId="27054"/>
    <cellStyle name="40% - Accent4 2 3 2 2 2 2 3 2" xfId="31060"/>
    <cellStyle name="40% - Accent4 2 3 2 2 2 2 3 2 2" xfId="43457"/>
    <cellStyle name="40% - Accent4 2 3 2 2 2 2 3 3" xfId="41077"/>
    <cellStyle name="40% - Accent4 2 3 2 2 2 2 3 4" xfId="48156"/>
    <cellStyle name="40% - Accent4 2 3 2 2 2 2 3 5" xfId="52777"/>
    <cellStyle name="40% - Accent4 2 3 2 2 2 2 4" xfId="31058"/>
    <cellStyle name="40% - Accent4 2 3 2 2 2 2 4 2" xfId="43455"/>
    <cellStyle name="40% - Accent4 2 3 2 2 2 2 5" xfId="38475"/>
    <cellStyle name="40% - Accent4 2 3 2 2 2 2 6" xfId="48154"/>
    <cellStyle name="40% - Accent4 2 3 2 2 2 2 7" xfId="52775"/>
    <cellStyle name="40% - Accent4 2 3 2 2 2 3" xfId="20714"/>
    <cellStyle name="40% - Accent4 2 3 2 2 2 3 2" xfId="31061"/>
    <cellStyle name="40% - Accent4 2 3 2 2 2 3 2 2" xfId="43458"/>
    <cellStyle name="40% - Accent4 2 3 2 2 2 3 3" xfId="37825"/>
    <cellStyle name="40% - Accent4 2 3 2 2 2 3 4" xfId="48157"/>
    <cellStyle name="40% - Accent4 2 3 2 2 2 3 5" xfId="52778"/>
    <cellStyle name="40% - Accent4 2 3 2 2 2 4" xfId="25137"/>
    <cellStyle name="40% - Accent4 2 3 2 2 2 4 2" xfId="31062"/>
    <cellStyle name="40% - Accent4 2 3 2 2 2 4 2 2" xfId="43459"/>
    <cellStyle name="40% - Accent4 2 3 2 2 2 4 3" xfId="39126"/>
    <cellStyle name="40% - Accent4 2 3 2 2 2 4 4" xfId="48158"/>
    <cellStyle name="40% - Accent4 2 3 2 2 2 4 5" xfId="52779"/>
    <cellStyle name="40% - Accent4 2 3 2 2 2 5" xfId="26414"/>
    <cellStyle name="40% - Accent4 2 3 2 2 2 5 2" xfId="31063"/>
    <cellStyle name="40% - Accent4 2 3 2 2 2 5 2 2" xfId="43460"/>
    <cellStyle name="40% - Accent4 2 3 2 2 2 5 3" xfId="40425"/>
    <cellStyle name="40% - Accent4 2 3 2 2 2 5 4" xfId="48159"/>
    <cellStyle name="40% - Accent4 2 3 2 2 2 5 5" xfId="52780"/>
    <cellStyle name="40% - Accent4 2 3 2 2 2 6" xfId="31057"/>
    <cellStyle name="40% - Accent4 2 3 2 2 2 6 2" xfId="43454"/>
    <cellStyle name="40% - Accent4 2 3 2 2 2 7" xfId="37165"/>
    <cellStyle name="40% - Accent4 2 3 2 2 2 8" xfId="48153"/>
    <cellStyle name="40% - Accent4 2 3 2 2 2 9" xfId="52774"/>
    <cellStyle name="40% - Accent4 2 3 2 2 3" xfId="17881"/>
    <cellStyle name="40% - Accent4 2 3 2 2 3 2" xfId="22930"/>
    <cellStyle name="40% - Accent4 2 3 2 2 3 2 2" xfId="25773"/>
    <cellStyle name="40% - Accent4 2 3 2 2 3 2 2 2" xfId="31066"/>
    <cellStyle name="40% - Accent4 2 3 2 2 3 2 2 2 2" xfId="43463"/>
    <cellStyle name="40% - Accent4 2 3 2 2 3 2 2 3" xfId="39776"/>
    <cellStyle name="40% - Accent4 2 3 2 2 3 2 2 4" xfId="48162"/>
    <cellStyle name="40% - Accent4 2 3 2 2 3 2 2 5" xfId="52783"/>
    <cellStyle name="40% - Accent4 2 3 2 2 3 2 3" xfId="27055"/>
    <cellStyle name="40% - Accent4 2 3 2 2 3 2 3 2" xfId="31067"/>
    <cellStyle name="40% - Accent4 2 3 2 2 3 2 3 2 2" xfId="43464"/>
    <cellStyle name="40% - Accent4 2 3 2 2 3 2 3 3" xfId="41078"/>
    <cellStyle name="40% - Accent4 2 3 2 2 3 2 3 4" xfId="48163"/>
    <cellStyle name="40% - Accent4 2 3 2 2 3 2 3 5" xfId="52784"/>
    <cellStyle name="40% - Accent4 2 3 2 2 3 2 4" xfId="31065"/>
    <cellStyle name="40% - Accent4 2 3 2 2 3 2 4 2" xfId="43462"/>
    <cellStyle name="40% - Accent4 2 3 2 2 3 2 5" xfId="38476"/>
    <cellStyle name="40% - Accent4 2 3 2 2 3 2 6" xfId="48161"/>
    <cellStyle name="40% - Accent4 2 3 2 2 3 2 7" xfId="52782"/>
    <cellStyle name="40% - Accent4 2 3 2 2 3 3" xfId="20715"/>
    <cellStyle name="40% - Accent4 2 3 2 2 3 3 2" xfId="31068"/>
    <cellStyle name="40% - Accent4 2 3 2 2 3 3 2 2" xfId="43465"/>
    <cellStyle name="40% - Accent4 2 3 2 2 3 3 3" xfId="37826"/>
    <cellStyle name="40% - Accent4 2 3 2 2 3 3 4" xfId="48164"/>
    <cellStyle name="40% - Accent4 2 3 2 2 3 3 5" xfId="52785"/>
    <cellStyle name="40% - Accent4 2 3 2 2 3 4" xfId="25138"/>
    <cellStyle name="40% - Accent4 2 3 2 2 3 4 2" xfId="31069"/>
    <cellStyle name="40% - Accent4 2 3 2 2 3 4 2 2" xfId="43466"/>
    <cellStyle name="40% - Accent4 2 3 2 2 3 4 3" xfId="39127"/>
    <cellStyle name="40% - Accent4 2 3 2 2 3 4 4" xfId="48165"/>
    <cellStyle name="40% - Accent4 2 3 2 2 3 4 5" xfId="52786"/>
    <cellStyle name="40% - Accent4 2 3 2 2 3 5" xfId="26415"/>
    <cellStyle name="40% - Accent4 2 3 2 2 3 5 2" xfId="31070"/>
    <cellStyle name="40% - Accent4 2 3 2 2 3 5 2 2" xfId="43467"/>
    <cellStyle name="40% - Accent4 2 3 2 2 3 5 3" xfId="40426"/>
    <cellStyle name="40% - Accent4 2 3 2 2 3 5 4" xfId="48166"/>
    <cellStyle name="40% - Accent4 2 3 2 2 3 5 5" xfId="52787"/>
    <cellStyle name="40% - Accent4 2 3 2 2 3 6" xfId="31064"/>
    <cellStyle name="40% - Accent4 2 3 2 2 3 6 2" xfId="43461"/>
    <cellStyle name="40% - Accent4 2 3 2 2 3 7" xfId="37166"/>
    <cellStyle name="40% - Accent4 2 3 2 2 3 8" xfId="48160"/>
    <cellStyle name="40% - Accent4 2 3 2 2 3 9" xfId="52781"/>
    <cellStyle name="40% - Accent4 2 3 2 2 4" xfId="22928"/>
    <cellStyle name="40% - Accent4 2 3 2 2 4 2" xfId="25771"/>
    <cellStyle name="40% - Accent4 2 3 2 2 4 2 2" xfId="31072"/>
    <cellStyle name="40% - Accent4 2 3 2 2 4 2 2 2" xfId="43469"/>
    <cellStyle name="40% - Accent4 2 3 2 2 4 2 3" xfId="39774"/>
    <cellStyle name="40% - Accent4 2 3 2 2 4 2 4" xfId="48168"/>
    <cellStyle name="40% - Accent4 2 3 2 2 4 2 5" xfId="52789"/>
    <cellStyle name="40% - Accent4 2 3 2 2 4 3" xfId="27053"/>
    <cellStyle name="40% - Accent4 2 3 2 2 4 3 2" xfId="31073"/>
    <cellStyle name="40% - Accent4 2 3 2 2 4 3 2 2" xfId="43470"/>
    <cellStyle name="40% - Accent4 2 3 2 2 4 3 3" xfId="41076"/>
    <cellStyle name="40% - Accent4 2 3 2 2 4 3 4" xfId="48169"/>
    <cellStyle name="40% - Accent4 2 3 2 2 4 3 5" xfId="52790"/>
    <cellStyle name="40% - Accent4 2 3 2 2 4 4" xfId="31071"/>
    <cellStyle name="40% - Accent4 2 3 2 2 4 4 2" xfId="43468"/>
    <cellStyle name="40% - Accent4 2 3 2 2 4 5" xfId="38474"/>
    <cellStyle name="40% - Accent4 2 3 2 2 4 6" xfId="48167"/>
    <cellStyle name="40% - Accent4 2 3 2 2 4 7" xfId="52788"/>
    <cellStyle name="40% - Accent4 2 3 2 2 5" xfId="20713"/>
    <cellStyle name="40% - Accent4 2 3 2 2 5 2" xfId="31074"/>
    <cellStyle name="40% - Accent4 2 3 2 2 5 2 2" xfId="43471"/>
    <cellStyle name="40% - Accent4 2 3 2 2 5 3" xfId="37824"/>
    <cellStyle name="40% - Accent4 2 3 2 2 5 4" xfId="48170"/>
    <cellStyle name="40% - Accent4 2 3 2 2 5 5" xfId="52791"/>
    <cellStyle name="40% - Accent4 2 3 2 2 6" xfId="25136"/>
    <cellStyle name="40% - Accent4 2 3 2 2 6 2" xfId="31075"/>
    <cellStyle name="40% - Accent4 2 3 2 2 6 2 2" xfId="43472"/>
    <cellStyle name="40% - Accent4 2 3 2 2 6 3" xfId="39125"/>
    <cellStyle name="40% - Accent4 2 3 2 2 6 4" xfId="48171"/>
    <cellStyle name="40% - Accent4 2 3 2 2 6 5" xfId="52792"/>
    <cellStyle name="40% - Accent4 2 3 2 2 7" xfId="26413"/>
    <cellStyle name="40% - Accent4 2 3 2 2 7 2" xfId="31076"/>
    <cellStyle name="40% - Accent4 2 3 2 2 7 2 2" xfId="43473"/>
    <cellStyle name="40% - Accent4 2 3 2 2 7 3" xfId="40424"/>
    <cellStyle name="40% - Accent4 2 3 2 2 7 4" xfId="48172"/>
    <cellStyle name="40% - Accent4 2 3 2 2 7 5" xfId="52793"/>
    <cellStyle name="40% - Accent4 2 3 2 2 8" xfId="31056"/>
    <cellStyle name="40% - Accent4 2 3 2 2 8 2" xfId="43453"/>
    <cellStyle name="40% - Accent4 2 3 2 2 9" xfId="37164"/>
    <cellStyle name="40% - Accent4 2 3 2 3" xfId="17882"/>
    <cellStyle name="40% - Accent4 2 3 2 3 2" xfId="22931"/>
    <cellStyle name="40% - Accent4 2 3 2 3 2 2" xfId="25774"/>
    <cellStyle name="40% - Accent4 2 3 2 3 2 2 2" xfId="31079"/>
    <cellStyle name="40% - Accent4 2 3 2 3 2 2 2 2" xfId="43476"/>
    <cellStyle name="40% - Accent4 2 3 2 3 2 2 3" xfId="39777"/>
    <cellStyle name="40% - Accent4 2 3 2 3 2 2 4" xfId="48175"/>
    <cellStyle name="40% - Accent4 2 3 2 3 2 2 5" xfId="52796"/>
    <cellStyle name="40% - Accent4 2 3 2 3 2 3" xfId="27056"/>
    <cellStyle name="40% - Accent4 2 3 2 3 2 3 2" xfId="31080"/>
    <cellStyle name="40% - Accent4 2 3 2 3 2 3 2 2" xfId="43477"/>
    <cellStyle name="40% - Accent4 2 3 2 3 2 3 3" xfId="41079"/>
    <cellStyle name="40% - Accent4 2 3 2 3 2 3 4" xfId="48176"/>
    <cellStyle name="40% - Accent4 2 3 2 3 2 3 5" xfId="52797"/>
    <cellStyle name="40% - Accent4 2 3 2 3 2 4" xfId="31078"/>
    <cellStyle name="40% - Accent4 2 3 2 3 2 4 2" xfId="43475"/>
    <cellStyle name="40% - Accent4 2 3 2 3 2 5" xfId="38477"/>
    <cellStyle name="40% - Accent4 2 3 2 3 2 6" xfId="48174"/>
    <cellStyle name="40% - Accent4 2 3 2 3 2 7" xfId="52795"/>
    <cellStyle name="40% - Accent4 2 3 2 3 3" xfId="20716"/>
    <cellStyle name="40% - Accent4 2 3 2 3 3 2" xfId="31081"/>
    <cellStyle name="40% - Accent4 2 3 2 3 3 2 2" xfId="43478"/>
    <cellStyle name="40% - Accent4 2 3 2 3 3 3" xfId="37827"/>
    <cellStyle name="40% - Accent4 2 3 2 3 3 4" xfId="48177"/>
    <cellStyle name="40% - Accent4 2 3 2 3 3 5" xfId="52798"/>
    <cellStyle name="40% - Accent4 2 3 2 3 4" xfId="25139"/>
    <cellStyle name="40% - Accent4 2 3 2 3 4 2" xfId="31082"/>
    <cellStyle name="40% - Accent4 2 3 2 3 4 2 2" xfId="43479"/>
    <cellStyle name="40% - Accent4 2 3 2 3 4 3" xfId="39128"/>
    <cellStyle name="40% - Accent4 2 3 2 3 4 4" xfId="48178"/>
    <cellStyle name="40% - Accent4 2 3 2 3 4 5" xfId="52799"/>
    <cellStyle name="40% - Accent4 2 3 2 3 5" xfId="26416"/>
    <cellStyle name="40% - Accent4 2 3 2 3 5 2" xfId="31083"/>
    <cellStyle name="40% - Accent4 2 3 2 3 5 2 2" xfId="43480"/>
    <cellStyle name="40% - Accent4 2 3 2 3 5 3" xfId="40427"/>
    <cellStyle name="40% - Accent4 2 3 2 3 5 4" xfId="48179"/>
    <cellStyle name="40% - Accent4 2 3 2 3 5 5" xfId="52800"/>
    <cellStyle name="40% - Accent4 2 3 2 3 6" xfId="31077"/>
    <cellStyle name="40% - Accent4 2 3 2 3 6 2" xfId="43474"/>
    <cellStyle name="40% - Accent4 2 3 2 3 7" xfId="37167"/>
    <cellStyle name="40% - Accent4 2 3 2 3 8" xfId="48173"/>
    <cellStyle name="40% - Accent4 2 3 2 3 9" xfId="52794"/>
    <cellStyle name="40% - Accent4 2 3 2 4" xfId="17883"/>
    <cellStyle name="40% - Accent4 2 3 2 4 2" xfId="22932"/>
    <cellStyle name="40% - Accent4 2 3 2 4 2 2" xfId="25775"/>
    <cellStyle name="40% - Accent4 2 3 2 4 2 2 2" xfId="31086"/>
    <cellStyle name="40% - Accent4 2 3 2 4 2 2 2 2" xfId="43483"/>
    <cellStyle name="40% - Accent4 2 3 2 4 2 2 3" xfId="39778"/>
    <cellStyle name="40% - Accent4 2 3 2 4 2 2 4" xfId="48182"/>
    <cellStyle name="40% - Accent4 2 3 2 4 2 2 5" xfId="52803"/>
    <cellStyle name="40% - Accent4 2 3 2 4 2 3" xfId="27057"/>
    <cellStyle name="40% - Accent4 2 3 2 4 2 3 2" xfId="31087"/>
    <cellStyle name="40% - Accent4 2 3 2 4 2 3 2 2" xfId="43484"/>
    <cellStyle name="40% - Accent4 2 3 2 4 2 3 3" xfId="41080"/>
    <cellStyle name="40% - Accent4 2 3 2 4 2 3 4" xfId="48183"/>
    <cellStyle name="40% - Accent4 2 3 2 4 2 3 5" xfId="52804"/>
    <cellStyle name="40% - Accent4 2 3 2 4 2 4" xfId="31085"/>
    <cellStyle name="40% - Accent4 2 3 2 4 2 4 2" xfId="43482"/>
    <cellStyle name="40% - Accent4 2 3 2 4 2 5" xfId="38478"/>
    <cellStyle name="40% - Accent4 2 3 2 4 2 6" xfId="48181"/>
    <cellStyle name="40% - Accent4 2 3 2 4 2 7" xfId="52802"/>
    <cellStyle name="40% - Accent4 2 3 2 4 3" xfId="20717"/>
    <cellStyle name="40% - Accent4 2 3 2 4 3 2" xfId="31088"/>
    <cellStyle name="40% - Accent4 2 3 2 4 3 2 2" xfId="43485"/>
    <cellStyle name="40% - Accent4 2 3 2 4 3 3" xfId="37828"/>
    <cellStyle name="40% - Accent4 2 3 2 4 3 4" xfId="48184"/>
    <cellStyle name="40% - Accent4 2 3 2 4 3 5" xfId="52805"/>
    <cellStyle name="40% - Accent4 2 3 2 4 4" xfId="25140"/>
    <cellStyle name="40% - Accent4 2 3 2 4 4 2" xfId="31089"/>
    <cellStyle name="40% - Accent4 2 3 2 4 4 2 2" xfId="43486"/>
    <cellStyle name="40% - Accent4 2 3 2 4 4 3" xfId="39129"/>
    <cellStyle name="40% - Accent4 2 3 2 4 4 4" xfId="48185"/>
    <cellStyle name="40% - Accent4 2 3 2 4 4 5" xfId="52806"/>
    <cellStyle name="40% - Accent4 2 3 2 4 5" xfId="26417"/>
    <cellStyle name="40% - Accent4 2 3 2 4 5 2" xfId="31090"/>
    <cellStyle name="40% - Accent4 2 3 2 4 5 2 2" xfId="43487"/>
    <cellStyle name="40% - Accent4 2 3 2 4 5 3" xfId="40428"/>
    <cellStyle name="40% - Accent4 2 3 2 4 5 4" xfId="48186"/>
    <cellStyle name="40% - Accent4 2 3 2 4 5 5" xfId="52807"/>
    <cellStyle name="40% - Accent4 2 3 2 4 6" xfId="31084"/>
    <cellStyle name="40% - Accent4 2 3 2 4 6 2" xfId="43481"/>
    <cellStyle name="40% - Accent4 2 3 2 4 7" xfId="37168"/>
    <cellStyle name="40% - Accent4 2 3 2 4 8" xfId="48180"/>
    <cellStyle name="40% - Accent4 2 3 2 4 9" xfId="52801"/>
    <cellStyle name="40% - Accent4 2 3 2 5" xfId="22927"/>
    <cellStyle name="40% - Accent4 2 3 2 5 2" xfId="25770"/>
    <cellStyle name="40% - Accent4 2 3 2 5 2 2" xfId="31092"/>
    <cellStyle name="40% - Accent4 2 3 2 5 2 2 2" xfId="43489"/>
    <cellStyle name="40% - Accent4 2 3 2 5 2 3" xfId="39773"/>
    <cellStyle name="40% - Accent4 2 3 2 5 2 4" xfId="48188"/>
    <cellStyle name="40% - Accent4 2 3 2 5 2 5" xfId="52809"/>
    <cellStyle name="40% - Accent4 2 3 2 5 3" xfId="27052"/>
    <cellStyle name="40% - Accent4 2 3 2 5 3 2" xfId="31093"/>
    <cellStyle name="40% - Accent4 2 3 2 5 3 2 2" xfId="43490"/>
    <cellStyle name="40% - Accent4 2 3 2 5 3 3" xfId="41075"/>
    <cellStyle name="40% - Accent4 2 3 2 5 3 4" xfId="48189"/>
    <cellStyle name="40% - Accent4 2 3 2 5 3 5" xfId="52810"/>
    <cellStyle name="40% - Accent4 2 3 2 5 4" xfId="31091"/>
    <cellStyle name="40% - Accent4 2 3 2 5 4 2" xfId="43488"/>
    <cellStyle name="40% - Accent4 2 3 2 5 5" xfId="38473"/>
    <cellStyle name="40% - Accent4 2 3 2 5 6" xfId="48187"/>
    <cellStyle name="40% - Accent4 2 3 2 5 7" xfId="52808"/>
    <cellStyle name="40% - Accent4 2 3 2 6" xfId="20712"/>
    <cellStyle name="40% - Accent4 2 3 2 6 2" xfId="31094"/>
    <cellStyle name="40% - Accent4 2 3 2 6 2 2" xfId="43491"/>
    <cellStyle name="40% - Accent4 2 3 2 6 3" xfId="37823"/>
    <cellStyle name="40% - Accent4 2 3 2 6 4" xfId="48190"/>
    <cellStyle name="40% - Accent4 2 3 2 6 5" xfId="52811"/>
    <cellStyle name="40% - Accent4 2 3 2 7" xfId="25135"/>
    <cellStyle name="40% - Accent4 2 3 2 7 2" xfId="31095"/>
    <cellStyle name="40% - Accent4 2 3 2 7 2 2" xfId="43492"/>
    <cellStyle name="40% - Accent4 2 3 2 7 3" xfId="39124"/>
    <cellStyle name="40% - Accent4 2 3 2 7 4" xfId="48191"/>
    <cellStyle name="40% - Accent4 2 3 2 7 5" xfId="52812"/>
    <cellStyle name="40% - Accent4 2 3 2 8" xfId="26412"/>
    <cellStyle name="40% - Accent4 2 3 2 8 2" xfId="31096"/>
    <cellStyle name="40% - Accent4 2 3 2 8 2 2" xfId="43493"/>
    <cellStyle name="40% - Accent4 2 3 2 8 3" xfId="40423"/>
    <cellStyle name="40% - Accent4 2 3 2 8 4" xfId="48192"/>
    <cellStyle name="40% - Accent4 2 3 2 8 5" xfId="52813"/>
    <cellStyle name="40% - Accent4 2 3 2 9" xfId="31055"/>
    <cellStyle name="40% - Accent4 2 3 2 9 2" xfId="43452"/>
    <cellStyle name="40% - Accent4 2 3 3" xfId="17884"/>
    <cellStyle name="40% - Accent4 2 3 3 10" xfId="48193"/>
    <cellStyle name="40% - Accent4 2 3 3 11" xfId="52814"/>
    <cellStyle name="40% - Accent4 2 3 3 2" xfId="17885"/>
    <cellStyle name="40% - Accent4 2 3 3 2 2" xfId="22934"/>
    <cellStyle name="40% - Accent4 2 3 3 2 2 2" xfId="25777"/>
    <cellStyle name="40% - Accent4 2 3 3 2 2 2 2" xfId="31100"/>
    <cellStyle name="40% - Accent4 2 3 3 2 2 2 2 2" xfId="43497"/>
    <cellStyle name="40% - Accent4 2 3 3 2 2 2 3" xfId="39780"/>
    <cellStyle name="40% - Accent4 2 3 3 2 2 2 4" xfId="48196"/>
    <cellStyle name="40% - Accent4 2 3 3 2 2 2 5" xfId="52817"/>
    <cellStyle name="40% - Accent4 2 3 3 2 2 3" xfId="27059"/>
    <cellStyle name="40% - Accent4 2 3 3 2 2 3 2" xfId="31101"/>
    <cellStyle name="40% - Accent4 2 3 3 2 2 3 2 2" xfId="43498"/>
    <cellStyle name="40% - Accent4 2 3 3 2 2 3 3" xfId="41082"/>
    <cellStyle name="40% - Accent4 2 3 3 2 2 3 4" xfId="48197"/>
    <cellStyle name="40% - Accent4 2 3 3 2 2 3 5" xfId="52818"/>
    <cellStyle name="40% - Accent4 2 3 3 2 2 4" xfId="31099"/>
    <cellStyle name="40% - Accent4 2 3 3 2 2 4 2" xfId="43496"/>
    <cellStyle name="40% - Accent4 2 3 3 2 2 5" xfId="38480"/>
    <cellStyle name="40% - Accent4 2 3 3 2 2 6" xfId="48195"/>
    <cellStyle name="40% - Accent4 2 3 3 2 2 7" xfId="52816"/>
    <cellStyle name="40% - Accent4 2 3 3 2 3" xfId="20719"/>
    <cellStyle name="40% - Accent4 2 3 3 2 3 2" xfId="31102"/>
    <cellStyle name="40% - Accent4 2 3 3 2 3 2 2" xfId="43499"/>
    <cellStyle name="40% - Accent4 2 3 3 2 3 3" xfId="37830"/>
    <cellStyle name="40% - Accent4 2 3 3 2 3 4" xfId="48198"/>
    <cellStyle name="40% - Accent4 2 3 3 2 3 5" xfId="52819"/>
    <cellStyle name="40% - Accent4 2 3 3 2 4" xfId="25142"/>
    <cellStyle name="40% - Accent4 2 3 3 2 4 2" xfId="31103"/>
    <cellStyle name="40% - Accent4 2 3 3 2 4 2 2" xfId="43500"/>
    <cellStyle name="40% - Accent4 2 3 3 2 4 3" xfId="39131"/>
    <cellStyle name="40% - Accent4 2 3 3 2 4 4" xfId="48199"/>
    <cellStyle name="40% - Accent4 2 3 3 2 4 5" xfId="52820"/>
    <cellStyle name="40% - Accent4 2 3 3 2 5" xfId="26419"/>
    <cellStyle name="40% - Accent4 2 3 3 2 5 2" xfId="31104"/>
    <cellStyle name="40% - Accent4 2 3 3 2 5 2 2" xfId="43501"/>
    <cellStyle name="40% - Accent4 2 3 3 2 5 3" xfId="40430"/>
    <cellStyle name="40% - Accent4 2 3 3 2 5 4" xfId="48200"/>
    <cellStyle name="40% - Accent4 2 3 3 2 5 5" xfId="52821"/>
    <cellStyle name="40% - Accent4 2 3 3 2 6" xfId="31098"/>
    <cellStyle name="40% - Accent4 2 3 3 2 6 2" xfId="43495"/>
    <cellStyle name="40% - Accent4 2 3 3 2 7" xfId="37170"/>
    <cellStyle name="40% - Accent4 2 3 3 2 8" xfId="48194"/>
    <cellStyle name="40% - Accent4 2 3 3 2 9" xfId="52815"/>
    <cellStyle name="40% - Accent4 2 3 3 3" xfId="17886"/>
    <cellStyle name="40% - Accent4 2 3 3 3 2" xfId="22935"/>
    <cellStyle name="40% - Accent4 2 3 3 3 2 2" xfId="25778"/>
    <cellStyle name="40% - Accent4 2 3 3 3 2 2 2" xfId="31107"/>
    <cellStyle name="40% - Accent4 2 3 3 3 2 2 2 2" xfId="43504"/>
    <cellStyle name="40% - Accent4 2 3 3 3 2 2 3" xfId="39781"/>
    <cellStyle name="40% - Accent4 2 3 3 3 2 2 4" xfId="48203"/>
    <cellStyle name="40% - Accent4 2 3 3 3 2 2 5" xfId="52824"/>
    <cellStyle name="40% - Accent4 2 3 3 3 2 3" xfId="27060"/>
    <cellStyle name="40% - Accent4 2 3 3 3 2 3 2" xfId="31108"/>
    <cellStyle name="40% - Accent4 2 3 3 3 2 3 2 2" xfId="43505"/>
    <cellStyle name="40% - Accent4 2 3 3 3 2 3 3" xfId="41083"/>
    <cellStyle name="40% - Accent4 2 3 3 3 2 3 4" xfId="48204"/>
    <cellStyle name="40% - Accent4 2 3 3 3 2 3 5" xfId="52825"/>
    <cellStyle name="40% - Accent4 2 3 3 3 2 4" xfId="31106"/>
    <cellStyle name="40% - Accent4 2 3 3 3 2 4 2" xfId="43503"/>
    <cellStyle name="40% - Accent4 2 3 3 3 2 5" xfId="38481"/>
    <cellStyle name="40% - Accent4 2 3 3 3 2 6" xfId="48202"/>
    <cellStyle name="40% - Accent4 2 3 3 3 2 7" xfId="52823"/>
    <cellStyle name="40% - Accent4 2 3 3 3 3" xfId="20720"/>
    <cellStyle name="40% - Accent4 2 3 3 3 3 2" xfId="31109"/>
    <cellStyle name="40% - Accent4 2 3 3 3 3 2 2" xfId="43506"/>
    <cellStyle name="40% - Accent4 2 3 3 3 3 3" xfId="37831"/>
    <cellStyle name="40% - Accent4 2 3 3 3 3 4" xfId="48205"/>
    <cellStyle name="40% - Accent4 2 3 3 3 3 5" xfId="52826"/>
    <cellStyle name="40% - Accent4 2 3 3 3 4" xfId="25143"/>
    <cellStyle name="40% - Accent4 2 3 3 3 4 2" xfId="31110"/>
    <cellStyle name="40% - Accent4 2 3 3 3 4 2 2" xfId="43507"/>
    <cellStyle name="40% - Accent4 2 3 3 3 4 3" xfId="39132"/>
    <cellStyle name="40% - Accent4 2 3 3 3 4 4" xfId="48206"/>
    <cellStyle name="40% - Accent4 2 3 3 3 4 5" xfId="52827"/>
    <cellStyle name="40% - Accent4 2 3 3 3 5" xfId="26420"/>
    <cellStyle name="40% - Accent4 2 3 3 3 5 2" xfId="31111"/>
    <cellStyle name="40% - Accent4 2 3 3 3 5 2 2" xfId="43508"/>
    <cellStyle name="40% - Accent4 2 3 3 3 5 3" xfId="40431"/>
    <cellStyle name="40% - Accent4 2 3 3 3 5 4" xfId="48207"/>
    <cellStyle name="40% - Accent4 2 3 3 3 5 5" xfId="52828"/>
    <cellStyle name="40% - Accent4 2 3 3 3 6" xfId="31105"/>
    <cellStyle name="40% - Accent4 2 3 3 3 6 2" xfId="43502"/>
    <cellStyle name="40% - Accent4 2 3 3 3 7" xfId="37171"/>
    <cellStyle name="40% - Accent4 2 3 3 3 8" xfId="48201"/>
    <cellStyle name="40% - Accent4 2 3 3 3 9" xfId="52822"/>
    <cellStyle name="40% - Accent4 2 3 3 4" xfId="22933"/>
    <cellStyle name="40% - Accent4 2 3 3 4 2" xfId="25776"/>
    <cellStyle name="40% - Accent4 2 3 3 4 2 2" xfId="31113"/>
    <cellStyle name="40% - Accent4 2 3 3 4 2 2 2" xfId="43510"/>
    <cellStyle name="40% - Accent4 2 3 3 4 2 3" xfId="39779"/>
    <cellStyle name="40% - Accent4 2 3 3 4 2 4" xfId="48209"/>
    <cellStyle name="40% - Accent4 2 3 3 4 2 5" xfId="52830"/>
    <cellStyle name="40% - Accent4 2 3 3 4 3" xfId="27058"/>
    <cellStyle name="40% - Accent4 2 3 3 4 3 2" xfId="31114"/>
    <cellStyle name="40% - Accent4 2 3 3 4 3 2 2" xfId="43511"/>
    <cellStyle name="40% - Accent4 2 3 3 4 3 3" xfId="41081"/>
    <cellStyle name="40% - Accent4 2 3 3 4 3 4" xfId="48210"/>
    <cellStyle name="40% - Accent4 2 3 3 4 3 5" xfId="52831"/>
    <cellStyle name="40% - Accent4 2 3 3 4 4" xfId="31112"/>
    <cellStyle name="40% - Accent4 2 3 3 4 4 2" xfId="43509"/>
    <cellStyle name="40% - Accent4 2 3 3 4 5" xfId="38479"/>
    <cellStyle name="40% - Accent4 2 3 3 4 6" xfId="48208"/>
    <cellStyle name="40% - Accent4 2 3 3 4 7" xfId="52829"/>
    <cellStyle name="40% - Accent4 2 3 3 5" xfId="20718"/>
    <cellStyle name="40% - Accent4 2 3 3 5 2" xfId="31115"/>
    <cellStyle name="40% - Accent4 2 3 3 5 2 2" xfId="43512"/>
    <cellStyle name="40% - Accent4 2 3 3 5 3" xfId="37829"/>
    <cellStyle name="40% - Accent4 2 3 3 5 4" xfId="48211"/>
    <cellStyle name="40% - Accent4 2 3 3 5 5" xfId="52832"/>
    <cellStyle name="40% - Accent4 2 3 3 6" xfId="25141"/>
    <cellStyle name="40% - Accent4 2 3 3 6 2" xfId="31116"/>
    <cellStyle name="40% - Accent4 2 3 3 6 2 2" xfId="43513"/>
    <cellStyle name="40% - Accent4 2 3 3 6 3" xfId="39130"/>
    <cellStyle name="40% - Accent4 2 3 3 6 4" xfId="48212"/>
    <cellStyle name="40% - Accent4 2 3 3 6 5" xfId="52833"/>
    <cellStyle name="40% - Accent4 2 3 3 7" xfId="26418"/>
    <cellStyle name="40% - Accent4 2 3 3 7 2" xfId="31117"/>
    <cellStyle name="40% - Accent4 2 3 3 7 2 2" xfId="43514"/>
    <cellStyle name="40% - Accent4 2 3 3 7 3" xfId="40429"/>
    <cellStyle name="40% - Accent4 2 3 3 7 4" xfId="48213"/>
    <cellStyle name="40% - Accent4 2 3 3 7 5" xfId="52834"/>
    <cellStyle name="40% - Accent4 2 3 3 8" xfId="31097"/>
    <cellStyle name="40% - Accent4 2 3 3 8 2" xfId="43494"/>
    <cellStyle name="40% - Accent4 2 3 3 9" xfId="37169"/>
    <cellStyle name="40% - Accent4 2 3 4" xfId="17887"/>
    <cellStyle name="40% - Accent4 2 3 4 2" xfId="22936"/>
    <cellStyle name="40% - Accent4 2 3 4 2 2" xfId="25779"/>
    <cellStyle name="40% - Accent4 2 3 4 2 2 2" xfId="31120"/>
    <cellStyle name="40% - Accent4 2 3 4 2 2 2 2" xfId="43517"/>
    <cellStyle name="40% - Accent4 2 3 4 2 2 3" xfId="39782"/>
    <cellStyle name="40% - Accent4 2 3 4 2 2 4" xfId="48216"/>
    <cellStyle name="40% - Accent4 2 3 4 2 2 5" xfId="52837"/>
    <cellStyle name="40% - Accent4 2 3 4 2 3" xfId="27061"/>
    <cellStyle name="40% - Accent4 2 3 4 2 3 2" xfId="31121"/>
    <cellStyle name="40% - Accent4 2 3 4 2 3 2 2" xfId="43518"/>
    <cellStyle name="40% - Accent4 2 3 4 2 3 3" xfId="41084"/>
    <cellStyle name="40% - Accent4 2 3 4 2 3 4" xfId="48217"/>
    <cellStyle name="40% - Accent4 2 3 4 2 3 5" xfId="52838"/>
    <cellStyle name="40% - Accent4 2 3 4 2 4" xfId="31119"/>
    <cellStyle name="40% - Accent4 2 3 4 2 4 2" xfId="43516"/>
    <cellStyle name="40% - Accent4 2 3 4 2 5" xfId="38482"/>
    <cellStyle name="40% - Accent4 2 3 4 2 6" xfId="48215"/>
    <cellStyle name="40% - Accent4 2 3 4 2 7" xfId="52836"/>
    <cellStyle name="40% - Accent4 2 3 4 3" xfId="20721"/>
    <cellStyle name="40% - Accent4 2 3 4 3 2" xfId="31122"/>
    <cellStyle name="40% - Accent4 2 3 4 3 2 2" xfId="43519"/>
    <cellStyle name="40% - Accent4 2 3 4 3 3" xfId="37832"/>
    <cellStyle name="40% - Accent4 2 3 4 3 4" xfId="48218"/>
    <cellStyle name="40% - Accent4 2 3 4 3 5" xfId="52839"/>
    <cellStyle name="40% - Accent4 2 3 4 4" xfId="25144"/>
    <cellStyle name="40% - Accent4 2 3 4 4 2" xfId="31123"/>
    <cellStyle name="40% - Accent4 2 3 4 4 2 2" xfId="43520"/>
    <cellStyle name="40% - Accent4 2 3 4 4 3" xfId="39133"/>
    <cellStyle name="40% - Accent4 2 3 4 4 4" xfId="48219"/>
    <cellStyle name="40% - Accent4 2 3 4 4 5" xfId="52840"/>
    <cellStyle name="40% - Accent4 2 3 4 5" xfId="26421"/>
    <cellStyle name="40% - Accent4 2 3 4 5 2" xfId="31124"/>
    <cellStyle name="40% - Accent4 2 3 4 5 2 2" xfId="43521"/>
    <cellStyle name="40% - Accent4 2 3 4 5 3" xfId="40432"/>
    <cellStyle name="40% - Accent4 2 3 4 5 4" xfId="48220"/>
    <cellStyle name="40% - Accent4 2 3 4 5 5" xfId="52841"/>
    <cellStyle name="40% - Accent4 2 3 4 6" xfId="31118"/>
    <cellStyle name="40% - Accent4 2 3 4 6 2" xfId="43515"/>
    <cellStyle name="40% - Accent4 2 3 4 7" xfId="37172"/>
    <cellStyle name="40% - Accent4 2 3 4 8" xfId="48214"/>
    <cellStyle name="40% - Accent4 2 3 4 9" xfId="52835"/>
    <cellStyle name="40% - Accent4 2 3 5" xfId="17888"/>
    <cellStyle name="40% - Accent4 2 3 5 2" xfId="22937"/>
    <cellStyle name="40% - Accent4 2 3 5 2 2" xfId="25780"/>
    <cellStyle name="40% - Accent4 2 3 5 2 2 2" xfId="31127"/>
    <cellStyle name="40% - Accent4 2 3 5 2 2 2 2" xfId="43524"/>
    <cellStyle name="40% - Accent4 2 3 5 2 2 3" xfId="39783"/>
    <cellStyle name="40% - Accent4 2 3 5 2 2 4" xfId="48223"/>
    <cellStyle name="40% - Accent4 2 3 5 2 2 5" xfId="52844"/>
    <cellStyle name="40% - Accent4 2 3 5 2 3" xfId="27062"/>
    <cellStyle name="40% - Accent4 2 3 5 2 3 2" xfId="31128"/>
    <cellStyle name="40% - Accent4 2 3 5 2 3 2 2" xfId="43525"/>
    <cellStyle name="40% - Accent4 2 3 5 2 3 3" xfId="41085"/>
    <cellStyle name="40% - Accent4 2 3 5 2 3 4" xfId="48224"/>
    <cellStyle name="40% - Accent4 2 3 5 2 3 5" xfId="52845"/>
    <cellStyle name="40% - Accent4 2 3 5 2 4" xfId="31126"/>
    <cellStyle name="40% - Accent4 2 3 5 2 4 2" xfId="43523"/>
    <cellStyle name="40% - Accent4 2 3 5 2 5" xfId="38483"/>
    <cellStyle name="40% - Accent4 2 3 5 2 6" xfId="48222"/>
    <cellStyle name="40% - Accent4 2 3 5 2 7" xfId="52843"/>
    <cellStyle name="40% - Accent4 2 3 5 3" xfId="20722"/>
    <cellStyle name="40% - Accent4 2 3 5 3 2" xfId="31129"/>
    <cellStyle name="40% - Accent4 2 3 5 3 2 2" xfId="43526"/>
    <cellStyle name="40% - Accent4 2 3 5 3 3" xfId="37833"/>
    <cellStyle name="40% - Accent4 2 3 5 3 4" xfId="48225"/>
    <cellStyle name="40% - Accent4 2 3 5 3 5" xfId="52846"/>
    <cellStyle name="40% - Accent4 2 3 5 4" xfId="25145"/>
    <cellStyle name="40% - Accent4 2 3 5 4 2" xfId="31130"/>
    <cellStyle name="40% - Accent4 2 3 5 4 2 2" xfId="43527"/>
    <cellStyle name="40% - Accent4 2 3 5 4 3" xfId="39134"/>
    <cellStyle name="40% - Accent4 2 3 5 4 4" xfId="48226"/>
    <cellStyle name="40% - Accent4 2 3 5 4 5" xfId="52847"/>
    <cellStyle name="40% - Accent4 2 3 5 5" xfId="26422"/>
    <cellStyle name="40% - Accent4 2 3 5 5 2" xfId="31131"/>
    <cellStyle name="40% - Accent4 2 3 5 5 2 2" xfId="43528"/>
    <cellStyle name="40% - Accent4 2 3 5 5 3" xfId="40433"/>
    <cellStyle name="40% - Accent4 2 3 5 5 4" xfId="48227"/>
    <cellStyle name="40% - Accent4 2 3 5 5 5" xfId="52848"/>
    <cellStyle name="40% - Accent4 2 3 5 6" xfId="31125"/>
    <cellStyle name="40% - Accent4 2 3 5 6 2" xfId="43522"/>
    <cellStyle name="40% - Accent4 2 3 5 7" xfId="37173"/>
    <cellStyle name="40% - Accent4 2 3 5 8" xfId="48221"/>
    <cellStyle name="40% - Accent4 2 3 5 9" xfId="52842"/>
    <cellStyle name="40% - Accent4 2 3 6" xfId="16999"/>
    <cellStyle name="40% - Accent4 2 4" xfId="12955"/>
    <cellStyle name="40% - Accent4 2 4 2" xfId="17889"/>
    <cellStyle name="40% - Accent4 2 4 2 10" xfId="48228"/>
    <cellStyle name="40% - Accent4 2 4 2 11" xfId="52849"/>
    <cellStyle name="40% - Accent4 2 4 2 2" xfId="17890"/>
    <cellStyle name="40% - Accent4 2 4 2 2 2" xfId="22939"/>
    <cellStyle name="40% - Accent4 2 4 2 2 2 2" xfId="25782"/>
    <cellStyle name="40% - Accent4 2 4 2 2 2 2 2" xfId="31135"/>
    <cellStyle name="40% - Accent4 2 4 2 2 2 2 2 2" xfId="43532"/>
    <cellStyle name="40% - Accent4 2 4 2 2 2 2 3" xfId="39785"/>
    <cellStyle name="40% - Accent4 2 4 2 2 2 2 4" xfId="48231"/>
    <cellStyle name="40% - Accent4 2 4 2 2 2 2 5" xfId="52852"/>
    <cellStyle name="40% - Accent4 2 4 2 2 2 3" xfId="27064"/>
    <cellStyle name="40% - Accent4 2 4 2 2 2 3 2" xfId="31136"/>
    <cellStyle name="40% - Accent4 2 4 2 2 2 3 2 2" xfId="43533"/>
    <cellStyle name="40% - Accent4 2 4 2 2 2 3 3" xfId="41087"/>
    <cellStyle name="40% - Accent4 2 4 2 2 2 3 4" xfId="48232"/>
    <cellStyle name="40% - Accent4 2 4 2 2 2 3 5" xfId="52853"/>
    <cellStyle name="40% - Accent4 2 4 2 2 2 4" xfId="31134"/>
    <cellStyle name="40% - Accent4 2 4 2 2 2 4 2" xfId="43531"/>
    <cellStyle name="40% - Accent4 2 4 2 2 2 5" xfId="38485"/>
    <cellStyle name="40% - Accent4 2 4 2 2 2 6" xfId="48230"/>
    <cellStyle name="40% - Accent4 2 4 2 2 2 7" xfId="52851"/>
    <cellStyle name="40% - Accent4 2 4 2 2 3" xfId="20724"/>
    <cellStyle name="40% - Accent4 2 4 2 2 3 2" xfId="31137"/>
    <cellStyle name="40% - Accent4 2 4 2 2 3 2 2" xfId="43534"/>
    <cellStyle name="40% - Accent4 2 4 2 2 3 3" xfId="37835"/>
    <cellStyle name="40% - Accent4 2 4 2 2 3 4" xfId="48233"/>
    <cellStyle name="40% - Accent4 2 4 2 2 3 5" xfId="52854"/>
    <cellStyle name="40% - Accent4 2 4 2 2 4" xfId="25147"/>
    <cellStyle name="40% - Accent4 2 4 2 2 4 2" xfId="31138"/>
    <cellStyle name="40% - Accent4 2 4 2 2 4 2 2" xfId="43535"/>
    <cellStyle name="40% - Accent4 2 4 2 2 4 3" xfId="39136"/>
    <cellStyle name="40% - Accent4 2 4 2 2 4 4" xfId="48234"/>
    <cellStyle name="40% - Accent4 2 4 2 2 4 5" xfId="52855"/>
    <cellStyle name="40% - Accent4 2 4 2 2 5" xfId="26424"/>
    <cellStyle name="40% - Accent4 2 4 2 2 5 2" xfId="31139"/>
    <cellStyle name="40% - Accent4 2 4 2 2 5 2 2" xfId="43536"/>
    <cellStyle name="40% - Accent4 2 4 2 2 5 3" xfId="40435"/>
    <cellStyle name="40% - Accent4 2 4 2 2 5 4" xfId="48235"/>
    <cellStyle name="40% - Accent4 2 4 2 2 5 5" xfId="52856"/>
    <cellStyle name="40% - Accent4 2 4 2 2 6" xfId="31133"/>
    <cellStyle name="40% - Accent4 2 4 2 2 6 2" xfId="43530"/>
    <cellStyle name="40% - Accent4 2 4 2 2 7" xfId="37175"/>
    <cellStyle name="40% - Accent4 2 4 2 2 8" xfId="48229"/>
    <cellStyle name="40% - Accent4 2 4 2 2 9" xfId="52850"/>
    <cellStyle name="40% - Accent4 2 4 2 3" xfId="17891"/>
    <cellStyle name="40% - Accent4 2 4 2 3 2" xfId="22940"/>
    <cellStyle name="40% - Accent4 2 4 2 3 2 2" xfId="25783"/>
    <cellStyle name="40% - Accent4 2 4 2 3 2 2 2" xfId="31142"/>
    <cellStyle name="40% - Accent4 2 4 2 3 2 2 2 2" xfId="43539"/>
    <cellStyle name="40% - Accent4 2 4 2 3 2 2 3" xfId="39786"/>
    <cellStyle name="40% - Accent4 2 4 2 3 2 2 4" xfId="48238"/>
    <cellStyle name="40% - Accent4 2 4 2 3 2 2 5" xfId="52859"/>
    <cellStyle name="40% - Accent4 2 4 2 3 2 3" xfId="27065"/>
    <cellStyle name="40% - Accent4 2 4 2 3 2 3 2" xfId="31143"/>
    <cellStyle name="40% - Accent4 2 4 2 3 2 3 2 2" xfId="43540"/>
    <cellStyle name="40% - Accent4 2 4 2 3 2 3 3" xfId="41088"/>
    <cellStyle name="40% - Accent4 2 4 2 3 2 3 4" xfId="48239"/>
    <cellStyle name="40% - Accent4 2 4 2 3 2 3 5" xfId="52860"/>
    <cellStyle name="40% - Accent4 2 4 2 3 2 4" xfId="31141"/>
    <cellStyle name="40% - Accent4 2 4 2 3 2 4 2" xfId="43538"/>
    <cellStyle name="40% - Accent4 2 4 2 3 2 5" xfId="38486"/>
    <cellStyle name="40% - Accent4 2 4 2 3 2 6" xfId="48237"/>
    <cellStyle name="40% - Accent4 2 4 2 3 2 7" xfId="52858"/>
    <cellStyle name="40% - Accent4 2 4 2 3 3" xfId="20725"/>
    <cellStyle name="40% - Accent4 2 4 2 3 3 2" xfId="31144"/>
    <cellStyle name="40% - Accent4 2 4 2 3 3 2 2" xfId="43541"/>
    <cellStyle name="40% - Accent4 2 4 2 3 3 3" xfId="37836"/>
    <cellStyle name="40% - Accent4 2 4 2 3 3 4" xfId="48240"/>
    <cellStyle name="40% - Accent4 2 4 2 3 3 5" xfId="52861"/>
    <cellStyle name="40% - Accent4 2 4 2 3 4" xfId="25148"/>
    <cellStyle name="40% - Accent4 2 4 2 3 4 2" xfId="31145"/>
    <cellStyle name="40% - Accent4 2 4 2 3 4 2 2" xfId="43542"/>
    <cellStyle name="40% - Accent4 2 4 2 3 4 3" xfId="39137"/>
    <cellStyle name="40% - Accent4 2 4 2 3 4 4" xfId="48241"/>
    <cellStyle name="40% - Accent4 2 4 2 3 4 5" xfId="52862"/>
    <cellStyle name="40% - Accent4 2 4 2 3 5" xfId="26425"/>
    <cellStyle name="40% - Accent4 2 4 2 3 5 2" xfId="31146"/>
    <cellStyle name="40% - Accent4 2 4 2 3 5 2 2" xfId="43543"/>
    <cellStyle name="40% - Accent4 2 4 2 3 5 3" xfId="40436"/>
    <cellStyle name="40% - Accent4 2 4 2 3 5 4" xfId="48242"/>
    <cellStyle name="40% - Accent4 2 4 2 3 5 5" xfId="52863"/>
    <cellStyle name="40% - Accent4 2 4 2 3 6" xfId="31140"/>
    <cellStyle name="40% - Accent4 2 4 2 3 6 2" xfId="43537"/>
    <cellStyle name="40% - Accent4 2 4 2 3 7" xfId="37176"/>
    <cellStyle name="40% - Accent4 2 4 2 3 8" xfId="48236"/>
    <cellStyle name="40% - Accent4 2 4 2 3 9" xfId="52857"/>
    <cellStyle name="40% - Accent4 2 4 2 4" xfId="22938"/>
    <cellStyle name="40% - Accent4 2 4 2 4 2" xfId="25781"/>
    <cellStyle name="40% - Accent4 2 4 2 4 2 2" xfId="31148"/>
    <cellStyle name="40% - Accent4 2 4 2 4 2 2 2" xfId="43545"/>
    <cellStyle name="40% - Accent4 2 4 2 4 2 3" xfId="39784"/>
    <cellStyle name="40% - Accent4 2 4 2 4 2 4" xfId="48244"/>
    <cellStyle name="40% - Accent4 2 4 2 4 2 5" xfId="52865"/>
    <cellStyle name="40% - Accent4 2 4 2 4 3" xfId="27063"/>
    <cellStyle name="40% - Accent4 2 4 2 4 3 2" xfId="31149"/>
    <cellStyle name="40% - Accent4 2 4 2 4 3 2 2" xfId="43546"/>
    <cellStyle name="40% - Accent4 2 4 2 4 3 3" xfId="41086"/>
    <cellStyle name="40% - Accent4 2 4 2 4 3 4" xfId="48245"/>
    <cellStyle name="40% - Accent4 2 4 2 4 3 5" xfId="52866"/>
    <cellStyle name="40% - Accent4 2 4 2 4 4" xfId="31147"/>
    <cellStyle name="40% - Accent4 2 4 2 4 4 2" xfId="43544"/>
    <cellStyle name="40% - Accent4 2 4 2 4 5" xfId="38484"/>
    <cellStyle name="40% - Accent4 2 4 2 4 6" xfId="48243"/>
    <cellStyle name="40% - Accent4 2 4 2 4 7" xfId="52864"/>
    <cellStyle name="40% - Accent4 2 4 2 5" xfId="20723"/>
    <cellStyle name="40% - Accent4 2 4 2 5 2" xfId="31150"/>
    <cellStyle name="40% - Accent4 2 4 2 5 2 2" xfId="43547"/>
    <cellStyle name="40% - Accent4 2 4 2 5 3" xfId="37834"/>
    <cellStyle name="40% - Accent4 2 4 2 5 4" xfId="48246"/>
    <cellStyle name="40% - Accent4 2 4 2 5 5" xfId="52867"/>
    <cellStyle name="40% - Accent4 2 4 2 6" xfId="25146"/>
    <cellStyle name="40% - Accent4 2 4 2 6 2" xfId="31151"/>
    <cellStyle name="40% - Accent4 2 4 2 6 2 2" xfId="43548"/>
    <cellStyle name="40% - Accent4 2 4 2 6 3" xfId="39135"/>
    <cellStyle name="40% - Accent4 2 4 2 6 4" xfId="48247"/>
    <cellStyle name="40% - Accent4 2 4 2 6 5" xfId="52868"/>
    <cellStyle name="40% - Accent4 2 4 2 7" xfId="26423"/>
    <cellStyle name="40% - Accent4 2 4 2 7 2" xfId="31152"/>
    <cellStyle name="40% - Accent4 2 4 2 7 2 2" xfId="43549"/>
    <cellStyle name="40% - Accent4 2 4 2 7 3" xfId="40434"/>
    <cellStyle name="40% - Accent4 2 4 2 7 4" xfId="48248"/>
    <cellStyle name="40% - Accent4 2 4 2 7 5" xfId="52869"/>
    <cellStyle name="40% - Accent4 2 4 2 8" xfId="31132"/>
    <cellStyle name="40% - Accent4 2 4 2 8 2" xfId="43529"/>
    <cellStyle name="40% - Accent4 2 4 2 9" xfId="37174"/>
    <cellStyle name="40% - Accent4 2 4 3" xfId="17892"/>
    <cellStyle name="40% - Accent4 2 4 3 10" xfId="48249"/>
    <cellStyle name="40% - Accent4 2 4 3 11" xfId="52870"/>
    <cellStyle name="40% - Accent4 2 4 3 2" xfId="17893"/>
    <cellStyle name="40% - Accent4 2 4 3 2 2" xfId="22942"/>
    <cellStyle name="40% - Accent4 2 4 3 2 2 2" xfId="25785"/>
    <cellStyle name="40% - Accent4 2 4 3 2 2 2 2" xfId="31156"/>
    <cellStyle name="40% - Accent4 2 4 3 2 2 2 2 2" xfId="43553"/>
    <cellStyle name="40% - Accent4 2 4 3 2 2 2 3" xfId="39788"/>
    <cellStyle name="40% - Accent4 2 4 3 2 2 2 4" xfId="48252"/>
    <cellStyle name="40% - Accent4 2 4 3 2 2 2 5" xfId="52873"/>
    <cellStyle name="40% - Accent4 2 4 3 2 2 3" xfId="27067"/>
    <cellStyle name="40% - Accent4 2 4 3 2 2 3 2" xfId="31157"/>
    <cellStyle name="40% - Accent4 2 4 3 2 2 3 2 2" xfId="43554"/>
    <cellStyle name="40% - Accent4 2 4 3 2 2 3 3" xfId="41090"/>
    <cellStyle name="40% - Accent4 2 4 3 2 2 3 4" xfId="48253"/>
    <cellStyle name="40% - Accent4 2 4 3 2 2 3 5" xfId="52874"/>
    <cellStyle name="40% - Accent4 2 4 3 2 2 4" xfId="31155"/>
    <cellStyle name="40% - Accent4 2 4 3 2 2 4 2" xfId="43552"/>
    <cellStyle name="40% - Accent4 2 4 3 2 2 5" xfId="38488"/>
    <cellStyle name="40% - Accent4 2 4 3 2 2 6" xfId="48251"/>
    <cellStyle name="40% - Accent4 2 4 3 2 2 7" xfId="52872"/>
    <cellStyle name="40% - Accent4 2 4 3 2 3" xfId="20727"/>
    <cellStyle name="40% - Accent4 2 4 3 2 3 2" xfId="31158"/>
    <cellStyle name="40% - Accent4 2 4 3 2 3 2 2" xfId="43555"/>
    <cellStyle name="40% - Accent4 2 4 3 2 3 3" xfId="37838"/>
    <cellStyle name="40% - Accent4 2 4 3 2 3 4" xfId="48254"/>
    <cellStyle name="40% - Accent4 2 4 3 2 3 5" xfId="52875"/>
    <cellStyle name="40% - Accent4 2 4 3 2 4" xfId="25150"/>
    <cellStyle name="40% - Accent4 2 4 3 2 4 2" xfId="31159"/>
    <cellStyle name="40% - Accent4 2 4 3 2 4 2 2" xfId="43556"/>
    <cellStyle name="40% - Accent4 2 4 3 2 4 3" xfId="39139"/>
    <cellStyle name="40% - Accent4 2 4 3 2 4 4" xfId="48255"/>
    <cellStyle name="40% - Accent4 2 4 3 2 4 5" xfId="52876"/>
    <cellStyle name="40% - Accent4 2 4 3 2 5" xfId="26427"/>
    <cellStyle name="40% - Accent4 2 4 3 2 5 2" xfId="31160"/>
    <cellStyle name="40% - Accent4 2 4 3 2 5 2 2" xfId="43557"/>
    <cellStyle name="40% - Accent4 2 4 3 2 5 3" xfId="40438"/>
    <cellStyle name="40% - Accent4 2 4 3 2 5 4" xfId="48256"/>
    <cellStyle name="40% - Accent4 2 4 3 2 5 5" xfId="52877"/>
    <cellStyle name="40% - Accent4 2 4 3 2 6" xfId="31154"/>
    <cellStyle name="40% - Accent4 2 4 3 2 6 2" xfId="43551"/>
    <cellStyle name="40% - Accent4 2 4 3 2 7" xfId="37178"/>
    <cellStyle name="40% - Accent4 2 4 3 2 8" xfId="48250"/>
    <cellStyle name="40% - Accent4 2 4 3 2 9" xfId="52871"/>
    <cellStyle name="40% - Accent4 2 4 3 3" xfId="17894"/>
    <cellStyle name="40% - Accent4 2 4 3 3 2" xfId="22943"/>
    <cellStyle name="40% - Accent4 2 4 3 3 2 2" xfId="25786"/>
    <cellStyle name="40% - Accent4 2 4 3 3 2 2 2" xfId="31163"/>
    <cellStyle name="40% - Accent4 2 4 3 3 2 2 2 2" xfId="43560"/>
    <cellStyle name="40% - Accent4 2 4 3 3 2 2 3" xfId="39789"/>
    <cellStyle name="40% - Accent4 2 4 3 3 2 2 4" xfId="48259"/>
    <cellStyle name="40% - Accent4 2 4 3 3 2 2 5" xfId="52880"/>
    <cellStyle name="40% - Accent4 2 4 3 3 2 3" xfId="27068"/>
    <cellStyle name="40% - Accent4 2 4 3 3 2 3 2" xfId="31164"/>
    <cellStyle name="40% - Accent4 2 4 3 3 2 3 2 2" xfId="43561"/>
    <cellStyle name="40% - Accent4 2 4 3 3 2 3 3" xfId="41091"/>
    <cellStyle name="40% - Accent4 2 4 3 3 2 3 4" xfId="48260"/>
    <cellStyle name="40% - Accent4 2 4 3 3 2 3 5" xfId="52881"/>
    <cellStyle name="40% - Accent4 2 4 3 3 2 4" xfId="31162"/>
    <cellStyle name="40% - Accent4 2 4 3 3 2 4 2" xfId="43559"/>
    <cellStyle name="40% - Accent4 2 4 3 3 2 5" xfId="38489"/>
    <cellStyle name="40% - Accent4 2 4 3 3 2 6" xfId="48258"/>
    <cellStyle name="40% - Accent4 2 4 3 3 2 7" xfId="52879"/>
    <cellStyle name="40% - Accent4 2 4 3 3 3" xfId="20728"/>
    <cellStyle name="40% - Accent4 2 4 3 3 3 2" xfId="31165"/>
    <cellStyle name="40% - Accent4 2 4 3 3 3 2 2" xfId="43562"/>
    <cellStyle name="40% - Accent4 2 4 3 3 3 3" xfId="37839"/>
    <cellStyle name="40% - Accent4 2 4 3 3 3 4" xfId="48261"/>
    <cellStyle name="40% - Accent4 2 4 3 3 3 5" xfId="52882"/>
    <cellStyle name="40% - Accent4 2 4 3 3 4" xfId="25151"/>
    <cellStyle name="40% - Accent4 2 4 3 3 4 2" xfId="31166"/>
    <cellStyle name="40% - Accent4 2 4 3 3 4 2 2" xfId="43563"/>
    <cellStyle name="40% - Accent4 2 4 3 3 4 3" xfId="39140"/>
    <cellStyle name="40% - Accent4 2 4 3 3 4 4" xfId="48262"/>
    <cellStyle name="40% - Accent4 2 4 3 3 4 5" xfId="52883"/>
    <cellStyle name="40% - Accent4 2 4 3 3 5" xfId="26428"/>
    <cellStyle name="40% - Accent4 2 4 3 3 5 2" xfId="31167"/>
    <cellStyle name="40% - Accent4 2 4 3 3 5 2 2" xfId="43564"/>
    <cellStyle name="40% - Accent4 2 4 3 3 5 3" xfId="40439"/>
    <cellStyle name="40% - Accent4 2 4 3 3 5 4" xfId="48263"/>
    <cellStyle name="40% - Accent4 2 4 3 3 5 5" xfId="52884"/>
    <cellStyle name="40% - Accent4 2 4 3 3 6" xfId="31161"/>
    <cellStyle name="40% - Accent4 2 4 3 3 6 2" xfId="43558"/>
    <cellStyle name="40% - Accent4 2 4 3 3 7" xfId="37179"/>
    <cellStyle name="40% - Accent4 2 4 3 3 8" xfId="48257"/>
    <cellStyle name="40% - Accent4 2 4 3 3 9" xfId="52878"/>
    <cellStyle name="40% - Accent4 2 4 3 4" xfId="22941"/>
    <cellStyle name="40% - Accent4 2 4 3 4 2" xfId="25784"/>
    <cellStyle name="40% - Accent4 2 4 3 4 2 2" xfId="31169"/>
    <cellStyle name="40% - Accent4 2 4 3 4 2 2 2" xfId="43566"/>
    <cellStyle name="40% - Accent4 2 4 3 4 2 3" xfId="39787"/>
    <cellStyle name="40% - Accent4 2 4 3 4 2 4" xfId="48265"/>
    <cellStyle name="40% - Accent4 2 4 3 4 2 5" xfId="52886"/>
    <cellStyle name="40% - Accent4 2 4 3 4 3" xfId="27066"/>
    <cellStyle name="40% - Accent4 2 4 3 4 3 2" xfId="31170"/>
    <cellStyle name="40% - Accent4 2 4 3 4 3 2 2" xfId="43567"/>
    <cellStyle name="40% - Accent4 2 4 3 4 3 3" xfId="41089"/>
    <cellStyle name="40% - Accent4 2 4 3 4 3 4" xfId="48266"/>
    <cellStyle name="40% - Accent4 2 4 3 4 3 5" xfId="52887"/>
    <cellStyle name="40% - Accent4 2 4 3 4 4" xfId="31168"/>
    <cellStyle name="40% - Accent4 2 4 3 4 4 2" xfId="43565"/>
    <cellStyle name="40% - Accent4 2 4 3 4 5" xfId="38487"/>
    <cellStyle name="40% - Accent4 2 4 3 4 6" xfId="48264"/>
    <cellStyle name="40% - Accent4 2 4 3 4 7" xfId="52885"/>
    <cellStyle name="40% - Accent4 2 4 3 5" xfId="20726"/>
    <cellStyle name="40% - Accent4 2 4 3 5 2" xfId="31171"/>
    <cellStyle name="40% - Accent4 2 4 3 5 2 2" xfId="43568"/>
    <cellStyle name="40% - Accent4 2 4 3 5 3" xfId="37837"/>
    <cellStyle name="40% - Accent4 2 4 3 5 4" xfId="48267"/>
    <cellStyle name="40% - Accent4 2 4 3 5 5" xfId="52888"/>
    <cellStyle name="40% - Accent4 2 4 3 6" xfId="25149"/>
    <cellStyle name="40% - Accent4 2 4 3 6 2" xfId="31172"/>
    <cellStyle name="40% - Accent4 2 4 3 6 2 2" xfId="43569"/>
    <cellStyle name="40% - Accent4 2 4 3 6 3" xfId="39138"/>
    <cellStyle name="40% - Accent4 2 4 3 6 4" xfId="48268"/>
    <cellStyle name="40% - Accent4 2 4 3 6 5" xfId="52889"/>
    <cellStyle name="40% - Accent4 2 4 3 7" xfId="26426"/>
    <cellStyle name="40% - Accent4 2 4 3 7 2" xfId="31173"/>
    <cellStyle name="40% - Accent4 2 4 3 7 2 2" xfId="43570"/>
    <cellStyle name="40% - Accent4 2 4 3 7 3" xfId="40437"/>
    <cellStyle name="40% - Accent4 2 4 3 7 4" xfId="48269"/>
    <cellStyle name="40% - Accent4 2 4 3 7 5" xfId="52890"/>
    <cellStyle name="40% - Accent4 2 4 3 8" xfId="31153"/>
    <cellStyle name="40% - Accent4 2 4 3 8 2" xfId="43550"/>
    <cellStyle name="40% - Accent4 2 4 3 9" xfId="37177"/>
    <cellStyle name="40% - Accent4 2 4 4" xfId="17895"/>
    <cellStyle name="40% - Accent4 2 4 4 2" xfId="22944"/>
    <cellStyle name="40% - Accent4 2 4 4 2 2" xfId="25787"/>
    <cellStyle name="40% - Accent4 2 4 4 2 2 2" xfId="31176"/>
    <cellStyle name="40% - Accent4 2 4 4 2 2 2 2" xfId="43573"/>
    <cellStyle name="40% - Accent4 2 4 4 2 2 3" xfId="39790"/>
    <cellStyle name="40% - Accent4 2 4 4 2 2 4" xfId="48272"/>
    <cellStyle name="40% - Accent4 2 4 4 2 2 5" xfId="52893"/>
    <cellStyle name="40% - Accent4 2 4 4 2 3" xfId="27069"/>
    <cellStyle name="40% - Accent4 2 4 4 2 3 2" xfId="31177"/>
    <cellStyle name="40% - Accent4 2 4 4 2 3 2 2" xfId="43574"/>
    <cellStyle name="40% - Accent4 2 4 4 2 3 3" xfId="41092"/>
    <cellStyle name="40% - Accent4 2 4 4 2 3 4" xfId="48273"/>
    <cellStyle name="40% - Accent4 2 4 4 2 3 5" xfId="52894"/>
    <cellStyle name="40% - Accent4 2 4 4 2 4" xfId="31175"/>
    <cellStyle name="40% - Accent4 2 4 4 2 4 2" xfId="43572"/>
    <cellStyle name="40% - Accent4 2 4 4 2 5" xfId="38490"/>
    <cellStyle name="40% - Accent4 2 4 4 2 6" xfId="48271"/>
    <cellStyle name="40% - Accent4 2 4 4 2 7" xfId="52892"/>
    <cellStyle name="40% - Accent4 2 4 4 3" xfId="20729"/>
    <cellStyle name="40% - Accent4 2 4 4 3 2" xfId="31178"/>
    <cellStyle name="40% - Accent4 2 4 4 3 2 2" xfId="43575"/>
    <cellStyle name="40% - Accent4 2 4 4 3 3" xfId="37840"/>
    <cellStyle name="40% - Accent4 2 4 4 3 4" xfId="48274"/>
    <cellStyle name="40% - Accent4 2 4 4 3 5" xfId="52895"/>
    <cellStyle name="40% - Accent4 2 4 4 4" xfId="25152"/>
    <cellStyle name="40% - Accent4 2 4 4 4 2" xfId="31179"/>
    <cellStyle name="40% - Accent4 2 4 4 4 2 2" xfId="43576"/>
    <cellStyle name="40% - Accent4 2 4 4 4 3" xfId="39141"/>
    <cellStyle name="40% - Accent4 2 4 4 4 4" xfId="48275"/>
    <cellStyle name="40% - Accent4 2 4 4 4 5" xfId="52896"/>
    <cellStyle name="40% - Accent4 2 4 4 5" xfId="26429"/>
    <cellStyle name="40% - Accent4 2 4 4 5 2" xfId="31180"/>
    <cellStyle name="40% - Accent4 2 4 4 5 2 2" xfId="43577"/>
    <cellStyle name="40% - Accent4 2 4 4 5 3" xfId="40440"/>
    <cellStyle name="40% - Accent4 2 4 4 5 4" xfId="48276"/>
    <cellStyle name="40% - Accent4 2 4 4 5 5" xfId="52897"/>
    <cellStyle name="40% - Accent4 2 4 4 6" xfId="31174"/>
    <cellStyle name="40% - Accent4 2 4 4 6 2" xfId="43571"/>
    <cellStyle name="40% - Accent4 2 4 4 7" xfId="37180"/>
    <cellStyle name="40% - Accent4 2 4 4 8" xfId="48270"/>
    <cellStyle name="40% - Accent4 2 4 4 9" xfId="52891"/>
    <cellStyle name="40% - Accent4 2 4 5" xfId="17896"/>
    <cellStyle name="40% - Accent4 2 4 5 2" xfId="22945"/>
    <cellStyle name="40% - Accent4 2 4 5 2 2" xfId="25788"/>
    <cellStyle name="40% - Accent4 2 4 5 2 2 2" xfId="31183"/>
    <cellStyle name="40% - Accent4 2 4 5 2 2 2 2" xfId="43580"/>
    <cellStyle name="40% - Accent4 2 4 5 2 2 3" xfId="39791"/>
    <cellStyle name="40% - Accent4 2 4 5 2 2 4" xfId="48279"/>
    <cellStyle name="40% - Accent4 2 4 5 2 2 5" xfId="52900"/>
    <cellStyle name="40% - Accent4 2 4 5 2 3" xfId="27070"/>
    <cellStyle name="40% - Accent4 2 4 5 2 3 2" xfId="31184"/>
    <cellStyle name="40% - Accent4 2 4 5 2 3 2 2" xfId="43581"/>
    <cellStyle name="40% - Accent4 2 4 5 2 3 3" xfId="41093"/>
    <cellStyle name="40% - Accent4 2 4 5 2 3 4" xfId="48280"/>
    <cellStyle name="40% - Accent4 2 4 5 2 3 5" xfId="52901"/>
    <cellStyle name="40% - Accent4 2 4 5 2 4" xfId="31182"/>
    <cellStyle name="40% - Accent4 2 4 5 2 4 2" xfId="43579"/>
    <cellStyle name="40% - Accent4 2 4 5 2 5" xfId="38491"/>
    <cellStyle name="40% - Accent4 2 4 5 2 6" xfId="48278"/>
    <cellStyle name="40% - Accent4 2 4 5 2 7" xfId="52899"/>
    <cellStyle name="40% - Accent4 2 4 5 3" xfId="20730"/>
    <cellStyle name="40% - Accent4 2 4 5 3 2" xfId="31185"/>
    <cellStyle name="40% - Accent4 2 4 5 3 2 2" xfId="43582"/>
    <cellStyle name="40% - Accent4 2 4 5 3 3" xfId="37841"/>
    <cellStyle name="40% - Accent4 2 4 5 3 4" xfId="48281"/>
    <cellStyle name="40% - Accent4 2 4 5 3 5" xfId="52902"/>
    <cellStyle name="40% - Accent4 2 4 5 4" xfId="25153"/>
    <cellStyle name="40% - Accent4 2 4 5 4 2" xfId="31186"/>
    <cellStyle name="40% - Accent4 2 4 5 4 2 2" xfId="43583"/>
    <cellStyle name="40% - Accent4 2 4 5 4 3" xfId="39142"/>
    <cellStyle name="40% - Accent4 2 4 5 4 4" xfId="48282"/>
    <cellStyle name="40% - Accent4 2 4 5 4 5" xfId="52903"/>
    <cellStyle name="40% - Accent4 2 4 5 5" xfId="26430"/>
    <cellStyle name="40% - Accent4 2 4 5 5 2" xfId="31187"/>
    <cellStyle name="40% - Accent4 2 4 5 5 2 2" xfId="43584"/>
    <cellStyle name="40% - Accent4 2 4 5 5 3" xfId="40441"/>
    <cellStyle name="40% - Accent4 2 4 5 5 4" xfId="48283"/>
    <cellStyle name="40% - Accent4 2 4 5 5 5" xfId="52904"/>
    <cellStyle name="40% - Accent4 2 4 5 6" xfId="31181"/>
    <cellStyle name="40% - Accent4 2 4 5 6 2" xfId="43578"/>
    <cellStyle name="40% - Accent4 2 4 5 7" xfId="37181"/>
    <cellStyle name="40% - Accent4 2 4 5 8" xfId="48277"/>
    <cellStyle name="40% - Accent4 2 4 5 9" xfId="52898"/>
    <cellStyle name="40% - Accent4 2 4 6" xfId="17000"/>
    <cellStyle name="40% - Accent4 2 5" xfId="12956"/>
    <cellStyle name="40% - Accent4 2 5 2" xfId="17897"/>
    <cellStyle name="40% - Accent4 2 5 2 10" xfId="48284"/>
    <cellStyle name="40% - Accent4 2 5 2 11" xfId="52905"/>
    <cellStyle name="40% - Accent4 2 5 2 2" xfId="17898"/>
    <cellStyle name="40% - Accent4 2 5 2 2 2" xfId="22947"/>
    <cellStyle name="40% - Accent4 2 5 2 2 2 2" xfId="25790"/>
    <cellStyle name="40% - Accent4 2 5 2 2 2 2 2" xfId="31191"/>
    <cellStyle name="40% - Accent4 2 5 2 2 2 2 2 2" xfId="43588"/>
    <cellStyle name="40% - Accent4 2 5 2 2 2 2 3" xfId="39793"/>
    <cellStyle name="40% - Accent4 2 5 2 2 2 2 4" xfId="48287"/>
    <cellStyle name="40% - Accent4 2 5 2 2 2 2 5" xfId="52908"/>
    <cellStyle name="40% - Accent4 2 5 2 2 2 3" xfId="27072"/>
    <cellStyle name="40% - Accent4 2 5 2 2 2 3 2" xfId="31192"/>
    <cellStyle name="40% - Accent4 2 5 2 2 2 3 2 2" xfId="43589"/>
    <cellStyle name="40% - Accent4 2 5 2 2 2 3 3" xfId="41095"/>
    <cellStyle name="40% - Accent4 2 5 2 2 2 3 4" xfId="48288"/>
    <cellStyle name="40% - Accent4 2 5 2 2 2 3 5" xfId="52909"/>
    <cellStyle name="40% - Accent4 2 5 2 2 2 4" xfId="31190"/>
    <cellStyle name="40% - Accent4 2 5 2 2 2 4 2" xfId="43587"/>
    <cellStyle name="40% - Accent4 2 5 2 2 2 5" xfId="38493"/>
    <cellStyle name="40% - Accent4 2 5 2 2 2 6" xfId="48286"/>
    <cellStyle name="40% - Accent4 2 5 2 2 2 7" xfId="52907"/>
    <cellStyle name="40% - Accent4 2 5 2 2 3" xfId="20732"/>
    <cellStyle name="40% - Accent4 2 5 2 2 3 2" xfId="31193"/>
    <cellStyle name="40% - Accent4 2 5 2 2 3 2 2" xfId="43590"/>
    <cellStyle name="40% - Accent4 2 5 2 2 3 3" xfId="37843"/>
    <cellStyle name="40% - Accent4 2 5 2 2 3 4" xfId="48289"/>
    <cellStyle name="40% - Accent4 2 5 2 2 3 5" xfId="52910"/>
    <cellStyle name="40% - Accent4 2 5 2 2 4" xfId="25155"/>
    <cellStyle name="40% - Accent4 2 5 2 2 4 2" xfId="31194"/>
    <cellStyle name="40% - Accent4 2 5 2 2 4 2 2" xfId="43591"/>
    <cellStyle name="40% - Accent4 2 5 2 2 4 3" xfId="39144"/>
    <cellStyle name="40% - Accent4 2 5 2 2 4 4" xfId="48290"/>
    <cellStyle name="40% - Accent4 2 5 2 2 4 5" xfId="52911"/>
    <cellStyle name="40% - Accent4 2 5 2 2 5" xfId="26432"/>
    <cellStyle name="40% - Accent4 2 5 2 2 5 2" xfId="31195"/>
    <cellStyle name="40% - Accent4 2 5 2 2 5 2 2" xfId="43592"/>
    <cellStyle name="40% - Accent4 2 5 2 2 5 3" xfId="40443"/>
    <cellStyle name="40% - Accent4 2 5 2 2 5 4" xfId="48291"/>
    <cellStyle name="40% - Accent4 2 5 2 2 5 5" xfId="52912"/>
    <cellStyle name="40% - Accent4 2 5 2 2 6" xfId="31189"/>
    <cellStyle name="40% - Accent4 2 5 2 2 6 2" xfId="43586"/>
    <cellStyle name="40% - Accent4 2 5 2 2 7" xfId="37183"/>
    <cellStyle name="40% - Accent4 2 5 2 2 8" xfId="48285"/>
    <cellStyle name="40% - Accent4 2 5 2 2 9" xfId="52906"/>
    <cellStyle name="40% - Accent4 2 5 2 3" xfId="17899"/>
    <cellStyle name="40% - Accent4 2 5 2 3 2" xfId="22948"/>
    <cellStyle name="40% - Accent4 2 5 2 3 2 2" xfId="25791"/>
    <cellStyle name="40% - Accent4 2 5 2 3 2 2 2" xfId="31198"/>
    <cellStyle name="40% - Accent4 2 5 2 3 2 2 2 2" xfId="43595"/>
    <cellStyle name="40% - Accent4 2 5 2 3 2 2 3" xfId="39794"/>
    <cellStyle name="40% - Accent4 2 5 2 3 2 2 4" xfId="48294"/>
    <cellStyle name="40% - Accent4 2 5 2 3 2 2 5" xfId="52915"/>
    <cellStyle name="40% - Accent4 2 5 2 3 2 3" xfId="27073"/>
    <cellStyle name="40% - Accent4 2 5 2 3 2 3 2" xfId="31199"/>
    <cellStyle name="40% - Accent4 2 5 2 3 2 3 2 2" xfId="43596"/>
    <cellStyle name="40% - Accent4 2 5 2 3 2 3 3" xfId="41096"/>
    <cellStyle name="40% - Accent4 2 5 2 3 2 3 4" xfId="48295"/>
    <cellStyle name="40% - Accent4 2 5 2 3 2 3 5" xfId="52916"/>
    <cellStyle name="40% - Accent4 2 5 2 3 2 4" xfId="31197"/>
    <cellStyle name="40% - Accent4 2 5 2 3 2 4 2" xfId="43594"/>
    <cellStyle name="40% - Accent4 2 5 2 3 2 5" xfId="38494"/>
    <cellStyle name="40% - Accent4 2 5 2 3 2 6" xfId="48293"/>
    <cellStyle name="40% - Accent4 2 5 2 3 2 7" xfId="52914"/>
    <cellStyle name="40% - Accent4 2 5 2 3 3" xfId="20733"/>
    <cellStyle name="40% - Accent4 2 5 2 3 3 2" xfId="31200"/>
    <cellStyle name="40% - Accent4 2 5 2 3 3 2 2" xfId="43597"/>
    <cellStyle name="40% - Accent4 2 5 2 3 3 3" xfId="37844"/>
    <cellStyle name="40% - Accent4 2 5 2 3 3 4" xfId="48296"/>
    <cellStyle name="40% - Accent4 2 5 2 3 3 5" xfId="52917"/>
    <cellStyle name="40% - Accent4 2 5 2 3 4" xfId="25156"/>
    <cellStyle name="40% - Accent4 2 5 2 3 4 2" xfId="31201"/>
    <cellStyle name="40% - Accent4 2 5 2 3 4 2 2" xfId="43598"/>
    <cellStyle name="40% - Accent4 2 5 2 3 4 3" xfId="39145"/>
    <cellStyle name="40% - Accent4 2 5 2 3 4 4" xfId="48297"/>
    <cellStyle name="40% - Accent4 2 5 2 3 4 5" xfId="52918"/>
    <cellStyle name="40% - Accent4 2 5 2 3 5" xfId="26433"/>
    <cellStyle name="40% - Accent4 2 5 2 3 5 2" xfId="31202"/>
    <cellStyle name="40% - Accent4 2 5 2 3 5 2 2" xfId="43599"/>
    <cellStyle name="40% - Accent4 2 5 2 3 5 3" xfId="40444"/>
    <cellStyle name="40% - Accent4 2 5 2 3 5 4" xfId="48298"/>
    <cellStyle name="40% - Accent4 2 5 2 3 5 5" xfId="52919"/>
    <cellStyle name="40% - Accent4 2 5 2 3 6" xfId="31196"/>
    <cellStyle name="40% - Accent4 2 5 2 3 6 2" xfId="43593"/>
    <cellStyle name="40% - Accent4 2 5 2 3 7" xfId="37184"/>
    <cellStyle name="40% - Accent4 2 5 2 3 8" xfId="48292"/>
    <cellStyle name="40% - Accent4 2 5 2 3 9" xfId="52913"/>
    <cellStyle name="40% - Accent4 2 5 2 4" xfId="22946"/>
    <cellStyle name="40% - Accent4 2 5 2 4 2" xfId="25789"/>
    <cellStyle name="40% - Accent4 2 5 2 4 2 2" xfId="31204"/>
    <cellStyle name="40% - Accent4 2 5 2 4 2 2 2" xfId="43601"/>
    <cellStyle name="40% - Accent4 2 5 2 4 2 3" xfId="39792"/>
    <cellStyle name="40% - Accent4 2 5 2 4 2 4" xfId="48300"/>
    <cellStyle name="40% - Accent4 2 5 2 4 2 5" xfId="52921"/>
    <cellStyle name="40% - Accent4 2 5 2 4 3" xfId="27071"/>
    <cellStyle name="40% - Accent4 2 5 2 4 3 2" xfId="31205"/>
    <cellStyle name="40% - Accent4 2 5 2 4 3 2 2" xfId="43602"/>
    <cellStyle name="40% - Accent4 2 5 2 4 3 3" xfId="41094"/>
    <cellStyle name="40% - Accent4 2 5 2 4 3 4" xfId="48301"/>
    <cellStyle name="40% - Accent4 2 5 2 4 3 5" xfId="52922"/>
    <cellStyle name="40% - Accent4 2 5 2 4 4" xfId="31203"/>
    <cellStyle name="40% - Accent4 2 5 2 4 4 2" xfId="43600"/>
    <cellStyle name="40% - Accent4 2 5 2 4 5" xfId="38492"/>
    <cellStyle name="40% - Accent4 2 5 2 4 6" xfId="48299"/>
    <cellStyle name="40% - Accent4 2 5 2 4 7" xfId="52920"/>
    <cellStyle name="40% - Accent4 2 5 2 5" xfId="20731"/>
    <cellStyle name="40% - Accent4 2 5 2 5 2" xfId="31206"/>
    <cellStyle name="40% - Accent4 2 5 2 5 2 2" xfId="43603"/>
    <cellStyle name="40% - Accent4 2 5 2 5 3" xfId="37842"/>
    <cellStyle name="40% - Accent4 2 5 2 5 4" xfId="48302"/>
    <cellStyle name="40% - Accent4 2 5 2 5 5" xfId="52923"/>
    <cellStyle name="40% - Accent4 2 5 2 6" xfId="25154"/>
    <cellStyle name="40% - Accent4 2 5 2 6 2" xfId="31207"/>
    <cellStyle name="40% - Accent4 2 5 2 6 2 2" xfId="43604"/>
    <cellStyle name="40% - Accent4 2 5 2 6 3" xfId="39143"/>
    <cellStyle name="40% - Accent4 2 5 2 6 4" xfId="48303"/>
    <cellStyle name="40% - Accent4 2 5 2 6 5" xfId="52924"/>
    <cellStyle name="40% - Accent4 2 5 2 7" xfId="26431"/>
    <cellStyle name="40% - Accent4 2 5 2 7 2" xfId="31208"/>
    <cellStyle name="40% - Accent4 2 5 2 7 2 2" xfId="43605"/>
    <cellStyle name="40% - Accent4 2 5 2 7 3" xfId="40442"/>
    <cellStyle name="40% - Accent4 2 5 2 7 4" xfId="48304"/>
    <cellStyle name="40% - Accent4 2 5 2 7 5" xfId="52925"/>
    <cellStyle name="40% - Accent4 2 5 2 8" xfId="31188"/>
    <cellStyle name="40% - Accent4 2 5 2 8 2" xfId="43585"/>
    <cellStyle name="40% - Accent4 2 5 2 9" xfId="37182"/>
    <cellStyle name="40% - Accent4 2 5 3" xfId="17900"/>
    <cellStyle name="40% - Accent4 2 5 3 2" xfId="22949"/>
    <cellStyle name="40% - Accent4 2 5 3 2 2" xfId="25792"/>
    <cellStyle name="40% - Accent4 2 5 3 2 2 2" xfId="31211"/>
    <cellStyle name="40% - Accent4 2 5 3 2 2 2 2" xfId="43608"/>
    <cellStyle name="40% - Accent4 2 5 3 2 2 3" xfId="39795"/>
    <cellStyle name="40% - Accent4 2 5 3 2 2 4" xfId="48307"/>
    <cellStyle name="40% - Accent4 2 5 3 2 2 5" xfId="52928"/>
    <cellStyle name="40% - Accent4 2 5 3 2 3" xfId="27074"/>
    <cellStyle name="40% - Accent4 2 5 3 2 3 2" xfId="31212"/>
    <cellStyle name="40% - Accent4 2 5 3 2 3 2 2" xfId="43609"/>
    <cellStyle name="40% - Accent4 2 5 3 2 3 3" xfId="41097"/>
    <cellStyle name="40% - Accent4 2 5 3 2 3 4" xfId="48308"/>
    <cellStyle name="40% - Accent4 2 5 3 2 3 5" xfId="52929"/>
    <cellStyle name="40% - Accent4 2 5 3 2 4" xfId="31210"/>
    <cellStyle name="40% - Accent4 2 5 3 2 4 2" xfId="43607"/>
    <cellStyle name="40% - Accent4 2 5 3 2 5" xfId="38495"/>
    <cellStyle name="40% - Accent4 2 5 3 2 6" xfId="48306"/>
    <cellStyle name="40% - Accent4 2 5 3 2 7" xfId="52927"/>
    <cellStyle name="40% - Accent4 2 5 3 3" xfId="20734"/>
    <cellStyle name="40% - Accent4 2 5 3 3 2" xfId="31213"/>
    <cellStyle name="40% - Accent4 2 5 3 3 2 2" xfId="43610"/>
    <cellStyle name="40% - Accent4 2 5 3 3 3" xfId="37845"/>
    <cellStyle name="40% - Accent4 2 5 3 3 4" xfId="48309"/>
    <cellStyle name="40% - Accent4 2 5 3 3 5" xfId="52930"/>
    <cellStyle name="40% - Accent4 2 5 3 4" xfId="25157"/>
    <cellStyle name="40% - Accent4 2 5 3 4 2" xfId="31214"/>
    <cellStyle name="40% - Accent4 2 5 3 4 2 2" xfId="43611"/>
    <cellStyle name="40% - Accent4 2 5 3 4 3" xfId="39146"/>
    <cellStyle name="40% - Accent4 2 5 3 4 4" xfId="48310"/>
    <cellStyle name="40% - Accent4 2 5 3 4 5" xfId="52931"/>
    <cellStyle name="40% - Accent4 2 5 3 5" xfId="26434"/>
    <cellStyle name="40% - Accent4 2 5 3 5 2" xfId="31215"/>
    <cellStyle name="40% - Accent4 2 5 3 5 2 2" xfId="43612"/>
    <cellStyle name="40% - Accent4 2 5 3 5 3" xfId="40445"/>
    <cellStyle name="40% - Accent4 2 5 3 5 4" xfId="48311"/>
    <cellStyle name="40% - Accent4 2 5 3 5 5" xfId="52932"/>
    <cellStyle name="40% - Accent4 2 5 3 6" xfId="31209"/>
    <cellStyle name="40% - Accent4 2 5 3 6 2" xfId="43606"/>
    <cellStyle name="40% - Accent4 2 5 3 7" xfId="37185"/>
    <cellStyle name="40% - Accent4 2 5 3 8" xfId="48305"/>
    <cellStyle name="40% - Accent4 2 5 3 9" xfId="52926"/>
    <cellStyle name="40% - Accent4 2 5 4" xfId="17901"/>
    <cellStyle name="40% - Accent4 2 5 4 2" xfId="22950"/>
    <cellStyle name="40% - Accent4 2 5 4 2 2" xfId="25793"/>
    <cellStyle name="40% - Accent4 2 5 4 2 2 2" xfId="31218"/>
    <cellStyle name="40% - Accent4 2 5 4 2 2 2 2" xfId="43615"/>
    <cellStyle name="40% - Accent4 2 5 4 2 2 3" xfId="39796"/>
    <cellStyle name="40% - Accent4 2 5 4 2 2 4" xfId="48314"/>
    <cellStyle name="40% - Accent4 2 5 4 2 2 5" xfId="52935"/>
    <cellStyle name="40% - Accent4 2 5 4 2 3" xfId="27075"/>
    <cellStyle name="40% - Accent4 2 5 4 2 3 2" xfId="31219"/>
    <cellStyle name="40% - Accent4 2 5 4 2 3 2 2" xfId="43616"/>
    <cellStyle name="40% - Accent4 2 5 4 2 3 3" xfId="41098"/>
    <cellStyle name="40% - Accent4 2 5 4 2 3 4" xfId="48315"/>
    <cellStyle name="40% - Accent4 2 5 4 2 3 5" xfId="52936"/>
    <cellStyle name="40% - Accent4 2 5 4 2 4" xfId="31217"/>
    <cellStyle name="40% - Accent4 2 5 4 2 4 2" xfId="43614"/>
    <cellStyle name="40% - Accent4 2 5 4 2 5" xfId="38496"/>
    <cellStyle name="40% - Accent4 2 5 4 2 6" xfId="48313"/>
    <cellStyle name="40% - Accent4 2 5 4 2 7" xfId="52934"/>
    <cellStyle name="40% - Accent4 2 5 4 3" xfId="20735"/>
    <cellStyle name="40% - Accent4 2 5 4 3 2" xfId="31220"/>
    <cellStyle name="40% - Accent4 2 5 4 3 2 2" xfId="43617"/>
    <cellStyle name="40% - Accent4 2 5 4 3 3" xfId="37846"/>
    <cellStyle name="40% - Accent4 2 5 4 3 4" xfId="48316"/>
    <cellStyle name="40% - Accent4 2 5 4 3 5" xfId="52937"/>
    <cellStyle name="40% - Accent4 2 5 4 4" xfId="25158"/>
    <cellStyle name="40% - Accent4 2 5 4 4 2" xfId="31221"/>
    <cellStyle name="40% - Accent4 2 5 4 4 2 2" xfId="43618"/>
    <cellStyle name="40% - Accent4 2 5 4 4 3" xfId="39147"/>
    <cellStyle name="40% - Accent4 2 5 4 4 4" xfId="48317"/>
    <cellStyle name="40% - Accent4 2 5 4 4 5" xfId="52938"/>
    <cellStyle name="40% - Accent4 2 5 4 5" xfId="26435"/>
    <cellStyle name="40% - Accent4 2 5 4 5 2" xfId="31222"/>
    <cellStyle name="40% - Accent4 2 5 4 5 2 2" xfId="43619"/>
    <cellStyle name="40% - Accent4 2 5 4 5 3" xfId="40446"/>
    <cellStyle name="40% - Accent4 2 5 4 5 4" xfId="48318"/>
    <cellStyle name="40% - Accent4 2 5 4 5 5" xfId="52939"/>
    <cellStyle name="40% - Accent4 2 5 4 6" xfId="31216"/>
    <cellStyle name="40% - Accent4 2 5 4 6 2" xfId="43613"/>
    <cellStyle name="40% - Accent4 2 5 4 7" xfId="37186"/>
    <cellStyle name="40% - Accent4 2 5 4 8" xfId="48312"/>
    <cellStyle name="40% - Accent4 2 5 4 9" xfId="52933"/>
    <cellStyle name="40% - Accent4 2 5 5" xfId="17001"/>
    <cellStyle name="40% - Accent4 2 6" xfId="12957"/>
    <cellStyle name="40% - Accent4 2 6 2" xfId="17902"/>
    <cellStyle name="40% - Accent4 2 6 2 2" xfId="22951"/>
    <cellStyle name="40% - Accent4 2 6 2 2 2" xfId="25794"/>
    <cellStyle name="40% - Accent4 2 6 2 2 2 2" xfId="31225"/>
    <cellStyle name="40% - Accent4 2 6 2 2 2 2 2" xfId="43622"/>
    <cellStyle name="40% - Accent4 2 6 2 2 2 3" xfId="39797"/>
    <cellStyle name="40% - Accent4 2 6 2 2 2 4" xfId="48321"/>
    <cellStyle name="40% - Accent4 2 6 2 2 2 5" xfId="52942"/>
    <cellStyle name="40% - Accent4 2 6 2 2 3" xfId="27076"/>
    <cellStyle name="40% - Accent4 2 6 2 2 3 2" xfId="31226"/>
    <cellStyle name="40% - Accent4 2 6 2 2 3 2 2" xfId="43623"/>
    <cellStyle name="40% - Accent4 2 6 2 2 3 3" xfId="41099"/>
    <cellStyle name="40% - Accent4 2 6 2 2 3 4" xfId="48322"/>
    <cellStyle name="40% - Accent4 2 6 2 2 3 5" xfId="52943"/>
    <cellStyle name="40% - Accent4 2 6 2 2 4" xfId="31224"/>
    <cellStyle name="40% - Accent4 2 6 2 2 4 2" xfId="43621"/>
    <cellStyle name="40% - Accent4 2 6 2 2 5" xfId="38497"/>
    <cellStyle name="40% - Accent4 2 6 2 2 6" xfId="48320"/>
    <cellStyle name="40% - Accent4 2 6 2 2 7" xfId="52941"/>
    <cellStyle name="40% - Accent4 2 6 2 3" xfId="20736"/>
    <cellStyle name="40% - Accent4 2 6 2 3 2" xfId="31227"/>
    <cellStyle name="40% - Accent4 2 6 2 3 2 2" xfId="43624"/>
    <cellStyle name="40% - Accent4 2 6 2 3 3" xfId="37847"/>
    <cellStyle name="40% - Accent4 2 6 2 3 4" xfId="48323"/>
    <cellStyle name="40% - Accent4 2 6 2 3 5" xfId="52944"/>
    <cellStyle name="40% - Accent4 2 6 2 4" xfId="25159"/>
    <cellStyle name="40% - Accent4 2 6 2 4 2" xfId="31228"/>
    <cellStyle name="40% - Accent4 2 6 2 4 2 2" xfId="43625"/>
    <cellStyle name="40% - Accent4 2 6 2 4 3" xfId="39148"/>
    <cellStyle name="40% - Accent4 2 6 2 4 4" xfId="48324"/>
    <cellStyle name="40% - Accent4 2 6 2 4 5" xfId="52945"/>
    <cellStyle name="40% - Accent4 2 6 2 5" xfId="26436"/>
    <cellStyle name="40% - Accent4 2 6 2 5 2" xfId="31229"/>
    <cellStyle name="40% - Accent4 2 6 2 5 2 2" xfId="43626"/>
    <cellStyle name="40% - Accent4 2 6 2 5 3" xfId="40447"/>
    <cellStyle name="40% - Accent4 2 6 2 5 4" xfId="48325"/>
    <cellStyle name="40% - Accent4 2 6 2 5 5" xfId="52946"/>
    <cellStyle name="40% - Accent4 2 6 2 6" xfId="31223"/>
    <cellStyle name="40% - Accent4 2 6 2 6 2" xfId="43620"/>
    <cellStyle name="40% - Accent4 2 6 2 7" xfId="37187"/>
    <cellStyle name="40% - Accent4 2 6 2 8" xfId="48319"/>
    <cellStyle name="40% - Accent4 2 6 2 9" xfId="52940"/>
    <cellStyle name="40% - Accent4 2 6 3" xfId="17903"/>
    <cellStyle name="40% - Accent4 2 6 3 2" xfId="22952"/>
    <cellStyle name="40% - Accent4 2 6 3 2 2" xfId="25795"/>
    <cellStyle name="40% - Accent4 2 6 3 2 2 2" xfId="31232"/>
    <cellStyle name="40% - Accent4 2 6 3 2 2 2 2" xfId="43629"/>
    <cellStyle name="40% - Accent4 2 6 3 2 2 3" xfId="39798"/>
    <cellStyle name="40% - Accent4 2 6 3 2 2 4" xfId="48328"/>
    <cellStyle name="40% - Accent4 2 6 3 2 2 5" xfId="52949"/>
    <cellStyle name="40% - Accent4 2 6 3 2 3" xfId="27077"/>
    <cellStyle name="40% - Accent4 2 6 3 2 3 2" xfId="31233"/>
    <cellStyle name="40% - Accent4 2 6 3 2 3 2 2" xfId="43630"/>
    <cellStyle name="40% - Accent4 2 6 3 2 3 3" xfId="41100"/>
    <cellStyle name="40% - Accent4 2 6 3 2 3 4" xfId="48329"/>
    <cellStyle name="40% - Accent4 2 6 3 2 3 5" xfId="52950"/>
    <cellStyle name="40% - Accent4 2 6 3 2 4" xfId="31231"/>
    <cellStyle name="40% - Accent4 2 6 3 2 4 2" xfId="43628"/>
    <cellStyle name="40% - Accent4 2 6 3 2 5" xfId="38498"/>
    <cellStyle name="40% - Accent4 2 6 3 2 6" xfId="48327"/>
    <cellStyle name="40% - Accent4 2 6 3 2 7" xfId="52948"/>
    <cellStyle name="40% - Accent4 2 6 3 3" xfId="20737"/>
    <cellStyle name="40% - Accent4 2 6 3 3 2" xfId="31234"/>
    <cellStyle name="40% - Accent4 2 6 3 3 2 2" xfId="43631"/>
    <cellStyle name="40% - Accent4 2 6 3 3 3" xfId="37848"/>
    <cellStyle name="40% - Accent4 2 6 3 3 4" xfId="48330"/>
    <cellStyle name="40% - Accent4 2 6 3 3 5" xfId="52951"/>
    <cellStyle name="40% - Accent4 2 6 3 4" xfId="25160"/>
    <cellStyle name="40% - Accent4 2 6 3 4 2" xfId="31235"/>
    <cellStyle name="40% - Accent4 2 6 3 4 2 2" xfId="43632"/>
    <cellStyle name="40% - Accent4 2 6 3 4 3" xfId="39149"/>
    <cellStyle name="40% - Accent4 2 6 3 4 4" xfId="48331"/>
    <cellStyle name="40% - Accent4 2 6 3 4 5" xfId="52952"/>
    <cellStyle name="40% - Accent4 2 6 3 5" xfId="26437"/>
    <cellStyle name="40% - Accent4 2 6 3 5 2" xfId="31236"/>
    <cellStyle name="40% - Accent4 2 6 3 5 2 2" xfId="43633"/>
    <cellStyle name="40% - Accent4 2 6 3 5 3" xfId="40448"/>
    <cellStyle name="40% - Accent4 2 6 3 5 4" xfId="48332"/>
    <cellStyle name="40% - Accent4 2 6 3 5 5" xfId="52953"/>
    <cellStyle name="40% - Accent4 2 6 3 6" xfId="31230"/>
    <cellStyle name="40% - Accent4 2 6 3 6 2" xfId="43627"/>
    <cellStyle name="40% - Accent4 2 6 3 7" xfId="37188"/>
    <cellStyle name="40% - Accent4 2 6 3 8" xfId="48326"/>
    <cellStyle name="40% - Accent4 2 6 3 9" xfId="52947"/>
    <cellStyle name="40% - Accent4 2 6 4" xfId="17002"/>
    <cellStyle name="40% - Accent4 2 7" xfId="12958"/>
    <cellStyle name="40% - Accent4 2 7 10" xfId="17432"/>
    <cellStyle name="40% - Accent4 2 7 2" xfId="22646"/>
    <cellStyle name="40% - Accent4 2 7 2 2" xfId="25491"/>
    <cellStyle name="40% - Accent4 2 7 2 2 2" xfId="31239"/>
    <cellStyle name="40% - Accent4 2 7 2 2 2 2" xfId="43636"/>
    <cellStyle name="40% - Accent4 2 7 2 2 3" xfId="39491"/>
    <cellStyle name="40% - Accent4 2 7 2 2 4" xfId="48335"/>
    <cellStyle name="40% - Accent4 2 7 2 2 5" xfId="52956"/>
    <cellStyle name="40% - Accent4 2 7 2 3" xfId="26771"/>
    <cellStyle name="40% - Accent4 2 7 2 3 2" xfId="31240"/>
    <cellStyle name="40% - Accent4 2 7 2 3 2 2" xfId="43637"/>
    <cellStyle name="40% - Accent4 2 7 2 3 3" xfId="40792"/>
    <cellStyle name="40% - Accent4 2 7 2 3 4" xfId="48336"/>
    <cellStyle name="40% - Accent4 2 7 2 3 5" xfId="52957"/>
    <cellStyle name="40% - Accent4 2 7 2 4" xfId="31238"/>
    <cellStyle name="40% - Accent4 2 7 2 4 2" xfId="43635"/>
    <cellStyle name="40% - Accent4 2 7 2 5" xfId="38190"/>
    <cellStyle name="40% - Accent4 2 7 2 6" xfId="48334"/>
    <cellStyle name="40% - Accent4 2 7 2 7" xfId="52955"/>
    <cellStyle name="40% - Accent4 2 7 3" xfId="20431"/>
    <cellStyle name="40% - Accent4 2 7 3 2" xfId="31241"/>
    <cellStyle name="40% - Accent4 2 7 3 2 2" xfId="43638"/>
    <cellStyle name="40% - Accent4 2 7 3 3" xfId="37541"/>
    <cellStyle name="40% - Accent4 2 7 3 4" xfId="48337"/>
    <cellStyle name="40% - Accent4 2 7 3 5" xfId="52958"/>
    <cellStyle name="40% - Accent4 2 7 4" xfId="24854"/>
    <cellStyle name="40% - Accent4 2 7 4 2" xfId="31242"/>
    <cellStyle name="40% - Accent4 2 7 4 2 2" xfId="43639"/>
    <cellStyle name="40% - Accent4 2 7 4 3" xfId="38842"/>
    <cellStyle name="40% - Accent4 2 7 4 4" xfId="48338"/>
    <cellStyle name="40% - Accent4 2 7 4 5" xfId="52959"/>
    <cellStyle name="40% - Accent4 2 7 5" xfId="26130"/>
    <cellStyle name="40% - Accent4 2 7 5 2" xfId="31243"/>
    <cellStyle name="40% - Accent4 2 7 5 2 2" xfId="43640"/>
    <cellStyle name="40% - Accent4 2 7 5 3" xfId="40140"/>
    <cellStyle name="40% - Accent4 2 7 5 4" xfId="48339"/>
    <cellStyle name="40% - Accent4 2 7 5 5" xfId="52960"/>
    <cellStyle name="40% - Accent4 2 7 6" xfId="31237"/>
    <cellStyle name="40% - Accent4 2 7 6 2" xfId="43634"/>
    <cellStyle name="40% - Accent4 2 7 7" xfId="36880"/>
    <cellStyle name="40% - Accent4 2 7 8" xfId="48333"/>
    <cellStyle name="40% - Accent4 2 7 9" xfId="52954"/>
    <cellStyle name="40% - Accent4 2 8" xfId="12959"/>
    <cellStyle name="40% - Accent4 2 8 10" xfId="17533"/>
    <cellStyle name="40% - Accent4 2 8 2" xfId="22663"/>
    <cellStyle name="40% - Accent4 2 8 2 2" xfId="25507"/>
    <cellStyle name="40% - Accent4 2 8 2 2 2" xfId="31246"/>
    <cellStyle name="40% - Accent4 2 8 2 2 2 2" xfId="43643"/>
    <cellStyle name="40% - Accent4 2 8 2 2 3" xfId="39507"/>
    <cellStyle name="40% - Accent4 2 8 2 2 4" xfId="48342"/>
    <cellStyle name="40% - Accent4 2 8 2 2 5" xfId="52963"/>
    <cellStyle name="40% - Accent4 2 8 2 3" xfId="26787"/>
    <cellStyle name="40% - Accent4 2 8 2 3 2" xfId="31247"/>
    <cellStyle name="40% - Accent4 2 8 2 3 2 2" xfId="43644"/>
    <cellStyle name="40% - Accent4 2 8 2 3 3" xfId="40808"/>
    <cellStyle name="40% - Accent4 2 8 2 3 4" xfId="48343"/>
    <cellStyle name="40% - Accent4 2 8 2 3 5" xfId="52964"/>
    <cellStyle name="40% - Accent4 2 8 2 4" xfId="31245"/>
    <cellStyle name="40% - Accent4 2 8 2 4 2" xfId="43642"/>
    <cellStyle name="40% - Accent4 2 8 2 5" xfId="38206"/>
    <cellStyle name="40% - Accent4 2 8 2 6" xfId="48341"/>
    <cellStyle name="40% - Accent4 2 8 2 7" xfId="52962"/>
    <cellStyle name="40% - Accent4 2 8 3" xfId="20448"/>
    <cellStyle name="40% - Accent4 2 8 3 2" xfId="31248"/>
    <cellStyle name="40% - Accent4 2 8 3 2 2" xfId="43645"/>
    <cellStyle name="40% - Accent4 2 8 3 3" xfId="37557"/>
    <cellStyle name="40% - Accent4 2 8 3 4" xfId="48344"/>
    <cellStyle name="40% - Accent4 2 8 3 5" xfId="52965"/>
    <cellStyle name="40% - Accent4 2 8 4" xfId="24870"/>
    <cellStyle name="40% - Accent4 2 8 4 2" xfId="31249"/>
    <cellStyle name="40% - Accent4 2 8 4 2 2" xfId="43646"/>
    <cellStyle name="40% - Accent4 2 8 4 3" xfId="38858"/>
    <cellStyle name="40% - Accent4 2 8 4 4" xfId="48345"/>
    <cellStyle name="40% - Accent4 2 8 4 5" xfId="52966"/>
    <cellStyle name="40% - Accent4 2 8 5" xfId="26146"/>
    <cellStyle name="40% - Accent4 2 8 5 2" xfId="31250"/>
    <cellStyle name="40% - Accent4 2 8 5 2 2" xfId="43647"/>
    <cellStyle name="40% - Accent4 2 8 5 3" xfId="40156"/>
    <cellStyle name="40% - Accent4 2 8 5 4" xfId="48346"/>
    <cellStyle name="40% - Accent4 2 8 5 5" xfId="52967"/>
    <cellStyle name="40% - Accent4 2 8 6" xfId="31244"/>
    <cellStyle name="40% - Accent4 2 8 6 2" xfId="43641"/>
    <cellStyle name="40% - Accent4 2 8 7" xfId="36896"/>
    <cellStyle name="40% - Accent4 2 8 8" xfId="48340"/>
    <cellStyle name="40% - Accent4 2 8 9" xfId="52961"/>
    <cellStyle name="40% - Accent4 2 9" xfId="12960"/>
    <cellStyle name="40% - Accent4 2 9 2" xfId="17904"/>
    <cellStyle name="40% - Accent4 3" xfId="161"/>
    <cellStyle name="40% - Accent4 3 2" xfId="12962"/>
    <cellStyle name="40% - Accent4 3 2 2" xfId="12963"/>
    <cellStyle name="40% - Accent4 3 2 2 2" xfId="12964"/>
    <cellStyle name="40% - Accent4 3 2 2 2 2" xfId="12965"/>
    <cellStyle name="40% - Accent4 3 2 2 3" xfId="12966"/>
    <cellStyle name="40% - Accent4 3 2 3" xfId="12967"/>
    <cellStyle name="40% - Accent4 3 2 3 2" xfId="12968"/>
    <cellStyle name="40% - Accent4 3 2 4" xfId="12969"/>
    <cellStyle name="40% - Accent4 3 2 5" xfId="17905"/>
    <cellStyle name="40% - Accent4 3 3" xfId="12970"/>
    <cellStyle name="40% - Accent4 3 3 2" xfId="12971"/>
    <cellStyle name="40% - Accent4 3 3 2 2" xfId="12972"/>
    <cellStyle name="40% - Accent4 3 3 2 2 2" xfId="12973"/>
    <cellStyle name="40% - Accent4 3 3 2 3" xfId="12974"/>
    <cellStyle name="40% - Accent4 3 3 3" xfId="12975"/>
    <cellStyle name="40% - Accent4 3 3 3 2" xfId="12976"/>
    <cellStyle name="40% - Accent4 3 3 4" xfId="12977"/>
    <cellStyle name="40% - Accent4 3 3 5" xfId="18288"/>
    <cellStyle name="40% - Accent4 3 4" xfId="12978"/>
    <cellStyle name="40% - Accent4 3 4 2" xfId="12979"/>
    <cellStyle name="40% - Accent4 3 4 2 2" xfId="12980"/>
    <cellStyle name="40% - Accent4 3 4 3" xfId="12981"/>
    <cellStyle name="40% - Accent4 3 5" xfId="12982"/>
    <cellStyle name="40% - Accent4 3 5 2" xfId="12983"/>
    <cellStyle name="40% - Accent4 3 6" xfId="12984"/>
    <cellStyle name="40% - Accent4 3 7" xfId="17003"/>
    <cellStyle name="40% - Accent4 3 8" xfId="12961"/>
    <cellStyle name="40% - Accent4 4" xfId="162"/>
    <cellStyle name="40% - Accent4 4 2" xfId="18446"/>
    <cellStyle name="40% - Accent4 4 3" xfId="17004"/>
    <cellStyle name="40% - Accent4 4 4" xfId="12985"/>
    <cellStyle name="40% - Accent4 5" xfId="163"/>
    <cellStyle name="40% - Accent4 5 2" xfId="17369"/>
    <cellStyle name="40% - Accent4 5 3" xfId="12986"/>
    <cellStyle name="40% - Accent4 6" xfId="164"/>
    <cellStyle name="40% - Accent4 6 2" xfId="17532"/>
    <cellStyle name="40% - Accent4 6 3" xfId="12987"/>
    <cellStyle name="40% - Accent4 7" xfId="165"/>
    <cellStyle name="40% - Accent4 7 2" xfId="17906"/>
    <cellStyle name="40% - Accent4 7 3" xfId="12988"/>
    <cellStyle name="40% - Accent4 8" xfId="166"/>
    <cellStyle name="40% - Accent4 8 2" xfId="17907"/>
    <cellStyle name="40% - Accent4 8 3" xfId="12989"/>
    <cellStyle name="40% - Accent4 9" xfId="167"/>
    <cellStyle name="40% - Accent5" xfId="12451" builtinId="47" customBuiltin="1"/>
    <cellStyle name="40% - Accent5 10" xfId="168"/>
    <cellStyle name="40% - Accent5 11" xfId="169"/>
    <cellStyle name="40% - Accent5 12" xfId="170"/>
    <cellStyle name="40% - Accent5 13" xfId="171"/>
    <cellStyle name="40% - Accent5 14" xfId="172"/>
    <cellStyle name="40% - Accent5 15" xfId="173"/>
    <cellStyle name="40% - Accent5 16" xfId="702"/>
    <cellStyle name="40% - Accent5 16 2" xfId="46116"/>
    <cellStyle name="40% - Accent5 17" xfId="46154"/>
    <cellStyle name="40% - Accent5 2" xfId="174"/>
    <cellStyle name="40% - Accent5 2 10" xfId="12990"/>
    <cellStyle name="40% - Accent5 2 10 2" xfId="22953"/>
    <cellStyle name="40% - Accent5 2 10 2 2" xfId="25796"/>
    <cellStyle name="40% - Accent5 2 10 2 2 2" xfId="31253"/>
    <cellStyle name="40% - Accent5 2 10 2 2 2 2" xfId="43650"/>
    <cellStyle name="40% - Accent5 2 10 2 2 3" xfId="39799"/>
    <cellStyle name="40% - Accent5 2 10 2 2 4" xfId="48349"/>
    <cellStyle name="40% - Accent5 2 10 2 2 5" xfId="52970"/>
    <cellStyle name="40% - Accent5 2 10 2 3" xfId="27078"/>
    <cellStyle name="40% - Accent5 2 10 2 3 2" xfId="31254"/>
    <cellStyle name="40% - Accent5 2 10 2 3 2 2" xfId="43651"/>
    <cellStyle name="40% - Accent5 2 10 2 3 3" xfId="41101"/>
    <cellStyle name="40% - Accent5 2 10 2 3 4" xfId="48350"/>
    <cellStyle name="40% - Accent5 2 10 2 3 5" xfId="52971"/>
    <cellStyle name="40% - Accent5 2 10 2 4" xfId="31252"/>
    <cellStyle name="40% - Accent5 2 10 2 4 2" xfId="43649"/>
    <cellStyle name="40% - Accent5 2 10 2 5" xfId="38499"/>
    <cellStyle name="40% - Accent5 2 10 2 6" xfId="48348"/>
    <cellStyle name="40% - Accent5 2 10 2 7" xfId="52969"/>
    <cellStyle name="40% - Accent5 2 10 3" xfId="20738"/>
    <cellStyle name="40% - Accent5 2 10 3 2" xfId="31255"/>
    <cellStyle name="40% - Accent5 2 10 3 2 2" xfId="43652"/>
    <cellStyle name="40% - Accent5 2 10 3 3" xfId="37849"/>
    <cellStyle name="40% - Accent5 2 10 3 4" xfId="48351"/>
    <cellStyle name="40% - Accent5 2 10 3 5" xfId="52972"/>
    <cellStyle name="40% - Accent5 2 10 4" xfId="25161"/>
    <cellStyle name="40% - Accent5 2 10 4 2" xfId="31256"/>
    <cellStyle name="40% - Accent5 2 10 4 2 2" xfId="43653"/>
    <cellStyle name="40% - Accent5 2 10 4 3" xfId="39150"/>
    <cellStyle name="40% - Accent5 2 10 4 4" xfId="48352"/>
    <cellStyle name="40% - Accent5 2 10 4 5" xfId="52973"/>
    <cellStyle name="40% - Accent5 2 10 5" xfId="26438"/>
    <cellStyle name="40% - Accent5 2 10 5 2" xfId="31257"/>
    <cellStyle name="40% - Accent5 2 10 5 2 2" xfId="43654"/>
    <cellStyle name="40% - Accent5 2 10 5 3" xfId="40449"/>
    <cellStyle name="40% - Accent5 2 10 5 4" xfId="48353"/>
    <cellStyle name="40% - Accent5 2 10 5 5" xfId="52974"/>
    <cellStyle name="40% - Accent5 2 10 6" xfId="31251"/>
    <cellStyle name="40% - Accent5 2 10 6 2" xfId="43648"/>
    <cellStyle name="40% - Accent5 2 10 7" xfId="37189"/>
    <cellStyle name="40% - Accent5 2 10 8" xfId="48347"/>
    <cellStyle name="40% - Accent5 2 10 9" xfId="52968"/>
    <cellStyle name="40% - Accent5 2 11" xfId="18559"/>
    <cellStyle name="40% - Accent5 2 11 2" xfId="23198"/>
    <cellStyle name="40% - Accent5 2 11 2 2" xfId="26034"/>
    <cellStyle name="40% - Accent5 2 11 2 2 2" xfId="31260"/>
    <cellStyle name="40% - Accent5 2 11 2 2 2 2" xfId="43657"/>
    <cellStyle name="40% - Accent5 2 11 2 2 3" xfId="40043"/>
    <cellStyle name="40% - Accent5 2 11 2 2 4" xfId="48356"/>
    <cellStyle name="40% - Accent5 2 11 2 2 5" xfId="52977"/>
    <cellStyle name="40% - Accent5 2 11 2 3" xfId="27319"/>
    <cellStyle name="40% - Accent5 2 11 2 3 2" xfId="31261"/>
    <cellStyle name="40% - Accent5 2 11 2 3 2 2" xfId="43658"/>
    <cellStyle name="40% - Accent5 2 11 2 3 3" xfId="41345"/>
    <cellStyle name="40% - Accent5 2 11 2 3 4" xfId="48357"/>
    <cellStyle name="40% - Accent5 2 11 2 3 5" xfId="52978"/>
    <cellStyle name="40% - Accent5 2 11 2 4" xfId="31259"/>
    <cellStyle name="40% - Accent5 2 11 2 4 2" xfId="43656"/>
    <cellStyle name="40% - Accent5 2 11 2 5" xfId="38743"/>
    <cellStyle name="40% - Accent5 2 11 2 6" xfId="48355"/>
    <cellStyle name="40% - Accent5 2 11 2 7" xfId="52976"/>
    <cellStyle name="40% - Accent5 2 11 3" xfId="20985"/>
    <cellStyle name="40% - Accent5 2 11 3 2" xfId="31262"/>
    <cellStyle name="40% - Accent5 2 11 3 2 2" xfId="43659"/>
    <cellStyle name="40% - Accent5 2 11 3 3" xfId="38093"/>
    <cellStyle name="40% - Accent5 2 11 3 4" xfId="48358"/>
    <cellStyle name="40% - Accent5 2 11 3 5" xfId="52979"/>
    <cellStyle name="40% - Accent5 2 11 4" xfId="25402"/>
    <cellStyle name="40% - Accent5 2 11 4 2" xfId="31263"/>
    <cellStyle name="40% - Accent5 2 11 4 2 2" xfId="43660"/>
    <cellStyle name="40% - Accent5 2 11 4 3" xfId="39394"/>
    <cellStyle name="40% - Accent5 2 11 4 4" xfId="48359"/>
    <cellStyle name="40% - Accent5 2 11 4 5" xfId="52980"/>
    <cellStyle name="40% - Accent5 2 11 5" xfId="26682"/>
    <cellStyle name="40% - Accent5 2 11 5 2" xfId="31264"/>
    <cellStyle name="40% - Accent5 2 11 5 2 2" xfId="43661"/>
    <cellStyle name="40% - Accent5 2 11 5 3" xfId="40693"/>
    <cellStyle name="40% - Accent5 2 11 5 4" xfId="48360"/>
    <cellStyle name="40% - Accent5 2 11 5 5" xfId="52981"/>
    <cellStyle name="40% - Accent5 2 11 6" xfId="31258"/>
    <cellStyle name="40% - Accent5 2 11 6 2" xfId="43655"/>
    <cellStyle name="40% - Accent5 2 11 7" xfId="37433"/>
    <cellStyle name="40% - Accent5 2 11 8" xfId="48354"/>
    <cellStyle name="40% - Accent5 2 11 9" xfId="52975"/>
    <cellStyle name="40% - Accent5 2 12" xfId="18637"/>
    <cellStyle name="40% - Accent5 2 13" xfId="18660"/>
    <cellStyle name="40% - Accent5 2 13 2" xfId="23262"/>
    <cellStyle name="40% - Accent5 2 13 2 2" xfId="26097"/>
    <cellStyle name="40% - Accent5 2 13 2 2 2" xfId="31267"/>
    <cellStyle name="40% - Accent5 2 13 2 2 2 2" xfId="43664"/>
    <cellStyle name="40% - Accent5 2 13 2 2 3" xfId="40107"/>
    <cellStyle name="40% - Accent5 2 13 2 2 4" xfId="48363"/>
    <cellStyle name="40% - Accent5 2 13 2 2 5" xfId="52984"/>
    <cellStyle name="40% - Accent5 2 13 2 3" xfId="27383"/>
    <cellStyle name="40% - Accent5 2 13 2 3 2" xfId="31268"/>
    <cellStyle name="40% - Accent5 2 13 2 3 2 2" xfId="43665"/>
    <cellStyle name="40% - Accent5 2 13 2 3 3" xfId="41411"/>
    <cellStyle name="40% - Accent5 2 13 2 3 4" xfId="48364"/>
    <cellStyle name="40% - Accent5 2 13 2 3 5" xfId="52985"/>
    <cellStyle name="40% - Accent5 2 13 2 4" xfId="31266"/>
    <cellStyle name="40% - Accent5 2 13 2 4 2" xfId="43663"/>
    <cellStyle name="40% - Accent5 2 13 2 5" xfId="38809"/>
    <cellStyle name="40% - Accent5 2 13 2 6" xfId="48362"/>
    <cellStyle name="40% - Accent5 2 13 2 7" xfId="52983"/>
    <cellStyle name="40% - Accent5 2 13 3" xfId="21049"/>
    <cellStyle name="40% - Accent5 2 13 3 2" xfId="31269"/>
    <cellStyle name="40% - Accent5 2 13 3 2 2" xfId="43666"/>
    <cellStyle name="40% - Accent5 2 13 3 3" xfId="38157"/>
    <cellStyle name="40% - Accent5 2 13 3 4" xfId="48365"/>
    <cellStyle name="40% - Accent5 2 13 3 5" xfId="52986"/>
    <cellStyle name="40% - Accent5 2 13 4" xfId="25464"/>
    <cellStyle name="40% - Accent5 2 13 4 2" xfId="31270"/>
    <cellStyle name="40% - Accent5 2 13 4 2 2" xfId="43667"/>
    <cellStyle name="40% - Accent5 2 13 4 3" xfId="39458"/>
    <cellStyle name="40% - Accent5 2 13 4 4" xfId="48366"/>
    <cellStyle name="40% - Accent5 2 13 4 5" xfId="52987"/>
    <cellStyle name="40% - Accent5 2 13 5" xfId="26744"/>
    <cellStyle name="40% - Accent5 2 13 5 2" xfId="31271"/>
    <cellStyle name="40% - Accent5 2 13 5 2 2" xfId="43668"/>
    <cellStyle name="40% - Accent5 2 13 5 3" xfId="40759"/>
    <cellStyle name="40% - Accent5 2 13 5 4" xfId="48367"/>
    <cellStyle name="40% - Accent5 2 13 5 5" xfId="52988"/>
    <cellStyle name="40% - Accent5 2 13 6" xfId="31265"/>
    <cellStyle name="40% - Accent5 2 13 6 2" xfId="43662"/>
    <cellStyle name="40% - Accent5 2 13 7" xfId="37497"/>
    <cellStyle name="40% - Accent5 2 13 8" xfId="48361"/>
    <cellStyle name="40% - Accent5 2 13 9" xfId="52982"/>
    <cellStyle name="40% - Accent5 2 14" xfId="27441"/>
    <cellStyle name="40% - Accent5 2 14 2" xfId="31272"/>
    <cellStyle name="40% - Accent5 2 14 2 2" xfId="43669"/>
    <cellStyle name="40% - Accent5 2 14 3" xfId="41455"/>
    <cellStyle name="40% - Accent5 2 14 4" xfId="48368"/>
    <cellStyle name="40% - Accent5 2 14 5" xfId="52989"/>
    <cellStyle name="40% - Accent5 2 15" xfId="17005"/>
    <cellStyle name="40% - Accent5 2 16" xfId="12470"/>
    <cellStyle name="40% - Accent5 2 2" xfId="755"/>
    <cellStyle name="40% - Accent5 2 2 2" xfId="1541"/>
    <cellStyle name="40% - Accent5 2 2 2 2" xfId="3026"/>
    <cellStyle name="40% - Accent5 2 2 2 2 2" xfId="5927"/>
    <cellStyle name="40% - Accent5 2 2 2 2 2 2" xfId="11703"/>
    <cellStyle name="40% - Accent5 2 2 2 2 3" xfId="8818"/>
    <cellStyle name="40% - Accent5 2 2 2 2 4" xfId="17452"/>
    <cellStyle name="40% - Accent5 2 2 2 3" xfId="4487"/>
    <cellStyle name="40% - Accent5 2 2 2 3 2" xfId="10263"/>
    <cellStyle name="40% - Accent5 2 2 2 4" xfId="7378"/>
    <cellStyle name="40% - Accent5 2 2 2 5" xfId="12992"/>
    <cellStyle name="40% - Accent5 2 2 3" xfId="2365"/>
    <cellStyle name="40% - Accent5 2 2 3 2" xfId="5269"/>
    <cellStyle name="40% - Accent5 2 2 3 2 2" xfId="11045"/>
    <cellStyle name="40% - Accent5 2 2 3 2 3" xfId="18693"/>
    <cellStyle name="40% - Accent5 2 2 3 3" xfId="8160"/>
    <cellStyle name="40% - Accent5 2 2 3 4" xfId="12993"/>
    <cellStyle name="40% - Accent5 2 2 4" xfId="3829"/>
    <cellStyle name="40% - Accent5 2 2 4 2" xfId="9605"/>
    <cellStyle name="40% - Accent5 2 2 4 3" xfId="17006"/>
    <cellStyle name="40% - Accent5 2 2 5" xfId="6720"/>
    <cellStyle name="40% - Accent5 2 2 6" xfId="12991"/>
    <cellStyle name="40% - Accent5 2 3" xfId="12994"/>
    <cellStyle name="40% - Accent5 2 3 2" xfId="12995"/>
    <cellStyle name="40% - Accent5 2 3 2 10" xfId="37190"/>
    <cellStyle name="40% - Accent5 2 3 2 11" xfId="48369"/>
    <cellStyle name="40% - Accent5 2 3 2 12" xfId="52990"/>
    <cellStyle name="40% - Accent5 2 3 2 2" xfId="17908"/>
    <cellStyle name="40% - Accent5 2 3 2 2 10" xfId="48370"/>
    <cellStyle name="40% - Accent5 2 3 2 2 11" xfId="52991"/>
    <cellStyle name="40% - Accent5 2 3 2 2 2" xfId="17909"/>
    <cellStyle name="40% - Accent5 2 3 2 2 2 2" xfId="22956"/>
    <cellStyle name="40% - Accent5 2 3 2 2 2 2 2" xfId="25799"/>
    <cellStyle name="40% - Accent5 2 3 2 2 2 2 2 2" xfId="31277"/>
    <cellStyle name="40% - Accent5 2 3 2 2 2 2 2 2 2" xfId="43674"/>
    <cellStyle name="40% - Accent5 2 3 2 2 2 2 2 3" xfId="39802"/>
    <cellStyle name="40% - Accent5 2 3 2 2 2 2 2 4" xfId="48373"/>
    <cellStyle name="40% - Accent5 2 3 2 2 2 2 2 5" xfId="52994"/>
    <cellStyle name="40% - Accent5 2 3 2 2 2 2 3" xfId="27081"/>
    <cellStyle name="40% - Accent5 2 3 2 2 2 2 3 2" xfId="31278"/>
    <cellStyle name="40% - Accent5 2 3 2 2 2 2 3 2 2" xfId="43675"/>
    <cellStyle name="40% - Accent5 2 3 2 2 2 2 3 3" xfId="41104"/>
    <cellStyle name="40% - Accent5 2 3 2 2 2 2 3 4" xfId="48374"/>
    <cellStyle name="40% - Accent5 2 3 2 2 2 2 3 5" xfId="52995"/>
    <cellStyle name="40% - Accent5 2 3 2 2 2 2 4" xfId="31276"/>
    <cellStyle name="40% - Accent5 2 3 2 2 2 2 4 2" xfId="43673"/>
    <cellStyle name="40% - Accent5 2 3 2 2 2 2 5" xfId="38502"/>
    <cellStyle name="40% - Accent5 2 3 2 2 2 2 6" xfId="48372"/>
    <cellStyle name="40% - Accent5 2 3 2 2 2 2 7" xfId="52993"/>
    <cellStyle name="40% - Accent5 2 3 2 2 2 3" xfId="20741"/>
    <cellStyle name="40% - Accent5 2 3 2 2 2 3 2" xfId="31279"/>
    <cellStyle name="40% - Accent5 2 3 2 2 2 3 2 2" xfId="43676"/>
    <cellStyle name="40% - Accent5 2 3 2 2 2 3 3" xfId="37852"/>
    <cellStyle name="40% - Accent5 2 3 2 2 2 3 4" xfId="48375"/>
    <cellStyle name="40% - Accent5 2 3 2 2 2 3 5" xfId="52996"/>
    <cellStyle name="40% - Accent5 2 3 2 2 2 4" xfId="25164"/>
    <cellStyle name="40% - Accent5 2 3 2 2 2 4 2" xfId="31280"/>
    <cellStyle name="40% - Accent5 2 3 2 2 2 4 2 2" xfId="43677"/>
    <cellStyle name="40% - Accent5 2 3 2 2 2 4 3" xfId="39153"/>
    <cellStyle name="40% - Accent5 2 3 2 2 2 4 4" xfId="48376"/>
    <cellStyle name="40% - Accent5 2 3 2 2 2 4 5" xfId="52997"/>
    <cellStyle name="40% - Accent5 2 3 2 2 2 5" xfId="26441"/>
    <cellStyle name="40% - Accent5 2 3 2 2 2 5 2" xfId="31281"/>
    <cellStyle name="40% - Accent5 2 3 2 2 2 5 2 2" xfId="43678"/>
    <cellStyle name="40% - Accent5 2 3 2 2 2 5 3" xfId="40452"/>
    <cellStyle name="40% - Accent5 2 3 2 2 2 5 4" xfId="48377"/>
    <cellStyle name="40% - Accent5 2 3 2 2 2 5 5" xfId="52998"/>
    <cellStyle name="40% - Accent5 2 3 2 2 2 6" xfId="31275"/>
    <cellStyle name="40% - Accent5 2 3 2 2 2 6 2" xfId="43672"/>
    <cellStyle name="40% - Accent5 2 3 2 2 2 7" xfId="37192"/>
    <cellStyle name="40% - Accent5 2 3 2 2 2 8" xfId="48371"/>
    <cellStyle name="40% - Accent5 2 3 2 2 2 9" xfId="52992"/>
    <cellStyle name="40% - Accent5 2 3 2 2 3" xfId="17910"/>
    <cellStyle name="40% - Accent5 2 3 2 2 3 2" xfId="22957"/>
    <cellStyle name="40% - Accent5 2 3 2 2 3 2 2" xfId="25800"/>
    <cellStyle name="40% - Accent5 2 3 2 2 3 2 2 2" xfId="31284"/>
    <cellStyle name="40% - Accent5 2 3 2 2 3 2 2 2 2" xfId="43681"/>
    <cellStyle name="40% - Accent5 2 3 2 2 3 2 2 3" xfId="39803"/>
    <cellStyle name="40% - Accent5 2 3 2 2 3 2 2 4" xfId="48380"/>
    <cellStyle name="40% - Accent5 2 3 2 2 3 2 2 5" xfId="53001"/>
    <cellStyle name="40% - Accent5 2 3 2 2 3 2 3" xfId="27082"/>
    <cellStyle name="40% - Accent5 2 3 2 2 3 2 3 2" xfId="31285"/>
    <cellStyle name="40% - Accent5 2 3 2 2 3 2 3 2 2" xfId="43682"/>
    <cellStyle name="40% - Accent5 2 3 2 2 3 2 3 3" xfId="41105"/>
    <cellStyle name="40% - Accent5 2 3 2 2 3 2 3 4" xfId="48381"/>
    <cellStyle name="40% - Accent5 2 3 2 2 3 2 3 5" xfId="53002"/>
    <cellStyle name="40% - Accent5 2 3 2 2 3 2 4" xfId="31283"/>
    <cellStyle name="40% - Accent5 2 3 2 2 3 2 4 2" xfId="43680"/>
    <cellStyle name="40% - Accent5 2 3 2 2 3 2 5" xfId="38503"/>
    <cellStyle name="40% - Accent5 2 3 2 2 3 2 6" xfId="48379"/>
    <cellStyle name="40% - Accent5 2 3 2 2 3 2 7" xfId="53000"/>
    <cellStyle name="40% - Accent5 2 3 2 2 3 3" xfId="20742"/>
    <cellStyle name="40% - Accent5 2 3 2 2 3 3 2" xfId="31286"/>
    <cellStyle name="40% - Accent5 2 3 2 2 3 3 2 2" xfId="43683"/>
    <cellStyle name="40% - Accent5 2 3 2 2 3 3 3" xfId="37853"/>
    <cellStyle name="40% - Accent5 2 3 2 2 3 3 4" xfId="48382"/>
    <cellStyle name="40% - Accent5 2 3 2 2 3 3 5" xfId="53003"/>
    <cellStyle name="40% - Accent5 2 3 2 2 3 4" xfId="25165"/>
    <cellStyle name="40% - Accent5 2 3 2 2 3 4 2" xfId="31287"/>
    <cellStyle name="40% - Accent5 2 3 2 2 3 4 2 2" xfId="43684"/>
    <cellStyle name="40% - Accent5 2 3 2 2 3 4 3" xfId="39154"/>
    <cellStyle name="40% - Accent5 2 3 2 2 3 4 4" xfId="48383"/>
    <cellStyle name="40% - Accent5 2 3 2 2 3 4 5" xfId="53004"/>
    <cellStyle name="40% - Accent5 2 3 2 2 3 5" xfId="26442"/>
    <cellStyle name="40% - Accent5 2 3 2 2 3 5 2" xfId="31288"/>
    <cellStyle name="40% - Accent5 2 3 2 2 3 5 2 2" xfId="43685"/>
    <cellStyle name="40% - Accent5 2 3 2 2 3 5 3" xfId="40453"/>
    <cellStyle name="40% - Accent5 2 3 2 2 3 5 4" xfId="48384"/>
    <cellStyle name="40% - Accent5 2 3 2 2 3 5 5" xfId="53005"/>
    <cellStyle name="40% - Accent5 2 3 2 2 3 6" xfId="31282"/>
    <cellStyle name="40% - Accent5 2 3 2 2 3 6 2" xfId="43679"/>
    <cellStyle name="40% - Accent5 2 3 2 2 3 7" xfId="37193"/>
    <cellStyle name="40% - Accent5 2 3 2 2 3 8" xfId="48378"/>
    <cellStyle name="40% - Accent5 2 3 2 2 3 9" xfId="52999"/>
    <cellStyle name="40% - Accent5 2 3 2 2 4" xfId="22955"/>
    <cellStyle name="40% - Accent5 2 3 2 2 4 2" xfId="25798"/>
    <cellStyle name="40% - Accent5 2 3 2 2 4 2 2" xfId="31290"/>
    <cellStyle name="40% - Accent5 2 3 2 2 4 2 2 2" xfId="43687"/>
    <cellStyle name="40% - Accent5 2 3 2 2 4 2 3" xfId="39801"/>
    <cellStyle name="40% - Accent5 2 3 2 2 4 2 4" xfId="48386"/>
    <cellStyle name="40% - Accent5 2 3 2 2 4 2 5" xfId="53007"/>
    <cellStyle name="40% - Accent5 2 3 2 2 4 3" xfId="27080"/>
    <cellStyle name="40% - Accent5 2 3 2 2 4 3 2" xfId="31291"/>
    <cellStyle name="40% - Accent5 2 3 2 2 4 3 2 2" xfId="43688"/>
    <cellStyle name="40% - Accent5 2 3 2 2 4 3 3" xfId="41103"/>
    <cellStyle name="40% - Accent5 2 3 2 2 4 3 4" xfId="48387"/>
    <cellStyle name="40% - Accent5 2 3 2 2 4 3 5" xfId="53008"/>
    <cellStyle name="40% - Accent5 2 3 2 2 4 4" xfId="31289"/>
    <cellStyle name="40% - Accent5 2 3 2 2 4 4 2" xfId="43686"/>
    <cellStyle name="40% - Accent5 2 3 2 2 4 5" xfId="38501"/>
    <cellStyle name="40% - Accent5 2 3 2 2 4 6" xfId="48385"/>
    <cellStyle name="40% - Accent5 2 3 2 2 4 7" xfId="53006"/>
    <cellStyle name="40% - Accent5 2 3 2 2 5" xfId="20740"/>
    <cellStyle name="40% - Accent5 2 3 2 2 5 2" xfId="31292"/>
    <cellStyle name="40% - Accent5 2 3 2 2 5 2 2" xfId="43689"/>
    <cellStyle name="40% - Accent5 2 3 2 2 5 3" xfId="37851"/>
    <cellStyle name="40% - Accent5 2 3 2 2 5 4" xfId="48388"/>
    <cellStyle name="40% - Accent5 2 3 2 2 5 5" xfId="53009"/>
    <cellStyle name="40% - Accent5 2 3 2 2 6" xfId="25163"/>
    <cellStyle name="40% - Accent5 2 3 2 2 6 2" xfId="31293"/>
    <cellStyle name="40% - Accent5 2 3 2 2 6 2 2" xfId="43690"/>
    <cellStyle name="40% - Accent5 2 3 2 2 6 3" xfId="39152"/>
    <cellStyle name="40% - Accent5 2 3 2 2 6 4" xfId="48389"/>
    <cellStyle name="40% - Accent5 2 3 2 2 6 5" xfId="53010"/>
    <cellStyle name="40% - Accent5 2 3 2 2 7" xfId="26440"/>
    <cellStyle name="40% - Accent5 2 3 2 2 7 2" xfId="31294"/>
    <cellStyle name="40% - Accent5 2 3 2 2 7 2 2" xfId="43691"/>
    <cellStyle name="40% - Accent5 2 3 2 2 7 3" xfId="40451"/>
    <cellStyle name="40% - Accent5 2 3 2 2 7 4" xfId="48390"/>
    <cellStyle name="40% - Accent5 2 3 2 2 7 5" xfId="53011"/>
    <cellStyle name="40% - Accent5 2 3 2 2 8" xfId="31274"/>
    <cellStyle name="40% - Accent5 2 3 2 2 8 2" xfId="43671"/>
    <cellStyle name="40% - Accent5 2 3 2 2 9" xfId="37191"/>
    <cellStyle name="40% - Accent5 2 3 2 3" xfId="17911"/>
    <cellStyle name="40% - Accent5 2 3 2 3 2" xfId="22958"/>
    <cellStyle name="40% - Accent5 2 3 2 3 2 2" xfId="25801"/>
    <cellStyle name="40% - Accent5 2 3 2 3 2 2 2" xfId="31297"/>
    <cellStyle name="40% - Accent5 2 3 2 3 2 2 2 2" xfId="43694"/>
    <cellStyle name="40% - Accent5 2 3 2 3 2 2 3" xfId="39804"/>
    <cellStyle name="40% - Accent5 2 3 2 3 2 2 4" xfId="48393"/>
    <cellStyle name="40% - Accent5 2 3 2 3 2 2 5" xfId="53014"/>
    <cellStyle name="40% - Accent5 2 3 2 3 2 3" xfId="27083"/>
    <cellStyle name="40% - Accent5 2 3 2 3 2 3 2" xfId="31298"/>
    <cellStyle name="40% - Accent5 2 3 2 3 2 3 2 2" xfId="43695"/>
    <cellStyle name="40% - Accent5 2 3 2 3 2 3 3" xfId="41106"/>
    <cellStyle name="40% - Accent5 2 3 2 3 2 3 4" xfId="48394"/>
    <cellStyle name="40% - Accent5 2 3 2 3 2 3 5" xfId="53015"/>
    <cellStyle name="40% - Accent5 2 3 2 3 2 4" xfId="31296"/>
    <cellStyle name="40% - Accent5 2 3 2 3 2 4 2" xfId="43693"/>
    <cellStyle name="40% - Accent5 2 3 2 3 2 5" xfId="38504"/>
    <cellStyle name="40% - Accent5 2 3 2 3 2 6" xfId="48392"/>
    <cellStyle name="40% - Accent5 2 3 2 3 2 7" xfId="53013"/>
    <cellStyle name="40% - Accent5 2 3 2 3 3" xfId="20743"/>
    <cellStyle name="40% - Accent5 2 3 2 3 3 2" xfId="31299"/>
    <cellStyle name="40% - Accent5 2 3 2 3 3 2 2" xfId="43696"/>
    <cellStyle name="40% - Accent5 2 3 2 3 3 3" xfId="37854"/>
    <cellStyle name="40% - Accent5 2 3 2 3 3 4" xfId="48395"/>
    <cellStyle name="40% - Accent5 2 3 2 3 3 5" xfId="53016"/>
    <cellStyle name="40% - Accent5 2 3 2 3 4" xfId="25166"/>
    <cellStyle name="40% - Accent5 2 3 2 3 4 2" xfId="31300"/>
    <cellStyle name="40% - Accent5 2 3 2 3 4 2 2" xfId="43697"/>
    <cellStyle name="40% - Accent5 2 3 2 3 4 3" xfId="39155"/>
    <cellStyle name="40% - Accent5 2 3 2 3 4 4" xfId="48396"/>
    <cellStyle name="40% - Accent5 2 3 2 3 4 5" xfId="53017"/>
    <cellStyle name="40% - Accent5 2 3 2 3 5" xfId="26443"/>
    <cellStyle name="40% - Accent5 2 3 2 3 5 2" xfId="31301"/>
    <cellStyle name="40% - Accent5 2 3 2 3 5 2 2" xfId="43698"/>
    <cellStyle name="40% - Accent5 2 3 2 3 5 3" xfId="40454"/>
    <cellStyle name="40% - Accent5 2 3 2 3 5 4" xfId="48397"/>
    <cellStyle name="40% - Accent5 2 3 2 3 5 5" xfId="53018"/>
    <cellStyle name="40% - Accent5 2 3 2 3 6" xfId="31295"/>
    <cellStyle name="40% - Accent5 2 3 2 3 6 2" xfId="43692"/>
    <cellStyle name="40% - Accent5 2 3 2 3 7" xfId="37194"/>
    <cellStyle name="40% - Accent5 2 3 2 3 8" xfId="48391"/>
    <cellStyle name="40% - Accent5 2 3 2 3 9" xfId="53012"/>
    <cellStyle name="40% - Accent5 2 3 2 4" xfId="17912"/>
    <cellStyle name="40% - Accent5 2 3 2 4 2" xfId="22959"/>
    <cellStyle name="40% - Accent5 2 3 2 4 2 2" xfId="25802"/>
    <cellStyle name="40% - Accent5 2 3 2 4 2 2 2" xfId="31304"/>
    <cellStyle name="40% - Accent5 2 3 2 4 2 2 2 2" xfId="43701"/>
    <cellStyle name="40% - Accent5 2 3 2 4 2 2 3" xfId="39805"/>
    <cellStyle name="40% - Accent5 2 3 2 4 2 2 4" xfId="48400"/>
    <cellStyle name="40% - Accent5 2 3 2 4 2 2 5" xfId="53021"/>
    <cellStyle name="40% - Accent5 2 3 2 4 2 3" xfId="27084"/>
    <cellStyle name="40% - Accent5 2 3 2 4 2 3 2" xfId="31305"/>
    <cellStyle name="40% - Accent5 2 3 2 4 2 3 2 2" xfId="43702"/>
    <cellStyle name="40% - Accent5 2 3 2 4 2 3 3" xfId="41107"/>
    <cellStyle name="40% - Accent5 2 3 2 4 2 3 4" xfId="48401"/>
    <cellStyle name="40% - Accent5 2 3 2 4 2 3 5" xfId="53022"/>
    <cellStyle name="40% - Accent5 2 3 2 4 2 4" xfId="31303"/>
    <cellStyle name="40% - Accent5 2 3 2 4 2 4 2" xfId="43700"/>
    <cellStyle name="40% - Accent5 2 3 2 4 2 5" xfId="38505"/>
    <cellStyle name="40% - Accent5 2 3 2 4 2 6" xfId="48399"/>
    <cellStyle name="40% - Accent5 2 3 2 4 2 7" xfId="53020"/>
    <cellStyle name="40% - Accent5 2 3 2 4 3" xfId="20744"/>
    <cellStyle name="40% - Accent5 2 3 2 4 3 2" xfId="31306"/>
    <cellStyle name="40% - Accent5 2 3 2 4 3 2 2" xfId="43703"/>
    <cellStyle name="40% - Accent5 2 3 2 4 3 3" xfId="37855"/>
    <cellStyle name="40% - Accent5 2 3 2 4 3 4" xfId="48402"/>
    <cellStyle name="40% - Accent5 2 3 2 4 3 5" xfId="53023"/>
    <cellStyle name="40% - Accent5 2 3 2 4 4" xfId="25167"/>
    <cellStyle name="40% - Accent5 2 3 2 4 4 2" xfId="31307"/>
    <cellStyle name="40% - Accent5 2 3 2 4 4 2 2" xfId="43704"/>
    <cellStyle name="40% - Accent5 2 3 2 4 4 3" xfId="39156"/>
    <cellStyle name="40% - Accent5 2 3 2 4 4 4" xfId="48403"/>
    <cellStyle name="40% - Accent5 2 3 2 4 4 5" xfId="53024"/>
    <cellStyle name="40% - Accent5 2 3 2 4 5" xfId="26444"/>
    <cellStyle name="40% - Accent5 2 3 2 4 5 2" xfId="31308"/>
    <cellStyle name="40% - Accent5 2 3 2 4 5 2 2" xfId="43705"/>
    <cellStyle name="40% - Accent5 2 3 2 4 5 3" xfId="40455"/>
    <cellStyle name="40% - Accent5 2 3 2 4 5 4" xfId="48404"/>
    <cellStyle name="40% - Accent5 2 3 2 4 5 5" xfId="53025"/>
    <cellStyle name="40% - Accent5 2 3 2 4 6" xfId="31302"/>
    <cellStyle name="40% - Accent5 2 3 2 4 6 2" xfId="43699"/>
    <cellStyle name="40% - Accent5 2 3 2 4 7" xfId="37195"/>
    <cellStyle name="40% - Accent5 2 3 2 4 8" xfId="48398"/>
    <cellStyle name="40% - Accent5 2 3 2 4 9" xfId="53019"/>
    <cellStyle name="40% - Accent5 2 3 2 5" xfId="22954"/>
    <cellStyle name="40% - Accent5 2 3 2 5 2" xfId="25797"/>
    <cellStyle name="40% - Accent5 2 3 2 5 2 2" xfId="31310"/>
    <cellStyle name="40% - Accent5 2 3 2 5 2 2 2" xfId="43707"/>
    <cellStyle name="40% - Accent5 2 3 2 5 2 3" xfId="39800"/>
    <cellStyle name="40% - Accent5 2 3 2 5 2 4" xfId="48406"/>
    <cellStyle name="40% - Accent5 2 3 2 5 2 5" xfId="53027"/>
    <cellStyle name="40% - Accent5 2 3 2 5 3" xfId="27079"/>
    <cellStyle name="40% - Accent5 2 3 2 5 3 2" xfId="31311"/>
    <cellStyle name="40% - Accent5 2 3 2 5 3 2 2" xfId="43708"/>
    <cellStyle name="40% - Accent5 2 3 2 5 3 3" xfId="41102"/>
    <cellStyle name="40% - Accent5 2 3 2 5 3 4" xfId="48407"/>
    <cellStyle name="40% - Accent5 2 3 2 5 3 5" xfId="53028"/>
    <cellStyle name="40% - Accent5 2 3 2 5 4" xfId="31309"/>
    <cellStyle name="40% - Accent5 2 3 2 5 4 2" xfId="43706"/>
    <cellStyle name="40% - Accent5 2 3 2 5 5" xfId="38500"/>
    <cellStyle name="40% - Accent5 2 3 2 5 6" xfId="48405"/>
    <cellStyle name="40% - Accent5 2 3 2 5 7" xfId="53026"/>
    <cellStyle name="40% - Accent5 2 3 2 6" xfId="20739"/>
    <cellStyle name="40% - Accent5 2 3 2 6 2" xfId="31312"/>
    <cellStyle name="40% - Accent5 2 3 2 6 2 2" xfId="43709"/>
    <cellStyle name="40% - Accent5 2 3 2 6 3" xfId="37850"/>
    <cellStyle name="40% - Accent5 2 3 2 6 4" xfId="48408"/>
    <cellStyle name="40% - Accent5 2 3 2 6 5" xfId="53029"/>
    <cellStyle name="40% - Accent5 2 3 2 7" xfId="25162"/>
    <cellStyle name="40% - Accent5 2 3 2 7 2" xfId="31313"/>
    <cellStyle name="40% - Accent5 2 3 2 7 2 2" xfId="43710"/>
    <cellStyle name="40% - Accent5 2 3 2 7 3" xfId="39151"/>
    <cellStyle name="40% - Accent5 2 3 2 7 4" xfId="48409"/>
    <cellStyle name="40% - Accent5 2 3 2 7 5" xfId="53030"/>
    <cellStyle name="40% - Accent5 2 3 2 8" xfId="26439"/>
    <cellStyle name="40% - Accent5 2 3 2 8 2" xfId="31314"/>
    <cellStyle name="40% - Accent5 2 3 2 8 2 2" xfId="43711"/>
    <cellStyle name="40% - Accent5 2 3 2 8 3" xfId="40450"/>
    <cellStyle name="40% - Accent5 2 3 2 8 4" xfId="48410"/>
    <cellStyle name="40% - Accent5 2 3 2 8 5" xfId="53031"/>
    <cellStyle name="40% - Accent5 2 3 2 9" xfId="31273"/>
    <cellStyle name="40% - Accent5 2 3 2 9 2" xfId="43670"/>
    <cellStyle name="40% - Accent5 2 3 3" xfId="17913"/>
    <cellStyle name="40% - Accent5 2 3 3 10" xfId="48411"/>
    <cellStyle name="40% - Accent5 2 3 3 11" xfId="53032"/>
    <cellStyle name="40% - Accent5 2 3 3 2" xfId="17914"/>
    <cellStyle name="40% - Accent5 2 3 3 2 2" xfId="22961"/>
    <cellStyle name="40% - Accent5 2 3 3 2 2 2" xfId="25804"/>
    <cellStyle name="40% - Accent5 2 3 3 2 2 2 2" xfId="31318"/>
    <cellStyle name="40% - Accent5 2 3 3 2 2 2 2 2" xfId="43715"/>
    <cellStyle name="40% - Accent5 2 3 3 2 2 2 3" xfId="39807"/>
    <cellStyle name="40% - Accent5 2 3 3 2 2 2 4" xfId="48414"/>
    <cellStyle name="40% - Accent5 2 3 3 2 2 2 5" xfId="53035"/>
    <cellStyle name="40% - Accent5 2 3 3 2 2 3" xfId="27086"/>
    <cellStyle name="40% - Accent5 2 3 3 2 2 3 2" xfId="31319"/>
    <cellStyle name="40% - Accent5 2 3 3 2 2 3 2 2" xfId="43716"/>
    <cellStyle name="40% - Accent5 2 3 3 2 2 3 3" xfId="41109"/>
    <cellStyle name="40% - Accent5 2 3 3 2 2 3 4" xfId="48415"/>
    <cellStyle name="40% - Accent5 2 3 3 2 2 3 5" xfId="53036"/>
    <cellStyle name="40% - Accent5 2 3 3 2 2 4" xfId="31317"/>
    <cellStyle name="40% - Accent5 2 3 3 2 2 4 2" xfId="43714"/>
    <cellStyle name="40% - Accent5 2 3 3 2 2 5" xfId="38507"/>
    <cellStyle name="40% - Accent5 2 3 3 2 2 6" xfId="48413"/>
    <cellStyle name="40% - Accent5 2 3 3 2 2 7" xfId="53034"/>
    <cellStyle name="40% - Accent5 2 3 3 2 3" xfId="20746"/>
    <cellStyle name="40% - Accent5 2 3 3 2 3 2" xfId="31320"/>
    <cellStyle name="40% - Accent5 2 3 3 2 3 2 2" xfId="43717"/>
    <cellStyle name="40% - Accent5 2 3 3 2 3 3" xfId="37857"/>
    <cellStyle name="40% - Accent5 2 3 3 2 3 4" xfId="48416"/>
    <cellStyle name="40% - Accent5 2 3 3 2 3 5" xfId="53037"/>
    <cellStyle name="40% - Accent5 2 3 3 2 4" xfId="25169"/>
    <cellStyle name="40% - Accent5 2 3 3 2 4 2" xfId="31321"/>
    <cellStyle name="40% - Accent5 2 3 3 2 4 2 2" xfId="43718"/>
    <cellStyle name="40% - Accent5 2 3 3 2 4 3" xfId="39158"/>
    <cellStyle name="40% - Accent5 2 3 3 2 4 4" xfId="48417"/>
    <cellStyle name="40% - Accent5 2 3 3 2 4 5" xfId="53038"/>
    <cellStyle name="40% - Accent5 2 3 3 2 5" xfId="26446"/>
    <cellStyle name="40% - Accent5 2 3 3 2 5 2" xfId="31322"/>
    <cellStyle name="40% - Accent5 2 3 3 2 5 2 2" xfId="43719"/>
    <cellStyle name="40% - Accent5 2 3 3 2 5 3" xfId="40457"/>
    <cellStyle name="40% - Accent5 2 3 3 2 5 4" xfId="48418"/>
    <cellStyle name="40% - Accent5 2 3 3 2 5 5" xfId="53039"/>
    <cellStyle name="40% - Accent5 2 3 3 2 6" xfId="31316"/>
    <cellStyle name="40% - Accent5 2 3 3 2 6 2" xfId="43713"/>
    <cellStyle name="40% - Accent5 2 3 3 2 7" xfId="37197"/>
    <cellStyle name="40% - Accent5 2 3 3 2 8" xfId="48412"/>
    <cellStyle name="40% - Accent5 2 3 3 2 9" xfId="53033"/>
    <cellStyle name="40% - Accent5 2 3 3 3" xfId="17915"/>
    <cellStyle name="40% - Accent5 2 3 3 3 2" xfId="22962"/>
    <cellStyle name="40% - Accent5 2 3 3 3 2 2" xfId="25805"/>
    <cellStyle name="40% - Accent5 2 3 3 3 2 2 2" xfId="31325"/>
    <cellStyle name="40% - Accent5 2 3 3 3 2 2 2 2" xfId="43722"/>
    <cellStyle name="40% - Accent5 2 3 3 3 2 2 3" xfId="39808"/>
    <cellStyle name="40% - Accent5 2 3 3 3 2 2 4" xfId="48421"/>
    <cellStyle name="40% - Accent5 2 3 3 3 2 2 5" xfId="53042"/>
    <cellStyle name="40% - Accent5 2 3 3 3 2 3" xfId="27087"/>
    <cellStyle name="40% - Accent5 2 3 3 3 2 3 2" xfId="31326"/>
    <cellStyle name="40% - Accent5 2 3 3 3 2 3 2 2" xfId="43723"/>
    <cellStyle name="40% - Accent5 2 3 3 3 2 3 3" xfId="41110"/>
    <cellStyle name="40% - Accent5 2 3 3 3 2 3 4" xfId="48422"/>
    <cellStyle name="40% - Accent5 2 3 3 3 2 3 5" xfId="53043"/>
    <cellStyle name="40% - Accent5 2 3 3 3 2 4" xfId="31324"/>
    <cellStyle name="40% - Accent5 2 3 3 3 2 4 2" xfId="43721"/>
    <cellStyle name="40% - Accent5 2 3 3 3 2 5" xfId="38508"/>
    <cellStyle name="40% - Accent5 2 3 3 3 2 6" xfId="48420"/>
    <cellStyle name="40% - Accent5 2 3 3 3 2 7" xfId="53041"/>
    <cellStyle name="40% - Accent5 2 3 3 3 3" xfId="20747"/>
    <cellStyle name="40% - Accent5 2 3 3 3 3 2" xfId="31327"/>
    <cellStyle name="40% - Accent5 2 3 3 3 3 2 2" xfId="43724"/>
    <cellStyle name="40% - Accent5 2 3 3 3 3 3" xfId="37858"/>
    <cellStyle name="40% - Accent5 2 3 3 3 3 4" xfId="48423"/>
    <cellStyle name="40% - Accent5 2 3 3 3 3 5" xfId="53044"/>
    <cellStyle name="40% - Accent5 2 3 3 3 4" xfId="25170"/>
    <cellStyle name="40% - Accent5 2 3 3 3 4 2" xfId="31328"/>
    <cellStyle name="40% - Accent5 2 3 3 3 4 2 2" xfId="43725"/>
    <cellStyle name="40% - Accent5 2 3 3 3 4 3" xfId="39159"/>
    <cellStyle name="40% - Accent5 2 3 3 3 4 4" xfId="48424"/>
    <cellStyle name="40% - Accent5 2 3 3 3 4 5" xfId="53045"/>
    <cellStyle name="40% - Accent5 2 3 3 3 5" xfId="26447"/>
    <cellStyle name="40% - Accent5 2 3 3 3 5 2" xfId="31329"/>
    <cellStyle name="40% - Accent5 2 3 3 3 5 2 2" xfId="43726"/>
    <cellStyle name="40% - Accent5 2 3 3 3 5 3" xfId="40458"/>
    <cellStyle name="40% - Accent5 2 3 3 3 5 4" xfId="48425"/>
    <cellStyle name="40% - Accent5 2 3 3 3 5 5" xfId="53046"/>
    <cellStyle name="40% - Accent5 2 3 3 3 6" xfId="31323"/>
    <cellStyle name="40% - Accent5 2 3 3 3 6 2" xfId="43720"/>
    <cellStyle name="40% - Accent5 2 3 3 3 7" xfId="37198"/>
    <cellStyle name="40% - Accent5 2 3 3 3 8" xfId="48419"/>
    <cellStyle name="40% - Accent5 2 3 3 3 9" xfId="53040"/>
    <cellStyle name="40% - Accent5 2 3 3 4" xfId="22960"/>
    <cellStyle name="40% - Accent5 2 3 3 4 2" xfId="25803"/>
    <cellStyle name="40% - Accent5 2 3 3 4 2 2" xfId="31331"/>
    <cellStyle name="40% - Accent5 2 3 3 4 2 2 2" xfId="43728"/>
    <cellStyle name="40% - Accent5 2 3 3 4 2 3" xfId="39806"/>
    <cellStyle name="40% - Accent5 2 3 3 4 2 4" xfId="48427"/>
    <cellStyle name="40% - Accent5 2 3 3 4 2 5" xfId="53048"/>
    <cellStyle name="40% - Accent5 2 3 3 4 3" xfId="27085"/>
    <cellStyle name="40% - Accent5 2 3 3 4 3 2" xfId="31332"/>
    <cellStyle name="40% - Accent5 2 3 3 4 3 2 2" xfId="43729"/>
    <cellStyle name="40% - Accent5 2 3 3 4 3 3" xfId="41108"/>
    <cellStyle name="40% - Accent5 2 3 3 4 3 4" xfId="48428"/>
    <cellStyle name="40% - Accent5 2 3 3 4 3 5" xfId="53049"/>
    <cellStyle name="40% - Accent5 2 3 3 4 4" xfId="31330"/>
    <cellStyle name="40% - Accent5 2 3 3 4 4 2" xfId="43727"/>
    <cellStyle name="40% - Accent5 2 3 3 4 5" xfId="38506"/>
    <cellStyle name="40% - Accent5 2 3 3 4 6" xfId="48426"/>
    <cellStyle name="40% - Accent5 2 3 3 4 7" xfId="53047"/>
    <cellStyle name="40% - Accent5 2 3 3 5" xfId="20745"/>
    <cellStyle name="40% - Accent5 2 3 3 5 2" xfId="31333"/>
    <cellStyle name="40% - Accent5 2 3 3 5 2 2" xfId="43730"/>
    <cellStyle name="40% - Accent5 2 3 3 5 3" xfId="37856"/>
    <cellStyle name="40% - Accent5 2 3 3 5 4" xfId="48429"/>
    <cellStyle name="40% - Accent5 2 3 3 5 5" xfId="53050"/>
    <cellStyle name="40% - Accent5 2 3 3 6" xfId="25168"/>
    <cellStyle name="40% - Accent5 2 3 3 6 2" xfId="31334"/>
    <cellStyle name="40% - Accent5 2 3 3 6 2 2" xfId="43731"/>
    <cellStyle name="40% - Accent5 2 3 3 6 3" xfId="39157"/>
    <cellStyle name="40% - Accent5 2 3 3 6 4" xfId="48430"/>
    <cellStyle name="40% - Accent5 2 3 3 6 5" xfId="53051"/>
    <cellStyle name="40% - Accent5 2 3 3 7" xfId="26445"/>
    <cellStyle name="40% - Accent5 2 3 3 7 2" xfId="31335"/>
    <cellStyle name="40% - Accent5 2 3 3 7 2 2" xfId="43732"/>
    <cellStyle name="40% - Accent5 2 3 3 7 3" xfId="40456"/>
    <cellStyle name="40% - Accent5 2 3 3 7 4" xfId="48431"/>
    <cellStyle name="40% - Accent5 2 3 3 7 5" xfId="53052"/>
    <cellStyle name="40% - Accent5 2 3 3 8" xfId="31315"/>
    <cellStyle name="40% - Accent5 2 3 3 8 2" xfId="43712"/>
    <cellStyle name="40% - Accent5 2 3 3 9" xfId="37196"/>
    <cellStyle name="40% - Accent5 2 3 4" xfId="17916"/>
    <cellStyle name="40% - Accent5 2 3 4 2" xfId="22963"/>
    <cellStyle name="40% - Accent5 2 3 4 2 2" xfId="25806"/>
    <cellStyle name="40% - Accent5 2 3 4 2 2 2" xfId="31338"/>
    <cellStyle name="40% - Accent5 2 3 4 2 2 2 2" xfId="43735"/>
    <cellStyle name="40% - Accent5 2 3 4 2 2 3" xfId="39809"/>
    <cellStyle name="40% - Accent5 2 3 4 2 2 4" xfId="48434"/>
    <cellStyle name="40% - Accent5 2 3 4 2 2 5" xfId="53055"/>
    <cellStyle name="40% - Accent5 2 3 4 2 3" xfId="27088"/>
    <cellStyle name="40% - Accent5 2 3 4 2 3 2" xfId="31339"/>
    <cellStyle name="40% - Accent5 2 3 4 2 3 2 2" xfId="43736"/>
    <cellStyle name="40% - Accent5 2 3 4 2 3 3" xfId="41111"/>
    <cellStyle name="40% - Accent5 2 3 4 2 3 4" xfId="48435"/>
    <cellStyle name="40% - Accent5 2 3 4 2 3 5" xfId="53056"/>
    <cellStyle name="40% - Accent5 2 3 4 2 4" xfId="31337"/>
    <cellStyle name="40% - Accent5 2 3 4 2 4 2" xfId="43734"/>
    <cellStyle name="40% - Accent5 2 3 4 2 5" xfId="38509"/>
    <cellStyle name="40% - Accent5 2 3 4 2 6" xfId="48433"/>
    <cellStyle name="40% - Accent5 2 3 4 2 7" xfId="53054"/>
    <cellStyle name="40% - Accent5 2 3 4 3" xfId="20748"/>
    <cellStyle name="40% - Accent5 2 3 4 3 2" xfId="31340"/>
    <cellStyle name="40% - Accent5 2 3 4 3 2 2" xfId="43737"/>
    <cellStyle name="40% - Accent5 2 3 4 3 3" xfId="37859"/>
    <cellStyle name="40% - Accent5 2 3 4 3 4" xfId="48436"/>
    <cellStyle name="40% - Accent5 2 3 4 3 5" xfId="53057"/>
    <cellStyle name="40% - Accent5 2 3 4 4" xfId="25171"/>
    <cellStyle name="40% - Accent5 2 3 4 4 2" xfId="31341"/>
    <cellStyle name="40% - Accent5 2 3 4 4 2 2" xfId="43738"/>
    <cellStyle name="40% - Accent5 2 3 4 4 3" xfId="39160"/>
    <cellStyle name="40% - Accent5 2 3 4 4 4" xfId="48437"/>
    <cellStyle name="40% - Accent5 2 3 4 4 5" xfId="53058"/>
    <cellStyle name="40% - Accent5 2 3 4 5" xfId="26448"/>
    <cellStyle name="40% - Accent5 2 3 4 5 2" xfId="31342"/>
    <cellStyle name="40% - Accent5 2 3 4 5 2 2" xfId="43739"/>
    <cellStyle name="40% - Accent5 2 3 4 5 3" xfId="40459"/>
    <cellStyle name="40% - Accent5 2 3 4 5 4" xfId="48438"/>
    <cellStyle name="40% - Accent5 2 3 4 5 5" xfId="53059"/>
    <cellStyle name="40% - Accent5 2 3 4 6" xfId="31336"/>
    <cellStyle name="40% - Accent5 2 3 4 6 2" xfId="43733"/>
    <cellStyle name="40% - Accent5 2 3 4 7" xfId="37199"/>
    <cellStyle name="40% - Accent5 2 3 4 8" xfId="48432"/>
    <cellStyle name="40% - Accent5 2 3 4 9" xfId="53053"/>
    <cellStyle name="40% - Accent5 2 3 5" xfId="17917"/>
    <cellStyle name="40% - Accent5 2 3 5 2" xfId="22964"/>
    <cellStyle name="40% - Accent5 2 3 5 2 2" xfId="25807"/>
    <cellStyle name="40% - Accent5 2 3 5 2 2 2" xfId="31345"/>
    <cellStyle name="40% - Accent5 2 3 5 2 2 2 2" xfId="43742"/>
    <cellStyle name="40% - Accent5 2 3 5 2 2 3" xfId="39810"/>
    <cellStyle name="40% - Accent5 2 3 5 2 2 4" xfId="48441"/>
    <cellStyle name="40% - Accent5 2 3 5 2 2 5" xfId="53062"/>
    <cellStyle name="40% - Accent5 2 3 5 2 3" xfId="27089"/>
    <cellStyle name="40% - Accent5 2 3 5 2 3 2" xfId="31346"/>
    <cellStyle name="40% - Accent5 2 3 5 2 3 2 2" xfId="43743"/>
    <cellStyle name="40% - Accent5 2 3 5 2 3 3" xfId="41112"/>
    <cellStyle name="40% - Accent5 2 3 5 2 3 4" xfId="48442"/>
    <cellStyle name="40% - Accent5 2 3 5 2 3 5" xfId="53063"/>
    <cellStyle name="40% - Accent5 2 3 5 2 4" xfId="31344"/>
    <cellStyle name="40% - Accent5 2 3 5 2 4 2" xfId="43741"/>
    <cellStyle name="40% - Accent5 2 3 5 2 5" xfId="38510"/>
    <cellStyle name="40% - Accent5 2 3 5 2 6" xfId="48440"/>
    <cellStyle name="40% - Accent5 2 3 5 2 7" xfId="53061"/>
    <cellStyle name="40% - Accent5 2 3 5 3" xfId="20749"/>
    <cellStyle name="40% - Accent5 2 3 5 3 2" xfId="31347"/>
    <cellStyle name="40% - Accent5 2 3 5 3 2 2" xfId="43744"/>
    <cellStyle name="40% - Accent5 2 3 5 3 3" xfId="37860"/>
    <cellStyle name="40% - Accent5 2 3 5 3 4" xfId="48443"/>
    <cellStyle name="40% - Accent5 2 3 5 3 5" xfId="53064"/>
    <cellStyle name="40% - Accent5 2 3 5 4" xfId="25172"/>
    <cellStyle name="40% - Accent5 2 3 5 4 2" xfId="31348"/>
    <cellStyle name="40% - Accent5 2 3 5 4 2 2" xfId="43745"/>
    <cellStyle name="40% - Accent5 2 3 5 4 3" xfId="39161"/>
    <cellStyle name="40% - Accent5 2 3 5 4 4" xfId="48444"/>
    <cellStyle name="40% - Accent5 2 3 5 4 5" xfId="53065"/>
    <cellStyle name="40% - Accent5 2 3 5 5" xfId="26449"/>
    <cellStyle name="40% - Accent5 2 3 5 5 2" xfId="31349"/>
    <cellStyle name="40% - Accent5 2 3 5 5 2 2" xfId="43746"/>
    <cellStyle name="40% - Accent5 2 3 5 5 3" xfId="40460"/>
    <cellStyle name="40% - Accent5 2 3 5 5 4" xfId="48445"/>
    <cellStyle name="40% - Accent5 2 3 5 5 5" xfId="53066"/>
    <cellStyle name="40% - Accent5 2 3 5 6" xfId="31343"/>
    <cellStyle name="40% - Accent5 2 3 5 6 2" xfId="43740"/>
    <cellStyle name="40% - Accent5 2 3 5 7" xfId="37200"/>
    <cellStyle name="40% - Accent5 2 3 5 8" xfId="48439"/>
    <cellStyle name="40% - Accent5 2 3 5 9" xfId="53060"/>
    <cellStyle name="40% - Accent5 2 3 6" xfId="17007"/>
    <cellStyle name="40% - Accent5 2 4" xfId="12996"/>
    <cellStyle name="40% - Accent5 2 4 2" xfId="17918"/>
    <cellStyle name="40% - Accent5 2 4 2 10" xfId="48446"/>
    <cellStyle name="40% - Accent5 2 4 2 11" xfId="53067"/>
    <cellStyle name="40% - Accent5 2 4 2 2" xfId="17919"/>
    <cellStyle name="40% - Accent5 2 4 2 2 2" xfId="22966"/>
    <cellStyle name="40% - Accent5 2 4 2 2 2 2" xfId="25809"/>
    <cellStyle name="40% - Accent5 2 4 2 2 2 2 2" xfId="31353"/>
    <cellStyle name="40% - Accent5 2 4 2 2 2 2 2 2" xfId="43750"/>
    <cellStyle name="40% - Accent5 2 4 2 2 2 2 3" xfId="39812"/>
    <cellStyle name="40% - Accent5 2 4 2 2 2 2 4" xfId="48449"/>
    <cellStyle name="40% - Accent5 2 4 2 2 2 2 5" xfId="53070"/>
    <cellStyle name="40% - Accent5 2 4 2 2 2 3" xfId="27091"/>
    <cellStyle name="40% - Accent5 2 4 2 2 2 3 2" xfId="31354"/>
    <cellStyle name="40% - Accent5 2 4 2 2 2 3 2 2" xfId="43751"/>
    <cellStyle name="40% - Accent5 2 4 2 2 2 3 3" xfId="41114"/>
    <cellStyle name="40% - Accent5 2 4 2 2 2 3 4" xfId="48450"/>
    <cellStyle name="40% - Accent5 2 4 2 2 2 3 5" xfId="53071"/>
    <cellStyle name="40% - Accent5 2 4 2 2 2 4" xfId="31352"/>
    <cellStyle name="40% - Accent5 2 4 2 2 2 4 2" xfId="43749"/>
    <cellStyle name="40% - Accent5 2 4 2 2 2 5" xfId="38512"/>
    <cellStyle name="40% - Accent5 2 4 2 2 2 6" xfId="48448"/>
    <cellStyle name="40% - Accent5 2 4 2 2 2 7" xfId="53069"/>
    <cellStyle name="40% - Accent5 2 4 2 2 3" xfId="20751"/>
    <cellStyle name="40% - Accent5 2 4 2 2 3 2" xfId="31355"/>
    <cellStyle name="40% - Accent5 2 4 2 2 3 2 2" xfId="43752"/>
    <cellStyle name="40% - Accent5 2 4 2 2 3 3" xfId="37862"/>
    <cellStyle name="40% - Accent5 2 4 2 2 3 4" xfId="48451"/>
    <cellStyle name="40% - Accent5 2 4 2 2 3 5" xfId="53072"/>
    <cellStyle name="40% - Accent5 2 4 2 2 4" xfId="25174"/>
    <cellStyle name="40% - Accent5 2 4 2 2 4 2" xfId="31356"/>
    <cellStyle name="40% - Accent5 2 4 2 2 4 2 2" xfId="43753"/>
    <cellStyle name="40% - Accent5 2 4 2 2 4 3" xfId="39163"/>
    <cellStyle name="40% - Accent5 2 4 2 2 4 4" xfId="48452"/>
    <cellStyle name="40% - Accent5 2 4 2 2 4 5" xfId="53073"/>
    <cellStyle name="40% - Accent5 2 4 2 2 5" xfId="26451"/>
    <cellStyle name="40% - Accent5 2 4 2 2 5 2" xfId="31357"/>
    <cellStyle name="40% - Accent5 2 4 2 2 5 2 2" xfId="43754"/>
    <cellStyle name="40% - Accent5 2 4 2 2 5 3" xfId="40462"/>
    <cellStyle name="40% - Accent5 2 4 2 2 5 4" xfId="48453"/>
    <cellStyle name="40% - Accent5 2 4 2 2 5 5" xfId="53074"/>
    <cellStyle name="40% - Accent5 2 4 2 2 6" xfId="31351"/>
    <cellStyle name="40% - Accent5 2 4 2 2 6 2" xfId="43748"/>
    <cellStyle name="40% - Accent5 2 4 2 2 7" xfId="37202"/>
    <cellStyle name="40% - Accent5 2 4 2 2 8" xfId="48447"/>
    <cellStyle name="40% - Accent5 2 4 2 2 9" xfId="53068"/>
    <cellStyle name="40% - Accent5 2 4 2 3" xfId="17920"/>
    <cellStyle name="40% - Accent5 2 4 2 3 2" xfId="22967"/>
    <cellStyle name="40% - Accent5 2 4 2 3 2 2" xfId="25810"/>
    <cellStyle name="40% - Accent5 2 4 2 3 2 2 2" xfId="31360"/>
    <cellStyle name="40% - Accent5 2 4 2 3 2 2 2 2" xfId="43757"/>
    <cellStyle name="40% - Accent5 2 4 2 3 2 2 3" xfId="39813"/>
    <cellStyle name="40% - Accent5 2 4 2 3 2 2 4" xfId="48456"/>
    <cellStyle name="40% - Accent5 2 4 2 3 2 2 5" xfId="53077"/>
    <cellStyle name="40% - Accent5 2 4 2 3 2 3" xfId="27092"/>
    <cellStyle name="40% - Accent5 2 4 2 3 2 3 2" xfId="31361"/>
    <cellStyle name="40% - Accent5 2 4 2 3 2 3 2 2" xfId="43758"/>
    <cellStyle name="40% - Accent5 2 4 2 3 2 3 3" xfId="41115"/>
    <cellStyle name="40% - Accent5 2 4 2 3 2 3 4" xfId="48457"/>
    <cellStyle name="40% - Accent5 2 4 2 3 2 3 5" xfId="53078"/>
    <cellStyle name="40% - Accent5 2 4 2 3 2 4" xfId="31359"/>
    <cellStyle name="40% - Accent5 2 4 2 3 2 4 2" xfId="43756"/>
    <cellStyle name="40% - Accent5 2 4 2 3 2 5" xfId="38513"/>
    <cellStyle name="40% - Accent5 2 4 2 3 2 6" xfId="48455"/>
    <cellStyle name="40% - Accent5 2 4 2 3 2 7" xfId="53076"/>
    <cellStyle name="40% - Accent5 2 4 2 3 3" xfId="20752"/>
    <cellStyle name="40% - Accent5 2 4 2 3 3 2" xfId="31362"/>
    <cellStyle name="40% - Accent5 2 4 2 3 3 2 2" xfId="43759"/>
    <cellStyle name="40% - Accent5 2 4 2 3 3 3" xfId="37863"/>
    <cellStyle name="40% - Accent5 2 4 2 3 3 4" xfId="48458"/>
    <cellStyle name="40% - Accent5 2 4 2 3 3 5" xfId="53079"/>
    <cellStyle name="40% - Accent5 2 4 2 3 4" xfId="25175"/>
    <cellStyle name="40% - Accent5 2 4 2 3 4 2" xfId="31363"/>
    <cellStyle name="40% - Accent5 2 4 2 3 4 2 2" xfId="43760"/>
    <cellStyle name="40% - Accent5 2 4 2 3 4 3" xfId="39164"/>
    <cellStyle name="40% - Accent5 2 4 2 3 4 4" xfId="48459"/>
    <cellStyle name="40% - Accent5 2 4 2 3 4 5" xfId="53080"/>
    <cellStyle name="40% - Accent5 2 4 2 3 5" xfId="26452"/>
    <cellStyle name="40% - Accent5 2 4 2 3 5 2" xfId="31364"/>
    <cellStyle name="40% - Accent5 2 4 2 3 5 2 2" xfId="43761"/>
    <cellStyle name="40% - Accent5 2 4 2 3 5 3" xfId="40463"/>
    <cellStyle name="40% - Accent5 2 4 2 3 5 4" xfId="48460"/>
    <cellStyle name="40% - Accent5 2 4 2 3 5 5" xfId="53081"/>
    <cellStyle name="40% - Accent5 2 4 2 3 6" xfId="31358"/>
    <cellStyle name="40% - Accent5 2 4 2 3 6 2" xfId="43755"/>
    <cellStyle name="40% - Accent5 2 4 2 3 7" xfId="37203"/>
    <cellStyle name="40% - Accent5 2 4 2 3 8" xfId="48454"/>
    <cellStyle name="40% - Accent5 2 4 2 3 9" xfId="53075"/>
    <cellStyle name="40% - Accent5 2 4 2 4" xfId="22965"/>
    <cellStyle name="40% - Accent5 2 4 2 4 2" xfId="25808"/>
    <cellStyle name="40% - Accent5 2 4 2 4 2 2" xfId="31366"/>
    <cellStyle name="40% - Accent5 2 4 2 4 2 2 2" xfId="43763"/>
    <cellStyle name="40% - Accent5 2 4 2 4 2 3" xfId="39811"/>
    <cellStyle name="40% - Accent5 2 4 2 4 2 4" xfId="48462"/>
    <cellStyle name="40% - Accent5 2 4 2 4 2 5" xfId="53083"/>
    <cellStyle name="40% - Accent5 2 4 2 4 3" xfId="27090"/>
    <cellStyle name="40% - Accent5 2 4 2 4 3 2" xfId="31367"/>
    <cellStyle name="40% - Accent5 2 4 2 4 3 2 2" xfId="43764"/>
    <cellStyle name="40% - Accent5 2 4 2 4 3 3" xfId="41113"/>
    <cellStyle name="40% - Accent5 2 4 2 4 3 4" xfId="48463"/>
    <cellStyle name="40% - Accent5 2 4 2 4 3 5" xfId="53084"/>
    <cellStyle name="40% - Accent5 2 4 2 4 4" xfId="31365"/>
    <cellStyle name="40% - Accent5 2 4 2 4 4 2" xfId="43762"/>
    <cellStyle name="40% - Accent5 2 4 2 4 5" xfId="38511"/>
    <cellStyle name="40% - Accent5 2 4 2 4 6" xfId="48461"/>
    <cellStyle name="40% - Accent5 2 4 2 4 7" xfId="53082"/>
    <cellStyle name="40% - Accent5 2 4 2 5" xfId="20750"/>
    <cellStyle name="40% - Accent5 2 4 2 5 2" xfId="31368"/>
    <cellStyle name="40% - Accent5 2 4 2 5 2 2" xfId="43765"/>
    <cellStyle name="40% - Accent5 2 4 2 5 3" xfId="37861"/>
    <cellStyle name="40% - Accent5 2 4 2 5 4" xfId="48464"/>
    <cellStyle name="40% - Accent5 2 4 2 5 5" xfId="53085"/>
    <cellStyle name="40% - Accent5 2 4 2 6" xfId="25173"/>
    <cellStyle name="40% - Accent5 2 4 2 6 2" xfId="31369"/>
    <cellStyle name="40% - Accent5 2 4 2 6 2 2" xfId="43766"/>
    <cellStyle name="40% - Accent5 2 4 2 6 3" xfId="39162"/>
    <cellStyle name="40% - Accent5 2 4 2 6 4" xfId="48465"/>
    <cellStyle name="40% - Accent5 2 4 2 6 5" xfId="53086"/>
    <cellStyle name="40% - Accent5 2 4 2 7" xfId="26450"/>
    <cellStyle name="40% - Accent5 2 4 2 7 2" xfId="31370"/>
    <cellStyle name="40% - Accent5 2 4 2 7 2 2" xfId="43767"/>
    <cellStyle name="40% - Accent5 2 4 2 7 3" xfId="40461"/>
    <cellStyle name="40% - Accent5 2 4 2 7 4" xfId="48466"/>
    <cellStyle name="40% - Accent5 2 4 2 7 5" xfId="53087"/>
    <cellStyle name="40% - Accent5 2 4 2 8" xfId="31350"/>
    <cellStyle name="40% - Accent5 2 4 2 8 2" xfId="43747"/>
    <cellStyle name="40% - Accent5 2 4 2 9" xfId="37201"/>
    <cellStyle name="40% - Accent5 2 4 3" xfId="17921"/>
    <cellStyle name="40% - Accent5 2 4 3 10" xfId="48467"/>
    <cellStyle name="40% - Accent5 2 4 3 11" xfId="53088"/>
    <cellStyle name="40% - Accent5 2 4 3 2" xfId="17922"/>
    <cellStyle name="40% - Accent5 2 4 3 2 2" xfId="22969"/>
    <cellStyle name="40% - Accent5 2 4 3 2 2 2" xfId="25812"/>
    <cellStyle name="40% - Accent5 2 4 3 2 2 2 2" xfId="31374"/>
    <cellStyle name="40% - Accent5 2 4 3 2 2 2 2 2" xfId="43771"/>
    <cellStyle name="40% - Accent5 2 4 3 2 2 2 3" xfId="39815"/>
    <cellStyle name="40% - Accent5 2 4 3 2 2 2 4" xfId="48470"/>
    <cellStyle name="40% - Accent5 2 4 3 2 2 2 5" xfId="53091"/>
    <cellStyle name="40% - Accent5 2 4 3 2 2 3" xfId="27094"/>
    <cellStyle name="40% - Accent5 2 4 3 2 2 3 2" xfId="31375"/>
    <cellStyle name="40% - Accent5 2 4 3 2 2 3 2 2" xfId="43772"/>
    <cellStyle name="40% - Accent5 2 4 3 2 2 3 3" xfId="41117"/>
    <cellStyle name="40% - Accent5 2 4 3 2 2 3 4" xfId="48471"/>
    <cellStyle name="40% - Accent5 2 4 3 2 2 3 5" xfId="53092"/>
    <cellStyle name="40% - Accent5 2 4 3 2 2 4" xfId="31373"/>
    <cellStyle name="40% - Accent5 2 4 3 2 2 4 2" xfId="43770"/>
    <cellStyle name="40% - Accent5 2 4 3 2 2 5" xfId="38515"/>
    <cellStyle name="40% - Accent5 2 4 3 2 2 6" xfId="48469"/>
    <cellStyle name="40% - Accent5 2 4 3 2 2 7" xfId="53090"/>
    <cellStyle name="40% - Accent5 2 4 3 2 3" xfId="20754"/>
    <cellStyle name="40% - Accent5 2 4 3 2 3 2" xfId="31376"/>
    <cellStyle name="40% - Accent5 2 4 3 2 3 2 2" xfId="43773"/>
    <cellStyle name="40% - Accent5 2 4 3 2 3 3" xfId="37865"/>
    <cellStyle name="40% - Accent5 2 4 3 2 3 4" xfId="48472"/>
    <cellStyle name="40% - Accent5 2 4 3 2 3 5" xfId="53093"/>
    <cellStyle name="40% - Accent5 2 4 3 2 4" xfId="25177"/>
    <cellStyle name="40% - Accent5 2 4 3 2 4 2" xfId="31377"/>
    <cellStyle name="40% - Accent5 2 4 3 2 4 2 2" xfId="43774"/>
    <cellStyle name="40% - Accent5 2 4 3 2 4 3" xfId="39166"/>
    <cellStyle name="40% - Accent5 2 4 3 2 4 4" xfId="48473"/>
    <cellStyle name="40% - Accent5 2 4 3 2 4 5" xfId="53094"/>
    <cellStyle name="40% - Accent5 2 4 3 2 5" xfId="26454"/>
    <cellStyle name="40% - Accent5 2 4 3 2 5 2" xfId="31378"/>
    <cellStyle name="40% - Accent5 2 4 3 2 5 2 2" xfId="43775"/>
    <cellStyle name="40% - Accent5 2 4 3 2 5 3" xfId="40465"/>
    <cellStyle name="40% - Accent5 2 4 3 2 5 4" xfId="48474"/>
    <cellStyle name="40% - Accent5 2 4 3 2 5 5" xfId="53095"/>
    <cellStyle name="40% - Accent5 2 4 3 2 6" xfId="31372"/>
    <cellStyle name="40% - Accent5 2 4 3 2 6 2" xfId="43769"/>
    <cellStyle name="40% - Accent5 2 4 3 2 7" xfId="37205"/>
    <cellStyle name="40% - Accent5 2 4 3 2 8" xfId="48468"/>
    <cellStyle name="40% - Accent5 2 4 3 2 9" xfId="53089"/>
    <cellStyle name="40% - Accent5 2 4 3 3" xfId="17923"/>
    <cellStyle name="40% - Accent5 2 4 3 3 2" xfId="22970"/>
    <cellStyle name="40% - Accent5 2 4 3 3 2 2" xfId="25813"/>
    <cellStyle name="40% - Accent5 2 4 3 3 2 2 2" xfId="31381"/>
    <cellStyle name="40% - Accent5 2 4 3 3 2 2 2 2" xfId="43778"/>
    <cellStyle name="40% - Accent5 2 4 3 3 2 2 3" xfId="39816"/>
    <cellStyle name="40% - Accent5 2 4 3 3 2 2 4" xfId="48477"/>
    <cellStyle name="40% - Accent5 2 4 3 3 2 2 5" xfId="53098"/>
    <cellStyle name="40% - Accent5 2 4 3 3 2 3" xfId="27095"/>
    <cellStyle name="40% - Accent5 2 4 3 3 2 3 2" xfId="31382"/>
    <cellStyle name="40% - Accent5 2 4 3 3 2 3 2 2" xfId="43779"/>
    <cellStyle name="40% - Accent5 2 4 3 3 2 3 3" xfId="41118"/>
    <cellStyle name="40% - Accent5 2 4 3 3 2 3 4" xfId="48478"/>
    <cellStyle name="40% - Accent5 2 4 3 3 2 3 5" xfId="53099"/>
    <cellStyle name="40% - Accent5 2 4 3 3 2 4" xfId="31380"/>
    <cellStyle name="40% - Accent5 2 4 3 3 2 4 2" xfId="43777"/>
    <cellStyle name="40% - Accent5 2 4 3 3 2 5" xfId="38516"/>
    <cellStyle name="40% - Accent5 2 4 3 3 2 6" xfId="48476"/>
    <cellStyle name="40% - Accent5 2 4 3 3 2 7" xfId="53097"/>
    <cellStyle name="40% - Accent5 2 4 3 3 3" xfId="20755"/>
    <cellStyle name="40% - Accent5 2 4 3 3 3 2" xfId="31383"/>
    <cellStyle name="40% - Accent5 2 4 3 3 3 2 2" xfId="43780"/>
    <cellStyle name="40% - Accent5 2 4 3 3 3 3" xfId="37866"/>
    <cellStyle name="40% - Accent5 2 4 3 3 3 4" xfId="48479"/>
    <cellStyle name="40% - Accent5 2 4 3 3 3 5" xfId="53100"/>
    <cellStyle name="40% - Accent5 2 4 3 3 4" xfId="25178"/>
    <cellStyle name="40% - Accent5 2 4 3 3 4 2" xfId="31384"/>
    <cellStyle name="40% - Accent5 2 4 3 3 4 2 2" xfId="43781"/>
    <cellStyle name="40% - Accent5 2 4 3 3 4 3" xfId="39167"/>
    <cellStyle name="40% - Accent5 2 4 3 3 4 4" xfId="48480"/>
    <cellStyle name="40% - Accent5 2 4 3 3 4 5" xfId="53101"/>
    <cellStyle name="40% - Accent5 2 4 3 3 5" xfId="26455"/>
    <cellStyle name="40% - Accent5 2 4 3 3 5 2" xfId="31385"/>
    <cellStyle name="40% - Accent5 2 4 3 3 5 2 2" xfId="43782"/>
    <cellStyle name="40% - Accent5 2 4 3 3 5 3" xfId="40466"/>
    <cellStyle name="40% - Accent5 2 4 3 3 5 4" xfId="48481"/>
    <cellStyle name="40% - Accent5 2 4 3 3 5 5" xfId="53102"/>
    <cellStyle name="40% - Accent5 2 4 3 3 6" xfId="31379"/>
    <cellStyle name="40% - Accent5 2 4 3 3 6 2" xfId="43776"/>
    <cellStyle name="40% - Accent5 2 4 3 3 7" xfId="37206"/>
    <cellStyle name="40% - Accent5 2 4 3 3 8" xfId="48475"/>
    <cellStyle name="40% - Accent5 2 4 3 3 9" xfId="53096"/>
    <cellStyle name="40% - Accent5 2 4 3 4" xfId="22968"/>
    <cellStyle name="40% - Accent5 2 4 3 4 2" xfId="25811"/>
    <cellStyle name="40% - Accent5 2 4 3 4 2 2" xfId="31387"/>
    <cellStyle name="40% - Accent5 2 4 3 4 2 2 2" xfId="43784"/>
    <cellStyle name="40% - Accent5 2 4 3 4 2 3" xfId="39814"/>
    <cellStyle name="40% - Accent5 2 4 3 4 2 4" xfId="48483"/>
    <cellStyle name="40% - Accent5 2 4 3 4 2 5" xfId="53104"/>
    <cellStyle name="40% - Accent5 2 4 3 4 3" xfId="27093"/>
    <cellStyle name="40% - Accent5 2 4 3 4 3 2" xfId="31388"/>
    <cellStyle name="40% - Accent5 2 4 3 4 3 2 2" xfId="43785"/>
    <cellStyle name="40% - Accent5 2 4 3 4 3 3" xfId="41116"/>
    <cellStyle name="40% - Accent5 2 4 3 4 3 4" xfId="48484"/>
    <cellStyle name="40% - Accent5 2 4 3 4 3 5" xfId="53105"/>
    <cellStyle name="40% - Accent5 2 4 3 4 4" xfId="31386"/>
    <cellStyle name="40% - Accent5 2 4 3 4 4 2" xfId="43783"/>
    <cellStyle name="40% - Accent5 2 4 3 4 5" xfId="38514"/>
    <cellStyle name="40% - Accent5 2 4 3 4 6" xfId="48482"/>
    <cellStyle name="40% - Accent5 2 4 3 4 7" xfId="53103"/>
    <cellStyle name="40% - Accent5 2 4 3 5" xfId="20753"/>
    <cellStyle name="40% - Accent5 2 4 3 5 2" xfId="31389"/>
    <cellStyle name="40% - Accent5 2 4 3 5 2 2" xfId="43786"/>
    <cellStyle name="40% - Accent5 2 4 3 5 3" xfId="37864"/>
    <cellStyle name="40% - Accent5 2 4 3 5 4" xfId="48485"/>
    <cellStyle name="40% - Accent5 2 4 3 5 5" xfId="53106"/>
    <cellStyle name="40% - Accent5 2 4 3 6" xfId="25176"/>
    <cellStyle name="40% - Accent5 2 4 3 6 2" xfId="31390"/>
    <cellStyle name="40% - Accent5 2 4 3 6 2 2" xfId="43787"/>
    <cellStyle name="40% - Accent5 2 4 3 6 3" xfId="39165"/>
    <cellStyle name="40% - Accent5 2 4 3 6 4" xfId="48486"/>
    <cellStyle name="40% - Accent5 2 4 3 6 5" xfId="53107"/>
    <cellStyle name="40% - Accent5 2 4 3 7" xfId="26453"/>
    <cellStyle name="40% - Accent5 2 4 3 7 2" xfId="31391"/>
    <cellStyle name="40% - Accent5 2 4 3 7 2 2" xfId="43788"/>
    <cellStyle name="40% - Accent5 2 4 3 7 3" xfId="40464"/>
    <cellStyle name="40% - Accent5 2 4 3 7 4" xfId="48487"/>
    <cellStyle name="40% - Accent5 2 4 3 7 5" xfId="53108"/>
    <cellStyle name="40% - Accent5 2 4 3 8" xfId="31371"/>
    <cellStyle name="40% - Accent5 2 4 3 8 2" xfId="43768"/>
    <cellStyle name="40% - Accent5 2 4 3 9" xfId="37204"/>
    <cellStyle name="40% - Accent5 2 4 4" xfId="17924"/>
    <cellStyle name="40% - Accent5 2 4 4 2" xfId="22971"/>
    <cellStyle name="40% - Accent5 2 4 4 2 2" xfId="25814"/>
    <cellStyle name="40% - Accent5 2 4 4 2 2 2" xfId="31394"/>
    <cellStyle name="40% - Accent5 2 4 4 2 2 2 2" xfId="43791"/>
    <cellStyle name="40% - Accent5 2 4 4 2 2 3" xfId="39817"/>
    <cellStyle name="40% - Accent5 2 4 4 2 2 4" xfId="48490"/>
    <cellStyle name="40% - Accent5 2 4 4 2 2 5" xfId="53111"/>
    <cellStyle name="40% - Accent5 2 4 4 2 3" xfId="27096"/>
    <cellStyle name="40% - Accent5 2 4 4 2 3 2" xfId="31395"/>
    <cellStyle name="40% - Accent5 2 4 4 2 3 2 2" xfId="43792"/>
    <cellStyle name="40% - Accent5 2 4 4 2 3 3" xfId="41119"/>
    <cellStyle name="40% - Accent5 2 4 4 2 3 4" xfId="48491"/>
    <cellStyle name="40% - Accent5 2 4 4 2 3 5" xfId="53112"/>
    <cellStyle name="40% - Accent5 2 4 4 2 4" xfId="31393"/>
    <cellStyle name="40% - Accent5 2 4 4 2 4 2" xfId="43790"/>
    <cellStyle name="40% - Accent5 2 4 4 2 5" xfId="38517"/>
    <cellStyle name="40% - Accent5 2 4 4 2 6" xfId="48489"/>
    <cellStyle name="40% - Accent5 2 4 4 2 7" xfId="53110"/>
    <cellStyle name="40% - Accent5 2 4 4 3" xfId="20756"/>
    <cellStyle name="40% - Accent5 2 4 4 3 2" xfId="31396"/>
    <cellStyle name="40% - Accent5 2 4 4 3 2 2" xfId="43793"/>
    <cellStyle name="40% - Accent5 2 4 4 3 3" xfId="37867"/>
    <cellStyle name="40% - Accent5 2 4 4 3 4" xfId="48492"/>
    <cellStyle name="40% - Accent5 2 4 4 3 5" xfId="53113"/>
    <cellStyle name="40% - Accent5 2 4 4 4" xfId="25179"/>
    <cellStyle name="40% - Accent5 2 4 4 4 2" xfId="31397"/>
    <cellStyle name="40% - Accent5 2 4 4 4 2 2" xfId="43794"/>
    <cellStyle name="40% - Accent5 2 4 4 4 3" xfId="39168"/>
    <cellStyle name="40% - Accent5 2 4 4 4 4" xfId="48493"/>
    <cellStyle name="40% - Accent5 2 4 4 4 5" xfId="53114"/>
    <cellStyle name="40% - Accent5 2 4 4 5" xfId="26456"/>
    <cellStyle name="40% - Accent5 2 4 4 5 2" xfId="31398"/>
    <cellStyle name="40% - Accent5 2 4 4 5 2 2" xfId="43795"/>
    <cellStyle name="40% - Accent5 2 4 4 5 3" xfId="40467"/>
    <cellStyle name="40% - Accent5 2 4 4 5 4" xfId="48494"/>
    <cellStyle name="40% - Accent5 2 4 4 5 5" xfId="53115"/>
    <cellStyle name="40% - Accent5 2 4 4 6" xfId="31392"/>
    <cellStyle name="40% - Accent5 2 4 4 6 2" xfId="43789"/>
    <cellStyle name="40% - Accent5 2 4 4 7" xfId="37207"/>
    <cellStyle name="40% - Accent5 2 4 4 8" xfId="48488"/>
    <cellStyle name="40% - Accent5 2 4 4 9" xfId="53109"/>
    <cellStyle name="40% - Accent5 2 4 5" xfId="17925"/>
    <cellStyle name="40% - Accent5 2 4 5 2" xfId="22972"/>
    <cellStyle name="40% - Accent5 2 4 5 2 2" xfId="25815"/>
    <cellStyle name="40% - Accent5 2 4 5 2 2 2" xfId="31401"/>
    <cellStyle name="40% - Accent5 2 4 5 2 2 2 2" xfId="43798"/>
    <cellStyle name="40% - Accent5 2 4 5 2 2 3" xfId="39818"/>
    <cellStyle name="40% - Accent5 2 4 5 2 2 4" xfId="48497"/>
    <cellStyle name="40% - Accent5 2 4 5 2 2 5" xfId="53118"/>
    <cellStyle name="40% - Accent5 2 4 5 2 3" xfId="27097"/>
    <cellStyle name="40% - Accent5 2 4 5 2 3 2" xfId="31402"/>
    <cellStyle name="40% - Accent5 2 4 5 2 3 2 2" xfId="43799"/>
    <cellStyle name="40% - Accent5 2 4 5 2 3 3" xfId="41120"/>
    <cellStyle name="40% - Accent5 2 4 5 2 3 4" xfId="48498"/>
    <cellStyle name="40% - Accent5 2 4 5 2 3 5" xfId="53119"/>
    <cellStyle name="40% - Accent5 2 4 5 2 4" xfId="31400"/>
    <cellStyle name="40% - Accent5 2 4 5 2 4 2" xfId="43797"/>
    <cellStyle name="40% - Accent5 2 4 5 2 5" xfId="38518"/>
    <cellStyle name="40% - Accent5 2 4 5 2 6" xfId="48496"/>
    <cellStyle name="40% - Accent5 2 4 5 2 7" xfId="53117"/>
    <cellStyle name="40% - Accent5 2 4 5 3" xfId="20757"/>
    <cellStyle name="40% - Accent5 2 4 5 3 2" xfId="31403"/>
    <cellStyle name="40% - Accent5 2 4 5 3 2 2" xfId="43800"/>
    <cellStyle name="40% - Accent5 2 4 5 3 3" xfId="37868"/>
    <cellStyle name="40% - Accent5 2 4 5 3 4" xfId="48499"/>
    <cellStyle name="40% - Accent5 2 4 5 3 5" xfId="53120"/>
    <cellStyle name="40% - Accent5 2 4 5 4" xfId="25180"/>
    <cellStyle name="40% - Accent5 2 4 5 4 2" xfId="31404"/>
    <cellStyle name="40% - Accent5 2 4 5 4 2 2" xfId="43801"/>
    <cellStyle name="40% - Accent5 2 4 5 4 3" xfId="39169"/>
    <cellStyle name="40% - Accent5 2 4 5 4 4" xfId="48500"/>
    <cellStyle name="40% - Accent5 2 4 5 4 5" xfId="53121"/>
    <cellStyle name="40% - Accent5 2 4 5 5" xfId="26457"/>
    <cellStyle name="40% - Accent5 2 4 5 5 2" xfId="31405"/>
    <cellStyle name="40% - Accent5 2 4 5 5 2 2" xfId="43802"/>
    <cellStyle name="40% - Accent5 2 4 5 5 3" xfId="40468"/>
    <cellStyle name="40% - Accent5 2 4 5 5 4" xfId="48501"/>
    <cellStyle name="40% - Accent5 2 4 5 5 5" xfId="53122"/>
    <cellStyle name="40% - Accent5 2 4 5 6" xfId="31399"/>
    <cellStyle name="40% - Accent5 2 4 5 6 2" xfId="43796"/>
    <cellStyle name="40% - Accent5 2 4 5 7" xfId="37208"/>
    <cellStyle name="40% - Accent5 2 4 5 8" xfId="48495"/>
    <cellStyle name="40% - Accent5 2 4 5 9" xfId="53116"/>
    <cellStyle name="40% - Accent5 2 4 6" xfId="17008"/>
    <cellStyle name="40% - Accent5 2 5" xfId="12997"/>
    <cellStyle name="40% - Accent5 2 5 2" xfId="17926"/>
    <cellStyle name="40% - Accent5 2 5 2 10" xfId="48502"/>
    <cellStyle name="40% - Accent5 2 5 2 11" xfId="53123"/>
    <cellStyle name="40% - Accent5 2 5 2 2" xfId="17927"/>
    <cellStyle name="40% - Accent5 2 5 2 2 2" xfId="22974"/>
    <cellStyle name="40% - Accent5 2 5 2 2 2 2" xfId="25817"/>
    <cellStyle name="40% - Accent5 2 5 2 2 2 2 2" xfId="31409"/>
    <cellStyle name="40% - Accent5 2 5 2 2 2 2 2 2" xfId="43806"/>
    <cellStyle name="40% - Accent5 2 5 2 2 2 2 3" xfId="39820"/>
    <cellStyle name="40% - Accent5 2 5 2 2 2 2 4" xfId="48505"/>
    <cellStyle name="40% - Accent5 2 5 2 2 2 2 5" xfId="53126"/>
    <cellStyle name="40% - Accent5 2 5 2 2 2 3" xfId="27099"/>
    <cellStyle name="40% - Accent5 2 5 2 2 2 3 2" xfId="31410"/>
    <cellStyle name="40% - Accent5 2 5 2 2 2 3 2 2" xfId="43807"/>
    <cellStyle name="40% - Accent5 2 5 2 2 2 3 3" xfId="41122"/>
    <cellStyle name="40% - Accent5 2 5 2 2 2 3 4" xfId="48506"/>
    <cellStyle name="40% - Accent5 2 5 2 2 2 3 5" xfId="53127"/>
    <cellStyle name="40% - Accent5 2 5 2 2 2 4" xfId="31408"/>
    <cellStyle name="40% - Accent5 2 5 2 2 2 4 2" xfId="43805"/>
    <cellStyle name="40% - Accent5 2 5 2 2 2 5" xfId="38520"/>
    <cellStyle name="40% - Accent5 2 5 2 2 2 6" xfId="48504"/>
    <cellStyle name="40% - Accent5 2 5 2 2 2 7" xfId="53125"/>
    <cellStyle name="40% - Accent5 2 5 2 2 3" xfId="20759"/>
    <cellStyle name="40% - Accent5 2 5 2 2 3 2" xfId="31411"/>
    <cellStyle name="40% - Accent5 2 5 2 2 3 2 2" xfId="43808"/>
    <cellStyle name="40% - Accent5 2 5 2 2 3 3" xfId="37870"/>
    <cellStyle name="40% - Accent5 2 5 2 2 3 4" xfId="48507"/>
    <cellStyle name="40% - Accent5 2 5 2 2 3 5" xfId="53128"/>
    <cellStyle name="40% - Accent5 2 5 2 2 4" xfId="25182"/>
    <cellStyle name="40% - Accent5 2 5 2 2 4 2" xfId="31412"/>
    <cellStyle name="40% - Accent5 2 5 2 2 4 2 2" xfId="43809"/>
    <cellStyle name="40% - Accent5 2 5 2 2 4 3" xfId="39171"/>
    <cellStyle name="40% - Accent5 2 5 2 2 4 4" xfId="48508"/>
    <cellStyle name="40% - Accent5 2 5 2 2 4 5" xfId="53129"/>
    <cellStyle name="40% - Accent5 2 5 2 2 5" xfId="26459"/>
    <cellStyle name="40% - Accent5 2 5 2 2 5 2" xfId="31413"/>
    <cellStyle name="40% - Accent5 2 5 2 2 5 2 2" xfId="43810"/>
    <cellStyle name="40% - Accent5 2 5 2 2 5 3" xfId="40470"/>
    <cellStyle name="40% - Accent5 2 5 2 2 5 4" xfId="48509"/>
    <cellStyle name="40% - Accent5 2 5 2 2 5 5" xfId="53130"/>
    <cellStyle name="40% - Accent5 2 5 2 2 6" xfId="31407"/>
    <cellStyle name="40% - Accent5 2 5 2 2 6 2" xfId="43804"/>
    <cellStyle name="40% - Accent5 2 5 2 2 7" xfId="37210"/>
    <cellStyle name="40% - Accent5 2 5 2 2 8" xfId="48503"/>
    <cellStyle name="40% - Accent5 2 5 2 2 9" xfId="53124"/>
    <cellStyle name="40% - Accent5 2 5 2 3" xfId="17928"/>
    <cellStyle name="40% - Accent5 2 5 2 3 2" xfId="22975"/>
    <cellStyle name="40% - Accent5 2 5 2 3 2 2" xfId="25818"/>
    <cellStyle name="40% - Accent5 2 5 2 3 2 2 2" xfId="31416"/>
    <cellStyle name="40% - Accent5 2 5 2 3 2 2 2 2" xfId="43813"/>
    <cellStyle name="40% - Accent5 2 5 2 3 2 2 3" xfId="39821"/>
    <cellStyle name="40% - Accent5 2 5 2 3 2 2 4" xfId="48512"/>
    <cellStyle name="40% - Accent5 2 5 2 3 2 2 5" xfId="53133"/>
    <cellStyle name="40% - Accent5 2 5 2 3 2 3" xfId="27100"/>
    <cellStyle name="40% - Accent5 2 5 2 3 2 3 2" xfId="31417"/>
    <cellStyle name="40% - Accent5 2 5 2 3 2 3 2 2" xfId="43814"/>
    <cellStyle name="40% - Accent5 2 5 2 3 2 3 3" xfId="41123"/>
    <cellStyle name="40% - Accent5 2 5 2 3 2 3 4" xfId="48513"/>
    <cellStyle name="40% - Accent5 2 5 2 3 2 3 5" xfId="53134"/>
    <cellStyle name="40% - Accent5 2 5 2 3 2 4" xfId="31415"/>
    <cellStyle name="40% - Accent5 2 5 2 3 2 4 2" xfId="43812"/>
    <cellStyle name="40% - Accent5 2 5 2 3 2 5" xfId="38521"/>
    <cellStyle name="40% - Accent5 2 5 2 3 2 6" xfId="48511"/>
    <cellStyle name="40% - Accent5 2 5 2 3 2 7" xfId="53132"/>
    <cellStyle name="40% - Accent5 2 5 2 3 3" xfId="20760"/>
    <cellStyle name="40% - Accent5 2 5 2 3 3 2" xfId="31418"/>
    <cellStyle name="40% - Accent5 2 5 2 3 3 2 2" xfId="43815"/>
    <cellStyle name="40% - Accent5 2 5 2 3 3 3" xfId="37871"/>
    <cellStyle name="40% - Accent5 2 5 2 3 3 4" xfId="48514"/>
    <cellStyle name="40% - Accent5 2 5 2 3 3 5" xfId="53135"/>
    <cellStyle name="40% - Accent5 2 5 2 3 4" xfId="25183"/>
    <cellStyle name="40% - Accent5 2 5 2 3 4 2" xfId="31419"/>
    <cellStyle name="40% - Accent5 2 5 2 3 4 2 2" xfId="43816"/>
    <cellStyle name="40% - Accent5 2 5 2 3 4 3" xfId="39172"/>
    <cellStyle name="40% - Accent5 2 5 2 3 4 4" xfId="48515"/>
    <cellStyle name="40% - Accent5 2 5 2 3 4 5" xfId="53136"/>
    <cellStyle name="40% - Accent5 2 5 2 3 5" xfId="26460"/>
    <cellStyle name="40% - Accent5 2 5 2 3 5 2" xfId="31420"/>
    <cellStyle name="40% - Accent5 2 5 2 3 5 2 2" xfId="43817"/>
    <cellStyle name="40% - Accent5 2 5 2 3 5 3" xfId="40471"/>
    <cellStyle name="40% - Accent5 2 5 2 3 5 4" xfId="48516"/>
    <cellStyle name="40% - Accent5 2 5 2 3 5 5" xfId="53137"/>
    <cellStyle name="40% - Accent5 2 5 2 3 6" xfId="31414"/>
    <cellStyle name="40% - Accent5 2 5 2 3 6 2" xfId="43811"/>
    <cellStyle name="40% - Accent5 2 5 2 3 7" xfId="37211"/>
    <cellStyle name="40% - Accent5 2 5 2 3 8" xfId="48510"/>
    <cellStyle name="40% - Accent5 2 5 2 3 9" xfId="53131"/>
    <cellStyle name="40% - Accent5 2 5 2 4" xfId="22973"/>
    <cellStyle name="40% - Accent5 2 5 2 4 2" xfId="25816"/>
    <cellStyle name="40% - Accent5 2 5 2 4 2 2" xfId="31422"/>
    <cellStyle name="40% - Accent5 2 5 2 4 2 2 2" xfId="43819"/>
    <cellStyle name="40% - Accent5 2 5 2 4 2 3" xfId="39819"/>
    <cellStyle name="40% - Accent5 2 5 2 4 2 4" xfId="48518"/>
    <cellStyle name="40% - Accent5 2 5 2 4 2 5" xfId="53139"/>
    <cellStyle name="40% - Accent5 2 5 2 4 3" xfId="27098"/>
    <cellStyle name="40% - Accent5 2 5 2 4 3 2" xfId="31423"/>
    <cellStyle name="40% - Accent5 2 5 2 4 3 2 2" xfId="43820"/>
    <cellStyle name="40% - Accent5 2 5 2 4 3 3" xfId="41121"/>
    <cellStyle name="40% - Accent5 2 5 2 4 3 4" xfId="48519"/>
    <cellStyle name="40% - Accent5 2 5 2 4 3 5" xfId="53140"/>
    <cellStyle name="40% - Accent5 2 5 2 4 4" xfId="31421"/>
    <cellStyle name="40% - Accent5 2 5 2 4 4 2" xfId="43818"/>
    <cellStyle name="40% - Accent5 2 5 2 4 5" xfId="38519"/>
    <cellStyle name="40% - Accent5 2 5 2 4 6" xfId="48517"/>
    <cellStyle name="40% - Accent5 2 5 2 4 7" xfId="53138"/>
    <cellStyle name="40% - Accent5 2 5 2 5" xfId="20758"/>
    <cellStyle name="40% - Accent5 2 5 2 5 2" xfId="31424"/>
    <cellStyle name="40% - Accent5 2 5 2 5 2 2" xfId="43821"/>
    <cellStyle name="40% - Accent5 2 5 2 5 3" xfId="37869"/>
    <cellStyle name="40% - Accent5 2 5 2 5 4" xfId="48520"/>
    <cellStyle name="40% - Accent5 2 5 2 5 5" xfId="53141"/>
    <cellStyle name="40% - Accent5 2 5 2 6" xfId="25181"/>
    <cellStyle name="40% - Accent5 2 5 2 6 2" xfId="31425"/>
    <cellStyle name="40% - Accent5 2 5 2 6 2 2" xfId="43822"/>
    <cellStyle name="40% - Accent5 2 5 2 6 3" xfId="39170"/>
    <cellStyle name="40% - Accent5 2 5 2 6 4" xfId="48521"/>
    <cellStyle name="40% - Accent5 2 5 2 6 5" xfId="53142"/>
    <cellStyle name="40% - Accent5 2 5 2 7" xfId="26458"/>
    <cellStyle name="40% - Accent5 2 5 2 7 2" xfId="31426"/>
    <cellStyle name="40% - Accent5 2 5 2 7 2 2" xfId="43823"/>
    <cellStyle name="40% - Accent5 2 5 2 7 3" xfId="40469"/>
    <cellStyle name="40% - Accent5 2 5 2 7 4" xfId="48522"/>
    <cellStyle name="40% - Accent5 2 5 2 7 5" xfId="53143"/>
    <cellStyle name="40% - Accent5 2 5 2 8" xfId="31406"/>
    <cellStyle name="40% - Accent5 2 5 2 8 2" xfId="43803"/>
    <cellStyle name="40% - Accent5 2 5 2 9" xfId="37209"/>
    <cellStyle name="40% - Accent5 2 5 3" xfId="17929"/>
    <cellStyle name="40% - Accent5 2 5 3 2" xfId="22976"/>
    <cellStyle name="40% - Accent5 2 5 3 2 2" xfId="25819"/>
    <cellStyle name="40% - Accent5 2 5 3 2 2 2" xfId="31429"/>
    <cellStyle name="40% - Accent5 2 5 3 2 2 2 2" xfId="43826"/>
    <cellStyle name="40% - Accent5 2 5 3 2 2 3" xfId="39822"/>
    <cellStyle name="40% - Accent5 2 5 3 2 2 4" xfId="48525"/>
    <cellStyle name="40% - Accent5 2 5 3 2 2 5" xfId="53146"/>
    <cellStyle name="40% - Accent5 2 5 3 2 3" xfId="27101"/>
    <cellStyle name="40% - Accent5 2 5 3 2 3 2" xfId="31430"/>
    <cellStyle name="40% - Accent5 2 5 3 2 3 2 2" xfId="43827"/>
    <cellStyle name="40% - Accent5 2 5 3 2 3 3" xfId="41124"/>
    <cellStyle name="40% - Accent5 2 5 3 2 3 4" xfId="48526"/>
    <cellStyle name="40% - Accent5 2 5 3 2 3 5" xfId="53147"/>
    <cellStyle name="40% - Accent5 2 5 3 2 4" xfId="31428"/>
    <cellStyle name="40% - Accent5 2 5 3 2 4 2" xfId="43825"/>
    <cellStyle name="40% - Accent5 2 5 3 2 5" xfId="38522"/>
    <cellStyle name="40% - Accent5 2 5 3 2 6" xfId="48524"/>
    <cellStyle name="40% - Accent5 2 5 3 2 7" xfId="53145"/>
    <cellStyle name="40% - Accent5 2 5 3 3" xfId="20761"/>
    <cellStyle name="40% - Accent5 2 5 3 3 2" xfId="31431"/>
    <cellStyle name="40% - Accent5 2 5 3 3 2 2" xfId="43828"/>
    <cellStyle name="40% - Accent5 2 5 3 3 3" xfId="37872"/>
    <cellStyle name="40% - Accent5 2 5 3 3 4" xfId="48527"/>
    <cellStyle name="40% - Accent5 2 5 3 3 5" xfId="53148"/>
    <cellStyle name="40% - Accent5 2 5 3 4" xfId="25184"/>
    <cellStyle name="40% - Accent5 2 5 3 4 2" xfId="31432"/>
    <cellStyle name="40% - Accent5 2 5 3 4 2 2" xfId="43829"/>
    <cellStyle name="40% - Accent5 2 5 3 4 3" xfId="39173"/>
    <cellStyle name="40% - Accent5 2 5 3 4 4" xfId="48528"/>
    <cellStyle name="40% - Accent5 2 5 3 4 5" xfId="53149"/>
    <cellStyle name="40% - Accent5 2 5 3 5" xfId="26461"/>
    <cellStyle name="40% - Accent5 2 5 3 5 2" xfId="31433"/>
    <cellStyle name="40% - Accent5 2 5 3 5 2 2" xfId="43830"/>
    <cellStyle name="40% - Accent5 2 5 3 5 3" xfId="40472"/>
    <cellStyle name="40% - Accent5 2 5 3 5 4" xfId="48529"/>
    <cellStyle name="40% - Accent5 2 5 3 5 5" xfId="53150"/>
    <cellStyle name="40% - Accent5 2 5 3 6" xfId="31427"/>
    <cellStyle name="40% - Accent5 2 5 3 6 2" xfId="43824"/>
    <cellStyle name="40% - Accent5 2 5 3 7" xfId="37212"/>
    <cellStyle name="40% - Accent5 2 5 3 8" xfId="48523"/>
    <cellStyle name="40% - Accent5 2 5 3 9" xfId="53144"/>
    <cellStyle name="40% - Accent5 2 5 4" xfId="17930"/>
    <cellStyle name="40% - Accent5 2 5 4 2" xfId="22977"/>
    <cellStyle name="40% - Accent5 2 5 4 2 2" xfId="25820"/>
    <cellStyle name="40% - Accent5 2 5 4 2 2 2" xfId="31436"/>
    <cellStyle name="40% - Accent5 2 5 4 2 2 2 2" xfId="43833"/>
    <cellStyle name="40% - Accent5 2 5 4 2 2 3" xfId="39823"/>
    <cellStyle name="40% - Accent5 2 5 4 2 2 4" xfId="48532"/>
    <cellStyle name="40% - Accent5 2 5 4 2 2 5" xfId="53153"/>
    <cellStyle name="40% - Accent5 2 5 4 2 3" xfId="27102"/>
    <cellStyle name="40% - Accent5 2 5 4 2 3 2" xfId="31437"/>
    <cellStyle name="40% - Accent5 2 5 4 2 3 2 2" xfId="43834"/>
    <cellStyle name="40% - Accent5 2 5 4 2 3 3" xfId="41125"/>
    <cellStyle name="40% - Accent5 2 5 4 2 3 4" xfId="48533"/>
    <cellStyle name="40% - Accent5 2 5 4 2 3 5" xfId="53154"/>
    <cellStyle name="40% - Accent5 2 5 4 2 4" xfId="31435"/>
    <cellStyle name="40% - Accent5 2 5 4 2 4 2" xfId="43832"/>
    <cellStyle name="40% - Accent5 2 5 4 2 5" xfId="38523"/>
    <cellStyle name="40% - Accent5 2 5 4 2 6" xfId="48531"/>
    <cellStyle name="40% - Accent5 2 5 4 2 7" xfId="53152"/>
    <cellStyle name="40% - Accent5 2 5 4 3" xfId="20762"/>
    <cellStyle name="40% - Accent5 2 5 4 3 2" xfId="31438"/>
    <cellStyle name="40% - Accent5 2 5 4 3 2 2" xfId="43835"/>
    <cellStyle name="40% - Accent5 2 5 4 3 3" xfId="37873"/>
    <cellStyle name="40% - Accent5 2 5 4 3 4" xfId="48534"/>
    <cellStyle name="40% - Accent5 2 5 4 3 5" xfId="53155"/>
    <cellStyle name="40% - Accent5 2 5 4 4" xfId="25185"/>
    <cellStyle name="40% - Accent5 2 5 4 4 2" xfId="31439"/>
    <cellStyle name="40% - Accent5 2 5 4 4 2 2" xfId="43836"/>
    <cellStyle name="40% - Accent5 2 5 4 4 3" xfId="39174"/>
    <cellStyle name="40% - Accent5 2 5 4 4 4" xfId="48535"/>
    <cellStyle name="40% - Accent5 2 5 4 4 5" xfId="53156"/>
    <cellStyle name="40% - Accent5 2 5 4 5" xfId="26462"/>
    <cellStyle name="40% - Accent5 2 5 4 5 2" xfId="31440"/>
    <cellStyle name="40% - Accent5 2 5 4 5 2 2" xfId="43837"/>
    <cellStyle name="40% - Accent5 2 5 4 5 3" xfId="40473"/>
    <cellStyle name="40% - Accent5 2 5 4 5 4" xfId="48536"/>
    <cellStyle name="40% - Accent5 2 5 4 5 5" xfId="53157"/>
    <cellStyle name="40% - Accent5 2 5 4 6" xfId="31434"/>
    <cellStyle name="40% - Accent5 2 5 4 6 2" xfId="43831"/>
    <cellStyle name="40% - Accent5 2 5 4 7" xfId="37213"/>
    <cellStyle name="40% - Accent5 2 5 4 8" xfId="48530"/>
    <cellStyle name="40% - Accent5 2 5 4 9" xfId="53151"/>
    <cellStyle name="40% - Accent5 2 5 5" xfId="17009"/>
    <cellStyle name="40% - Accent5 2 6" xfId="12998"/>
    <cellStyle name="40% - Accent5 2 6 2" xfId="17931"/>
    <cellStyle name="40% - Accent5 2 6 2 2" xfId="22978"/>
    <cellStyle name="40% - Accent5 2 6 2 2 2" xfId="25821"/>
    <cellStyle name="40% - Accent5 2 6 2 2 2 2" xfId="31443"/>
    <cellStyle name="40% - Accent5 2 6 2 2 2 2 2" xfId="43840"/>
    <cellStyle name="40% - Accent5 2 6 2 2 2 3" xfId="39824"/>
    <cellStyle name="40% - Accent5 2 6 2 2 2 4" xfId="48539"/>
    <cellStyle name="40% - Accent5 2 6 2 2 2 5" xfId="53160"/>
    <cellStyle name="40% - Accent5 2 6 2 2 3" xfId="27103"/>
    <cellStyle name="40% - Accent5 2 6 2 2 3 2" xfId="31444"/>
    <cellStyle name="40% - Accent5 2 6 2 2 3 2 2" xfId="43841"/>
    <cellStyle name="40% - Accent5 2 6 2 2 3 3" xfId="41126"/>
    <cellStyle name="40% - Accent5 2 6 2 2 3 4" xfId="48540"/>
    <cellStyle name="40% - Accent5 2 6 2 2 3 5" xfId="53161"/>
    <cellStyle name="40% - Accent5 2 6 2 2 4" xfId="31442"/>
    <cellStyle name="40% - Accent5 2 6 2 2 4 2" xfId="43839"/>
    <cellStyle name="40% - Accent5 2 6 2 2 5" xfId="38524"/>
    <cellStyle name="40% - Accent5 2 6 2 2 6" xfId="48538"/>
    <cellStyle name="40% - Accent5 2 6 2 2 7" xfId="53159"/>
    <cellStyle name="40% - Accent5 2 6 2 3" xfId="20763"/>
    <cellStyle name="40% - Accent5 2 6 2 3 2" xfId="31445"/>
    <cellStyle name="40% - Accent5 2 6 2 3 2 2" xfId="43842"/>
    <cellStyle name="40% - Accent5 2 6 2 3 3" xfId="37874"/>
    <cellStyle name="40% - Accent5 2 6 2 3 4" xfId="48541"/>
    <cellStyle name="40% - Accent5 2 6 2 3 5" xfId="53162"/>
    <cellStyle name="40% - Accent5 2 6 2 4" xfId="25186"/>
    <cellStyle name="40% - Accent5 2 6 2 4 2" xfId="31446"/>
    <cellStyle name="40% - Accent5 2 6 2 4 2 2" xfId="43843"/>
    <cellStyle name="40% - Accent5 2 6 2 4 3" xfId="39175"/>
    <cellStyle name="40% - Accent5 2 6 2 4 4" xfId="48542"/>
    <cellStyle name="40% - Accent5 2 6 2 4 5" xfId="53163"/>
    <cellStyle name="40% - Accent5 2 6 2 5" xfId="26463"/>
    <cellStyle name="40% - Accent5 2 6 2 5 2" xfId="31447"/>
    <cellStyle name="40% - Accent5 2 6 2 5 2 2" xfId="43844"/>
    <cellStyle name="40% - Accent5 2 6 2 5 3" xfId="40474"/>
    <cellStyle name="40% - Accent5 2 6 2 5 4" xfId="48543"/>
    <cellStyle name="40% - Accent5 2 6 2 5 5" xfId="53164"/>
    <cellStyle name="40% - Accent5 2 6 2 6" xfId="31441"/>
    <cellStyle name="40% - Accent5 2 6 2 6 2" xfId="43838"/>
    <cellStyle name="40% - Accent5 2 6 2 7" xfId="37214"/>
    <cellStyle name="40% - Accent5 2 6 2 8" xfId="48537"/>
    <cellStyle name="40% - Accent5 2 6 2 9" xfId="53158"/>
    <cellStyle name="40% - Accent5 2 6 3" xfId="17932"/>
    <cellStyle name="40% - Accent5 2 6 3 2" xfId="22979"/>
    <cellStyle name="40% - Accent5 2 6 3 2 2" xfId="25822"/>
    <cellStyle name="40% - Accent5 2 6 3 2 2 2" xfId="31450"/>
    <cellStyle name="40% - Accent5 2 6 3 2 2 2 2" xfId="43847"/>
    <cellStyle name="40% - Accent5 2 6 3 2 2 3" xfId="39825"/>
    <cellStyle name="40% - Accent5 2 6 3 2 2 4" xfId="48546"/>
    <cellStyle name="40% - Accent5 2 6 3 2 2 5" xfId="53167"/>
    <cellStyle name="40% - Accent5 2 6 3 2 3" xfId="27104"/>
    <cellStyle name="40% - Accent5 2 6 3 2 3 2" xfId="31451"/>
    <cellStyle name="40% - Accent5 2 6 3 2 3 2 2" xfId="43848"/>
    <cellStyle name="40% - Accent5 2 6 3 2 3 3" xfId="41127"/>
    <cellStyle name="40% - Accent5 2 6 3 2 3 4" xfId="48547"/>
    <cellStyle name="40% - Accent5 2 6 3 2 3 5" xfId="53168"/>
    <cellStyle name="40% - Accent5 2 6 3 2 4" xfId="31449"/>
    <cellStyle name="40% - Accent5 2 6 3 2 4 2" xfId="43846"/>
    <cellStyle name="40% - Accent5 2 6 3 2 5" xfId="38525"/>
    <cellStyle name="40% - Accent5 2 6 3 2 6" xfId="48545"/>
    <cellStyle name="40% - Accent5 2 6 3 2 7" xfId="53166"/>
    <cellStyle name="40% - Accent5 2 6 3 3" xfId="20764"/>
    <cellStyle name="40% - Accent5 2 6 3 3 2" xfId="31452"/>
    <cellStyle name="40% - Accent5 2 6 3 3 2 2" xfId="43849"/>
    <cellStyle name="40% - Accent5 2 6 3 3 3" xfId="37875"/>
    <cellStyle name="40% - Accent5 2 6 3 3 4" xfId="48548"/>
    <cellStyle name="40% - Accent5 2 6 3 3 5" xfId="53169"/>
    <cellStyle name="40% - Accent5 2 6 3 4" xfId="25187"/>
    <cellStyle name="40% - Accent5 2 6 3 4 2" xfId="31453"/>
    <cellStyle name="40% - Accent5 2 6 3 4 2 2" xfId="43850"/>
    <cellStyle name="40% - Accent5 2 6 3 4 3" xfId="39176"/>
    <cellStyle name="40% - Accent5 2 6 3 4 4" xfId="48549"/>
    <cellStyle name="40% - Accent5 2 6 3 4 5" xfId="53170"/>
    <cellStyle name="40% - Accent5 2 6 3 5" xfId="26464"/>
    <cellStyle name="40% - Accent5 2 6 3 5 2" xfId="31454"/>
    <cellStyle name="40% - Accent5 2 6 3 5 2 2" xfId="43851"/>
    <cellStyle name="40% - Accent5 2 6 3 5 3" xfId="40475"/>
    <cellStyle name="40% - Accent5 2 6 3 5 4" xfId="48550"/>
    <cellStyle name="40% - Accent5 2 6 3 5 5" xfId="53171"/>
    <cellStyle name="40% - Accent5 2 6 3 6" xfId="31448"/>
    <cellStyle name="40% - Accent5 2 6 3 6 2" xfId="43845"/>
    <cellStyle name="40% - Accent5 2 6 3 7" xfId="37215"/>
    <cellStyle name="40% - Accent5 2 6 3 8" xfId="48544"/>
    <cellStyle name="40% - Accent5 2 6 3 9" xfId="53165"/>
    <cellStyle name="40% - Accent5 2 6 4" xfId="17010"/>
    <cellStyle name="40% - Accent5 2 7" xfId="12999"/>
    <cellStyle name="40% - Accent5 2 7 10" xfId="17436"/>
    <cellStyle name="40% - Accent5 2 7 2" xfId="22648"/>
    <cellStyle name="40% - Accent5 2 7 2 2" xfId="25493"/>
    <cellStyle name="40% - Accent5 2 7 2 2 2" xfId="31457"/>
    <cellStyle name="40% - Accent5 2 7 2 2 2 2" xfId="43854"/>
    <cellStyle name="40% - Accent5 2 7 2 2 3" xfId="39493"/>
    <cellStyle name="40% - Accent5 2 7 2 2 4" xfId="48553"/>
    <cellStyle name="40% - Accent5 2 7 2 2 5" xfId="53174"/>
    <cellStyle name="40% - Accent5 2 7 2 3" xfId="26773"/>
    <cellStyle name="40% - Accent5 2 7 2 3 2" xfId="31458"/>
    <cellStyle name="40% - Accent5 2 7 2 3 2 2" xfId="43855"/>
    <cellStyle name="40% - Accent5 2 7 2 3 3" xfId="40794"/>
    <cellStyle name="40% - Accent5 2 7 2 3 4" xfId="48554"/>
    <cellStyle name="40% - Accent5 2 7 2 3 5" xfId="53175"/>
    <cellStyle name="40% - Accent5 2 7 2 4" xfId="31456"/>
    <cellStyle name="40% - Accent5 2 7 2 4 2" xfId="43853"/>
    <cellStyle name="40% - Accent5 2 7 2 5" xfId="38192"/>
    <cellStyle name="40% - Accent5 2 7 2 6" xfId="48552"/>
    <cellStyle name="40% - Accent5 2 7 2 7" xfId="53173"/>
    <cellStyle name="40% - Accent5 2 7 3" xfId="20433"/>
    <cellStyle name="40% - Accent5 2 7 3 2" xfId="31459"/>
    <cellStyle name="40% - Accent5 2 7 3 2 2" xfId="43856"/>
    <cellStyle name="40% - Accent5 2 7 3 3" xfId="37543"/>
    <cellStyle name="40% - Accent5 2 7 3 4" xfId="48555"/>
    <cellStyle name="40% - Accent5 2 7 3 5" xfId="53176"/>
    <cellStyle name="40% - Accent5 2 7 4" xfId="24856"/>
    <cellStyle name="40% - Accent5 2 7 4 2" xfId="31460"/>
    <cellStyle name="40% - Accent5 2 7 4 2 2" xfId="43857"/>
    <cellStyle name="40% - Accent5 2 7 4 3" xfId="38844"/>
    <cellStyle name="40% - Accent5 2 7 4 4" xfId="48556"/>
    <cellStyle name="40% - Accent5 2 7 4 5" xfId="53177"/>
    <cellStyle name="40% - Accent5 2 7 5" xfId="26132"/>
    <cellStyle name="40% - Accent5 2 7 5 2" xfId="31461"/>
    <cellStyle name="40% - Accent5 2 7 5 2 2" xfId="43858"/>
    <cellStyle name="40% - Accent5 2 7 5 3" xfId="40142"/>
    <cellStyle name="40% - Accent5 2 7 5 4" xfId="48557"/>
    <cellStyle name="40% - Accent5 2 7 5 5" xfId="53178"/>
    <cellStyle name="40% - Accent5 2 7 6" xfId="31455"/>
    <cellStyle name="40% - Accent5 2 7 6 2" xfId="43852"/>
    <cellStyle name="40% - Accent5 2 7 7" xfId="36882"/>
    <cellStyle name="40% - Accent5 2 7 8" xfId="48551"/>
    <cellStyle name="40% - Accent5 2 7 9" xfId="53172"/>
    <cellStyle name="40% - Accent5 2 8" xfId="13000"/>
    <cellStyle name="40% - Accent5 2 8 10" xfId="17535"/>
    <cellStyle name="40% - Accent5 2 8 2" xfId="22664"/>
    <cellStyle name="40% - Accent5 2 8 2 2" xfId="25508"/>
    <cellStyle name="40% - Accent5 2 8 2 2 2" xfId="31464"/>
    <cellStyle name="40% - Accent5 2 8 2 2 2 2" xfId="43861"/>
    <cellStyle name="40% - Accent5 2 8 2 2 3" xfId="39508"/>
    <cellStyle name="40% - Accent5 2 8 2 2 4" xfId="48560"/>
    <cellStyle name="40% - Accent5 2 8 2 2 5" xfId="53181"/>
    <cellStyle name="40% - Accent5 2 8 2 3" xfId="26788"/>
    <cellStyle name="40% - Accent5 2 8 2 3 2" xfId="31465"/>
    <cellStyle name="40% - Accent5 2 8 2 3 2 2" xfId="43862"/>
    <cellStyle name="40% - Accent5 2 8 2 3 3" xfId="40809"/>
    <cellStyle name="40% - Accent5 2 8 2 3 4" xfId="48561"/>
    <cellStyle name="40% - Accent5 2 8 2 3 5" xfId="53182"/>
    <cellStyle name="40% - Accent5 2 8 2 4" xfId="31463"/>
    <cellStyle name="40% - Accent5 2 8 2 4 2" xfId="43860"/>
    <cellStyle name="40% - Accent5 2 8 2 5" xfId="38207"/>
    <cellStyle name="40% - Accent5 2 8 2 6" xfId="48559"/>
    <cellStyle name="40% - Accent5 2 8 2 7" xfId="53180"/>
    <cellStyle name="40% - Accent5 2 8 3" xfId="20449"/>
    <cellStyle name="40% - Accent5 2 8 3 2" xfId="31466"/>
    <cellStyle name="40% - Accent5 2 8 3 2 2" xfId="43863"/>
    <cellStyle name="40% - Accent5 2 8 3 3" xfId="37558"/>
    <cellStyle name="40% - Accent5 2 8 3 4" xfId="48562"/>
    <cellStyle name="40% - Accent5 2 8 3 5" xfId="53183"/>
    <cellStyle name="40% - Accent5 2 8 4" xfId="24871"/>
    <cellStyle name="40% - Accent5 2 8 4 2" xfId="31467"/>
    <cellStyle name="40% - Accent5 2 8 4 2 2" xfId="43864"/>
    <cellStyle name="40% - Accent5 2 8 4 3" xfId="38859"/>
    <cellStyle name="40% - Accent5 2 8 4 4" xfId="48563"/>
    <cellStyle name="40% - Accent5 2 8 4 5" xfId="53184"/>
    <cellStyle name="40% - Accent5 2 8 5" xfId="26147"/>
    <cellStyle name="40% - Accent5 2 8 5 2" xfId="31468"/>
    <cellStyle name="40% - Accent5 2 8 5 2 2" xfId="43865"/>
    <cellStyle name="40% - Accent5 2 8 5 3" xfId="40157"/>
    <cellStyle name="40% - Accent5 2 8 5 4" xfId="48564"/>
    <cellStyle name="40% - Accent5 2 8 5 5" xfId="53185"/>
    <cellStyle name="40% - Accent5 2 8 6" xfId="31462"/>
    <cellStyle name="40% - Accent5 2 8 6 2" xfId="43859"/>
    <cellStyle name="40% - Accent5 2 8 7" xfId="36897"/>
    <cellStyle name="40% - Accent5 2 8 8" xfId="48558"/>
    <cellStyle name="40% - Accent5 2 8 9" xfId="53179"/>
    <cellStyle name="40% - Accent5 2 9" xfId="13001"/>
    <cellStyle name="40% - Accent5 2 9 2" xfId="17933"/>
    <cellStyle name="40% - Accent5 3" xfId="175"/>
    <cellStyle name="40% - Accent5 3 2" xfId="13003"/>
    <cellStyle name="40% - Accent5 3 2 2" xfId="13004"/>
    <cellStyle name="40% - Accent5 3 2 2 2" xfId="13005"/>
    <cellStyle name="40% - Accent5 3 2 2 2 2" xfId="13006"/>
    <cellStyle name="40% - Accent5 3 2 2 3" xfId="13007"/>
    <cellStyle name="40% - Accent5 3 2 3" xfId="13008"/>
    <cellStyle name="40% - Accent5 3 2 3 2" xfId="13009"/>
    <cellStyle name="40% - Accent5 3 2 4" xfId="13010"/>
    <cellStyle name="40% - Accent5 3 2 5" xfId="17934"/>
    <cellStyle name="40% - Accent5 3 3" xfId="13011"/>
    <cellStyle name="40% - Accent5 3 3 2" xfId="13012"/>
    <cellStyle name="40% - Accent5 3 3 2 2" xfId="13013"/>
    <cellStyle name="40% - Accent5 3 3 2 2 2" xfId="13014"/>
    <cellStyle name="40% - Accent5 3 3 2 3" xfId="13015"/>
    <cellStyle name="40% - Accent5 3 3 3" xfId="13016"/>
    <cellStyle name="40% - Accent5 3 3 3 2" xfId="13017"/>
    <cellStyle name="40% - Accent5 3 3 4" xfId="13018"/>
    <cellStyle name="40% - Accent5 3 3 5" xfId="18289"/>
    <cellStyle name="40% - Accent5 3 4" xfId="13019"/>
    <cellStyle name="40% - Accent5 3 4 2" xfId="13020"/>
    <cellStyle name="40% - Accent5 3 4 2 2" xfId="13021"/>
    <cellStyle name="40% - Accent5 3 4 3" xfId="13022"/>
    <cellStyle name="40% - Accent5 3 5" xfId="13023"/>
    <cellStyle name="40% - Accent5 3 5 2" xfId="13024"/>
    <cellStyle name="40% - Accent5 3 6" xfId="13025"/>
    <cellStyle name="40% - Accent5 3 7" xfId="17011"/>
    <cellStyle name="40% - Accent5 3 8" xfId="13002"/>
    <cellStyle name="40% - Accent5 4" xfId="176"/>
    <cellStyle name="40% - Accent5 4 2" xfId="18447"/>
    <cellStyle name="40% - Accent5 4 3" xfId="17012"/>
    <cellStyle name="40% - Accent5 4 4" xfId="13026"/>
    <cellStyle name="40% - Accent5 5" xfId="177"/>
    <cellStyle name="40% - Accent5 5 2" xfId="17370"/>
    <cellStyle name="40% - Accent5 5 3" xfId="13027"/>
    <cellStyle name="40% - Accent5 6" xfId="178"/>
    <cellStyle name="40% - Accent5 6 2" xfId="17534"/>
    <cellStyle name="40% - Accent5 6 3" xfId="13028"/>
    <cellStyle name="40% - Accent5 7" xfId="179"/>
    <cellStyle name="40% - Accent5 7 2" xfId="17935"/>
    <cellStyle name="40% - Accent5 7 3" xfId="13029"/>
    <cellStyle name="40% - Accent5 8" xfId="180"/>
    <cellStyle name="40% - Accent5 8 2" xfId="17936"/>
    <cellStyle name="40% - Accent5 8 3" xfId="13030"/>
    <cellStyle name="40% - Accent5 9" xfId="181"/>
    <cellStyle name="40% - Accent6" xfId="12455" builtinId="51" customBuiltin="1"/>
    <cellStyle name="40% - Accent6 10" xfId="182"/>
    <cellStyle name="40% - Accent6 11" xfId="183"/>
    <cellStyle name="40% - Accent6 12" xfId="184"/>
    <cellStyle name="40% - Accent6 13" xfId="185"/>
    <cellStyle name="40% - Accent6 14" xfId="186"/>
    <cellStyle name="40% - Accent6 15" xfId="187"/>
    <cellStyle name="40% - Accent6 16" xfId="703"/>
    <cellStyle name="40% - Accent6 16 2" xfId="46119"/>
    <cellStyle name="40% - Accent6 17" xfId="46157"/>
    <cellStyle name="40% - Accent6 2" xfId="188"/>
    <cellStyle name="40% - Accent6 2 10" xfId="13031"/>
    <cellStyle name="40% - Accent6 2 10 2" xfId="22980"/>
    <cellStyle name="40% - Accent6 2 10 2 2" xfId="25823"/>
    <cellStyle name="40% - Accent6 2 10 2 2 2" xfId="31471"/>
    <cellStyle name="40% - Accent6 2 10 2 2 2 2" xfId="43868"/>
    <cellStyle name="40% - Accent6 2 10 2 2 3" xfId="39826"/>
    <cellStyle name="40% - Accent6 2 10 2 2 4" xfId="48567"/>
    <cellStyle name="40% - Accent6 2 10 2 2 5" xfId="53188"/>
    <cellStyle name="40% - Accent6 2 10 2 3" xfId="27105"/>
    <cellStyle name="40% - Accent6 2 10 2 3 2" xfId="31472"/>
    <cellStyle name="40% - Accent6 2 10 2 3 2 2" xfId="43869"/>
    <cellStyle name="40% - Accent6 2 10 2 3 3" xfId="41128"/>
    <cellStyle name="40% - Accent6 2 10 2 3 4" xfId="48568"/>
    <cellStyle name="40% - Accent6 2 10 2 3 5" xfId="53189"/>
    <cellStyle name="40% - Accent6 2 10 2 4" xfId="31470"/>
    <cellStyle name="40% - Accent6 2 10 2 4 2" xfId="43867"/>
    <cellStyle name="40% - Accent6 2 10 2 5" xfId="38526"/>
    <cellStyle name="40% - Accent6 2 10 2 6" xfId="48566"/>
    <cellStyle name="40% - Accent6 2 10 2 7" xfId="53187"/>
    <cellStyle name="40% - Accent6 2 10 3" xfId="20765"/>
    <cellStyle name="40% - Accent6 2 10 3 2" xfId="31473"/>
    <cellStyle name="40% - Accent6 2 10 3 2 2" xfId="43870"/>
    <cellStyle name="40% - Accent6 2 10 3 3" xfId="37876"/>
    <cellStyle name="40% - Accent6 2 10 3 4" xfId="48569"/>
    <cellStyle name="40% - Accent6 2 10 3 5" xfId="53190"/>
    <cellStyle name="40% - Accent6 2 10 4" xfId="25188"/>
    <cellStyle name="40% - Accent6 2 10 4 2" xfId="31474"/>
    <cellStyle name="40% - Accent6 2 10 4 2 2" xfId="43871"/>
    <cellStyle name="40% - Accent6 2 10 4 3" xfId="39177"/>
    <cellStyle name="40% - Accent6 2 10 4 4" xfId="48570"/>
    <cellStyle name="40% - Accent6 2 10 4 5" xfId="53191"/>
    <cellStyle name="40% - Accent6 2 10 5" xfId="26465"/>
    <cellStyle name="40% - Accent6 2 10 5 2" xfId="31475"/>
    <cellStyle name="40% - Accent6 2 10 5 2 2" xfId="43872"/>
    <cellStyle name="40% - Accent6 2 10 5 3" xfId="40476"/>
    <cellStyle name="40% - Accent6 2 10 5 4" xfId="48571"/>
    <cellStyle name="40% - Accent6 2 10 5 5" xfId="53192"/>
    <cellStyle name="40% - Accent6 2 10 6" xfId="31469"/>
    <cellStyle name="40% - Accent6 2 10 6 2" xfId="43866"/>
    <cellStyle name="40% - Accent6 2 10 7" xfId="37216"/>
    <cellStyle name="40% - Accent6 2 10 8" xfId="48565"/>
    <cellStyle name="40% - Accent6 2 10 9" xfId="53186"/>
    <cellStyle name="40% - Accent6 2 11" xfId="18257"/>
    <cellStyle name="40% - Accent6 2 12" xfId="18562"/>
    <cellStyle name="40% - Accent6 2 12 2" xfId="23200"/>
    <cellStyle name="40% - Accent6 2 12 2 2" xfId="26036"/>
    <cellStyle name="40% - Accent6 2 12 2 2 2" xfId="31478"/>
    <cellStyle name="40% - Accent6 2 12 2 2 2 2" xfId="43875"/>
    <cellStyle name="40% - Accent6 2 12 2 2 3" xfId="40045"/>
    <cellStyle name="40% - Accent6 2 12 2 2 4" xfId="48574"/>
    <cellStyle name="40% - Accent6 2 12 2 2 5" xfId="53195"/>
    <cellStyle name="40% - Accent6 2 12 2 3" xfId="27321"/>
    <cellStyle name="40% - Accent6 2 12 2 3 2" xfId="31479"/>
    <cellStyle name="40% - Accent6 2 12 2 3 2 2" xfId="43876"/>
    <cellStyle name="40% - Accent6 2 12 2 3 3" xfId="41347"/>
    <cellStyle name="40% - Accent6 2 12 2 3 4" xfId="48575"/>
    <cellStyle name="40% - Accent6 2 12 2 3 5" xfId="53196"/>
    <cellStyle name="40% - Accent6 2 12 2 4" xfId="31477"/>
    <cellStyle name="40% - Accent6 2 12 2 4 2" xfId="43874"/>
    <cellStyle name="40% - Accent6 2 12 2 5" xfId="38745"/>
    <cellStyle name="40% - Accent6 2 12 2 6" xfId="48573"/>
    <cellStyle name="40% - Accent6 2 12 2 7" xfId="53194"/>
    <cellStyle name="40% - Accent6 2 12 3" xfId="20987"/>
    <cellStyle name="40% - Accent6 2 12 3 2" xfId="31480"/>
    <cellStyle name="40% - Accent6 2 12 3 2 2" xfId="43877"/>
    <cellStyle name="40% - Accent6 2 12 3 3" xfId="38095"/>
    <cellStyle name="40% - Accent6 2 12 3 4" xfId="48576"/>
    <cellStyle name="40% - Accent6 2 12 3 5" xfId="53197"/>
    <cellStyle name="40% - Accent6 2 12 4" xfId="25404"/>
    <cellStyle name="40% - Accent6 2 12 4 2" xfId="31481"/>
    <cellStyle name="40% - Accent6 2 12 4 2 2" xfId="43878"/>
    <cellStyle name="40% - Accent6 2 12 4 3" xfId="39396"/>
    <cellStyle name="40% - Accent6 2 12 4 4" xfId="48577"/>
    <cellStyle name="40% - Accent6 2 12 4 5" xfId="53198"/>
    <cellStyle name="40% - Accent6 2 12 5" xfId="26684"/>
    <cellStyle name="40% - Accent6 2 12 5 2" xfId="31482"/>
    <cellStyle name="40% - Accent6 2 12 5 2 2" xfId="43879"/>
    <cellStyle name="40% - Accent6 2 12 5 3" xfId="40695"/>
    <cellStyle name="40% - Accent6 2 12 5 4" xfId="48578"/>
    <cellStyle name="40% - Accent6 2 12 5 5" xfId="53199"/>
    <cellStyle name="40% - Accent6 2 12 6" xfId="31476"/>
    <cellStyle name="40% - Accent6 2 12 6 2" xfId="43873"/>
    <cellStyle name="40% - Accent6 2 12 7" xfId="37435"/>
    <cellStyle name="40% - Accent6 2 12 8" xfId="48572"/>
    <cellStyle name="40% - Accent6 2 12 9" xfId="53193"/>
    <cellStyle name="40% - Accent6 2 13" xfId="18638"/>
    <cellStyle name="40% - Accent6 2 14" xfId="18659"/>
    <cellStyle name="40% - Accent6 2 14 2" xfId="23261"/>
    <cellStyle name="40% - Accent6 2 14 2 2" xfId="26096"/>
    <cellStyle name="40% - Accent6 2 14 2 2 2" xfId="31485"/>
    <cellStyle name="40% - Accent6 2 14 2 2 2 2" xfId="43882"/>
    <cellStyle name="40% - Accent6 2 14 2 2 3" xfId="40106"/>
    <cellStyle name="40% - Accent6 2 14 2 2 4" xfId="48581"/>
    <cellStyle name="40% - Accent6 2 14 2 2 5" xfId="53202"/>
    <cellStyle name="40% - Accent6 2 14 2 3" xfId="27382"/>
    <cellStyle name="40% - Accent6 2 14 2 3 2" xfId="31486"/>
    <cellStyle name="40% - Accent6 2 14 2 3 2 2" xfId="43883"/>
    <cellStyle name="40% - Accent6 2 14 2 3 3" xfId="41410"/>
    <cellStyle name="40% - Accent6 2 14 2 3 4" xfId="48582"/>
    <cellStyle name="40% - Accent6 2 14 2 3 5" xfId="53203"/>
    <cellStyle name="40% - Accent6 2 14 2 4" xfId="31484"/>
    <cellStyle name="40% - Accent6 2 14 2 4 2" xfId="43881"/>
    <cellStyle name="40% - Accent6 2 14 2 5" xfId="38808"/>
    <cellStyle name="40% - Accent6 2 14 2 6" xfId="48580"/>
    <cellStyle name="40% - Accent6 2 14 2 7" xfId="53201"/>
    <cellStyle name="40% - Accent6 2 14 3" xfId="21048"/>
    <cellStyle name="40% - Accent6 2 14 3 2" xfId="31487"/>
    <cellStyle name="40% - Accent6 2 14 3 2 2" xfId="43884"/>
    <cellStyle name="40% - Accent6 2 14 3 3" xfId="38156"/>
    <cellStyle name="40% - Accent6 2 14 3 4" xfId="48583"/>
    <cellStyle name="40% - Accent6 2 14 3 5" xfId="53204"/>
    <cellStyle name="40% - Accent6 2 14 4" xfId="25463"/>
    <cellStyle name="40% - Accent6 2 14 4 2" xfId="31488"/>
    <cellStyle name="40% - Accent6 2 14 4 2 2" xfId="43885"/>
    <cellStyle name="40% - Accent6 2 14 4 3" xfId="39457"/>
    <cellStyle name="40% - Accent6 2 14 4 4" xfId="48584"/>
    <cellStyle name="40% - Accent6 2 14 4 5" xfId="53205"/>
    <cellStyle name="40% - Accent6 2 14 5" xfId="26743"/>
    <cellStyle name="40% - Accent6 2 14 5 2" xfId="31489"/>
    <cellStyle name="40% - Accent6 2 14 5 2 2" xfId="43886"/>
    <cellStyle name="40% - Accent6 2 14 5 3" xfId="40758"/>
    <cellStyle name="40% - Accent6 2 14 5 4" xfId="48585"/>
    <cellStyle name="40% - Accent6 2 14 5 5" xfId="53206"/>
    <cellStyle name="40% - Accent6 2 14 6" xfId="31483"/>
    <cellStyle name="40% - Accent6 2 14 6 2" xfId="43880"/>
    <cellStyle name="40% - Accent6 2 14 7" xfId="37496"/>
    <cellStyle name="40% - Accent6 2 14 8" xfId="48579"/>
    <cellStyle name="40% - Accent6 2 14 9" xfId="53200"/>
    <cellStyle name="40% - Accent6 2 15" xfId="27442"/>
    <cellStyle name="40% - Accent6 2 15 2" xfId="31490"/>
    <cellStyle name="40% - Accent6 2 15 2 2" xfId="43887"/>
    <cellStyle name="40% - Accent6 2 15 3" xfId="41456"/>
    <cellStyle name="40% - Accent6 2 15 4" xfId="48586"/>
    <cellStyle name="40% - Accent6 2 15 5" xfId="53207"/>
    <cellStyle name="40% - Accent6 2 16" xfId="17013"/>
    <cellStyle name="40% - Accent6 2 17" xfId="12471"/>
    <cellStyle name="40% - Accent6 2 2" xfId="759"/>
    <cellStyle name="40% - Accent6 2 2 2" xfId="1543"/>
    <cellStyle name="40% - Accent6 2 2 2 2" xfId="3028"/>
    <cellStyle name="40% - Accent6 2 2 2 2 2" xfId="5929"/>
    <cellStyle name="40% - Accent6 2 2 2 2 2 2" xfId="11705"/>
    <cellStyle name="40% - Accent6 2 2 2 2 3" xfId="8820"/>
    <cellStyle name="40% - Accent6 2 2 2 2 4" xfId="17453"/>
    <cellStyle name="40% - Accent6 2 2 2 3" xfId="4489"/>
    <cellStyle name="40% - Accent6 2 2 2 3 2" xfId="10265"/>
    <cellStyle name="40% - Accent6 2 2 2 4" xfId="7380"/>
    <cellStyle name="40% - Accent6 2 2 2 5" xfId="13033"/>
    <cellStyle name="40% - Accent6 2 2 3" xfId="2367"/>
    <cellStyle name="40% - Accent6 2 2 3 2" xfId="5271"/>
    <cellStyle name="40% - Accent6 2 2 3 2 2" xfId="11047"/>
    <cellStyle name="40% - Accent6 2 2 3 2 3" xfId="18694"/>
    <cellStyle name="40% - Accent6 2 2 3 3" xfId="8162"/>
    <cellStyle name="40% - Accent6 2 2 3 4" xfId="13034"/>
    <cellStyle name="40% - Accent6 2 2 4" xfId="3831"/>
    <cellStyle name="40% - Accent6 2 2 4 2" xfId="9607"/>
    <cellStyle name="40% - Accent6 2 2 4 3" xfId="17014"/>
    <cellStyle name="40% - Accent6 2 2 5" xfId="6722"/>
    <cellStyle name="40% - Accent6 2 2 6" xfId="13032"/>
    <cellStyle name="40% - Accent6 2 3" xfId="13035"/>
    <cellStyle name="40% - Accent6 2 3 2" xfId="13036"/>
    <cellStyle name="40% - Accent6 2 3 2 10" xfId="37217"/>
    <cellStyle name="40% - Accent6 2 3 2 11" xfId="48587"/>
    <cellStyle name="40% - Accent6 2 3 2 12" xfId="53208"/>
    <cellStyle name="40% - Accent6 2 3 2 2" xfId="17937"/>
    <cellStyle name="40% - Accent6 2 3 2 2 10" xfId="48588"/>
    <cellStyle name="40% - Accent6 2 3 2 2 11" xfId="53209"/>
    <cellStyle name="40% - Accent6 2 3 2 2 2" xfId="17938"/>
    <cellStyle name="40% - Accent6 2 3 2 2 2 2" xfId="22983"/>
    <cellStyle name="40% - Accent6 2 3 2 2 2 2 2" xfId="25826"/>
    <cellStyle name="40% - Accent6 2 3 2 2 2 2 2 2" xfId="31495"/>
    <cellStyle name="40% - Accent6 2 3 2 2 2 2 2 2 2" xfId="43892"/>
    <cellStyle name="40% - Accent6 2 3 2 2 2 2 2 3" xfId="39829"/>
    <cellStyle name="40% - Accent6 2 3 2 2 2 2 2 4" xfId="48591"/>
    <cellStyle name="40% - Accent6 2 3 2 2 2 2 2 5" xfId="53212"/>
    <cellStyle name="40% - Accent6 2 3 2 2 2 2 3" xfId="27108"/>
    <cellStyle name="40% - Accent6 2 3 2 2 2 2 3 2" xfId="31496"/>
    <cellStyle name="40% - Accent6 2 3 2 2 2 2 3 2 2" xfId="43893"/>
    <cellStyle name="40% - Accent6 2 3 2 2 2 2 3 3" xfId="41131"/>
    <cellStyle name="40% - Accent6 2 3 2 2 2 2 3 4" xfId="48592"/>
    <cellStyle name="40% - Accent6 2 3 2 2 2 2 3 5" xfId="53213"/>
    <cellStyle name="40% - Accent6 2 3 2 2 2 2 4" xfId="31494"/>
    <cellStyle name="40% - Accent6 2 3 2 2 2 2 4 2" xfId="43891"/>
    <cellStyle name="40% - Accent6 2 3 2 2 2 2 5" xfId="38529"/>
    <cellStyle name="40% - Accent6 2 3 2 2 2 2 6" xfId="48590"/>
    <cellStyle name="40% - Accent6 2 3 2 2 2 2 7" xfId="53211"/>
    <cellStyle name="40% - Accent6 2 3 2 2 2 3" xfId="20768"/>
    <cellStyle name="40% - Accent6 2 3 2 2 2 3 2" xfId="31497"/>
    <cellStyle name="40% - Accent6 2 3 2 2 2 3 2 2" xfId="43894"/>
    <cellStyle name="40% - Accent6 2 3 2 2 2 3 3" xfId="37879"/>
    <cellStyle name="40% - Accent6 2 3 2 2 2 3 4" xfId="48593"/>
    <cellStyle name="40% - Accent6 2 3 2 2 2 3 5" xfId="53214"/>
    <cellStyle name="40% - Accent6 2 3 2 2 2 4" xfId="25191"/>
    <cellStyle name="40% - Accent6 2 3 2 2 2 4 2" xfId="31498"/>
    <cellStyle name="40% - Accent6 2 3 2 2 2 4 2 2" xfId="43895"/>
    <cellStyle name="40% - Accent6 2 3 2 2 2 4 3" xfId="39180"/>
    <cellStyle name="40% - Accent6 2 3 2 2 2 4 4" xfId="48594"/>
    <cellStyle name="40% - Accent6 2 3 2 2 2 4 5" xfId="53215"/>
    <cellStyle name="40% - Accent6 2 3 2 2 2 5" xfId="26468"/>
    <cellStyle name="40% - Accent6 2 3 2 2 2 5 2" xfId="31499"/>
    <cellStyle name="40% - Accent6 2 3 2 2 2 5 2 2" xfId="43896"/>
    <cellStyle name="40% - Accent6 2 3 2 2 2 5 3" xfId="40479"/>
    <cellStyle name="40% - Accent6 2 3 2 2 2 5 4" xfId="48595"/>
    <cellStyle name="40% - Accent6 2 3 2 2 2 5 5" xfId="53216"/>
    <cellStyle name="40% - Accent6 2 3 2 2 2 6" xfId="31493"/>
    <cellStyle name="40% - Accent6 2 3 2 2 2 6 2" xfId="43890"/>
    <cellStyle name="40% - Accent6 2 3 2 2 2 7" xfId="37219"/>
    <cellStyle name="40% - Accent6 2 3 2 2 2 8" xfId="48589"/>
    <cellStyle name="40% - Accent6 2 3 2 2 2 9" xfId="53210"/>
    <cellStyle name="40% - Accent6 2 3 2 2 3" xfId="17939"/>
    <cellStyle name="40% - Accent6 2 3 2 2 3 2" xfId="22984"/>
    <cellStyle name="40% - Accent6 2 3 2 2 3 2 2" xfId="25827"/>
    <cellStyle name="40% - Accent6 2 3 2 2 3 2 2 2" xfId="31502"/>
    <cellStyle name="40% - Accent6 2 3 2 2 3 2 2 2 2" xfId="43899"/>
    <cellStyle name="40% - Accent6 2 3 2 2 3 2 2 3" xfId="39830"/>
    <cellStyle name="40% - Accent6 2 3 2 2 3 2 2 4" xfId="48598"/>
    <cellStyle name="40% - Accent6 2 3 2 2 3 2 2 5" xfId="53219"/>
    <cellStyle name="40% - Accent6 2 3 2 2 3 2 3" xfId="27109"/>
    <cellStyle name="40% - Accent6 2 3 2 2 3 2 3 2" xfId="31503"/>
    <cellStyle name="40% - Accent6 2 3 2 2 3 2 3 2 2" xfId="43900"/>
    <cellStyle name="40% - Accent6 2 3 2 2 3 2 3 3" xfId="41132"/>
    <cellStyle name="40% - Accent6 2 3 2 2 3 2 3 4" xfId="48599"/>
    <cellStyle name="40% - Accent6 2 3 2 2 3 2 3 5" xfId="53220"/>
    <cellStyle name="40% - Accent6 2 3 2 2 3 2 4" xfId="31501"/>
    <cellStyle name="40% - Accent6 2 3 2 2 3 2 4 2" xfId="43898"/>
    <cellStyle name="40% - Accent6 2 3 2 2 3 2 5" xfId="38530"/>
    <cellStyle name="40% - Accent6 2 3 2 2 3 2 6" xfId="48597"/>
    <cellStyle name="40% - Accent6 2 3 2 2 3 2 7" xfId="53218"/>
    <cellStyle name="40% - Accent6 2 3 2 2 3 3" xfId="20769"/>
    <cellStyle name="40% - Accent6 2 3 2 2 3 3 2" xfId="31504"/>
    <cellStyle name="40% - Accent6 2 3 2 2 3 3 2 2" xfId="43901"/>
    <cellStyle name="40% - Accent6 2 3 2 2 3 3 3" xfId="37880"/>
    <cellStyle name="40% - Accent6 2 3 2 2 3 3 4" xfId="48600"/>
    <cellStyle name="40% - Accent6 2 3 2 2 3 3 5" xfId="53221"/>
    <cellStyle name="40% - Accent6 2 3 2 2 3 4" xfId="25192"/>
    <cellStyle name="40% - Accent6 2 3 2 2 3 4 2" xfId="31505"/>
    <cellStyle name="40% - Accent6 2 3 2 2 3 4 2 2" xfId="43902"/>
    <cellStyle name="40% - Accent6 2 3 2 2 3 4 3" xfId="39181"/>
    <cellStyle name="40% - Accent6 2 3 2 2 3 4 4" xfId="48601"/>
    <cellStyle name="40% - Accent6 2 3 2 2 3 4 5" xfId="53222"/>
    <cellStyle name="40% - Accent6 2 3 2 2 3 5" xfId="26469"/>
    <cellStyle name="40% - Accent6 2 3 2 2 3 5 2" xfId="31506"/>
    <cellStyle name="40% - Accent6 2 3 2 2 3 5 2 2" xfId="43903"/>
    <cellStyle name="40% - Accent6 2 3 2 2 3 5 3" xfId="40480"/>
    <cellStyle name="40% - Accent6 2 3 2 2 3 5 4" xfId="48602"/>
    <cellStyle name="40% - Accent6 2 3 2 2 3 5 5" xfId="53223"/>
    <cellStyle name="40% - Accent6 2 3 2 2 3 6" xfId="31500"/>
    <cellStyle name="40% - Accent6 2 3 2 2 3 6 2" xfId="43897"/>
    <cellStyle name="40% - Accent6 2 3 2 2 3 7" xfId="37220"/>
    <cellStyle name="40% - Accent6 2 3 2 2 3 8" xfId="48596"/>
    <cellStyle name="40% - Accent6 2 3 2 2 3 9" xfId="53217"/>
    <cellStyle name="40% - Accent6 2 3 2 2 4" xfId="22982"/>
    <cellStyle name="40% - Accent6 2 3 2 2 4 2" xfId="25825"/>
    <cellStyle name="40% - Accent6 2 3 2 2 4 2 2" xfId="31508"/>
    <cellStyle name="40% - Accent6 2 3 2 2 4 2 2 2" xfId="43905"/>
    <cellStyle name="40% - Accent6 2 3 2 2 4 2 3" xfId="39828"/>
    <cellStyle name="40% - Accent6 2 3 2 2 4 2 4" xfId="48604"/>
    <cellStyle name="40% - Accent6 2 3 2 2 4 2 5" xfId="53225"/>
    <cellStyle name="40% - Accent6 2 3 2 2 4 3" xfId="27107"/>
    <cellStyle name="40% - Accent6 2 3 2 2 4 3 2" xfId="31509"/>
    <cellStyle name="40% - Accent6 2 3 2 2 4 3 2 2" xfId="43906"/>
    <cellStyle name="40% - Accent6 2 3 2 2 4 3 3" xfId="41130"/>
    <cellStyle name="40% - Accent6 2 3 2 2 4 3 4" xfId="48605"/>
    <cellStyle name="40% - Accent6 2 3 2 2 4 3 5" xfId="53226"/>
    <cellStyle name="40% - Accent6 2 3 2 2 4 4" xfId="31507"/>
    <cellStyle name="40% - Accent6 2 3 2 2 4 4 2" xfId="43904"/>
    <cellStyle name="40% - Accent6 2 3 2 2 4 5" xfId="38528"/>
    <cellStyle name="40% - Accent6 2 3 2 2 4 6" xfId="48603"/>
    <cellStyle name="40% - Accent6 2 3 2 2 4 7" xfId="53224"/>
    <cellStyle name="40% - Accent6 2 3 2 2 5" xfId="20767"/>
    <cellStyle name="40% - Accent6 2 3 2 2 5 2" xfId="31510"/>
    <cellStyle name="40% - Accent6 2 3 2 2 5 2 2" xfId="43907"/>
    <cellStyle name="40% - Accent6 2 3 2 2 5 3" xfId="37878"/>
    <cellStyle name="40% - Accent6 2 3 2 2 5 4" xfId="48606"/>
    <cellStyle name="40% - Accent6 2 3 2 2 5 5" xfId="53227"/>
    <cellStyle name="40% - Accent6 2 3 2 2 6" xfId="25190"/>
    <cellStyle name="40% - Accent6 2 3 2 2 6 2" xfId="31511"/>
    <cellStyle name="40% - Accent6 2 3 2 2 6 2 2" xfId="43908"/>
    <cellStyle name="40% - Accent6 2 3 2 2 6 3" xfId="39179"/>
    <cellStyle name="40% - Accent6 2 3 2 2 6 4" xfId="48607"/>
    <cellStyle name="40% - Accent6 2 3 2 2 6 5" xfId="53228"/>
    <cellStyle name="40% - Accent6 2 3 2 2 7" xfId="26467"/>
    <cellStyle name="40% - Accent6 2 3 2 2 7 2" xfId="31512"/>
    <cellStyle name="40% - Accent6 2 3 2 2 7 2 2" xfId="43909"/>
    <cellStyle name="40% - Accent6 2 3 2 2 7 3" xfId="40478"/>
    <cellStyle name="40% - Accent6 2 3 2 2 7 4" xfId="48608"/>
    <cellStyle name="40% - Accent6 2 3 2 2 7 5" xfId="53229"/>
    <cellStyle name="40% - Accent6 2 3 2 2 8" xfId="31492"/>
    <cellStyle name="40% - Accent6 2 3 2 2 8 2" xfId="43889"/>
    <cellStyle name="40% - Accent6 2 3 2 2 9" xfId="37218"/>
    <cellStyle name="40% - Accent6 2 3 2 3" xfId="17940"/>
    <cellStyle name="40% - Accent6 2 3 2 3 2" xfId="22985"/>
    <cellStyle name="40% - Accent6 2 3 2 3 2 2" xfId="25828"/>
    <cellStyle name="40% - Accent6 2 3 2 3 2 2 2" xfId="31515"/>
    <cellStyle name="40% - Accent6 2 3 2 3 2 2 2 2" xfId="43912"/>
    <cellStyle name="40% - Accent6 2 3 2 3 2 2 3" xfId="39831"/>
    <cellStyle name="40% - Accent6 2 3 2 3 2 2 4" xfId="48611"/>
    <cellStyle name="40% - Accent6 2 3 2 3 2 2 5" xfId="53232"/>
    <cellStyle name="40% - Accent6 2 3 2 3 2 3" xfId="27110"/>
    <cellStyle name="40% - Accent6 2 3 2 3 2 3 2" xfId="31516"/>
    <cellStyle name="40% - Accent6 2 3 2 3 2 3 2 2" xfId="43913"/>
    <cellStyle name="40% - Accent6 2 3 2 3 2 3 3" xfId="41133"/>
    <cellStyle name="40% - Accent6 2 3 2 3 2 3 4" xfId="48612"/>
    <cellStyle name="40% - Accent6 2 3 2 3 2 3 5" xfId="53233"/>
    <cellStyle name="40% - Accent6 2 3 2 3 2 4" xfId="31514"/>
    <cellStyle name="40% - Accent6 2 3 2 3 2 4 2" xfId="43911"/>
    <cellStyle name="40% - Accent6 2 3 2 3 2 5" xfId="38531"/>
    <cellStyle name="40% - Accent6 2 3 2 3 2 6" xfId="48610"/>
    <cellStyle name="40% - Accent6 2 3 2 3 2 7" xfId="53231"/>
    <cellStyle name="40% - Accent6 2 3 2 3 3" xfId="20770"/>
    <cellStyle name="40% - Accent6 2 3 2 3 3 2" xfId="31517"/>
    <cellStyle name="40% - Accent6 2 3 2 3 3 2 2" xfId="43914"/>
    <cellStyle name="40% - Accent6 2 3 2 3 3 3" xfId="37881"/>
    <cellStyle name="40% - Accent6 2 3 2 3 3 4" xfId="48613"/>
    <cellStyle name="40% - Accent6 2 3 2 3 3 5" xfId="53234"/>
    <cellStyle name="40% - Accent6 2 3 2 3 4" xfId="25193"/>
    <cellStyle name="40% - Accent6 2 3 2 3 4 2" xfId="31518"/>
    <cellStyle name="40% - Accent6 2 3 2 3 4 2 2" xfId="43915"/>
    <cellStyle name="40% - Accent6 2 3 2 3 4 3" xfId="39182"/>
    <cellStyle name="40% - Accent6 2 3 2 3 4 4" xfId="48614"/>
    <cellStyle name="40% - Accent6 2 3 2 3 4 5" xfId="53235"/>
    <cellStyle name="40% - Accent6 2 3 2 3 5" xfId="26470"/>
    <cellStyle name="40% - Accent6 2 3 2 3 5 2" xfId="31519"/>
    <cellStyle name="40% - Accent6 2 3 2 3 5 2 2" xfId="43916"/>
    <cellStyle name="40% - Accent6 2 3 2 3 5 3" xfId="40481"/>
    <cellStyle name="40% - Accent6 2 3 2 3 5 4" xfId="48615"/>
    <cellStyle name="40% - Accent6 2 3 2 3 5 5" xfId="53236"/>
    <cellStyle name="40% - Accent6 2 3 2 3 6" xfId="31513"/>
    <cellStyle name="40% - Accent6 2 3 2 3 6 2" xfId="43910"/>
    <cellStyle name="40% - Accent6 2 3 2 3 7" xfId="37221"/>
    <cellStyle name="40% - Accent6 2 3 2 3 8" xfId="48609"/>
    <cellStyle name="40% - Accent6 2 3 2 3 9" xfId="53230"/>
    <cellStyle name="40% - Accent6 2 3 2 4" xfId="17941"/>
    <cellStyle name="40% - Accent6 2 3 2 4 2" xfId="22986"/>
    <cellStyle name="40% - Accent6 2 3 2 4 2 2" xfId="25829"/>
    <cellStyle name="40% - Accent6 2 3 2 4 2 2 2" xfId="31522"/>
    <cellStyle name="40% - Accent6 2 3 2 4 2 2 2 2" xfId="43919"/>
    <cellStyle name="40% - Accent6 2 3 2 4 2 2 3" xfId="39832"/>
    <cellStyle name="40% - Accent6 2 3 2 4 2 2 4" xfId="48618"/>
    <cellStyle name="40% - Accent6 2 3 2 4 2 2 5" xfId="53239"/>
    <cellStyle name="40% - Accent6 2 3 2 4 2 3" xfId="27111"/>
    <cellStyle name="40% - Accent6 2 3 2 4 2 3 2" xfId="31523"/>
    <cellStyle name="40% - Accent6 2 3 2 4 2 3 2 2" xfId="43920"/>
    <cellStyle name="40% - Accent6 2 3 2 4 2 3 3" xfId="41134"/>
    <cellStyle name="40% - Accent6 2 3 2 4 2 3 4" xfId="48619"/>
    <cellStyle name="40% - Accent6 2 3 2 4 2 3 5" xfId="53240"/>
    <cellStyle name="40% - Accent6 2 3 2 4 2 4" xfId="31521"/>
    <cellStyle name="40% - Accent6 2 3 2 4 2 4 2" xfId="43918"/>
    <cellStyle name="40% - Accent6 2 3 2 4 2 5" xfId="38532"/>
    <cellStyle name="40% - Accent6 2 3 2 4 2 6" xfId="48617"/>
    <cellStyle name="40% - Accent6 2 3 2 4 2 7" xfId="53238"/>
    <cellStyle name="40% - Accent6 2 3 2 4 3" xfId="20771"/>
    <cellStyle name="40% - Accent6 2 3 2 4 3 2" xfId="31524"/>
    <cellStyle name="40% - Accent6 2 3 2 4 3 2 2" xfId="43921"/>
    <cellStyle name="40% - Accent6 2 3 2 4 3 3" xfId="37882"/>
    <cellStyle name="40% - Accent6 2 3 2 4 3 4" xfId="48620"/>
    <cellStyle name="40% - Accent6 2 3 2 4 3 5" xfId="53241"/>
    <cellStyle name="40% - Accent6 2 3 2 4 4" xfId="25194"/>
    <cellStyle name="40% - Accent6 2 3 2 4 4 2" xfId="31525"/>
    <cellStyle name="40% - Accent6 2 3 2 4 4 2 2" xfId="43922"/>
    <cellStyle name="40% - Accent6 2 3 2 4 4 3" xfId="39183"/>
    <cellStyle name="40% - Accent6 2 3 2 4 4 4" xfId="48621"/>
    <cellStyle name="40% - Accent6 2 3 2 4 4 5" xfId="53242"/>
    <cellStyle name="40% - Accent6 2 3 2 4 5" xfId="26471"/>
    <cellStyle name="40% - Accent6 2 3 2 4 5 2" xfId="31526"/>
    <cellStyle name="40% - Accent6 2 3 2 4 5 2 2" xfId="43923"/>
    <cellStyle name="40% - Accent6 2 3 2 4 5 3" xfId="40482"/>
    <cellStyle name="40% - Accent6 2 3 2 4 5 4" xfId="48622"/>
    <cellStyle name="40% - Accent6 2 3 2 4 5 5" xfId="53243"/>
    <cellStyle name="40% - Accent6 2 3 2 4 6" xfId="31520"/>
    <cellStyle name="40% - Accent6 2 3 2 4 6 2" xfId="43917"/>
    <cellStyle name="40% - Accent6 2 3 2 4 7" xfId="37222"/>
    <cellStyle name="40% - Accent6 2 3 2 4 8" xfId="48616"/>
    <cellStyle name="40% - Accent6 2 3 2 4 9" xfId="53237"/>
    <cellStyle name="40% - Accent6 2 3 2 5" xfId="22981"/>
    <cellStyle name="40% - Accent6 2 3 2 5 2" xfId="25824"/>
    <cellStyle name="40% - Accent6 2 3 2 5 2 2" xfId="31528"/>
    <cellStyle name="40% - Accent6 2 3 2 5 2 2 2" xfId="43925"/>
    <cellStyle name="40% - Accent6 2 3 2 5 2 3" xfId="39827"/>
    <cellStyle name="40% - Accent6 2 3 2 5 2 4" xfId="48624"/>
    <cellStyle name="40% - Accent6 2 3 2 5 2 5" xfId="53245"/>
    <cellStyle name="40% - Accent6 2 3 2 5 3" xfId="27106"/>
    <cellStyle name="40% - Accent6 2 3 2 5 3 2" xfId="31529"/>
    <cellStyle name="40% - Accent6 2 3 2 5 3 2 2" xfId="43926"/>
    <cellStyle name="40% - Accent6 2 3 2 5 3 3" xfId="41129"/>
    <cellStyle name="40% - Accent6 2 3 2 5 3 4" xfId="48625"/>
    <cellStyle name="40% - Accent6 2 3 2 5 3 5" xfId="53246"/>
    <cellStyle name="40% - Accent6 2 3 2 5 4" xfId="31527"/>
    <cellStyle name="40% - Accent6 2 3 2 5 4 2" xfId="43924"/>
    <cellStyle name="40% - Accent6 2 3 2 5 5" xfId="38527"/>
    <cellStyle name="40% - Accent6 2 3 2 5 6" xfId="48623"/>
    <cellStyle name="40% - Accent6 2 3 2 5 7" xfId="53244"/>
    <cellStyle name="40% - Accent6 2 3 2 6" xfId="20766"/>
    <cellStyle name="40% - Accent6 2 3 2 6 2" xfId="31530"/>
    <cellStyle name="40% - Accent6 2 3 2 6 2 2" xfId="43927"/>
    <cellStyle name="40% - Accent6 2 3 2 6 3" xfId="37877"/>
    <cellStyle name="40% - Accent6 2 3 2 6 4" xfId="48626"/>
    <cellStyle name="40% - Accent6 2 3 2 6 5" xfId="53247"/>
    <cellStyle name="40% - Accent6 2 3 2 7" xfId="25189"/>
    <cellStyle name="40% - Accent6 2 3 2 7 2" xfId="31531"/>
    <cellStyle name="40% - Accent6 2 3 2 7 2 2" xfId="43928"/>
    <cellStyle name="40% - Accent6 2 3 2 7 3" xfId="39178"/>
    <cellStyle name="40% - Accent6 2 3 2 7 4" xfId="48627"/>
    <cellStyle name="40% - Accent6 2 3 2 7 5" xfId="53248"/>
    <cellStyle name="40% - Accent6 2 3 2 8" xfId="26466"/>
    <cellStyle name="40% - Accent6 2 3 2 8 2" xfId="31532"/>
    <cellStyle name="40% - Accent6 2 3 2 8 2 2" xfId="43929"/>
    <cellStyle name="40% - Accent6 2 3 2 8 3" xfId="40477"/>
    <cellStyle name="40% - Accent6 2 3 2 8 4" xfId="48628"/>
    <cellStyle name="40% - Accent6 2 3 2 8 5" xfId="53249"/>
    <cellStyle name="40% - Accent6 2 3 2 9" xfId="31491"/>
    <cellStyle name="40% - Accent6 2 3 2 9 2" xfId="43888"/>
    <cellStyle name="40% - Accent6 2 3 3" xfId="17942"/>
    <cellStyle name="40% - Accent6 2 3 3 10" xfId="48629"/>
    <cellStyle name="40% - Accent6 2 3 3 11" xfId="53250"/>
    <cellStyle name="40% - Accent6 2 3 3 2" xfId="17943"/>
    <cellStyle name="40% - Accent6 2 3 3 2 2" xfId="22988"/>
    <cellStyle name="40% - Accent6 2 3 3 2 2 2" xfId="25831"/>
    <cellStyle name="40% - Accent6 2 3 3 2 2 2 2" xfId="31536"/>
    <cellStyle name="40% - Accent6 2 3 3 2 2 2 2 2" xfId="43933"/>
    <cellStyle name="40% - Accent6 2 3 3 2 2 2 3" xfId="39834"/>
    <cellStyle name="40% - Accent6 2 3 3 2 2 2 4" xfId="48632"/>
    <cellStyle name="40% - Accent6 2 3 3 2 2 2 5" xfId="53253"/>
    <cellStyle name="40% - Accent6 2 3 3 2 2 3" xfId="27113"/>
    <cellStyle name="40% - Accent6 2 3 3 2 2 3 2" xfId="31537"/>
    <cellStyle name="40% - Accent6 2 3 3 2 2 3 2 2" xfId="43934"/>
    <cellStyle name="40% - Accent6 2 3 3 2 2 3 3" xfId="41136"/>
    <cellStyle name="40% - Accent6 2 3 3 2 2 3 4" xfId="48633"/>
    <cellStyle name="40% - Accent6 2 3 3 2 2 3 5" xfId="53254"/>
    <cellStyle name="40% - Accent6 2 3 3 2 2 4" xfId="31535"/>
    <cellStyle name="40% - Accent6 2 3 3 2 2 4 2" xfId="43932"/>
    <cellStyle name="40% - Accent6 2 3 3 2 2 5" xfId="38534"/>
    <cellStyle name="40% - Accent6 2 3 3 2 2 6" xfId="48631"/>
    <cellStyle name="40% - Accent6 2 3 3 2 2 7" xfId="53252"/>
    <cellStyle name="40% - Accent6 2 3 3 2 3" xfId="20773"/>
    <cellStyle name="40% - Accent6 2 3 3 2 3 2" xfId="31538"/>
    <cellStyle name="40% - Accent6 2 3 3 2 3 2 2" xfId="43935"/>
    <cellStyle name="40% - Accent6 2 3 3 2 3 3" xfId="37884"/>
    <cellStyle name="40% - Accent6 2 3 3 2 3 4" xfId="48634"/>
    <cellStyle name="40% - Accent6 2 3 3 2 3 5" xfId="53255"/>
    <cellStyle name="40% - Accent6 2 3 3 2 4" xfId="25196"/>
    <cellStyle name="40% - Accent6 2 3 3 2 4 2" xfId="31539"/>
    <cellStyle name="40% - Accent6 2 3 3 2 4 2 2" xfId="43936"/>
    <cellStyle name="40% - Accent6 2 3 3 2 4 3" xfId="39185"/>
    <cellStyle name="40% - Accent6 2 3 3 2 4 4" xfId="48635"/>
    <cellStyle name="40% - Accent6 2 3 3 2 4 5" xfId="53256"/>
    <cellStyle name="40% - Accent6 2 3 3 2 5" xfId="26473"/>
    <cellStyle name="40% - Accent6 2 3 3 2 5 2" xfId="31540"/>
    <cellStyle name="40% - Accent6 2 3 3 2 5 2 2" xfId="43937"/>
    <cellStyle name="40% - Accent6 2 3 3 2 5 3" xfId="40484"/>
    <cellStyle name="40% - Accent6 2 3 3 2 5 4" xfId="48636"/>
    <cellStyle name="40% - Accent6 2 3 3 2 5 5" xfId="53257"/>
    <cellStyle name="40% - Accent6 2 3 3 2 6" xfId="31534"/>
    <cellStyle name="40% - Accent6 2 3 3 2 6 2" xfId="43931"/>
    <cellStyle name="40% - Accent6 2 3 3 2 7" xfId="37224"/>
    <cellStyle name="40% - Accent6 2 3 3 2 8" xfId="48630"/>
    <cellStyle name="40% - Accent6 2 3 3 2 9" xfId="53251"/>
    <cellStyle name="40% - Accent6 2 3 3 3" xfId="17944"/>
    <cellStyle name="40% - Accent6 2 3 3 3 2" xfId="22989"/>
    <cellStyle name="40% - Accent6 2 3 3 3 2 2" xfId="25832"/>
    <cellStyle name="40% - Accent6 2 3 3 3 2 2 2" xfId="31543"/>
    <cellStyle name="40% - Accent6 2 3 3 3 2 2 2 2" xfId="43940"/>
    <cellStyle name="40% - Accent6 2 3 3 3 2 2 3" xfId="39835"/>
    <cellStyle name="40% - Accent6 2 3 3 3 2 2 4" xfId="48639"/>
    <cellStyle name="40% - Accent6 2 3 3 3 2 2 5" xfId="53260"/>
    <cellStyle name="40% - Accent6 2 3 3 3 2 3" xfId="27114"/>
    <cellStyle name="40% - Accent6 2 3 3 3 2 3 2" xfId="31544"/>
    <cellStyle name="40% - Accent6 2 3 3 3 2 3 2 2" xfId="43941"/>
    <cellStyle name="40% - Accent6 2 3 3 3 2 3 3" xfId="41137"/>
    <cellStyle name="40% - Accent6 2 3 3 3 2 3 4" xfId="48640"/>
    <cellStyle name="40% - Accent6 2 3 3 3 2 3 5" xfId="53261"/>
    <cellStyle name="40% - Accent6 2 3 3 3 2 4" xfId="31542"/>
    <cellStyle name="40% - Accent6 2 3 3 3 2 4 2" xfId="43939"/>
    <cellStyle name="40% - Accent6 2 3 3 3 2 5" xfId="38535"/>
    <cellStyle name="40% - Accent6 2 3 3 3 2 6" xfId="48638"/>
    <cellStyle name="40% - Accent6 2 3 3 3 2 7" xfId="53259"/>
    <cellStyle name="40% - Accent6 2 3 3 3 3" xfId="20774"/>
    <cellStyle name="40% - Accent6 2 3 3 3 3 2" xfId="31545"/>
    <cellStyle name="40% - Accent6 2 3 3 3 3 2 2" xfId="43942"/>
    <cellStyle name="40% - Accent6 2 3 3 3 3 3" xfId="37885"/>
    <cellStyle name="40% - Accent6 2 3 3 3 3 4" xfId="48641"/>
    <cellStyle name="40% - Accent6 2 3 3 3 3 5" xfId="53262"/>
    <cellStyle name="40% - Accent6 2 3 3 3 4" xfId="25197"/>
    <cellStyle name="40% - Accent6 2 3 3 3 4 2" xfId="31546"/>
    <cellStyle name="40% - Accent6 2 3 3 3 4 2 2" xfId="43943"/>
    <cellStyle name="40% - Accent6 2 3 3 3 4 3" xfId="39186"/>
    <cellStyle name="40% - Accent6 2 3 3 3 4 4" xfId="48642"/>
    <cellStyle name="40% - Accent6 2 3 3 3 4 5" xfId="53263"/>
    <cellStyle name="40% - Accent6 2 3 3 3 5" xfId="26474"/>
    <cellStyle name="40% - Accent6 2 3 3 3 5 2" xfId="31547"/>
    <cellStyle name="40% - Accent6 2 3 3 3 5 2 2" xfId="43944"/>
    <cellStyle name="40% - Accent6 2 3 3 3 5 3" xfId="40485"/>
    <cellStyle name="40% - Accent6 2 3 3 3 5 4" xfId="48643"/>
    <cellStyle name="40% - Accent6 2 3 3 3 5 5" xfId="53264"/>
    <cellStyle name="40% - Accent6 2 3 3 3 6" xfId="31541"/>
    <cellStyle name="40% - Accent6 2 3 3 3 6 2" xfId="43938"/>
    <cellStyle name="40% - Accent6 2 3 3 3 7" xfId="37225"/>
    <cellStyle name="40% - Accent6 2 3 3 3 8" xfId="48637"/>
    <cellStyle name="40% - Accent6 2 3 3 3 9" xfId="53258"/>
    <cellStyle name="40% - Accent6 2 3 3 4" xfId="22987"/>
    <cellStyle name="40% - Accent6 2 3 3 4 2" xfId="25830"/>
    <cellStyle name="40% - Accent6 2 3 3 4 2 2" xfId="31549"/>
    <cellStyle name="40% - Accent6 2 3 3 4 2 2 2" xfId="43946"/>
    <cellStyle name="40% - Accent6 2 3 3 4 2 3" xfId="39833"/>
    <cellStyle name="40% - Accent6 2 3 3 4 2 4" xfId="48645"/>
    <cellStyle name="40% - Accent6 2 3 3 4 2 5" xfId="53266"/>
    <cellStyle name="40% - Accent6 2 3 3 4 3" xfId="27112"/>
    <cellStyle name="40% - Accent6 2 3 3 4 3 2" xfId="31550"/>
    <cellStyle name="40% - Accent6 2 3 3 4 3 2 2" xfId="43947"/>
    <cellStyle name="40% - Accent6 2 3 3 4 3 3" xfId="41135"/>
    <cellStyle name="40% - Accent6 2 3 3 4 3 4" xfId="48646"/>
    <cellStyle name="40% - Accent6 2 3 3 4 3 5" xfId="53267"/>
    <cellStyle name="40% - Accent6 2 3 3 4 4" xfId="31548"/>
    <cellStyle name="40% - Accent6 2 3 3 4 4 2" xfId="43945"/>
    <cellStyle name="40% - Accent6 2 3 3 4 5" xfId="38533"/>
    <cellStyle name="40% - Accent6 2 3 3 4 6" xfId="48644"/>
    <cellStyle name="40% - Accent6 2 3 3 4 7" xfId="53265"/>
    <cellStyle name="40% - Accent6 2 3 3 5" xfId="20772"/>
    <cellStyle name="40% - Accent6 2 3 3 5 2" xfId="31551"/>
    <cellStyle name="40% - Accent6 2 3 3 5 2 2" xfId="43948"/>
    <cellStyle name="40% - Accent6 2 3 3 5 3" xfId="37883"/>
    <cellStyle name="40% - Accent6 2 3 3 5 4" xfId="48647"/>
    <cellStyle name="40% - Accent6 2 3 3 5 5" xfId="53268"/>
    <cellStyle name="40% - Accent6 2 3 3 6" xfId="25195"/>
    <cellStyle name="40% - Accent6 2 3 3 6 2" xfId="31552"/>
    <cellStyle name="40% - Accent6 2 3 3 6 2 2" xfId="43949"/>
    <cellStyle name="40% - Accent6 2 3 3 6 3" xfId="39184"/>
    <cellStyle name="40% - Accent6 2 3 3 6 4" xfId="48648"/>
    <cellStyle name="40% - Accent6 2 3 3 6 5" xfId="53269"/>
    <cellStyle name="40% - Accent6 2 3 3 7" xfId="26472"/>
    <cellStyle name="40% - Accent6 2 3 3 7 2" xfId="31553"/>
    <cellStyle name="40% - Accent6 2 3 3 7 2 2" xfId="43950"/>
    <cellStyle name="40% - Accent6 2 3 3 7 3" xfId="40483"/>
    <cellStyle name="40% - Accent6 2 3 3 7 4" xfId="48649"/>
    <cellStyle name="40% - Accent6 2 3 3 7 5" xfId="53270"/>
    <cellStyle name="40% - Accent6 2 3 3 8" xfId="31533"/>
    <cellStyle name="40% - Accent6 2 3 3 8 2" xfId="43930"/>
    <cellStyle name="40% - Accent6 2 3 3 9" xfId="37223"/>
    <cellStyle name="40% - Accent6 2 3 4" xfId="17945"/>
    <cellStyle name="40% - Accent6 2 3 4 2" xfId="22990"/>
    <cellStyle name="40% - Accent6 2 3 4 2 2" xfId="25833"/>
    <cellStyle name="40% - Accent6 2 3 4 2 2 2" xfId="31556"/>
    <cellStyle name="40% - Accent6 2 3 4 2 2 2 2" xfId="43953"/>
    <cellStyle name="40% - Accent6 2 3 4 2 2 3" xfId="39836"/>
    <cellStyle name="40% - Accent6 2 3 4 2 2 4" xfId="48652"/>
    <cellStyle name="40% - Accent6 2 3 4 2 2 5" xfId="53273"/>
    <cellStyle name="40% - Accent6 2 3 4 2 3" xfId="27115"/>
    <cellStyle name="40% - Accent6 2 3 4 2 3 2" xfId="31557"/>
    <cellStyle name="40% - Accent6 2 3 4 2 3 2 2" xfId="43954"/>
    <cellStyle name="40% - Accent6 2 3 4 2 3 3" xfId="41138"/>
    <cellStyle name="40% - Accent6 2 3 4 2 3 4" xfId="48653"/>
    <cellStyle name="40% - Accent6 2 3 4 2 3 5" xfId="53274"/>
    <cellStyle name="40% - Accent6 2 3 4 2 4" xfId="31555"/>
    <cellStyle name="40% - Accent6 2 3 4 2 4 2" xfId="43952"/>
    <cellStyle name="40% - Accent6 2 3 4 2 5" xfId="38536"/>
    <cellStyle name="40% - Accent6 2 3 4 2 6" xfId="48651"/>
    <cellStyle name="40% - Accent6 2 3 4 2 7" xfId="53272"/>
    <cellStyle name="40% - Accent6 2 3 4 3" xfId="20775"/>
    <cellStyle name="40% - Accent6 2 3 4 3 2" xfId="31558"/>
    <cellStyle name="40% - Accent6 2 3 4 3 2 2" xfId="43955"/>
    <cellStyle name="40% - Accent6 2 3 4 3 3" xfId="37886"/>
    <cellStyle name="40% - Accent6 2 3 4 3 4" xfId="48654"/>
    <cellStyle name="40% - Accent6 2 3 4 3 5" xfId="53275"/>
    <cellStyle name="40% - Accent6 2 3 4 4" xfId="25198"/>
    <cellStyle name="40% - Accent6 2 3 4 4 2" xfId="31559"/>
    <cellStyle name="40% - Accent6 2 3 4 4 2 2" xfId="43956"/>
    <cellStyle name="40% - Accent6 2 3 4 4 3" xfId="39187"/>
    <cellStyle name="40% - Accent6 2 3 4 4 4" xfId="48655"/>
    <cellStyle name="40% - Accent6 2 3 4 4 5" xfId="53276"/>
    <cellStyle name="40% - Accent6 2 3 4 5" xfId="26475"/>
    <cellStyle name="40% - Accent6 2 3 4 5 2" xfId="31560"/>
    <cellStyle name="40% - Accent6 2 3 4 5 2 2" xfId="43957"/>
    <cellStyle name="40% - Accent6 2 3 4 5 3" xfId="40486"/>
    <cellStyle name="40% - Accent6 2 3 4 5 4" xfId="48656"/>
    <cellStyle name="40% - Accent6 2 3 4 5 5" xfId="53277"/>
    <cellStyle name="40% - Accent6 2 3 4 6" xfId="31554"/>
    <cellStyle name="40% - Accent6 2 3 4 6 2" xfId="43951"/>
    <cellStyle name="40% - Accent6 2 3 4 7" xfId="37226"/>
    <cellStyle name="40% - Accent6 2 3 4 8" xfId="48650"/>
    <cellStyle name="40% - Accent6 2 3 4 9" xfId="53271"/>
    <cellStyle name="40% - Accent6 2 3 5" xfId="17946"/>
    <cellStyle name="40% - Accent6 2 3 5 2" xfId="22991"/>
    <cellStyle name="40% - Accent6 2 3 5 2 2" xfId="25834"/>
    <cellStyle name="40% - Accent6 2 3 5 2 2 2" xfId="31563"/>
    <cellStyle name="40% - Accent6 2 3 5 2 2 2 2" xfId="43960"/>
    <cellStyle name="40% - Accent6 2 3 5 2 2 3" xfId="39837"/>
    <cellStyle name="40% - Accent6 2 3 5 2 2 4" xfId="48659"/>
    <cellStyle name="40% - Accent6 2 3 5 2 2 5" xfId="53280"/>
    <cellStyle name="40% - Accent6 2 3 5 2 3" xfId="27116"/>
    <cellStyle name="40% - Accent6 2 3 5 2 3 2" xfId="31564"/>
    <cellStyle name="40% - Accent6 2 3 5 2 3 2 2" xfId="43961"/>
    <cellStyle name="40% - Accent6 2 3 5 2 3 3" xfId="41139"/>
    <cellStyle name="40% - Accent6 2 3 5 2 3 4" xfId="48660"/>
    <cellStyle name="40% - Accent6 2 3 5 2 3 5" xfId="53281"/>
    <cellStyle name="40% - Accent6 2 3 5 2 4" xfId="31562"/>
    <cellStyle name="40% - Accent6 2 3 5 2 4 2" xfId="43959"/>
    <cellStyle name="40% - Accent6 2 3 5 2 5" xfId="38537"/>
    <cellStyle name="40% - Accent6 2 3 5 2 6" xfId="48658"/>
    <cellStyle name="40% - Accent6 2 3 5 2 7" xfId="53279"/>
    <cellStyle name="40% - Accent6 2 3 5 3" xfId="20776"/>
    <cellStyle name="40% - Accent6 2 3 5 3 2" xfId="31565"/>
    <cellStyle name="40% - Accent6 2 3 5 3 2 2" xfId="43962"/>
    <cellStyle name="40% - Accent6 2 3 5 3 3" xfId="37887"/>
    <cellStyle name="40% - Accent6 2 3 5 3 4" xfId="48661"/>
    <cellStyle name="40% - Accent6 2 3 5 3 5" xfId="53282"/>
    <cellStyle name="40% - Accent6 2 3 5 4" xfId="25199"/>
    <cellStyle name="40% - Accent6 2 3 5 4 2" xfId="31566"/>
    <cellStyle name="40% - Accent6 2 3 5 4 2 2" xfId="43963"/>
    <cellStyle name="40% - Accent6 2 3 5 4 3" xfId="39188"/>
    <cellStyle name="40% - Accent6 2 3 5 4 4" xfId="48662"/>
    <cellStyle name="40% - Accent6 2 3 5 4 5" xfId="53283"/>
    <cellStyle name="40% - Accent6 2 3 5 5" xfId="26476"/>
    <cellStyle name="40% - Accent6 2 3 5 5 2" xfId="31567"/>
    <cellStyle name="40% - Accent6 2 3 5 5 2 2" xfId="43964"/>
    <cellStyle name="40% - Accent6 2 3 5 5 3" xfId="40487"/>
    <cellStyle name="40% - Accent6 2 3 5 5 4" xfId="48663"/>
    <cellStyle name="40% - Accent6 2 3 5 5 5" xfId="53284"/>
    <cellStyle name="40% - Accent6 2 3 5 6" xfId="31561"/>
    <cellStyle name="40% - Accent6 2 3 5 6 2" xfId="43958"/>
    <cellStyle name="40% - Accent6 2 3 5 7" xfId="37227"/>
    <cellStyle name="40% - Accent6 2 3 5 8" xfId="48657"/>
    <cellStyle name="40% - Accent6 2 3 5 9" xfId="53278"/>
    <cellStyle name="40% - Accent6 2 3 6" xfId="17015"/>
    <cellStyle name="40% - Accent6 2 4" xfId="13037"/>
    <cellStyle name="40% - Accent6 2 4 2" xfId="17947"/>
    <cellStyle name="40% - Accent6 2 4 2 10" xfId="48664"/>
    <cellStyle name="40% - Accent6 2 4 2 11" xfId="53285"/>
    <cellStyle name="40% - Accent6 2 4 2 2" xfId="17948"/>
    <cellStyle name="40% - Accent6 2 4 2 2 2" xfId="22993"/>
    <cellStyle name="40% - Accent6 2 4 2 2 2 2" xfId="25836"/>
    <cellStyle name="40% - Accent6 2 4 2 2 2 2 2" xfId="31571"/>
    <cellStyle name="40% - Accent6 2 4 2 2 2 2 2 2" xfId="43968"/>
    <cellStyle name="40% - Accent6 2 4 2 2 2 2 3" xfId="39839"/>
    <cellStyle name="40% - Accent6 2 4 2 2 2 2 4" xfId="48667"/>
    <cellStyle name="40% - Accent6 2 4 2 2 2 2 5" xfId="53288"/>
    <cellStyle name="40% - Accent6 2 4 2 2 2 3" xfId="27118"/>
    <cellStyle name="40% - Accent6 2 4 2 2 2 3 2" xfId="31572"/>
    <cellStyle name="40% - Accent6 2 4 2 2 2 3 2 2" xfId="43969"/>
    <cellStyle name="40% - Accent6 2 4 2 2 2 3 3" xfId="41141"/>
    <cellStyle name="40% - Accent6 2 4 2 2 2 3 4" xfId="48668"/>
    <cellStyle name="40% - Accent6 2 4 2 2 2 3 5" xfId="53289"/>
    <cellStyle name="40% - Accent6 2 4 2 2 2 4" xfId="31570"/>
    <cellStyle name="40% - Accent6 2 4 2 2 2 4 2" xfId="43967"/>
    <cellStyle name="40% - Accent6 2 4 2 2 2 5" xfId="38539"/>
    <cellStyle name="40% - Accent6 2 4 2 2 2 6" xfId="48666"/>
    <cellStyle name="40% - Accent6 2 4 2 2 2 7" xfId="53287"/>
    <cellStyle name="40% - Accent6 2 4 2 2 3" xfId="20778"/>
    <cellStyle name="40% - Accent6 2 4 2 2 3 2" xfId="31573"/>
    <cellStyle name="40% - Accent6 2 4 2 2 3 2 2" xfId="43970"/>
    <cellStyle name="40% - Accent6 2 4 2 2 3 3" xfId="37889"/>
    <cellStyle name="40% - Accent6 2 4 2 2 3 4" xfId="48669"/>
    <cellStyle name="40% - Accent6 2 4 2 2 3 5" xfId="53290"/>
    <cellStyle name="40% - Accent6 2 4 2 2 4" xfId="25201"/>
    <cellStyle name="40% - Accent6 2 4 2 2 4 2" xfId="31574"/>
    <cellStyle name="40% - Accent6 2 4 2 2 4 2 2" xfId="43971"/>
    <cellStyle name="40% - Accent6 2 4 2 2 4 3" xfId="39190"/>
    <cellStyle name="40% - Accent6 2 4 2 2 4 4" xfId="48670"/>
    <cellStyle name="40% - Accent6 2 4 2 2 4 5" xfId="53291"/>
    <cellStyle name="40% - Accent6 2 4 2 2 5" xfId="26478"/>
    <cellStyle name="40% - Accent6 2 4 2 2 5 2" xfId="31575"/>
    <cellStyle name="40% - Accent6 2 4 2 2 5 2 2" xfId="43972"/>
    <cellStyle name="40% - Accent6 2 4 2 2 5 3" xfId="40489"/>
    <cellStyle name="40% - Accent6 2 4 2 2 5 4" xfId="48671"/>
    <cellStyle name="40% - Accent6 2 4 2 2 5 5" xfId="53292"/>
    <cellStyle name="40% - Accent6 2 4 2 2 6" xfId="31569"/>
    <cellStyle name="40% - Accent6 2 4 2 2 6 2" xfId="43966"/>
    <cellStyle name="40% - Accent6 2 4 2 2 7" xfId="37229"/>
    <cellStyle name="40% - Accent6 2 4 2 2 8" xfId="48665"/>
    <cellStyle name="40% - Accent6 2 4 2 2 9" xfId="53286"/>
    <cellStyle name="40% - Accent6 2 4 2 3" xfId="17949"/>
    <cellStyle name="40% - Accent6 2 4 2 3 2" xfId="22994"/>
    <cellStyle name="40% - Accent6 2 4 2 3 2 2" xfId="25837"/>
    <cellStyle name="40% - Accent6 2 4 2 3 2 2 2" xfId="31578"/>
    <cellStyle name="40% - Accent6 2 4 2 3 2 2 2 2" xfId="43975"/>
    <cellStyle name="40% - Accent6 2 4 2 3 2 2 3" xfId="39840"/>
    <cellStyle name="40% - Accent6 2 4 2 3 2 2 4" xfId="48674"/>
    <cellStyle name="40% - Accent6 2 4 2 3 2 2 5" xfId="53295"/>
    <cellStyle name="40% - Accent6 2 4 2 3 2 3" xfId="27119"/>
    <cellStyle name="40% - Accent6 2 4 2 3 2 3 2" xfId="31579"/>
    <cellStyle name="40% - Accent6 2 4 2 3 2 3 2 2" xfId="43976"/>
    <cellStyle name="40% - Accent6 2 4 2 3 2 3 3" xfId="41142"/>
    <cellStyle name="40% - Accent6 2 4 2 3 2 3 4" xfId="48675"/>
    <cellStyle name="40% - Accent6 2 4 2 3 2 3 5" xfId="53296"/>
    <cellStyle name="40% - Accent6 2 4 2 3 2 4" xfId="31577"/>
    <cellStyle name="40% - Accent6 2 4 2 3 2 4 2" xfId="43974"/>
    <cellStyle name="40% - Accent6 2 4 2 3 2 5" xfId="38540"/>
    <cellStyle name="40% - Accent6 2 4 2 3 2 6" xfId="48673"/>
    <cellStyle name="40% - Accent6 2 4 2 3 2 7" xfId="53294"/>
    <cellStyle name="40% - Accent6 2 4 2 3 3" xfId="20779"/>
    <cellStyle name="40% - Accent6 2 4 2 3 3 2" xfId="31580"/>
    <cellStyle name="40% - Accent6 2 4 2 3 3 2 2" xfId="43977"/>
    <cellStyle name="40% - Accent6 2 4 2 3 3 3" xfId="37890"/>
    <cellStyle name="40% - Accent6 2 4 2 3 3 4" xfId="48676"/>
    <cellStyle name="40% - Accent6 2 4 2 3 3 5" xfId="53297"/>
    <cellStyle name="40% - Accent6 2 4 2 3 4" xfId="25202"/>
    <cellStyle name="40% - Accent6 2 4 2 3 4 2" xfId="31581"/>
    <cellStyle name="40% - Accent6 2 4 2 3 4 2 2" xfId="43978"/>
    <cellStyle name="40% - Accent6 2 4 2 3 4 3" xfId="39191"/>
    <cellStyle name="40% - Accent6 2 4 2 3 4 4" xfId="48677"/>
    <cellStyle name="40% - Accent6 2 4 2 3 4 5" xfId="53298"/>
    <cellStyle name="40% - Accent6 2 4 2 3 5" xfId="26479"/>
    <cellStyle name="40% - Accent6 2 4 2 3 5 2" xfId="31582"/>
    <cellStyle name="40% - Accent6 2 4 2 3 5 2 2" xfId="43979"/>
    <cellStyle name="40% - Accent6 2 4 2 3 5 3" xfId="40490"/>
    <cellStyle name="40% - Accent6 2 4 2 3 5 4" xfId="48678"/>
    <cellStyle name="40% - Accent6 2 4 2 3 5 5" xfId="53299"/>
    <cellStyle name="40% - Accent6 2 4 2 3 6" xfId="31576"/>
    <cellStyle name="40% - Accent6 2 4 2 3 6 2" xfId="43973"/>
    <cellStyle name="40% - Accent6 2 4 2 3 7" xfId="37230"/>
    <cellStyle name="40% - Accent6 2 4 2 3 8" xfId="48672"/>
    <cellStyle name="40% - Accent6 2 4 2 3 9" xfId="53293"/>
    <cellStyle name="40% - Accent6 2 4 2 4" xfId="22992"/>
    <cellStyle name="40% - Accent6 2 4 2 4 2" xfId="25835"/>
    <cellStyle name="40% - Accent6 2 4 2 4 2 2" xfId="31584"/>
    <cellStyle name="40% - Accent6 2 4 2 4 2 2 2" xfId="43981"/>
    <cellStyle name="40% - Accent6 2 4 2 4 2 3" xfId="39838"/>
    <cellStyle name="40% - Accent6 2 4 2 4 2 4" xfId="48680"/>
    <cellStyle name="40% - Accent6 2 4 2 4 2 5" xfId="53301"/>
    <cellStyle name="40% - Accent6 2 4 2 4 3" xfId="27117"/>
    <cellStyle name="40% - Accent6 2 4 2 4 3 2" xfId="31585"/>
    <cellStyle name="40% - Accent6 2 4 2 4 3 2 2" xfId="43982"/>
    <cellStyle name="40% - Accent6 2 4 2 4 3 3" xfId="41140"/>
    <cellStyle name="40% - Accent6 2 4 2 4 3 4" xfId="48681"/>
    <cellStyle name="40% - Accent6 2 4 2 4 3 5" xfId="53302"/>
    <cellStyle name="40% - Accent6 2 4 2 4 4" xfId="31583"/>
    <cellStyle name="40% - Accent6 2 4 2 4 4 2" xfId="43980"/>
    <cellStyle name="40% - Accent6 2 4 2 4 5" xfId="38538"/>
    <cellStyle name="40% - Accent6 2 4 2 4 6" xfId="48679"/>
    <cellStyle name="40% - Accent6 2 4 2 4 7" xfId="53300"/>
    <cellStyle name="40% - Accent6 2 4 2 5" xfId="20777"/>
    <cellStyle name="40% - Accent6 2 4 2 5 2" xfId="31586"/>
    <cellStyle name="40% - Accent6 2 4 2 5 2 2" xfId="43983"/>
    <cellStyle name="40% - Accent6 2 4 2 5 3" xfId="37888"/>
    <cellStyle name="40% - Accent6 2 4 2 5 4" xfId="48682"/>
    <cellStyle name="40% - Accent6 2 4 2 5 5" xfId="53303"/>
    <cellStyle name="40% - Accent6 2 4 2 6" xfId="25200"/>
    <cellStyle name="40% - Accent6 2 4 2 6 2" xfId="31587"/>
    <cellStyle name="40% - Accent6 2 4 2 6 2 2" xfId="43984"/>
    <cellStyle name="40% - Accent6 2 4 2 6 3" xfId="39189"/>
    <cellStyle name="40% - Accent6 2 4 2 6 4" xfId="48683"/>
    <cellStyle name="40% - Accent6 2 4 2 6 5" xfId="53304"/>
    <cellStyle name="40% - Accent6 2 4 2 7" xfId="26477"/>
    <cellStyle name="40% - Accent6 2 4 2 7 2" xfId="31588"/>
    <cellStyle name="40% - Accent6 2 4 2 7 2 2" xfId="43985"/>
    <cellStyle name="40% - Accent6 2 4 2 7 3" xfId="40488"/>
    <cellStyle name="40% - Accent6 2 4 2 7 4" xfId="48684"/>
    <cellStyle name="40% - Accent6 2 4 2 7 5" xfId="53305"/>
    <cellStyle name="40% - Accent6 2 4 2 8" xfId="31568"/>
    <cellStyle name="40% - Accent6 2 4 2 8 2" xfId="43965"/>
    <cellStyle name="40% - Accent6 2 4 2 9" xfId="37228"/>
    <cellStyle name="40% - Accent6 2 4 3" xfId="17950"/>
    <cellStyle name="40% - Accent6 2 4 3 10" xfId="48685"/>
    <cellStyle name="40% - Accent6 2 4 3 11" xfId="53306"/>
    <cellStyle name="40% - Accent6 2 4 3 2" xfId="17951"/>
    <cellStyle name="40% - Accent6 2 4 3 2 2" xfId="22996"/>
    <cellStyle name="40% - Accent6 2 4 3 2 2 2" xfId="25839"/>
    <cellStyle name="40% - Accent6 2 4 3 2 2 2 2" xfId="31592"/>
    <cellStyle name="40% - Accent6 2 4 3 2 2 2 2 2" xfId="43989"/>
    <cellStyle name="40% - Accent6 2 4 3 2 2 2 3" xfId="39842"/>
    <cellStyle name="40% - Accent6 2 4 3 2 2 2 4" xfId="48688"/>
    <cellStyle name="40% - Accent6 2 4 3 2 2 2 5" xfId="53309"/>
    <cellStyle name="40% - Accent6 2 4 3 2 2 3" xfId="27121"/>
    <cellStyle name="40% - Accent6 2 4 3 2 2 3 2" xfId="31593"/>
    <cellStyle name="40% - Accent6 2 4 3 2 2 3 2 2" xfId="43990"/>
    <cellStyle name="40% - Accent6 2 4 3 2 2 3 3" xfId="41144"/>
    <cellStyle name="40% - Accent6 2 4 3 2 2 3 4" xfId="48689"/>
    <cellStyle name="40% - Accent6 2 4 3 2 2 3 5" xfId="53310"/>
    <cellStyle name="40% - Accent6 2 4 3 2 2 4" xfId="31591"/>
    <cellStyle name="40% - Accent6 2 4 3 2 2 4 2" xfId="43988"/>
    <cellStyle name="40% - Accent6 2 4 3 2 2 5" xfId="38542"/>
    <cellStyle name="40% - Accent6 2 4 3 2 2 6" xfId="48687"/>
    <cellStyle name="40% - Accent6 2 4 3 2 2 7" xfId="53308"/>
    <cellStyle name="40% - Accent6 2 4 3 2 3" xfId="20781"/>
    <cellStyle name="40% - Accent6 2 4 3 2 3 2" xfId="31594"/>
    <cellStyle name="40% - Accent6 2 4 3 2 3 2 2" xfId="43991"/>
    <cellStyle name="40% - Accent6 2 4 3 2 3 3" xfId="37892"/>
    <cellStyle name="40% - Accent6 2 4 3 2 3 4" xfId="48690"/>
    <cellStyle name="40% - Accent6 2 4 3 2 3 5" xfId="53311"/>
    <cellStyle name="40% - Accent6 2 4 3 2 4" xfId="25204"/>
    <cellStyle name="40% - Accent6 2 4 3 2 4 2" xfId="31595"/>
    <cellStyle name="40% - Accent6 2 4 3 2 4 2 2" xfId="43992"/>
    <cellStyle name="40% - Accent6 2 4 3 2 4 3" xfId="39193"/>
    <cellStyle name="40% - Accent6 2 4 3 2 4 4" xfId="48691"/>
    <cellStyle name="40% - Accent6 2 4 3 2 4 5" xfId="53312"/>
    <cellStyle name="40% - Accent6 2 4 3 2 5" xfId="26481"/>
    <cellStyle name="40% - Accent6 2 4 3 2 5 2" xfId="31596"/>
    <cellStyle name="40% - Accent6 2 4 3 2 5 2 2" xfId="43993"/>
    <cellStyle name="40% - Accent6 2 4 3 2 5 3" xfId="40492"/>
    <cellStyle name="40% - Accent6 2 4 3 2 5 4" xfId="48692"/>
    <cellStyle name="40% - Accent6 2 4 3 2 5 5" xfId="53313"/>
    <cellStyle name="40% - Accent6 2 4 3 2 6" xfId="31590"/>
    <cellStyle name="40% - Accent6 2 4 3 2 6 2" xfId="43987"/>
    <cellStyle name="40% - Accent6 2 4 3 2 7" xfId="37232"/>
    <cellStyle name="40% - Accent6 2 4 3 2 8" xfId="48686"/>
    <cellStyle name="40% - Accent6 2 4 3 2 9" xfId="53307"/>
    <cellStyle name="40% - Accent6 2 4 3 3" xfId="17952"/>
    <cellStyle name="40% - Accent6 2 4 3 3 2" xfId="22997"/>
    <cellStyle name="40% - Accent6 2 4 3 3 2 2" xfId="25840"/>
    <cellStyle name="40% - Accent6 2 4 3 3 2 2 2" xfId="31599"/>
    <cellStyle name="40% - Accent6 2 4 3 3 2 2 2 2" xfId="43996"/>
    <cellStyle name="40% - Accent6 2 4 3 3 2 2 3" xfId="39843"/>
    <cellStyle name="40% - Accent6 2 4 3 3 2 2 4" xfId="48695"/>
    <cellStyle name="40% - Accent6 2 4 3 3 2 2 5" xfId="53316"/>
    <cellStyle name="40% - Accent6 2 4 3 3 2 3" xfId="27122"/>
    <cellStyle name="40% - Accent6 2 4 3 3 2 3 2" xfId="31600"/>
    <cellStyle name="40% - Accent6 2 4 3 3 2 3 2 2" xfId="43997"/>
    <cellStyle name="40% - Accent6 2 4 3 3 2 3 3" xfId="41145"/>
    <cellStyle name="40% - Accent6 2 4 3 3 2 3 4" xfId="48696"/>
    <cellStyle name="40% - Accent6 2 4 3 3 2 3 5" xfId="53317"/>
    <cellStyle name="40% - Accent6 2 4 3 3 2 4" xfId="31598"/>
    <cellStyle name="40% - Accent6 2 4 3 3 2 4 2" xfId="43995"/>
    <cellStyle name="40% - Accent6 2 4 3 3 2 5" xfId="38543"/>
    <cellStyle name="40% - Accent6 2 4 3 3 2 6" xfId="48694"/>
    <cellStyle name="40% - Accent6 2 4 3 3 2 7" xfId="53315"/>
    <cellStyle name="40% - Accent6 2 4 3 3 3" xfId="20782"/>
    <cellStyle name="40% - Accent6 2 4 3 3 3 2" xfId="31601"/>
    <cellStyle name="40% - Accent6 2 4 3 3 3 2 2" xfId="43998"/>
    <cellStyle name="40% - Accent6 2 4 3 3 3 3" xfId="37893"/>
    <cellStyle name="40% - Accent6 2 4 3 3 3 4" xfId="48697"/>
    <cellStyle name="40% - Accent6 2 4 3 3 3 5" xfId="53318"/>
    <cellStyle name="40% - Accent6 2 4 3 3 4" xfId="25205"/>
    <cellStyle name="40% - Accent6 2 4 3 3 4 2" xfId="31602"/>
    <cellStyle name="40% - Accent6 2 4 3 3 4 2 2" xfId="43999"/>
    <cellStyle name="40% - Accent6 2 4 3 3 4 3" xfId="39194"/>
    <cellStyle name="40% - Accent6 2 4 3 3 4 4" xfId="48698"/>
    <cellStyle name="40% - Accent6 2 4 3 3 4 5" xfId="53319"/>
    <cellStyle name="40% - Accent6 2 4 3 3 5" xfId="26482"/>
    <cellStyle name="40% - Accent6 2 4 3 3 5 2" xfId="31603"/>
    <cellStyle name="40% - Accent6 2 4 3 3 5 2 2" xfId="44000"/>
    <cellStyle name="40% - Accent6 2 4 3 3 5 3" xfId="40493"/>
    <cellStyle name="40% - Accent6 2 4 3 3 5 4" xfId="48699"/>
    <cellStyle name="40% - Accent6 2 4 3 3 5 5" xfId="53320"/>
    <cellStyle name="40% - Accent6 2 4 3 3 6" xfId="31597"/>
    <cellStyle name="40% - Accent6 2 4 3 3 6 2" xfId="43994"/>
    <cellStyle name="40% - Accent6 2 4 3 3 7" xfId="37233"/>
    <cellStyle name="40% - Accent6 2 4 3 3 8" xfId="48693"/>
    <cellStyle name="40% - Accent6 2 4 3 3 9" xfId="53314"/>
    <cellStyle name="40% - Accent6 2 4 3 4" xfId="22995"/>
    <cellStyle name="40% - Accent6 2 4 3 4 2" xfId="25838"/>
    <cellStyle name="40% - Accent6 2 4 3 4 2 2" xfId="31605"/>
    <cellStyle name="40% - Accent6 2 4 3 4 2 2 2" xfId="44002"/>
    <cellStyle name="40% - Accent6 2 4 3 4 2 3" xfId="39841"/>
    <cellStyle name="40% - Accent6 2 4 3 4 2 4" xfId="48701"/>
    <cellStyle name="40% - Accent6 2 4 3 4 2 5" xfId="53322"/>
    <cellStyle name="40% - Accent6 2 4 3 4 3" xfId="27120"/>
    <cellStyle name="40% - Accent6 2 4 3 4 3 2" xfId="31606"/>
    <cellStyle name="40% - Accent6 2 4 3 4 3 2 2" xfId="44003"/>
    <cellStyle name="40% - Accent6 2 4 3 4 3 3" xfId="41143"/>
    <cellStyle name="40% - Accent6 2 4 3 4 3 4" xfId="48702"/>
    <cellStyle name="40% - Accent6 2 4 3 4 3 5" xfId="53323"/>
    <cellStyle name="40% - Accent6 2 4 3 4 4" xfId="31604"/>
    <cellStyle name="40% - Accent6 2 4 3 4 4 2" xfId="44001"/>
    <cellStyle name="40% - Accent6 2 4 3 4 5" xfId="38541"/>
    <cellStyle name="40% - Accent6 2 4 3 4 6" xfId="48700"/>
    <cellStyle name="40% - Accent6 2 4 3 4 7" xfId="53321"/>
    <cellStyle name="40% - Accent6 2 4 3 5" xfId="20780"/>
    <cellStyle name="40% - Accent6 2 4 3 5 2" xfId="31607"/>
    <cellStyle name="40% - Accent6 2 4 3 5 2 2" xfId="44004"/>
    <cellStyle name="40% - Accent6 2 4 3 5 3" xfId="37891"/>
    <cellStyle name="40% - Accent6 2 4 3 5 4" xfId="48703"/>
    <cellStyle name="40% - Accent6 2 4 3 5 5" xfId="53324"/>
    <cellStyle name="40% - Accent6 2 4 3 6" xfId="25203"/>
    <cellStyle name="40% - Accent6 2 4 3 6 2" xfId="31608"/>
    <cellStyle name="40% - Accent6 2 4 3 6 2 2" xfId="44005"/>
    <cellStyle name="40% - Accent6 2 4 3 6 3" xfId="39192"/>
    <cellStyle name="40% - Accent6 2 4 3 6 4" xfId="48704"/>
    <cellStyle name="40% - Accent6 2 4 3 6 5" xfId="53325"/>
    <cellStyle name="40% - Accent6 2 4 3 7" xfId="26480"/>
    <cellStyle name="40% - Accent6 2 4 3 7 2" xfId="31609"/>
    <cellStyle name="40% - Accent6 2 4 3 7 2 2" xfId="44006"/>
    <cellStyle name="40% - Accent6 2 4 3 7 3" xfId="40491"/>
    <cellStyle name="40% - Accent6 2 4 3 7 4" xfId="48705"/>
    <cellStyle name="40% - Accent6 2 4 3 7 5" xfId="53326"/>
    <cellStyle name="40% - Accent6 2 4 3 8" xfId="31589"/>
    <cellStyle name="40% - Accent6 2 4 3 8 2" xfId="43986"/>
    <cellStyle name="40% - Accent6 2 4 3 9" xfId="37231"/>
    <cellStyle name="40% - Accent6 2 4 4" xfId="17953"/>
    <cellStyle name="40% - Accent6 2 4 4 2" xfId="22998"/>
    <cellStyle name="40% - Accent6 2 4 4 2 2" xfId="25841"/>
    <cellStyle name="40% - Accent6 2 4 4 2 2 2" xfId="31612"/>
    <cellStyle name="40% - Accent6 2 4 4 2 2 2 2" xfId="44009"/>
    <cellStyle name="40% - Accent6 2 4 4 2 2 3" xfId="39844"/>
    <cellStyle name="40% - Accent6 2 4 4 2 2 4" xfId="48708"/>
    <cellStyle name="40% - Accent6 2 4 4 2 2 5" xfId="53329"/>
    <cellStyle name="40% - Accent6 2 4 4 2 3" xfId="27123"/>
    <cellStyle name="40% - Accent6 2 4 4 2 3 2" xfId="31613"/>
    <cellStyle name="40% - Accent6 2 4 4 2 3 2 2" xfId="44010"/>
    <cellStyle name="40% - Accent6 2 4 4 2 3 3" xfId="41146"/>
    <cellStyle name="40% - Accent6 2 4 4 2 3 4" xfId="48709"/>
    <cellStyle name="40% - Accent6 2 4 4 2 3 5" xfId="53330"/>
    <cellStyle name="40% - Accent6 2 4 4 2 4" xfId="31611"/>
    <cellStyle name="40% - Accent6 2 4 4 2 4 2" xfId="44008"/>
    <cellStyle name="40% - Accent6 2 4 4 2 5" xfId="38544"/>
    <cellStyle name="40% - Accent6 2 4 4 2 6" xfId="48707"/>
    <cellStyle name="40% - Accent6 2 4 4 2 7" xfId="53328"/>
    <cellStyle name="40% - Accent6 2 4 4 3" xfId="20783"/>
    <cellStyle name="40% - Accent6 2 4 4 3 2" xfId="31614"/>
    <cellStyle name="40% - Accent6 2 4 4 3 2 2" xfId="44011"/>
    <cellStyle name="40% - Accent6 2 4 4 3 3" xfId="37894"/>
    <cellStyle name="40% - Accent6 2 4 4 3 4" xfId="48710"/>
    <cellStyle name="40% - Accent6 2 4 4 3 5" xfId="53331"/>
    <cellStyle name="40% - Accent6 2 4 4 4" xfId="25206"/>
    <cellStyle name="40% - Accent6 2 4 4 4 2" xfId="31615"/>
    <cellStyle name="40% - Accent6 2 4 4 4 2 2" xfId="44012"/>
    <cellStyle name="40% - Accent6 2 4 4 4 3" xfId="39195"/>
    <cellStyle name="40% - Accent6 2 4 4 4 4" xfId="48711"/>
    <cellStyle name="40% - Accent6 2 4 4 4 5" xfId="53332"/>
    <cellStyle name="40% - Accent6 2 4 4 5" xfId="26483"/>
    <cellStyle name="40% - Accent6 2 4 4 5 2" xfId="31616"/>
    <cellStyle name="40% - Accent6 2 4 4 5 2 2" xfId="44013"/>
    <cellStyle name="40% - Accent6 2 4 4 5 3" xfId="40494"/>
    <cellStyle name="40% - Accent6 2 4 4 5 4" xfId="48712"/>
    <cellStyle name="40% - Accent6 2 4 4 5 5" xfId="53333"/>
    <cellStyle name="40% - Accent6 2 4 4 6" xfId="31610"/>
    <cellStyle name="40% - Accent6 2 4 4 6 2" xfId="44007"/>
    <cellStyle name="40% - Accent6 2 4 4 7" xfId="37234"/>
    <cellStyle name="40% - Accent6 2 4 4 8" xfId="48706"/>
    <cellStyle name="40% - Accent6 2 4 4 9" xfId="53327"/>
    <cellStyle name="40% - Accent6 2 4 5" xfId="17954"/>
    <cellStyle name="40% - Accent6 2 4 5 2" xfId="22999"/>
    <cellStyle name="40% - Accent6 2 4 5 2 2" xfId="25842"/>
    <cellStyle name="40% - Accent6 2 4 5 2 2 2" xfId="31619"/>
    <cellStyle name="40% - Accent6 2 4 5 2 2 2 2" xfId="44016"/>
    <cellStyle name="40% - Accent6 2 4 5 2 2 3" xfId="39845"/>
    <cellStyle name="40% - Accent6 2 4 5 2 2 4" xfId="48715"/>
    <cellStyle name="40% - Accent6 2 4 5 2 2 5" xfId="53336"/>
    <cellStyle name="40% - Accent6 2 4 5 2 3" xfId="27124"/>
    <cellStyle name="40% - Accent6 2 4 5 2 3 2" xfId="31620"/>
    <cellStyle name="40% - Accent6 2 4 5 2 3 2 2" xfId="44017"/>
    <cellStyle name="40% - Accent6 2 4 5 2 3 3" xfId="41147"/>
    <cellStyle name="40% - Accent6 2 4 5 2 3 4" xfId="48716"/>
    <cellStyle name="40% - Accent6 2 4 5 2 3 5" xfId="53337"/>
    <cellStyle name="40% - Accent6 2 4 5 2 4" xfId="31618"/>
    <cellStyle name="40% - Accent6 2 4 5 2 4 2" xfId="44015"/>
    <cellStyle name="40% - Accent6 2 4 5 2 5" xfId="38545"/>
    <cellStyle name="40% - Accent6 2 4 5 2 6" xfId="48714"/>
    <cellStyle name="40% - Accent6 2 4 5 2 7" xfId="53335"/>
    <cellStyle name="40% - Accent6 2 4 5 3" xfId="20784"/>
    <cellStyle name="40% - Accent6 2 4 5 3 2" xfId="31621"/>
    <cellStyle name="40% - Accent6 2 4 5 3 2 2" xfId="44018"/>
    <cellStyle name="40% - Accent6 2 4 5 3 3" xfId="37895"/>
    <cellStyle name="40% - Accent6 2 4 5 3 4" xfId="48717"/>
    <cellStyle name="40% - Accent6 2 4 5 3 5" xfId="53338"/>
    <cellStyle name="40% - Accent6 2 4 5 4" xfId="25207"/>
    <cellStyle name="40% - Accent6 2 4 5 4 2" xfId="31622"/>
    <cellStyle name="40% - Accent6 2 4 5 4 2 2" xfId="44019"/>
    <cellStyle name="40% - Accent6 2 4 5 4 3" xfId="39196"/>
    <cellStyle name="40% - Accent6 2 4 5 4 4" xfId="48718"/>
    <cellStyle name="40% - Accent6 2 4 5 4 5" xfId="53339"/>
    <cellStyle name="40% - Accent6 2 4 5 5" xfId="26484"/>
    <cellStyle name="40% - Accent6 2 4 5 5 2" xfId="31623"/>
    <cellStyle name="40% - Accent6 2 4 5 5 2 2" xfId="44020"/>
    <cellStyle name="40% - Accent6 2 4 5 5 3" xfId="40495"/>
    <cellStyle name="40% - Accent6 2 4 5 5 4" xfId="48719"/>
    <cellStyle name="40% - Accent6 2 4 5 5 5" xfId="53340"/>
    <cellStyle name="40% - Accent6 2 4 5 6" xfId="31617"/>
    <cellStyle name="40% - Accent6 2 4 5 6 2" xfId="44014"/>
    <cellStyle name="40% - Accent6 2 4 5 7" xfId="37235"/>
    <cellStyle name="40% - Accent6 2 4 5 8" xfId="48713"/>
    <cellStyle name="40% - Accent6 2 4 5 9" xfId="53334"/>
    <cellStyle name="40% - Accent6 2 4 6" xfId="17016"/>
    <cellStyle name="40% - Accent6 2 5" xfId="13038"/>
    <cellStyle name="40% - Accent6 2 5 2" xfId="17955"/>
    <cellStyle name="40% - Accent6 2 5 2 10" xfId="48720"/>
    <cellStyle name="40% - Accent6 2 5 2 11" xfId="53341"/>
    <cellStyle name="40% - Accent6 2 5 2 2" xfId="17956"/>
    <cellStyle name="40% - Accent6 2 5 2 2 2" xfId="23001"/>
    <cellStyle name="40% - Accent6 2 5 2 2 2 2" xfId="25844"/>
    <cellStyle name="40% - Accent6 2 5 2 2 2 2 2" xfId="31627"/>
    <cellStyle name="40% - Accent6 2 5 2 2 2 2 2 2" xfId="44024"/>
    <cellStyle name="40% - Accent6 2 5 2 2 2 2 3" xfId="39847"/>
    <cellStyle name="40% - Accent6 2 5 2 2 2 2 4" xfId="48723"/>
    <cellStyle name="40% - Accent6 2 5 2 2 2 2 5" xfId="53344"/>
    <cellStyle name="40% - Accent6 2 5 2 2 2 3" xfId="27126"/>
    <cellStyle name="40% - Accent6 2 5 2 2 2 3 2" xfId="31628"/>
    <cellStyle name="40% - Accent6 2 5 2 2 2 3 2 2" xfId="44025"/>
    <cellStyle name="40% - Accent6 2 5 2 2 2 3 3" xfId="41149"/>
    <cellStyle name="40% - Accent6 2 5 2 2 2 3 4" xfId="48724"/>
    <cellStyle name="40% - Accent6 2 5 2 2 2 3 5" xfId="53345"/>
    <cellStyle name="40% - Accent6 2 5 2 2 2 4" xfId="31626"/>
    <cellStyle name="40% - Accent6 2 5 2 2 2 4 2" xfId="44023"/>
    <cellStyle name="40% - Accent6 2 5 2 2 2 5" xfId="38547"/>
    <cellStyle name="40% - Accent6 2 5 2 2 2 6" xfId="48722"/>
    <cellStyle name="40% - Accent6 2 5 2 2 2 7" xfId="53343"/>
    <cellStyle name="40% - Accent6 2 5 2 2 3" xfId="20786"/>
    <cellStyle name="40% - Accent6 2 5 2 2 3 2" xfId="31629"/>
    <cellStyle name="40% - Accent6 2 5 2 2 3 2 2" xfId="44026"/>
    <cellStyle name="40% - Accent6 2 5 2 2 3 3" xfId="37897"/>
    <cellStyle name="40% - Accent6 2 5 2 2 3 4" xfId="48725"/>
    <cellStyle name="40% - Accent6 2 5 2 2 3 5" xfId="53346"/>
    <cellStyle name="40% - Accent6 2 5 2 2 4" xfId="25209"/>
    <cellStyle name="40% - Accent6 2 5 2 2 4 2" xfId="31630"/>
    <cellStyle name="40% - Accent6 2 5 2 2 4 2 2" xfId="44027"/>
    <cellStyle name="40% - Accent6 2 5 2 2 4 3" xfId="39198"/>
    <cellStyle name="40% - Accent6 2 5 2 2 4 4" xfId="48726"/>
    <cellStyle name="40% - Accent6 2 5 2 2 4 5" xfId="53347"/>
    <cellStyle name="40% - Accent6 2 5 2 2 5" xfId="26486"/>
    <cellStyle name="40% - Accent6 2 5 2 2 5 2" xfId="31631"/>
    <cellStyle name="40% - Accent6 2 5 2 2 5 2 2" xfId="44028"/>
    <cellStyle name="40% - Accent6 2 5 2 2 5 3" xfId="40497"/>
    <cellStyle name="40% - Accent6 2 5 2 2 5 4" xfId="48727"/>
    <cellStyle name="40% - Accent6 2 5 2 2 5 5" xfId="53348"/>
    <cellStyle name="40% - Accent6 2 5 2 2 6" xfId="31625"/>
    <cellStyle name="40% - Accent6 2 5 2 2 6 2" xfId="44022"/>
    <cellStyle name="40% - Accent6 2 5 2 2 7" xfId="37237"/>
    <cellStyle name="40% - Accent6 2 5 2 2 8" xfId="48721"/>
    <cellStyle name="40% - Accent6 2 5 2 2 9" xfId="53342"/>
    <cellStyle name="40% - Accent6 2 5 2 3" xfId="17957"/>
    <cellStyle name="40% - Accent6 2 5 2 3 2" xfId="23002"/>
    <cellStyle name="40% - Accent6 2 5 2 3 2 2" xfId="25845"/>
    <cellStyle name="40% - Accent6 2 5 2 3 2 2 2" xfId="31634"/>
    <cellStyle name="40% - Accent6 2 5 2 3 2 2 2 2" xfId="44031"/>
    <cellStyle name="40% - Accent6 2 5 2 3 2 2 3" xfId="39848"/>
    <cellStyle name="40% - Accent6 2 5 2 3 2 2 4" xfId="48730"/>
    <cellStyle name="40% - Accent6 2 5 2 3 2 2 5" xfId="53351"/>
    <cellStyle name="40% - Accent6 2 5 2 3 2 3" xfId="27127"/>
    <cellStyle name="40% - Accent6 2 5 2 3 2 3 2" xfId="31635"/>
    <cellStyle name="40% - Accent6 2 5 2 3 2 3 2 2" xfId="44032"/>
    <cellStyle name="40% - Accent6 2 5 2 3 2 3 3" xfId="41150"/>
    <cellStyle name="40% - Accent6 2 5 2 3 2 3 4" xfId="48731"/>
    <cellStyle name="40% - Accent6 2 5 2 3 2 3 5" xfId="53352"/>
    <cellStyle name="40% - Accent6 2 5 2 3 2 4" xfId="31633"/>
    <cellStyle name="40% - Accent6 2 5 2 3 2 4 2" xfId="44030"/>
    <cellStyle name="40% - Accent6 2 5 2 3 2 5" xfId="38548"/>
    <cellStyle name="40% - Accent6 2 5 2 3 2 6" xfId="48729"/>
    <cellStyle name="40% - Accent6 2 5 2 3 2 7" xfId="53350"/>
    <cellStyle name="40% - Accent6 2 5 2 3 3" xfId="20787"/>
    <cellStyle name="40% - Accent6 2 5 2 3 3 2" xfId="31636"/>
    <cellStyle name="40% - Accent6 2 5 2 3 3 2 2" xfId="44033"/>
    <cellStyle name="40% - Accent6 2 5 2 3 3 3" xfId="37898"/>
    <cellStyle name="40% - Accent6 2 5 2 3 3 4" xfId="48732"/>
    <cellStyle name="40% - Accent6 2 5 2 3 3 5" xfId="53353"/>
    <cellStyle name="40% - Accent6 2 5 2 3 4" xfId="25210"/>
    <cellStyle name="40% - Accent6 2 5 2 3 4 2" xfId="31637"/>
    <cellStyle name="40% - Accent6 2 5 2 3 4 2 2" xfId="44034"/>
    <cellStyle name="40% - Accent6 2 5 2 3 4 3" xfId="39199"/>
    <cellStyle name="40% - Accent6 2 5 2 3 4 4" xfId="48733"/>
    <cellStyle name="40% - Accent6 2 5 2 3 4 5" xfId="53354"/>
    <cellStyle name="40% - Accent6 2 5 2 3 5" xfId="26487"/>
    <cellStyle name="40% - Accent6 2 5 2 3 5 2" xfId="31638"/>
    <cellStyle name="40% - Accent6 2 5 2 3 5 2 2" xfId="44035"/>
    <cellStyle name="40% - Accent6 2 5 2 3 5 3" xfId="40498"/>
    <cellStyle name="40% - Accent6 2 5 2 3 5 4" xfId="48734"/>
    <cellStyle name="40% - Accent6 2 5 2 3 5 5" xfId="53355"/>
    <cellStyle name="40% - Accent6 2 5 2 3 6" xfId="31632"/>
    <cellStyle name="40% - Accent6 2 5 2 3 6 2" xfId="44029"/>
    <cellStyle name="40% - Accent6 2 5 2 3 7" xfId="37238"/>
    <cellStyle name="40% - Accent6 2 5 2 3 8" xfId="48728"/>
    <cellStyle name="40% - Accent6 2 5 2 3 9" xfId="53349"/>
    <cellStyle name="40% - Accent6 2 5 2 4" xfId="23000"/>
    <cellStyle name="40% - Accent6 2 5 2 4 2" xfId="25843"/>
    <cellStyle name="40% - Accent6 2 5 2 4 2 2" xfId="31640"/>
    <cellStyle name="40% - Accent6 2 5 2 4 2 2 2" xfId="44037"/>
    <cellStyle name="40% - Accent6 2 5 2 4 2 3" xfId="39846"/>
    <cellStyle name="40% - Accent6 2 5 2 4 2 4" xfId="48736"/>
    <cellStyle name="40% - Accent6 2 5 2 4 2 5" xfId="53357"/>
    <cellStyle name="40% - Accent6 2 5 2 4 3" xfId="27125"/>
    <cellStyle name="40% - Accent6 2 5 2 4 3 2" xfId="31641"/>
    <cellStyle name="40% - Accent6 2 5 2 4 3 2 2" xfId="44038"/>
    <cellStyle name="40% - Accent6 2 5 2 4 3 3" xfId="41148"/>
    <cellStyle name="40% - Accent6 2 5 2 4 3 4" xfId="48737"/>
    <cellStyle name="40% - Accent6 2 5 2 4 3 5" xfId="53358"/>
    <cellStyle name="40% - Accent6 2 5 2 4 4" xfId="31639"/>
    <cellStyle name="40% - Accent6 2 5 2 4 4 2" xfId="44036"/>
    <cellStyle name="40% - Accent6 2 5 2 4 5" xfId="38546"/>
    <cellStyle name="40% - Accent6 2 5 2 4 6" xfId="48735"/>
    <cellStyle name="40% - Accent6 2 5 2 4 7" xfId="53356"/>
    <cellStyle name="40% - Accent6 2 5 2 5" xfId="20785"/>
    <cellStyle name="40% - Accent6 2 5 2 5 2" xfId="31642"/>
    <cellStyle name="40% - Accent6 2 5 2 5 2 2" xfId="44039"/>
    <cellStyle name="40% - Accent6 2 5 2 5 3" xfId="37896"/>
    <cellStyle name="40% - Accent6 2 5 2 5 4" xfId="48738"/>
    <cellStyle name="40% - Accent6 2 5 2 5 5" xfId="53359"/>
    <cellStyle name="40% - Accent6 2 5 2 6" xfId="25208"/>
    <cellStyle name="40% - Accent6 2 5 2 6 2" xfId="31643"/>
    <cellStyle name="40% - Accent6 2 5 2 6 2 2" xfId="44040"/>
    <cellStyle name="40% - Accent6 2 5 2 6 3" xfId="39197"/>
    <cellStyle name="40% - Accent6 2 5 2 6 4" xfId="48739"/>
    <cellStyle name="40% - Accent6 2 5 2 6 5" xfId="53360"/>
    <cellStyle name="40% - Accent6 2 5 2 7" xfId="26485"/>
    <cellStyle name="40% - Accent6 2 5 2 7 2" xfId="31644"/>
    <cellStyle name="40% - Accent6 2 5 2 7 2 2" xfId="44041"/>
    <cellStyle name="40% - Accent6 2 5 2 7 3" xfId="40496"/>
    <cellStyle name="40% - Accent6 2 5 2 7 4" xfId="48740"/>
    <cellStyle name="40% - Accent6 2 5 2 7 5" xfId="53361"/>
    <cellStyle name="40% - Accent6 2 5 2 8" xfId="31624"/>
    <cellStyle name="40% - Accent6 2 5 2 8 2" xfId="44021"/>
    <cellStyle name="40% - Accent6 2 5 2 9" xfId="37236"/>
    <cellStyle name="40% - Accent6 2 5 3" xfId="17958"/>
    <cellStyle name="40% - Accent6 2 5 3 2" xfId="23003"/>
    <cellStyle name="40% - Accent6 2 5 3 2 2" xfId="25846"/>
    <cellStyle name="40% - Accent6 2 5 3 2 2 2" xfId="31647"/>
    <cellStyle name="40% - Accent6 2 5 3 2 2 2 2" xfId="44044"/>
    <cellStyle name="40% - Accent6 2 5 3 2 2 3" xfId="39849"/>
    <cellStyle name="40% - Accent6 2 5 3 2 2 4" xfId="48743"/>
    <cellStyle name="40% - Accent6 2 5 3 2 2 5" xfId="53364"/>
    <cellStyle name="40% - Accent6 2 5 3 2 3" xfId="27128"/>
    <cellStyle name="40% - Accent6 2 5 3 2 3 2" xfId="31648"/>
    <cellStyle name="40% - Accent6 2 5 3 2 3 2 2" xfId="44045"/>
    <cellStyle name="40% - Accent6 2 5 3 2 3 3" xfId="41151"/>
    <cellStyle name="40% - Accent6 2 5 3 2 3 4" xfId="48744"/>
    <cellStyle name="40% - Accent6 2 5 3 2 3 5" xfId="53365"/>
    <cellStyle name="40% - Accent6 2 5 3 2 4" xfId="31646"/>
    <cellStyle name="40% - Accent6 2 5 3 2 4 2" xfId="44043"/>
    <cellStyle name="40% - Accent6 2 5 3 2 5" xfId="38549"/>
    <cellStyle name="40% - Accent6 2 5 3 2 6" xfId="48742"/>
    <cellStyle name="40% - Accent6 2 5 3 2 7" xfId="53363"/>
    <cellStyle name="40% - Accent6 2 5 3 3" xfId="20788"/>
    <cellStyle name="40% - Accent6 2 5 3 3 2" xfId="31649"/>
    <cellStyle name="40% - Accent6 2 5 3 3 2 2" xfId="44046"/>
    <cellStyle name="40% - Accent6 2 5 3 3 3" xfId="37899"/>
    <cellStyle name="40% - Accent6 2 5 3 3 4" xfId="48745"/>
    <cellStyle name="40% - Accent6 2 5 3 3 5" xfId="53366"/>
    <cellStyle name="40% - Accent6 2 5 3 4" xfId="25211"/>
    <cellStyle name="40% - Accent6 2 5 3 4 2" xfId="31650"/>
    <cellStyle name="40% - Accent6 2 5 3 4 2 2" xfId="44047"/>
    <cellStyle name="40% - Accent6 2 5 3 4 3" xfId="39200"/>
    <cellStyle name="40% - Accent6 2 5 3 4 4" xfId="48746"/>
    <cellStyle name="40% - Accent6 2 5 3 4 5" xfId="53367"/>
    <cellStyle name="40% - Accent6 2 5 3 5" xfId="26488"/>
    <cellStyle name="40% - Accent6 2 5 3 5 2" xfId="31651"/>
    <cellStyle name="40% - Accent6 2 5 3 5 2 2" xfId="44048"/>
    <cellStyle name="40% - Accent6 2 5 3 5 3" xfId="40499"/>
    <cellStyle name="40% - Accent6 2 5 3 5 4" xfId="48747"/>
    <cellStyle name="40% - Accent6 2 5 3 5 5" xfId="53368"/>
    <cellStyle name="40% - Accent6 2 5 3 6" xfId="31645"/>
    <cellStyle name="40% - Accent6 2 5 3 6 2" xfId="44042"/>
    <cellStyle name="40% - Accent6 2 5 3 7" xfId="37239"/>
    <cellStyle name="40% - Accent6 2 5 3 8" xfId="48741"/>
    <cellStyle name="40% - Accent6 2 5 3 9" xfId="53362"/>
    <cellStyle name="40% - Accent6 2 5 4" xfId="17959"/>
    <cellStyle name="40% - Accent6 2 5 4 2" xfId="23004"/>
    <cellStyle name="40% - Accent6 2 5 4 2 2" xfId="25847"/>
    <cellStyle name="40% - Accent6 2 5 4 2 2 2" xfId="31654"/>
    <cellStyle name="40% - Accent6 2 5 4 2 2 2 2" xfId="44051"/>
    <cellStyle name="40% - Accent6 2 5 4 2 2 3" xfId="39850"/>
    <cellStyle name="40% - Accent6 2 5 4 2 2 4" xfId="48750"/>
    <cellStyle name="40% - Accent6 2 5 4 2 2 5" xfId="53371"/>
    <cellStyle name="40% - Accent6 2 5 4 2 3" xfId="27129"/>
    <cellStyle name="40% - Accent6 2 5 4 2 3 2" xfId="31655"/>
    <cellStyle name="40% - Accent6 2 5 4 2 3 2 2" xfId="44052"/>
    <cellStyle name="40% - Accent6 2 5 4 2 3 3" xfId="41152"/>
    <cellStyle name="40% - Accent6 2 5 4 2 3 4" xfId="48751"/>
    <cellStyle name="40% - Accent6 2 5 4 2 3 5" xfId="53372"/>
    <cellStyle name="40% - Accent6 2 5 4 2 4" xfId="31653"/>
    <cellStyle name="40% - Accent6 2 5 4 2 4 2" xfId="44050"/>
    <cellStyle name="40% - Accent6 2 5 4 2 5" xfId="38550"/>
    <cellStyle name="40% - Accent6 2 5 4 2 6" xfId="48749"/>
    <cellStyle name="40% - Accent6 2 5 4 2 7" xfId="53370"/>
    <cellStyle name="40% - Accent6 2 5 4 3" xfId="20789"/>
    <cellStyle name="40% - Accent6 2 5 4 3 2" xfId="31656"/>
    <cellStyle name="40% - Accent6 2 5 4 3 2 2" xfId="44053"/>
    <cellStyle name="40% - Accent6 2 5 4 3 3" xfId="37900"/>
    <cellStyle name="40% - Accent6 2 5 4 3 4" xfId="48752"/>
    <cellStyle name="40% - Accent6 2 5 4 3 5" xfId="53373"/>
    <cellStyle name="40% - Accent6 2 5 4 4" xfId="25212"/>
    <cellStyle name="40% - Accent6 2 5 4 4 2" xfId="31657"/>
    <cellStyle name="40% - Accent6 2 5 4 4 2 2" xfId="44054"/>
    <cellStyle name="40% - Accent6 2 5 4 4 3" xfId="39201"/>
    <cellStyle name="40% - Accent6 2 5 4 4 4" xfId="48753"/>
    <cellStyle name="40% - Accent6 2 5 4 4 5" xfId="53374"/>
    <cellStyle name="40% - Accent6 2 5 4 5" xfId="26489"/>
    <cellStyle name="40% - Accent6 2 5 4 5 2" xfId="31658"/>
    <cellStyle name="40% - Accent6 2 5 4 5 2 2" xfId="44055"/>
    <cellStyle name="40% - Accent6 2 5 4 5 3" xfId="40500"/>
    <cellStyle name="40% - Accent6 2 5 4 5 4" xfId="48754"/>
    <cellStyle name="40% - Accent6 2 5 4 5 5" xfId="53375"/>
    <cellStyle name="40% - Accent6 2 5 4 6" xfId="31652"/>
    <cellStyle name="40% - Accent6 2 5 4 6 2" xfId="44049"/>
    <cellStyle name="40% - Accent6 2 5 4 7" xfId="37240"/>
    <cellStyle name="40% - Accent6 2 5 4 8" xfId="48748"/>
    <cellStyle name="40% - Accent6 2 5 4 9" xfId="53369"/>
    <cellStyle name="40% - Accent6 2 5 5" xfId="17017"/>
    <cellStyle name="40% - Accent6 2 6" xfId="13039"/>
    <cellStyle name="40% - Accent6 2 6 2" xfId="17960"/>
    <cellStyle name="40% - Accent6 2 6 2 2" xfId="23005"/>
    <cellStyle name="40% - Accent6 2 6 2 2 2" xfId="25848"/>
    <cellStyle name="40% - Accent6 2 6 2 2 2 2" xfId="31661"/>
    <cellStyle name="40% - Accent6 2 6 2 2 2 2 2" xfId="44058"/>
    <cellStyle name="40% - Accent6 2 6 2 2 2 3" xfId="39851"/>
    <cellStyle name="40% - Accent6 2 6 2 2 2 4" xfId="48757"/>
    <cellStyle name="40% - Accent6 2 6 2 2 2 5" xfId="53378"/>
    <cellStyle name="40% - Accent6 2 6 2 2 3" xfId="27130"/>
    <cellStyle name="40% - Accent6 2 6 2 2 3 2" xfId="31662"/>
    <cellStyle name="40% - Accent6 2 6 2 2 3 2 2" xfId="44059"/>
    <cellStyle name="40% - Accent6 2 6 2 2 3 3" xfId="41153"/>
    <cellStyle name="40% - Accent6 2 6 2 2 3 4" xfId="48758"/>
    <cellStyle name="40% - Accent6 2 6 2 2 3 5" xfId="53379"/>
    <cellStyle name="40% - Accent6 2 6 2 2 4" xfId="31660"/>
    <cellStyle name="40% - Accent6 2 6 2 2 4 2" xfId="44057"/>
    <cellStyle name="40% - Accent6 2 6 2 2 5" xfId="38551"/>
    <cellStyle name="40% - Accent6 2 6 2 2 6" xfId="48756"/>
    <cellStyle name="40% - Accent6 2 6 2 2 7" xfId="53377"/>
    <cellStyle name="40% - Accent6 2 6 2 3" xfId="20790"/>
    <cellStyle name="40% - Accent6 2 6 2 3 2" xfId="31663"/>
    <cellStyle name="40% - Accent6 2 6 2 3 2 2" xfId="44060"/>
    <cellStyle name="40% - Accent6 2 6 2 3 3" xfId="37901"/>
    <cellStyle name="40% - Accent6 2 6 2 3 4" xfId="48759"/>
    <cellStyle name="40% - Accent6 2 6 2 3 5" xfId="53380"/>
    <cellStyle name="40% - Accent6 2 6 2 4" xfId="25213"/>
    <cellStyle name="40% - Accent6 2 6 2 4 2" xfId="31664"/>
    <cellStyle name="40% - Accent6 2 6 2 4 2 2" xfId="44061"/>
    <cellStyle name="40% - Accent6 2 6 2 4 3" xfId="39202"/>
    <cellStyle name="40% - Accent6 2 6 2 4 4" xfId="48760"/>
    <cellStyle name="40% - Accent6 2 6 2 4 5" xfId="53381"/>
    <cellStyle name="40% - Accent6 2 6 2 5" xfId="26490"/>
    <cellStyle name="40% - Accent6 2 6 2 5 2" xfId="31665"/>
    <cellStyle name="40% - Accent6 2 6 2 5 2 2" xfId="44062"/>
    <cellStyle name="40% - Accent6 2 6 2 5 3" xfId="40501"/>
    <cellStyle name="40% - Accent6 2 6 2 5 4" xfId="48761"/>
    <cellStyle name="40% - Accent6 2 6 2 5 5" xfId="53382"/>
    <cellStyle name="40% - Accent6 2 6 2 6" xfId="31659"/>
    <cellStyle name="40% - Accent6 2 6 2 6 2" xfId="44056"/>
    <cellStyle name="40% - Accent6 2 6 2 7" xfId="37241"/>
    <cellStyle name="40% - Accent6 2 6 2 8" xfId="48755"/>
    <cellStyle name="40% - Accent6 2 6 2 9" xfId="53376"/>
    <cellStyle name="40% - Accent6 2 6 3" xfId="17961"/>
    <cellStyle name="40% - Accent6 2 6 3 2" xfId="23006"/>
    <cellStyle name="40% - Accent6 2 6 3 2 2" xfId="25849"/>
    <cellStyle name="40% - Accent6 2 6 3 2 2 2" xfId="31668"/>
    <cellStyle name="40% - Accent6 2 6 3 2 2 2 2" xfId="44065"/>
    <cellStyle name="40% - Accent6 2 6 3 2 2 3" xfId="39852"/>
    <cellStyle name="40% - Accent6 2 6 3 2 2 4" xfId="48764"/>
    <cellStyle name="40% - Accent6 2 6 3 2 2 5" xfId="53385"/>
    <cellStyle name="40% - Accent6 2 6 3 2 3" xfId="27131"/>
    <cellStyle name="40% - Accent6 2 6 3 2 3 2" xfId="31669"/>
    <cellStyle name="40% - Accent6 2 6 3 2 3 2 2" xfId="44066"/>
    <cellStyle name="40% - Accent6 2 6 3 2 3 3" xfId="41154"/>
    <cellStyle name="40% - Accent6 2 6 3 2 3 4" xfId="48765"/>
    <cellStyle name="40% - Accent6 2 6 3 2 3 5" xfId="53386"/>
    <cellStyle name="40% - Accent6 2 6 3 2 4" xfId="31667"/>
    <cellStyle name="40% - Accent6 2 6 3 2 4 2" xfId="44064"/>
    <cellStyle name="40% - Accent6 2 6 3 2 5" xfId="38552"/>
    <cellStyle name="40% - Accent6 2 6 3 2 6" xfId="48763"/>
    <cellStyle name="40% - Accent6 2 6 3 2 7" xfId="53384"/>
    <cellStyle name="40% - Accent6 2 6 3 3" xfId="20791"/>
    <cellStyle name="40% - Accent6 2 6 3 3 2" xfId="31670"/>
    <cellStyle name="40% - Accent6 2 6 3 3 2 2" xfId="44067"/>
    <cellStyle name="40% - Accent6 2 6 3 3 3" xfId="37902"/>
    <cellStyle name="40% - Accent6 2 6 3 3 4" xfId="48766"/>
    <cellStyle name="40% - Accent6 2 6 3 3 5" xfId="53387"/>
    <cellStyle name="40% - Accent6 2 6 3 4" xfId="25214"/>
    <cellStyle name="40% - Accent6 2 6 3 4 2" xfId="31671"/>
    <cellStyle name="40% - Accent6 2 6 3 4 2 2" xfId="44068"/>
    <cellStyle name="40% - Accent6 2 6 3 4 3" xfId="39203"/>
    <cellStyle name="40% - Accent6 2 6 3 4 4" xfId="48767"/>
    <cellStyle name="40% - Accent6 2 6 3 4 5" xfId="53388"/>
    <cellStyle name="40% - Accent6 2 6 3 5" xfId="26491"/>
    <cellStyle name="40% - Accent6 2 6 3 5 2" xfId="31672"/>
    <cellStyle name="40% - Accent6 2 6 3 5 2 2" xfId="44069"/>
    <cellStyle name="40% - Accent6 2 6 3 5 3" xfId="40502"/>
    <cellStyle name="40% - Accent6 2 6 3 5 4" xfId="48768"/>
    <cellStyle name="40% - Accent6 2 6 3 5 5" xfId="53389"/>
    <cellStyle name="40% - Accent6 2 6 3 6" xfId="31666"/>
    <cellStyle name="40% - Accent6 2 6 3 6 2" xfId="44063"/>
    <cellStyle name="40% - Accent6 2 6 3 7" xfId="37242"/>
    <cellStyle name="40% - Accent6 2 6 3 8" xfId="48762"/>
    <cellStyle name="40% - Accent6 2 6 3 9" xfId="53383"/>
    <cellStyle name="40% - Accent6 2 6 4" xfId="17018"/>
    <cellStyle name="40% - Accent6 2 7" xfId="13040"/>
    <cellStyle name="40% - Accent6 2 7 10" xfId="17440"/>
    <cellStyle name="40% - Accent6 2 7 2" xfId="22650"/>
    <cellStyle name="40% - Accent6 2 7 2 2" xfId="25495"/>
    <cellStyle name="40% - Accent6 2 7 2 2 2" xfId="31675"/>
    <cellStyle name="40% - Accent6 2 7 2 2 2 2" xfId="44072"/>
    <cellStyle name="40% - Accent6 2 7 2 2 3" xfId="39495"/>
    <cellStyle name="40% - Accent6 2 7 2 2 4" xfId="48771"/>
    <cellStyle name="40% - Accent6 2 7 2 2 5" xfId="53392"/>
    <cellStyle name="40% - Accent6 2 7 2 3" xfId="26775"/>
    <cellStyle name="40% - Accent6 2 7 2 3 2" xfId="31676"/>
    <cellStyle name="40% - Accent6 2 7 2 3 2 2" xfId="44073"/>
    <cellStyle name="40% - Accent6 2 7 2 3 3" xfId="40796"/>
    <cellStyle name="40% - Accent6 2 7 2 3 4" xfId="48772"/>
    <cellStyle name="40% - Accent6 2 7 2 3 5" xfId="53393"/>
    <cellStyle name="40% - Accent6 2 7 2 4" xfId="31674"/>
    <cellStyle name="40% - Accent6 2 7 2 4 2" xfId="44071"/>
    <cellStyle name="40% - Accent6 2 7 2 5" xfId="38194"/>
    <cellStyle name="40% - Accent6 2 7 2 6" xfId="48770"/>
    <cellStyle name="40% - Accent6 2 7 2 7" xfId="53391"/>
    <cellStyle name="40% - Accent6 2 7 3" xfId="20435"/>
    <cellStyle name="40% - Accent6 2 7 3 2" xfId="31677"/>
    <cellStyle name="40% - Accent6 2 7 3 2 2" xfId="44074"/>
    <cellStyle name="40% - Accent6 2 7 3 3" xfId="37545"/>
    <cellStyle name="40% - Accent6 2 7 3 4" xfId="48773"/>
    <cellStyle name="40% - Accent6 2 7 3 5" xfId="53394"/>
    <cellStyle name="40% - Accent6 2 7 4" xfId="24858"/>
    <cellStyle name="40% - Accent6 2 7 4 2" xfId="31678"/>
    <cellStyle name="40% - Accent6 2 7 4 2 2" xfId="44075"/>
    <cellStyle name="40% - Accent6 2 7 4 3" xfId="38846"/>
    <cellStyle name="40% - Accent6 2 7 4 4" xfId="48774"/>
    <cellStyle name="40% - Accent6 2 7 4 5" xfId="53395"/>
    <cellStyle name="40% - Accent6 2 7 5" xfId="26134"/>
    <cellStyle name="40% - Accent6 2 7 5 2" xfId="31679"/>
    <cellStyle name="40% - Accent6 2 7 5 2 2" xfId="44076"/>
    <cellStyle name="40% - Accent6 2 7 5 3" xfId="40144"/>
    <cellStyle name="40% - Accent6 2 7 5 4" xfId="48775"/>
    <cellStyle name="40% - Accent6 2 7 5 5" xfId="53396"/>
    <cellStyle name="40% - Accent6 2 7 6" xfId="31673"/>
    <cellStyle name="40% - Accent6 2 7 6 2" xfId="44070"/>
    <cellStyle name="40% - Accent6 2 7 7" xfId="36884"/>
    <cellStyle name="40% - Accent6 2 7 8" xfId="48769"/>
    <cellStyle name="40% - Accent6 2 7 9" xfId="53390"/>
    <cellStyle name="40% - Accent6 2 8" xfId="13041"/>
    <cellStyle name="40% - Accent6 2 8 10" xfId="17537"/>
    <cellStyle name="40% - Accent6 2 8 2" xfId="22665"/>
    <cellStyle name="40% - Accent6 2 8 2 2" xfId="25509"/>
    <cellStyle name="40% - Accent6 2 8 2 2 2" xfId="31682"/>
    <cellStyle name="40% - Accent6 2 8 2 2 2 2" xfId="44079"/>
    <cellStyle name="40% - Accent6 2 8 2 2 3" xfId="39509"/>
    <cellStyle name="40% - Accent6 2 8 2 2 4" xfId="48778"/>
    <cellStyle name="40% - Accent6 2 8 2 2 5" xfId="53399"/>
    <cellStyle name="40% - Accent6 2 8 2 3" xfId="26789"/>
    <cellStyle name="40% - Accent6 2 8 2 3 2" xfId="31683"/>
    <cellStyle name="40% - Accent6 2 8 2 3 2 2" xfId="44080"/>
    <cellStyle name="40% - Accent6 2 8 2 3 3" xfId="40810"/>
    <cellStyle name="40% - Accent6 2 8 2 3 4" xfId="48779"/>
    <cellStyle name="40% - Accent6 2 8 2 3 5" xfId="53400"/>
    <cellStyle name="40% - Accent6 2 8 2 4" xfId="31681"/>
    <cellStyle name="40% - Accent6 2 8 2 4 2" xfId="44078"/>
    <cellStyle name="40% - Accent6 2 8 2 5" xfId="38208"/>
    <cellStyle name="40% - Accent6 2 8 2 6" xfId="48777"/>
    <cellStyle name="40% - Accent6 2 8 2 7" xfId="53398"/>
    <cellStyle name="40% - Accent6 2 8 3" xfId="20450"/>
    <cellStyle name="40% - Accent6 2 8 3 2" xfId="31684"/>
    <cellStyle name="40% - Accent6 2 8 3 2 2" xfId="44081"/>
    <cellStyle name="40% - Accent6 2 8 3 3" xfId="37559"/>
    <cellStyle name="40% - Accent6 2 8 3 4" xfId="48780"/>
    <cellStyle name="40% - Accent6 2 8 3 5" xfId="53401"/>
    <cellStyle name="40% - Accent6 2 8 4" xfId="24872"/>
    <cellStyle name="40% - Accent6 2 8 4 2" xfId="31685"/>
    <cellStyle name="40% - Accent6 2 8 4 2 2" xfId="44082"/>
    <cellStyle name="40% - Accent6 2 8 4 3" xfId="38860"/>
    <cellStyle name="40% - Accent6 2 8 4 4" xfId="48781"/>
    <cellStyle name="40% - Accent6 2 8 4 5" xfId="53402"/>
    <cellStyle name="40% - Accent6 2 8 5" xfId="26148"/>
    <cellStyle name="40% - Accent6 2 8 5 2" xfId="31686"/>
    <cellStyle name="40% - Accent6 2 8 5 2 2" xfId="44083"/>
    <cellStyle name="40% - Accent6 2 8 5 3" xfId="40158"/>
    <cellStyle name="40% - Accent6 2 8 5 4" xfId="48782"/>
    <cellStyle name="40% - Accent6 2 8 5 5" xfId="53403"/>
    <cellStyle name="40% - Accent6 2 8 6" xfId="31680"/>
    <cellStyle name="40% - Accent6 2 8 6 2" xfId="44077"/>
    <cellStyle name="40% - Accent6 2 8 7" xfId="36898"/>
    <cellStyle name="40% - Accent6 2 8 8" xfId="48776"/>
    <cellStyle name="40% - Accent6 2 8 9" xfId="53397"/>
    <cellStyle name="40% - Accent6 2 9" xfId="13042"/>
    <cellStyle name="40% - Accent6 2 9 2" xfId="17962"/>
    <cellStyle name="40% - Accent6 3" xfId="189"/>
    <cellStyle name="40% - Accent6 3 2" xfId="13044"/>
    <cellStyle name="40% - Accent6 3 2 2" xfId="13045"/>
    <cellStyle name="40% - Accent6 3 2 2 2" xfId="13046"/>
    <cellStyle name="40% - Accent6 3 2 2 2 2" xfId="13047"/>
    <cellStyle name="40% - Accent6 3 2 2 3" xfId="13048"/>
    <cellStyle name="40% - Accent6 3 2 3" xfId="13049"/>
    <cellStyle name="40% - Accent6 3 2 3 2" xfId="13050"/>
    <cellStyle name="40% - Accent6 3 2 4" xfId="13051"/>
    <cellStyle name="40% - Accent6 3 2 5" xfId="17963"/>
    <cellStyle name="40% - Accent6 3 3" xfId="13052"/>
    <cellStyle name="40% - Accent6 3 3 2" xfId="13053"/>
    <cellStyle name="40% - Accent6 3 3 2 2" xfId="13054"/>
    <cellStyle name="40% - Accent6 3 3 2 2 2" xfId="13055"/>
    <cellStyle name="40% - Accent6 3 3 2 3" xfId="13056"/>
    <cellStyle name="40% - Accent6 3 3 3" xfId="13057"/>
    <cellStyle name="40% - Accent6 3 3 3 2" xfId="13058"/>
    <cellStyle name="40% - Accent6 3 3 4" xfId="13059"/>
    <cellStyle name="40% - Accent6 3 3 5" xfId="18290"/>
    <cellStyle name="40% - Accent6 3 4" xfId="13060"/>
    <cellStyle name="40% - Accent6 3 4 2" xfId="13061"/>
    <cellStyle name="40% - Accent6 3 4 2 2" xfId="13062"/>
    <cellStyle name="40% - Accent6 3 4 3" xfId="13063"/>
    <cellStyle name="40% - Accent6 3 5" xfId="13064"/>
    <cellStyle name="40% - Accent6 3 5 2" xfId="13065"/>
    <cellStyle name="40% - Accent6 3 6" xfId="13066"/>
    <cellStyle name="40% - Accent6 3 7" xfId="17019"/>
    <cellStyle name="40% - Accent6 3 8" xfId="13043"/>
    <cellStyle name="40% - Accent6 4" xfId="190"/>
    <cellStyle name="40% - Accent6 4 2" xfId="18448"/>
    <cellStyle name="40% - Accent6 4 3" xfId="17020"/>
    <cellStyle name="40% - Accent6 4 4" xfId="13067"/>
    <cellStyle name="40% - Accent6 5" xfId="191"/>
    <cellStyle name="40% - Accent6 5 2" xfId="17371"/>
    <cellStyle name="40% - Accent6 5 3" xfId="13068"/>
    <cellStyle name="40% - Accent6 6" xfId="192"/>
    <cellStyle name="40% - Accent6 6 2" xfId="17536"/>
    <cellStyle name="40% - Accent6 6 3" xfId="13069"/>
    <cellStyle name="40% - Accent6 7" xfId="193"/>
    <cellStyle name="40% - Accent6 7 2" xfId="17964"/>
    <cellStyle name="40% - Accent6 7 3" xfId="13070"/>
    <cellStyle name="40% - Accent6 8" xfId="194"/>
    <cellStyle name="40% - Accent6 8 2" xfId="17965"/>
    <cellStyle name="40% - Accent6 8 3" xfId="13071"/>
    <cellStyle name="40% - Accent6 9" xfId="195"/>
    <cellStyle name="60% - Accent1" xfId="12436" builtinId="32" customBuiltin="1"/>
    <cellStyle name="60% - Accent1 10" xfId="196"/>
    <cellStyle name="60% - Accent1 11" xfId="197"/>
    <cellStyle name="60% - Accent1 12" xfId="198"/>
    <cellStyle name="60% - Accent1 13" xfId="199"/>
    <cellStyle name="60% - Accent1 14" xfId="200"/>
    <cellStyle name="60% - Accent1 15" xfId="201"/>
    <cellStyle name="60% - Accent1 16" xfId="704"/>
    <cellStyle name="60% - Accent1 2" xfId="202"/>
    <cellStyle name="60% - Accent1 2 10" xfId="17021"/>
    <cellStyle name="60% - Accent1 2 11" xfId="12472"/>
    <cellStyle name="60% - Accent1 2 2" xfId="740"/>
    <cellStyle name="60% - Accent1 2 2 2" xfId="17454"/>
    <cellStyle name="60% - Accent1 2 2 3" xfId="18695"/>
    <cellStyle name="60% - Accent1 2 2 4" xfId="17022"/>
    <cellStyle name="60% - Accent1 2 2 5" xfId="13072"/>
    <cellStyle name="60% - Accent1 2 3" xfId="13073"/>
    <cellStyle name="60% - Accent1 2 3 2" xfId="18340"/>
    <cellStyle name="60% - Accent1 2 3 3" xfId="17023"/>
    <cellStyle name="60% - Accent1 2 4" xfId="13074"/>
    <cellStyle name="60% - Accent1 2 4 2" xfId="17421"/>
    <cellStyle name="60% - Accent1 2 5" xfId="13075"/>
    <cellStyle name="60% - Accent1 2 5 2" xfId="17539"/>
    <cellStyle name="60% - Accent1 2 6" xfId="13076"/>
    <cellStyle name="60% - Accent1 2 6 2" xfId="18530"/>
    <cellStyle name="60% - Accent1 2 7" xfId="13077"/>
    <cellStyle name="60% - Accent1 2 8" xfId="13078"/>
    <cellStyle name="60% - Accent1 2 9" xfId="13079"/>
    <cellStyle name="60% - Accent1 3" xfId="203"/>
    <cellStyle name="60% - Accent1 3 2" xfId="17966"/>
    <cellStyle name="60% - Accent1 3 3" xfId="18291"/>
    <cellStyle name="60% - Accent1 3 4" xfId="17024"/>
    <cellStyle name="60% - Accent1 4" xfId="204"/>
    <cellStyle name="60% - Accent1 4 2" xfId="18449"/>
    <cellStyle name="60% - Accent1 4 3" xfId="17025"/>
    <cellStyle name="60% - Accent1 5" xfId="205"/>
    <cellStyle name="60% - Accent1 5 2" xfId="17372"/>
    <cellStyle name="60% - Accent1 6" xfId="206"/>
    <cellStyle name="60% - Accent1 6 2" xfId="17538"/>
    <cellStyle name="60% - Accent1 7" xfId="207"/>
    <cellStyle name="60% - Accent1 8" xfId="208"/>
    <cellStyle name="60% - Accent1 9" xfId="209"/>
    <cellStyle name="60% - Accent2" xfId="12440" builtinId="36" customBuiltin="1"/>
    <cellStyle name="60% - Accent2 10" xfId="210"/>
    <cellStyle name="60% - Accent2 11" xfId="211"/>
    <cellStyle name="60% - Accent2 12" xfId="212"/>
    <cellStyle name="60% - Accent2 13" xfId="213"/>
    <cellStyle name="60% - Accent2 14" xfId="214"/>
    <cellStyle name="60% - Accent2 15" xfId="215"/>
    <cellStyle name="60% - Accent2 16" xfId="705"/>
    <cellStyle name="60% - Accent2 2" xfId="216"/>
    <cellStyle name="60% - Accent2 2 10" xfId="17026"/>
    <cellStyle name="60% - Accent2 2 11" xfId="12473"/>
    <cellStyle name="60% - Accent2 2 2" xfId="744"/>
    <cellStyle name="60% - Accent2 2 2 2" xfId="17455"/>
    <cellStyle name="60% - Accent2 2 2 3" xfId="18696"/>
    <cellStyle name="60% - Accent2 2 2 4" xfId="17027"/>
    <cellStyle name="60% - Accent2 2 2 5" xfId="13080"/>
    <cellStyle name="60% - Accent2 2 3" xfId="13081"/>
    <cellStyle name="60% - Accent2 2 3 2" xfId="18342"/>
    <cellStyle name="60% - Accent2 2 3 3" xfId="17028"/>
    <cellStyle name="60% - Accent2 2 4" xfId="13082"/>
    <cellStyle name="60% - Accent2 2 4 2" xfId="17425"/>
    <cellStyle name="60% - Accent2 2 5" xfId="13083"/>
    <cellStyle name="60% - Accent2 2 5 2" xfId="17541"/>
    <cellStyle name="60% - Accent2 2 6" xfId="13084"/>
    <cellStyle name="60% - Accent2 2 6 2" xfId="18531"/>
    <cellStyle name="60% - Accent2 2 7" xfId="13085"/>
    <cellStyle name="60% - Accent2 2 8" xfId="13086"/>
    <cellStyle name="60% - Accent2 2 9" xfId="13087"/>
    <cellStyle name="60% - Accent2 3" xfId="217"/>
    <cellStyle name="60% - Accent2 3 2" xfId="17967"/>
    <cellStyle name="60% - Accent2 3 3" xfId="18292"/>
    <cellStyle name="60% - Accent2 3 4" xfId="17029"/>
    <cellStyle name="60% - Accent2 4" xfId="218"/>
    <cellStyle name="60% - Accent2 4 2" xfId="18450"/>
    <cellStyle name="60% - Accent2 4 3" xfId="17030"/>
    <cellStyle name="60% - Accent2 5" xfId="219"/>
    <cellStyle name="60% - Accent2 5 2" xfId="17373"/>
    <cellStyle name="60% - Accent2 6" xfId="220"/>
    <cellStyle name="60% - Accent2 6 2" xfId="17540"/>
    <cellStyle name="60% - Accent2 7" xfId="221"/>
    <cellStyle name="60% - Accent2 8" xfId="222"/>
    <cellStyle name="60% - Accent2 9" xfId="223"/>
    <cellStyle name="60% - Accent3" xfId="12444" builtinId="40" customBuiltin="1"/>
    <cellStyle name="60% - Accent3 10" xfId="224"/>
    <cellStyle name="60% - Accent3 11" xfId="225"/>
    <cellStyle name="60% - Accent3 12" xfId="226"/>
    <cellStyle name="60% - Accent3 13" xfId="227"/>
    <cellStyle name="60% - Accent3 14" xfId="228"/>
    <cellStyle name="60% - Accent3 15" xfId="229"/>
    <cellStyle name="60% - Accent3 16" xfId="706"/>
    <cellStyle name="60% - Accent3 2" xfId="230"/>
    <cellStyle name="60% - Accent3 2 10" xfId="17031"/>
    <cellStyle name="60% - Accent3 2 11" xfId="12474"/>
    <cellStyle name="60% - Accent3 2 2" xfId="748"/>
    <cellStyle name="60% - Accent3 2 2 2" xfId="17456"/>
    <cellStyle name="60% - Accent3 2 2 3" xfId="18697"/>
    <cellStyle name="60% - Accent3 2 2 4" xfId="17032"/>
    <cellStyle name="60% - Accent3 2 2 5" xfId="13088"/>
    <cellStyle name="60% - Accent3 2 3" xfId="13089"/>
    <cellStyle name="60% - Accent3 2 3 2" xfId="18344"/>
    <cellStyle name="60% - Accent3 2 3 3" xfId="17033"/>
    <cellStyle name="60% - Accent3 2 4" xfId="13090"/>
    <cellStyle name="60% - Accent3 2 4 2" xfId="17429"/>
    <cellStyle name="60% - Accent3 2 5" xfId="13091"/>
    <cellStyle name="60% - Accent3 2 5 2" xfId="17543"/>
    <cellStyle name="60% - Accent3 2 6" xfId="13092"/>
    <cellStyle name="60% - Accent3 2 6 2" xfId="18258"/>
    <cellStyle name="60% - Accent3 2 7" xfId="13093"/>
    <cellStyle name="60% - Accent3 2 7 2" xfId="18532"/>
    <cellStyle name="60% - Accent3 2 8" xfId="13094"/>
    <cellStyle name="60% - Accent3 2 9" xfId="13095"/>
    <cellStyle name="60% - Accent3 3" xfId="231"/>
    <cellStyle name="60% - Accent3 3 2" xfId="17968"/>
    <cellStyle name="60% - Accent3 3 3" xfId="18293"/>
    <cellStyle name="60% - Accent3 3 4" xfId="17034"/>
    <cellStyle name="60% - Accent3 4" xfId="232"/>
    <cellStyle name="60% - Accent3 4 2" xfId="18451"/>
    <cellStyle name="60% - Accent3 4 3" xfId="17035"/>
    <cellStyle name="60% - Accent3 5" xfId="233"/>
    <cellStyle name="60% - Accent3 5 2" xfId="17374"/>
    <cellStyle name="60% - Accent3 6" xfId="234"/>
    <cellStyle name="60% - Accent3 6 2" xfId="17542"/>
    <cellStyle name="60% - Accent3 7" xfId="235"/>
    <cellStyle name="60% - Accent3 8" xfId="236"/>
    <cellStyle name="60% - Accent3 9" xfId="237"/>
    <cellStyle name="60% - Accent4" xfId="12448" builtinId="44" customBuiltin="1"/>
    <cellStyle name="60% - Accent4 10" xfId="238"/>
    <cellStyle name="60% - Accent4 11" xfId="239"/>
    <cellStyle name="60% - Accent4 12" xfId="240"/>
    <cellStyle name="60% - Accent4 13" xfId="241"/>
    <cellStyle name="60% - Accent4 14" xfId="242"/>
    <cellStyle name="60% - Accent4 15" xfId="243"/>
    <cellStyle name="60% - Accent4 16" xfId="707"/>
    <cellStyle name="60% - Accent4 2" xfId="244"/>
    <cellStyle name="60% - Accent4 2 10" xfId="17036"/>
    <cellStyle name="60% - Accent4 2 11" xfId="12475"/>
    <cellStyle name="60% - Accent4 2 2" xfId="752"/>
    <cellStyle name="60% - Accent4 2 2 2" xfId="17457"/>
    <cellStyle name="60% - Accent4 2 2 3" xfId="18698"/>
    <cellStyle name="60% - Accent4 2 2 4" xfId="17037"/>
    <cellStyle name="60% - Accent4 2 2 5" xfId="13096"/>
    <cellStyle name="60% - Accent4 2 3" xfId="13097"/>
    <cellStyle name="60% - Accent4 2 3 2" xfId="18346"/>
    <cellStyle name="60% - Accent4 2 3 3" xfId="17038"/>
    <cellStyle name="60% - Accent4 2 4" xfId="13098"/>
    <cellStyle name="60% - Accent4 2 4 2" xfId="17433"/>
    <cellStyle name="60% - Accent4 2 5" xfId="13099"/>
    <cellStyle name="60% - Accent4 2 5 2" xfId="17545"/>
    <cellStyle name="60% - Accent4 2 6" xfId="13100"/>
    <cellStyle name="60% - Accent4 2 6 2" xfId="18259"/>
    <cellStyle name="60% - Accent4 2 7" xfId="13101"/>
    <cellStyle name="60% - Accent4 2 7 2" xfId="18533"/>
    <cellStyle name="60% - Accent4 2 8" xfId="13102"/>
    <cellStyle name="60% - Accent4 2 9" xfId="13103"/>
    <cellStyle name="60% - Accent4 3" xfId="245"/>
    <cellStyle name="60% - Accent4 3 2" xfId="17969"/>
    <cellStyle name="60% - Accent4 3 3" xfId="18294"/>
    <cellStyle name="60% - Accent4 3 4" xfId="17039"/>
    <cellStyle name="60% - Accent4 4" xfId="246"/>
    <cellStyle name="60% - Accent4 4 2" xfId="18452"/>
    <cellStyle name="60% - Accent4 4 3" xfId="17040"/>
    <cellStyle name="60% - Accent4 5" xfId="247"/>
    <cellStyle name="60% - Accent4 5 2" xfId="17375"/>
    <cellStyle name="60% - Accent4 6" xfId="248"/>
    <cellStyle name="60% - Accent4 6 2" xfId="17544"/>
    <cellStyle name="60% - Accent4 7" xfId="249"/>
    <cellStyle name="60% - Accent4 8" xfId="250"/>
    <cellStyle name="60% - Accent4 9" xfId="251"/>
    <cellStyle name="60% - Accent5" xfId="12452" builtinId="48" customBuiltin="1"/>
    <cellStyle name="60% - Accent5 10" xfId="252"/>
    <cellStyle name="60% - Accent5 11" xfId="253"/>
    <cellStyle name="60% - Accent5 12" xfId="254"/>
    <cellStyle name="60% - Accent5 13" xfId="255"/>
    <cellStyle name="60% - Accent5 14" xfId="256"/>
    <cellStyle name="60% - Accent5 15" xfId="257"/>
    <cellStyle name="60% - Accent5 16" xfId="708"/>
    <cellStyle name="60% - Accent5 2" xfId="258"/>
    <cellStyle name="60% - Accent5 2 10" xfId="17041"/>
    <cellStyle name="60% - Accent5 2 11" xfId="12476"/>
    <cellStyle name="60% - Accent5 2 2" xfId="756"/>
    <cellStyle name="60% - Accent5 2 2 2" xfId="17458"/>
    <cellStyle name="60% - Accent5 2 2 3" xfId="18699"/>
    <cellStyle name="60% - Accent5 2 2 4" xfId="17042"/>
    <cellStyle name="60% - Accent5 2 2 5" xfId="13104"/>
    <cellStyle name="60% - Accent5 2 3" xfId="13105"/>
    <cellStyle name="60% - Accent5 2 3 2" xfId="18348"/>
    <cellStyle name="60% - Accent5 2 3 3" xfId="17043"/>
    <cellStyle name="60% - Accent5 2 4" xfId="13106"/>
    <cellStyle name="60% - Accent5 2 4 2" xfId="17437"/>
    <cellStyle name="60% - Accent5 2 5" xfId="13107"/>
    <cellStyle name="60% - Accent5 2 5 2" xfId="17547"/>
    <cellStyle name="60% - Accent5 2 6" xfId="13108"/>
    <cellStyle name="60% - Accent5 2 6 2" xfId="18534"/>
    <cellStyle name="60% - Accent5 2 7" xfId="13109"/>
    <cellStyle name="60% - Accent5 2 8" xfId="13110"/>
    <cellStyle name="60% - Accent5 2 9" xfId="13111"/>
    <cellStyle name="60% - Accent5 3" xfId="259"/>
    <cellStyle name="60% - Accent5 3 2" xfId="17970"/>
    <cellStyle name="60% - Accent5 3 3" xfId="18295"/>
    <cellStyle name="60% - Accent5 3 4" xfId="17044"/>
    <cellStyle name="60% - Accent5 4" xfId="260"/>
    <cellStyle name="60% - Accent5 4 2" xfId="18453"/>
    <cellStyle name="60% - Accent5 4 3" xfId="17045"/>
    <cellStyle name="60% - Accent5 5" xfId="261"/>
    <cellStyle name="60% - Accent5 5 2" xfId="17376"/>
    <cellStyle name="60% - Accent5 6" xfId="262"/>
    <cellStyle name="60% - Accent5 6 2" xfId="17546"/>
    <cellStyle name="60% - Accent5 7" xfId="263"/>
    <cellStyle name="60% - Accent5 8" xfId="264"/>
    <cellStyle name="60% - Accent5 9" xfId="265"/>
    <cellStyle name="60% - Accent6" xfId="12456" builtinId="52" customBuiltin="1"/>
    <cellStyle name="60% - Accent6 10" xfId="266"/>
    <cellStyle name="60% - Accent6 11" xfId="267"/>
    <cellStyle name="60% - Accent6 12" xfId="268"/>
    <cellStyle name="60% - Accent6 13" xfId="269"/>
    <cellStyle name="60% - Accent6 14" xfId="270"/>
    <cellStyle name="60% - Accent6 15" xfId="271"/>
    <cellStyle name="60% - Accent6 16" xfId="709"/>
    <cellStyle name="60% - Accent6 2" xfId="272"/>
    <cellStyle name="60% - Accent6 2 10" xfId="17046"/>
    <cellStyle name="60% - Accent6 2 11" xfId="12477"/>
    <cellStyle name="60% - Accent6 2 2" xfId="760"/>
    <cellStyle name="60% - Accent6 2 2 2" xfId="17459"/>
    <cellStyle name="60% - Accent6 2 2 3" xfId="18700"/>
    <cellStyle name="60% - Accent6 2 2 4" xfId="17047"/>
    <cellStyle name="60% - Accent6 2 2 5" xfId="13112"/>
    <cellStyle name="60% - Accent6 2 3" xfId="13113"/>
    <cellStyle name="60% - Accent6 2 3 2" xfId="18350"/>
    <cellStyle name="60% - Accent6 2 3 3" xfId="17048"/>
    <cellStyle name="60% - Accent6 2 4" xfId="13114"/>
    <cellStyle name="60% - Accent6 2 4 2" xfId="17441"/>
    <cellStyle name="60% - Accent6 2 5" xfId="13115"/>
    <cellStyle name="60% - Accent6 2 5 2" xfId="17549"/>
    <cellStyle name="60% - Accent6 2 6" xfId="13116"/>
    <cellStyle name="60% - Accent6 2 6 2" xfId="18535"/>
    <cellStyle name="60% - Accent6 2 7" xfId="13117"/>
    <cellStyle name="60% - Accent6 2 8" xfId="13118"/>
    <cellStyle name="60% - Accent6 2 9" xfId="13119"/>
    <cellStyle name="60% - Accent6 3" xfId="273"/>
    <cellStyle name="60% - Accent6 3 2" xfId="17971"/>
    <cellStyle name="60% - Accent6 3 3" xfId="18296"/>
    <cellStyle name="60% - Accent6 3 4" xfId="17049"/>
    <cellStyle name="60% - Accent6 4" xfId="274"/>
    <cellStyle name="60% - Accent6 4 2" xfId="18454"/>
    <cellStyle name="60% - Accent6 4 3" xfId="17050"/>
    <cellStyle name="60% - Accent6 5" xfId="275"/>
    <cellStyle name="60% - Accent6 5 2" xfId="17377"/>
    <cellStyle name="60% - Accent6 6" xfId="276"/>
    <cellStyle name="60% - Accent6 6 2" xfId="17548"/>
    <cellStyle name="60% - Accent6 7" xfId="277"/>
    <cellStyle name="60% - Accent6 8" xfId="278"/>
    <cellStyle name="60% - Accent6 9" xfId="279"/>
    <cellStyle name="A%" xfId="13120"/>
    <cellStyle name="Accent1" xfId="12433" builtinId="29" customBuiltin="1"/>
    <cellStyle name="Accent1 10" xfId="280"/>
    <cellStyle name="Accent1 11" xfId="281"/>
    <cellStyle name="Accent1 12" xfId="282"/>
    <cellStyle name="Accent1 13" xfId="283"/>
    <cellStyle name="Accent1 14" xfId="284"/>
    <cellStyle name="Accent1 15" xfId="285"/>
    <cellStyle name="Accent1 16" xfId="710"/>
    <cellStyle name="Accent1 2" xfId="286"/>
    <cellStyle name="Accent1 2 10" xfId="17051"/>
    <cellStyle name="Accent1 2 11" xfId="12478"/>
    <cellStyle name="Accent1 2 2" xfId="737"/>
    <cellStyle name="Accent1 2 2 2" xfId="17460"/>
    <cellStyle name="Accent1 2 2 3" xfId="18701"/>
    <cellStyle name="Accent1 2 2 4" xfId="17052"/>
    <cellStyle name="Accent1 2 2 5" xfId="13121"/>
    <cellStyle name="Accent1 2 3" xfId="13122"/>
    <cellStyle name="Accent1 2 3 2" xfId="18339"/>
    <cellStyle name="Accent1 2 3 3" xfId="17053"/>
    <cellStyle name="Accent1 2 4" xfId="13123"/>
    <cellStyle name="Accent1 2 4 2" xfId="17418"/>
    <cellStyle name="Accent1 2 5" xfId="13124"/>
    <cellStyle name="Accent1 2 5 2" xfId="17551"/>
    <cellStyle name="Accent1 2 6" xfId="13125"/>
    <cellStyle name="Accent1 2 6 2" xfId="18260"/>
    <cellStyle name="Accent1 2 7" xfId="13126"/>
    <cellStyle name="Accent1 2 7 2" xfId="18536"/>
    <cellStyle name="Accent1 2 8" xfId="13127"/>
    <cellStyle name="Accent1 2 9" xfId="13128"/>
    <cellStyle name="Accent1 3" xfId="287"/>
    <cellStyle name="Accent1 3 2" xfId="17972"/>
    <cellStyle name="Accent1 3 3" xfId="18297"/>
    <cellStyle name="Accent1 3 4" xfId="17054"/>
    <cellStyle name="Accent1 4" xfId="288"/>
    <cellStyle name="Accent1 4 2" xfId="18455"/>
    <cellStyle name="Accent1 4 3" xfId="17055"/>
    <cellStyle name="Accent1 5" xfId="289"/>
    <cellStyle name="Accent1 5 2" xfId="17378"/>
    <cellStyle name="Accent1 6" xfId="290"/>
    <cellStyle name="Accent1 6 2" xfId="17550"/>
    <cellStyle name="Accent1 7" xfId="291"/>
    <cellStyle name="Accent1 8" xfId="292"/>
    <cellStyle name="Accent1 9" xfId="293"/>
    <cellStyle name="Accent2" xfId="12437" builtinId="33" customBuiltin="1"/>
    <cellStyle name="Accent2 10" xfId="294"/>
    <cellStyle name="Accent2 11" xfId="295"/>
    <cellStyle name="Accent2 12" xfId="296"/>
    <cellStyle name="Accent2 13" xfId="297"/>
    <cellStyle name="Accent2 14" xfId="298"/>
    <cellStyle name="Accent2 15" xfId="299"/>
    <cellStyle name="Accent2 16" xfId="711"/>
    <cellStyle name="Accent2 2" xfId="300"/>
    <cellStyle name="Accent2 2 10" xfId="17056"/>
    <cellStyle name="Accent2 2 11" xfId="12479"/>
    <cellStyle name="Accent2 2 2" xfId="741"/>
    <cellStyle name="Accent2 2 2 2" xfId="17461"/>
    <cellStyle name="Accent2 2 2 3" xfId="18702"/>
    <cellStyle name="Accent2 2 2 4" xfId="17057"/>
    <cellStyle name="Accent2 2 2 5" xfId="13129"/>
    <cellStyle name="Accent2 2 3" xfId="13130"/>
    <cellStyle name="Accent2 2 3 2" xfId="18341"/>
    <cellStyle name="Accent2 2 3 3" xfId="17058"/>
    <cellStyle name="Accent2 2 4" xfId="13131"/>
    <cellStyle name="Accent2 2 4 2" xfId="17422"/>
    <cellStyle name="Accent2 2 5" xfId="13132"/>
    <cellStyle name="Accent2 2 5 2" xfId="17553"/>
    <cellStyle name="Accent2 2 6" xfId="13133"/>
    <cellStyle name="Accent2 2 6 2" xfId="18261"/>
    <cellStyle name="Accent2 2 7" xfId="13134"/>
    <cellStyle name="Accent2 2 7 2" xfId="18537"/>
    <cellStyle name="Accent2 2 8" xfId="13135"/>
    <cellStyle name="Accent2 2 9" xfId="13136"/>
    <cellStyle name="Accent2 3" xfId="301"/>
    <cellStyle name="Accent2 3 2" xfId="17973"/>
    <cellStyle name="Accent2 3 3" xfId="18298"/>
    <cellStyle name="Accent2 3 4" xfId="17059"/>
    <cellStyle name="Accent2 4" xfId="302"/>
    <cellStyle name="Accent2 4 2" xfId="18456"/>
    <cellStyle name="Accent2 4 3" xfId="17060"/>
    <cellStyle name="Accent2 5" xfId="303"/>
    <cellStyle name="Accent2 5 2" xfId="17379"/>
    <cellStyle name="Accent2 6" xfId="304"/>
    <cellStyle name="Accent2 6 2" xfId="17552"/>
    <cellStyle name="Accent2 7" xfId="305"/>
    <cellStyle name="Accent2 8" xfId="306"/>
    <cellStyle name="Accent2 9" xfId="307"/>
    <cellStyle name="Accent3" xfId="12441" builtinId="37" customBuiltin="1"/>
    <cellStyle name="Accent3 10" xfId="308"/>
    <cellStyle name="Accent3 11" xfId="309"/>
    <cellStyle name="Accent3 12" xfId="310"/>
    <cellStyle name="Accent3 13" xfId="311"/>
    <cellStyle name="Accent3 14" xfId="312"/>
    <cellStyle name="Accent3 15" xfId="313"/>
    <cellStyle name="Accent3 16" xfId="712"/>
    <cellStyle name="Accent3 2" xfId="314"/>
    <cellStyle name="Accent3 2 10" xfId="17061"/>
    <cellStyle name="Accent3 2 11" xfId="12480"/>
    <cellStyle name="Accent3 2 2" xfId="745"/>
    <cellStyle name="Accent3 2 2 2" xfId="17462"/>
    <cellStyle name="Accent3 2 2 3" xfId="18703"/>
    <cellStyle name="Accent3 2 2 4" xfId="17062"/>
    <cellStyle name="Accent3 2 2 5" xfId="13137"/>
    <cellStyle name="Accent3 2 3" xfId="13138"/>
    <cellStyle name="Accent3 2 3 2" xfId="18343"/>
    <cellStyle name="Accent3 2 3 3" xfId="17063"/>
    <cellStyle name="Accent3 2 4" xfId="13139"/>
    <cellStyle name="Accent3 2 4 2" xfId="17426"/>
    <cellStyle name="Accent3 2 5" xfId="13140"/>
    <cellStyle name="Accent3 2 5 2" xfId="17555"/>
    <cellStyle name="Accent3 2 6" xfId="13141"/>
    <cellStyle name="Accent3 2 6 2" xfId="18262"/>
    <cellStyle name="Accent3 2 7" xfId="13142"/>
    <cellStyle name="Accent3 2 7 2" xfId="18538"/>
    <cellStyle name="Accent3 2 8" xfId="13143"/>
    <cellStyle name="Accent3 2 9" xfId="13144"/>
    <cellStyle name="Accent3 3" xfId="315"/>
    <cellStyle name="Accent3 3 2" xfId="17974"/>
    <cellStyle name="Accent3 3 3" xfId="18299"/>
    <cellStyle name="Accent3 3 4" xfId="17064"/>
    <cellStyle name="Accent3 4" xfId="316"/>
    <cellStyle name="Accent3 4 2" xfId="18457"/>
    <cellStyle name="Accent3 4 3" xfId="17065"/>
    <cellStyle name="Accent3 5" xfId="317"/>
    <cellStyle name="Accent3 5 2" xfId="17380"/>
    <cellStyle name="Accent3 6" xfId="318"/>
    <cellStyle name="Accent3 6 2" xfId="17554"/>
    <cellStyle name="Accent3 7" xfId="319"/>
    <cellStyle name="Accent3 8" xfId="320"/>
    <cellStyle name="Accent3 9" xfId="321"/>
    <cellStyle name="Accent4" xfId="12445" builtinId="41" customBuiltin="1"/>
    <cellStyle name="Accent4 10" xfId="322"/>
    <cellStyle name="Accent4 11" xfId="323"/>
    <cellStyle name="Accent4 12" xfId="324"/>
    <cellStyle name="Accent4 13" xfId="325"/>
    <cellStyle name="Accent4 14" xfId="326"/>
    <cellStyle name="Accent4 15" xfId="327"/>
    <cellStyle name="Accent4 16" xfId="813"/>
    <cellStyle name="Accent4 2" xfId="328"/>
    <cellStyle name="Accent4 2 10" xfId="17066"/>
    <cellStyle name="Accent4 2 11" xfId="12481"/>
    <cellStyle name="Accent4 2 2" xfId="749"/>
    <cellStyle name="Accent4 2 2 2" xfId="17463"/>
    <cellStyle name="Accent4 2 2 3" xfId="18704"/>
    <cellStyle name="Accent4 2 2 4" xfId="17067"/>
    <cellStyle name="Accent4 2 2 5" xfId="13145"/>
    <cellStyle name="Accent4 2 3" xfId="13146"/>
    <cellStyle name="Accent4 2 3 2" xfId="18345"/>
    <cellStyle name="Accent4 2 3 3" xfId="17068"/>
    <cellStyle name="Accent4 2 4" xfId="13147"/>
    <cellStyle name="Accent4 2 4 2" xfId="17430"/>
    <cellStyle name="Accent4 2 5" xfId="13148"/>
    <cellStyle name="Accent4 2 5 2" xfId="17557"/>
    <cellStyle name="Accent4 2 6" xfId="13149"/>
    <cellStyle name="Accent4 2 6 2" xfId="18263"/>
    <cellStyle name="Accent4 2 7" xfId="13150"/>
    <cellStyle name="Accent4 2 7 2" xfId="18539"/>
    <cellStyle name="Accent4 2 8" xfId="13151"/>
    <cellStyle name="Accent4 2 9" xfId="13152"/>
    <cellStyle name="Accent4 3" xfId="329"/>
    <cellStyle name="Accent4 3 2" xfId="17975"/>
    <cellStyle name="Accent4 3 3" xfId="18300"/>
    <cellStyle name="Accent4 3 4" xfId="17069"/>
    <cellStyle name="Accent4 4" xfId="330"/>
    <cellStyle name="Accent4 4 2" xfId="18458"/>
    <cellStyle name="Accent4 4 3" xfId="17070"/>
    <cellStyle name="Accent4 5" xfId="331"/>
    <cellStyle name="Accent4 5 2" xfId="17381"/>
    <cellStyle name="Accent4 6" xfId="332"/>
    <cellStyle name="Accent4 6 2" xfId="17556"/>
    <cellStyle name="Accent4 7" xfId="333"/>
    <cellStyle name="Accent4 8" xfId="334"/>
    <cellStyle name="Accent4 9" xfId="335"/>
    <cellStyle name="Accent5" xfId="12449" builtinId="45" customBuiltin="1"/>
    <cellStyle name="Accent5 10" xfId="336"/>
    <cellStyle name="Accent5 11" xfId="337"/>
    <cellStyle name="Accent5 12" xfId="338"/>
    <cellStyle name="Accent5 13" xfId="339"/>
    <cellStyle name="Accent5 14" xfId="340"/>
    <cellStyle name="Accent5 15" xfId="341"/>
    <cellStyle name="Accent5 16" xfId="808"/>
    <cellStyle name="Accent5 2" xfId="342"/>
    <cellStyle name="Accent5 2 10" xfId="17071"/>
    <cellStyle name="Accent5 2 11" xfId="12482"/>
    <cellStyle name="Accent5 2 2" xfId="753"/>
    <cellStyle name="Accent5 2 2 2" xfId="17464"/>
    <cellStyle name="Accent5 2 2 3" xfId="18705"/>
    <cellStyle name="Accent5 2 2 4" xfId="17072"/>
    <cellStyle name="Accent5 2 2 5" xfId="13153"/>
    <cellStyle name="Accent5 2 3" xfId="13154"/>
    <cellStyle name="Accent5 2 3 2" xfId="18347"/>
    <cellStyle name="Accent5 2 3 3" xfId="17073"/>
    <cellStyle name="Accent5 2 4" xfId="13155"/>
    <cellStyle name="Accent5 2 4 2" xfId="17434"/>
    <cellStyle name="Accent5 2 5" xfId="13156"/>
    <cellStyle name="Accent5 2 5 2" xfId="17559"/>
    <cellStyle name="Accent5 2 6" xfId="13157"/>
    <cellStyle name="Accent5 2 6 2" xfId="18540"/>
    <cellStyle name="Accent5 2 7" xfId="13158"/>
    <cellStyle name="Accent5 2 8" xfId="13159"/>
    <cellStyle name="Accent5 2 9" xfId="13160"/>
    <cellStyle name="Accent5 3" xfId="343"/>
    <cellStyle name="Accent5 3 2" xfId="17976"/>
    <cellStyle name="Accent5 3 3" xfId="18301"/>
    <cellStyle name="Accent5 3 4" xfId="17074"/>
    <cellStyle name="Accent5 4" xfId="344"/>
    <cellStyle name="Accent5 4 2" xfId="18459"/>
    <cellStyle name="Accent5 4 3" xfId="17075"/>
    <cellStyle name="Accent5 5" xfId="345"/>
    <cellStyle name="Accent5 5 2" xfId="17382"/>
    <cellStyle name="Accent5 6" xfId="346"/>
    <cellStyle name="Accent5 6 2" xfId="17558"/>
    <cellStyle name="Accent5 7" xfId="347"/>
    <cellStyle name="Accent5 8" xfId="348"/>
    <cellStyle name="Accent5 9" xfId="349"/>
    <cellStyle name="Accent6" xfId="12453" builtinId="49" customBuiltin="1"/>
    <cellStyle name="Accent6 10" xfId="350"/>
    <cellStyle name="Accent6 11" xfId="351"/>
    <cellStyle name="Accent6 12" xfId="352"/>
    <cellStyle name="Accent6 13" xfId="353"/>
    <cellStyle name="Accent6 14" xfId="354"/>
    <cellStyle name="Accent6 15" xfId="355"/>
    <cellStyle name="Accent6 16" xfId="812"/>
    <cellStyle name="Accent6 2" xfId="356"/>
    <cellStyle name="Accent6 2 10" xfId="17076"/>
    <cellStyle name="Accent6 2 11" xfId="12483"/>
    <cellStyle name="Accent6 2 2" xfId="757"/>
    <cellStyle name="Accent6 2 2 2" xfId="17465"/>
    <cellStyle name="Accent6 2 2 3" xfId="18706"/>
    <cellStyle name="Accent6 2 2 4" xfId="17077"/>
    <cellStyle name="Accent6 2 2 5" xfId="13161"/>
    <cellStyle name="Accent6 2 3" xfId="13162"/>
    <cellStyle name="Accent6 2 3 2" xfId="18349"/>
    <cellStyle name="Accent6 2 3 3" xfId="17078"/>
    <cellStyle name="Accent6 2 4" xfId="13163"/>
    <cellStyle name="Accent6 2 4 2" xfId="17438"/>
    <cellStyle name="Accent6 2 5" xfId="13164"/>
    <cellStyle name="Accent6 2 5 2" xfId="17561"/>
    <cellStyle name="Accent6 2 6" xfId="13165"/>
    <cellStyle name="Accent6 2 6 2" xfId="18264"/>
    <cellStyle name="Accent6 2 7" xfId="13166"/>
    <cellStyle name="Accent6 2 7 2" xfId="18541"/>
    <cellStyle name="Accent6 2 8" xfId="13167"/>
    <cellStyle name="Accent6 2 9" xfId="13168"/>
    <cellStyle name="Accent6 3" xfId="357"/>
    <cellStyle name="Accent6 3 2" xfId="17977"/>
    <cellStyle name="Accent6 3 3" xfId="18302"/>
    <cellStyle name="Accent6 3 4" xfId="17079"/>
    <cellStyle name="Accent6 4" xfId="358"/>
    <cellStyle name="Accent6 4 2" xfId="18460"/>
    <cellStyle name="Accent6 4 3" xfId="17080"/>
    <cellStyle name="Accent6 5" xfId="359"/>
    <cellStyle name="Accent6 5 2" xfId="17383"/>
    <cellStyle name="Accent6 6" xfId="360"/>
    <cellStyle name="Accent6 6 2" xfId="17560"/>
    <cellStyle name="Accent6 7" xfId="361"/>
    <cellStyle name="Accent6 8" xfId="362"/>
    <cellStyle name="Accent6 9" xfId="363"/>
    <cellStyle name="Accounting w/$" xfId="13169"/>
    <cellStyle name="Accounting w/$ Total" xfId="13170"/>
    <cellStyle name="Accounting w/o $" xfId="13171"/>
    <cellStyle name="Acinput" xfId="13172"/>
    <cellStyle name="Acinput,," xfId="13173"/>
    <cellStyle name="Acinput_Merger Model_KN&amp;Fzio_v2.30 - Street" xfId="13174"/>
    <cellStyle name="Acoutput" xfId="13175"/>
    <cellStyle name="Acoutput,," xfId="13176"/>
    <cellStyle name="Acoutput_CAScomps02" xfId="13177"/>
    <cellStyle name="Actual Date" xfId="13178"/>
    <cellStyle name="AFE" xfId="13179"/>
    <cellStyle name="al" xfId="13180"/>
    <cellStyle name="Amount_EQU_RIGH.XLS_Equity market_Preferred Securities " xfId="13181"/>
    <cellStyle name="Apershare" xfId="13182"/>
    <cellStyle name="Aprice" xfId="13183"/>
    <cellStyle name="ar" xfId="13184"/>
    <cellStyle name="ar 10" xfId="55740"/>
    <cellStyle name="ar 11" xfId="55741"/>
    <cellStyle name="ar 12" xfId="55638"/>
    <cellStyle name="ar 13" xfId="55636"/>
    <cellStyle name="ar 14" xfId="55635"/>
    <cellStyle name="ar 15" xfId="55742"/>
    <cellStyle name="ar 16" xfId="55846"/>
    <cellStyle name="ar 17" xfId="55940"/>
    <cellStyle name="ar 18" xfId="55946"/>
    <cellStyle name="ar 19" xfId="55950"/>
    <cellStyle name="ar 2" xfId="55437"/>
    <cellStyle name="ar 20" xfId="55848"/>
    <cellStyle name="ar 21" xfId="55952"/>
    <cellStyle name="ar 22" xfId="55953"/>
    <cellStyle name="ar 23" xfId="55847"/>
    <cellStyle name="ar 3" xfId="55532"/>
    <cellStyle name="ar 4" xfId="55536"/>
    <cellStyle name="ar 5" xfId="55538"/>
    <cellStyle name="ar 6" xfId="55542"/>
    <cellStyle name="ar 7" xfId="55543"/>
    <cellStyle name="ar 8" xfId="55436"/>
    <cellStyle name="ar 9" xfId="55737"/>
    <cellStyle name="Arial 10" xfId="13185"/>
    <cellStyle name="Arial 12" xfId="13186"/>
    <cellStyle name="Availability" xfId="13187"/>
    <cellStyle name="Bad" xfId="12424" builtinId="27" customBuiltin="1"/>
    <cellStyle name="Bad 10" xfId="364"/>
    <cellStyle name="Bad 11" xfId="365"/>
    <cellStyle name="Bad 12" xfId="366"/>
    <cellStyle name="Bad 13" xfId="367"/>
    <cellStyle name="Bad 14" xfId="368"/>
    <cellStyle name="Bad 15" xfId="369"/>
    <cellStyle name="Bad 16" xfId="797"/>
    <cellStyle name="Bad 2" xfId="370"/>
    <cellStyle name="Bad 2 10" xfId="17081"/>
    <cellStyle name="Bad 2 11" xfId="12484"/>
    <cellStyle name="Bad 2 2" xfId="726"/>
    <cellStyle name="Bad 2 2 2" xfId="17466"/>
    <cellStyle name="Bad 2 2 3" xfId="18707"/>
    <cellStyle name="Bad 2 2 4" xfId="17082"/>
    <cellStyle name="Bad 2 2 5" xfId="13188"/>
    <cellStyle name="Bad 2 3" xfId="13189"/>
    <cellStyle name="Bad 2 3 2" xfId="18329"/>
    <cellStyle name="Bad 2 3 3" xfId="17083"/>
    <cellStyle name="Bad 2 4" xfId="13190"/>
    <cellStyle name="Bad 2 4 2" xfId="17407"/>
    <cellStyle name="Bad 2 5" xfId="13191"/>
    <cellStyle name="Bad 2 5 2" xfId="17563"/>
    <cellStyle name="Bad 2 6" xfId="13192"/>
    <cellStyle name="Bad 2 6 2" xfId="18265"/>
    <cellStyle name="Bad 2 7" xfId="13193"/>
    <cellStyle name="Bad 2 7 2" xfId="18642"/>
    <cellStyle name="Bad 2 8" xfId="13194"/>
    <cellStyle name="Bad 2 9" xfId="13195"/>
    <cellStyle name="Bad 3" xfId="371"/>
    <cellStyle name="Bad 3 2" xfId="17978"/>
    <cellStyle name="Bad 3 3" xfId="18303"/>
    <cellStyle name="Bad 3 4" xfId="17084"/>
    <cellStyle name="Bad 4" xfId="372"/>
    <cellStyle name="Bad 4 2" xfId="18461"/>
    <cellStyle name="Bad 4 3" xfId="17085"/>
    <cellStyle name="Bad 5" xfId="373"/>
    <cellStyle name="Bad 5 2" xfId="17384"/>
    <cellStyle name="Bad 6" xfId="374"/>
    <cellStyle name="Bad 6 2" xfId="17562"/>
    <cellStyle name="Bad 7" xfId="375"/>
    <cellStyle name="Bad 8" xfId="376"/>
    <cellStyle name="Bad 9" xfId="377"/>
    <cellStyle name="Band 2" xfId="13196"/>
    <cellStyle name="Blank" xfId="13197"/>
    <cellStyle name="Blue" xfId="13198"/>
    <cellStyle name="Bold/Border" xfId="13199"/>
    <cellStyle name="Border Heavy" xfId="13200"/>
    <cellStyle name="Border Thin" xfId="13201"/>
    <cellStyle name="Border, Bottom" xfId="13202"/>
    <cellStyle name="Border, Left" xfId="13203"/>
    <cellStyle name="Border, Right" xfId="13204"/>
    <cellStyle name="Border, Top" xfId="13205"/>
    <cellStyle name="Border, Top 10" xfId="55732"/>
    <cellStyle name="Border, Top 11" xfId="55738"/>
    <cellStyle name="Border, Top 12" xfId="55644"/>
    <cellStyle name="Border, Top 13" xfId="55640"/>
    <cellStyle name="Border, Top 14" xfId="55637"/>
    <cellStyle name="Border, Top 15" xfId="55739"/>
    <cellStyle name="Border, Top 16" xfId="55849"/>
    <cellStyle name="Border, Top 17" xfId="55936"/>
    <cellStyle name="Border, Top 18" xfId="55939"/>
    <cellStyle name="Border, Top 19" xfId="55945"/>
    <cellStyle name="Border, Top 2" xfId="55439"/>
    <cellStyle name="Border, Top 20" xfId="55851"/>
    <cellStyle name="Border, Top 21" xfId="55947"/>
    <cellStyle name="Border, Top 22" xfId="55951"/>
    <cellStyle name="Border, Top 23" xfId="55850"/>
    <cellStyle name="Border, Top 3" xfId="55526"/>
    <cellStyle name="Border, Top 4" xfId="55531"/>
    <cellStyle name="Border, Top 5" xfId="55533"/>
    <cellStyle name="Border, Top 6" xfId="55537"/>
    <cellStyle name="Border, Top 7" xfId="55541"/>
    <cellStyle name="Border, Top 8" xfId="55438"/>
    <cellStyle name="Border, Top 9" xfId="55729"/>
    <cellStyle name="British Pound" xfId="13206"/>
    <cellStyle name="BritPound" xfId="13207"/>
    <cellStyle name="Bullet" xfId="13208"/>
    <cellStyle name="Calc Currency (0)" xfId="13209"/>
    <cellStyle name="Calc Currency (2)" xfId="13210"/>
    <cellStyle name="Calc Percent (0)" xfId="13211"/>
    <cellStyle name="Calc Percent (1)" xfId="13212"/>
    <cellStyle name="Calc Percent (2)" xfId="13213"/>
    <cellStyle name="Calc Units (0)" xfId="13214"/>
    <cellStyle name="Calc Units (1)" xfId="13215"/>
    <cellStyle name="Calc Units (2)" xfId="13216"/>
    <cellStyle name="Calculation" xfId="12427" builtinId="22" customBuiltin="1"/>
    <cellStyle name="Calculation 10" xfId="378"/>
    <cellStyle name="Calculation 11" xfId="379"/>
    <cellStyle name="Calculation 12" xfId="380"/>
    <cellStyle name="Calculation 13" xfId="381"/>
    <cellStyle name="Calculation 14" xfId="382"/>
    <cellStyle name="Calculation 15" xfId="383"/>
    <cellStyle name="Calculation 16" xfId="713"/>
    <cellStyle name="Calculation 2" xfId="384"/>
    <cellStyle name="Calculation 2 10" xfId="17086"/>
    <cellStyle name="Calculation 2 11" xfId="55442"/>
    <cellStyle name="Calculation 2 12" xfId="55525"/>
    <cellStyle name="Calculation 2 13" xfId="55528"/>
    <cellStyle name="Calculation 2 14" xfId="55530"/>
    <cellStyle name="Calculation 2 15" xfId="55535"/>
    <cellStyle name="Calculation 2 16" xfId="55540"/>
    <cellStyle name="Calculation 2 17" xfId="55440"/>
    <cellStyle name="Calculation 2 18" xfId="55728"/>
    <cellStyle name="Calculation 2 19" xfId="55731"/>
    <cellStyle name="Calculation 2 2" xfId="730"/>
    <cellStyle name="Calculation 2 2 10" xfId="55539"/>
    <cellStyle name="Calculation 2 2 11" xfId="55441"/>
    <cellStyle name="Calculation 2 2 12" xfId="55727"/>
    <cellStyle name="Calculation 2 2 13" xfId="55730"/>
    <cellStyle name="Calculation 2 2 14" xfId="55735"/>
    <cellStyle name="Calculation 2 2 15" xfId="55646"/>
    <cellStyle name="Calculation 2 2 16" xfId="55643"/>
    <cellStyle name="Calculation 2 2 17" xfId="55641"/>
    <cellStyle name="Calculation 2 2 18" xfId="55733"/>
    <cellStyle name="Calculation 2 2 19" xfId="55853"/>
    <cellStyle name="Calculation 2 2 2" xfId="12526"/>
    <cellStyle name="Calculation 2 2 2 2" xfId="55444"/>
    <cellStyle name="Calculation 2 2 20" xfId="55934"/>
    <cellStyle name="Calculation 2 2 21" xfId="55937"/>
    <cellStyle name="Calculation 2 2 22" xfId="55941"/>
    <cellStyle name="Calculation 2 2 23" xfId="55857"/>
    <cellStyle name="Calculation 2 2 24" xfId="55943"/>
    <cellStyle name="Calculation 2 2 25" xfId="55948"/>
    <cellStyle name="Calculation 2 2 26" xfId="55855"/>
    <cellStyle name="Calculation 2 2 27" xfId="12509"/>
    <cellStyle name="Calculation 2 2 3" xfId="18708"/>
    <cellStyle name="Calculation 2 2 4" xfId="17087"/>
    <cellStyle name="Calculation 2 2 5" xfId="55443"/>
    <cellStyle name="Calculation 2 2 6" xfId="55524"/>
    <cellStyle name="Calculation 2 2 7" xfId="55527"/>
    <cellStyle name="Calculation 2 2 8" xfId="55529"/>
    <cellStyle name="Calculation 2 2 9" xfId="55534"/>
    <cellStyle name="Calculation 2 20" xfId="55736"/>
    <cellStyle name="Calculation 2 21" xfId="55645"/>
    <cellStyle name="Calculation 2 22" xfId="55642"/>
    <cellStyle name="Calculation 2 23" xfId="55639"/>
    <cellStyle name="Calculation 2 24" xfId="55734"/>
    <cellStyle name="Calculation 2 25" xfId="55852"/>
    <cellStyle name="Calculation 2 26" xfId="55935"/>
    <cellStyle name="Calculation 2 27" xfId="55938"/>
    <cellStyle name="Calculation 2 28" xfId="55942"/>
    <cellStyle name="Calculation 2 29" xfId="55856"/>
    <cellStyle name="Calculation 2 3" xfId="12520"/>
    <cellStyle name="Calculation 2 3 2" xfId="18333"/>
    <cellStyle name="Calculation 2 3 3" xfId="22627"/>
    <cellStyle name="Calculation 2 3 4" xfId="20412"/>
    <cellStyle name="Calculation 2 3 5" xfId="17088"/>
    <cellStyle name="Calculation 2 3 6" xfId="55445"/>
    <cellStyle name="Calculation 2 30" xfId="55944"/>
    <cellStyle name="Calculation 2 31" xfId="55949"/>
    <cellStyle name="Calculation 2 32" xfId="55854"/>
    <cellStyle name="Calculation 2 33" xfId="12485"/>
    <cellStyle name="Calculation 2 4" xfId="13217"/>
    <cellStyle name="Calculation 2 4 2" xfId="17411"/>
    <cellStyle name="Calculation 2 5" xfId="13218"/>
    <cellStyle name="Calculation 2 5 2" xfId="17565"/>
    <cellStyle name="Calculation 2 6" xfId="13219"/>
    <cellStyle name="Calculation 2 6 2" xfId="18266"/>
    <cellStyle name="Calculation 2 7" xfId="13220"/>
    <cellStyle name="Calculation 2 7 2" xfId="18643"/>
    <cellStyle name="Calculation 2 8" xfId="13221"/>
    <cellStyle name="Calculation 2 9" xfId="13222"/>
    <cellStyle name="Calculation 3" xfId="385"/>
    <cellStyle name="Calculation 3 2" xfId="17979"/>
    <cellStyle name="Calculation 3 3" xfId="18304"/>
    <cellStyle name="Calculation 3 4" xfId="17089"/>
    <cellStyle name="Calculation 4" xfId="386"/>
    <cellStyle name="Calculation 4 2" xfId="18462"/>
    <cellStyle name="Calculation 4 3" xfId="17090"/>
    <cellStyle name="Calculation 5" xfId="387"/>
    <cellStyle name="Calculation 5 2" xfId="17385"/>
    <cellStyle name="Calculation 6" xfId="388"/>
    <cellStyle name="Calculation 6 2" xfId="17564"/>
    <cellStyle name="Calculation 7" xfId="389"/>
    <cellStyle name="Calculation 8" xfId="390"/>
    <cellStyle name="Calculation 9" xfId="391"/>
    <cellStyle name="Case" xfId="13223"/>
    <cellStyle name="Check" xfId="13224"/>
    <cellStyle name="Check Cell" xfId="12429" builtinId="23" customBuiltin="1"/>
    <cellStyle name="Check Cell 10" xfId="392"/>
    <cellStyle name="Check Cell 11" xfId="393"/>
    <cellStyle name="Check Cell 12" xfId="394"/>
    <cellStyle name="Check Cell 13" xfId="395"/>
    <cellStyle name="Check Cell 14" xfId="396"/>
    <cellStyle name="Check Cell 15" xfId="397"/>
    <cellStyle name="Check Cell 16" xfId="793"/>
    <cellStyle name="Check Cell 2" xfId="398"/>
    <cellStyle name="Check Cell 2 10" xfId="17091"/>
    <cellStyle name="Check Cell 2 11" xfId="12486"/>
    <cellStyle name="Check Cell 2 2" xfId="732"/>
    <cellStyle name="Check Cell 2 2 2" xfId="17467"/>
    <cellStyle name="Check Cell 2 2 3" xfId="18709"/>
    <cellStyle name="Check Cell 2 2 4" xfId="17092"/>
    <cellStyle name="Check Cell 2 2 5" xfId="13225"/>
    <cellStyle name="Check Cell 2 3" xfId="13226"/>
    <cellStyle name="Check Cell 2 3 2" xfId="18335"/>
    <cellStyle name="Check Cell 2 3 3" xfId="17093"/>
    <cellStyle name="Check Cell 2 4" xfId="13227"/>
    <cellStyle name="Check Cell 2 4 2" xfId="17413"/>
    <cellStyle name="Check Cell 2 5" xfId="13228"/>
    <cellStyle name="Check Cell 2 5 2" xfId="17567"/>
    <cellStyle name="Check Cell 2 6" xfId="13229"/>
    <cellStyle name="Check Cell 2 6 2" xfId="18267"/>
    <cellStyle name="Check Cell 2 7" xfId="13230"/>
    <cellStyle name="Check Cell 2 7 2" xfId="18644"/>
    <cellStyle name="Check Cell 2 8" xfId="13231"/>
    <cellStyle name="Check Cell 2 9" xfId="13232"/>
    <cellStyle name="Check Cell 3" xfId="399"/>
    <cellStyle name="Check Cell 3 2" xfId="17980"/>
    <cellStyle name="Check Cell 3 3" xfId="18305"/>
    <cellStyle name="Check Cell 3 4" xfId="17094"/>
    <cellStyle name="Check Cell 4" xfId="400"/>
    <cellStyle name="Check Cell 4 2" xfId="18463"/>
    <cellStyle name="Check Cell 4 3" xfId="17095"/>
    <cellStyle name="Check Cell 5" xfId="401"/>
    <cellStyle name="Check Cell 5 2" xfId="17386"/>
    <cellStyle name="Check Cell 6" xfId="402"/>
    <cellStyle name="Check Cell 6 2" xfId="17566"/>
    <cellStyle name="Check Cell 7" xfId="403"/>
    <cellStyle name="Check Cell 8" xfId="404"/>
    <cellStyle name="Check Cell 9" xfId="405"/>
    <cellStyle name="Chiffre" xfId="13233"/>
    <cellStyle name="Colhead_left" xfId="13234"/>
    <cellStyle name="ColHeading" xfId="13235"/>
    <cellStyle name="Column Title" xfId="13236"/>
    <cellStyle name="ColumnHeadings" xfId="13237"/>
    <cellStyle name="ColumnHeadings2" xfId="13238"/>
    <cellStyle name="Comma" xfId="1" builtinId="3"/>
    <cellStyle name="Comma  - Style1" xfId="13239"/>
    <cellStyle name="Comma  - Style2" xfId="13240"/>
    <cellStyle name="Comma  - Style3" xfId="13241"/>
    <cellStyle name="Comma  - Style4" xfId="13242"/>
    <cellStyle name="Comma  - Style5" xfId="13243"/>
    <cellStyle name="Comma  - Style6" xfId="13244"/>
    <cellStyle name="Comma  - Style7" xfId="13245"/>
    <cellStyle name="Comma  - Style8" xfId="13246"/>
    <cellStyle name="Comma ," xfId="13247"/>
    <cellStyle name="Comma [00]" xfId="13248"/>
    <cellStyle name="Comma [1]" xfId="13249"/>
    <cellStyle name="Comma [2]" xfId="13250"/>
    <cellStyle name="Comma [3]" xfId="13251"/>
    <cellStyle name="Comma 0" xfId="13252"/>
    <cellStyle name="Comma 0*" xfId="13253"/>
    <cellStyle name="Comma 0_Merger Model_KN&amp;Fzio_v2.30 - Street" xfId="13254"/>
    <cellStyle name="Comma 10" xfId="406"/>
    <cellStyle name="Comma 10 10" xfId="17344"/>
    <cellStyle name="Comma 10 11" xfId="13255"/>
    <cellStyle name="Comma 10 2" xfId="13256"/>
    <cellStyle name="Comma 10 2 2" xfId="25478"/>
    <cellStyle name="Comma 10 2 2 2" xfId="31689"/>
    <cellStyle name="Comma 10 2 2 2 2" xfId="44086"/>
    <cellStyle name="Comma 10 2 2 3" xfId="39478"/>
    <cellStyle name="Comma 10 2 2 4" xfId="48785"/>
    <cellStyle name="Comma 10 2 2 5" xfId="53406"/>
    <cellStyle name="Comma 10 2 3" xfId="26758"/>
    <cellStyle name="Comma 10 2 3 2" xfId="31690"/>
    <cellStyle name="Comma 10 2 3 2 2" xfId="44087"/>
    <cellStyle name="Comma 10 2 3 3" xfId="40779"/>
    <cellStyle name="Comma 10 2 3 4" xfId="48786"/>
    <cellStyle name="Comma 10 2 3 5" xfId="53407"/>
    <cellStyle name="Comma 10 2 4" xfId="31688"/>
    <cellStyle name="Comma 10 2 4 2" xfId="44085"/>
    <cellStyle name="Comma 10 2 5" xfId="38177"/>
    <cellStyle name="Comma 10 2 6" xfId="48784"/>
    <cellStyle name="Comma 10 2 7" xfId="53405"/>
    <cellStyle name="Comma 10 2 8" xfId="22632"/>
    <cellStyle name="Comma 10 3" xfId="13257"/>
    <cellStyle name="Comma 10 3 2" xfId="31691"/>
    <cellStyle name="Comma 10 3 2 2" xfId="44088"/>
    <cellStyle name="Comma 10 3 3" xfId="37528"/>
    <cellStyle name="Comma 10 3 4" xfId="48787"/>
    <cellStyle name="Comma 10 3 5" xfId="53408"/>
    <cellStyle name="Comma 10 3 6" xfId="20417"/>
    <cellStyle name="Comma 10 4" xfId="13258"/>
    <cellStyle name="Comma 10 4 2" xfId="31692"/>
    <cellStyle name="Comma 10 4 2 2" xfId="44089"/>
    <cellStyle name="Comma 10 4 3" xfId="38829"/>
    <cellStyle name="Comma 10 4 4" xfId="48788"/>
    <cellStyle name="Comma 10 4 5" xfId="53409"/>
    <cellStyle name="Comma 10 4 6" xfId="24841"/>
    <cellStyle name="Comma 10 5" xfId="13259"/>
    <cellStyle name="Comma 10 5 2" xfId="31693"/>
    <cellStyle name="Comma 10 5 2 2" xfId="44090"/>
    <cellStyle name="Comma 10 5 3" xfId="40127"/>
    <cellStyle name="Comma 10 5 4" xfId="48789"/>
    <cellStyle name="Comma 10 5 5" xfId="53410"/>
    <cellStyle name="Comma 10 5 6" xfId="26117"/>
    <cellStyle name="Comma 10 6" xfId="31687"/>
    <cellStyle name="Comma 10 6 2" xfId="44084"/>
    <cellStyle name="Comma 10 7" xfId="36867"/>
    <cellStyle name="Comma 10 8" xfId="48783"/>
    <cellStyle name="Comma 10 9" xfId="53404"/>
    <cellStyle name="Comma 11" xfId="6645"/>
    <cellStyle name="Comma 11 10" xfId="13260"/>
    <cellStyle name="Comma 11 2" xfId="22682"/>
    <cellStyle name="Comma 11 2 2" xfId="25525"/>
    <cellStyle name="Comma 11 2 2 2" xfId="31696"/>
    <cellStyle name="Comma 11 2 2 2 2" xfId="44093"/>
    <cellStyle name="Comma 11 2 2 3" xfId="39528"/>
    <cellStyle name="Comma 11 2 2 4" xfId="48791"/>
    <cellStyle name="Comma 11 2 2 5" xfId="53413"/>
    <cellStyle name="Comma 11 2 3" xfId="26807"/>
    <cellStyle name="Comma 11 2 3 2" xfId="31697"/>
    <cellStyle name="Comma 11 2 3 2 2" xfId="44094"/>
    <cellStyle name="Comma 11 2 3 3" xfId="40830"/>
    <cellStyle name="Comma 11 2 3 4" xfId="48792"/>
    <cellStyle name="Comma 11 2 3 5" xfId="53414"/>
    <cellStyle name="Comma 11 2 4" xfId="31695"/>
    <cellStyle name="Comma 11 2 4 2" xfId="44092"/>
    <cellStyle name="Comma 11 2 5" xfId="38228"/>
    <cellStyle name="Comma 11 2 6" xfId="48790"/>
    <cellStyle name="Comma 11 2 7" xfId="53412"/>
    <cellStyle name="Comma 11 3" xfId="20467"/>
    <cellStyle name="Comma 11 3 2" xfId="31698"/>
    <cellStyle name="Comma 11 3 2 2" xfId="44095"/>
    <cellStyle name="Comma 11 3 3" xfId="37578"/>
    <cellStyle name="Comma 11 3 4" xfId="48793"/>
    <cellStyle name="Comma 11 3 5" xfId="53415"/>
    <cellStyle name="Comma 11 4" xfId="24890"/>
    <cellStyle name="Comma 11 4 2" xfId="31699"/>
    <cellStyle name="Comma 11 4 2 2" xfId="44096"/>
    <cellStyle name="Comma 11 4 3" xfId="38879"/>
    <cellStyle name="Comma 11 4 4" xfId="48794"/>
    <cellStyle name="Comma 11 4 5" xfId="53416"/>
    <cellStyle name="Comma 11 5" xfId="26167"/>
    <cellStyle name="Comma 11 5 2" xfId="31700"/>
    <cellStyle name="Comma 11 5 2 2" xfId="44097"/>
    <cellStyle name="Comma 11 5 3" xfId="40178"/>
    <cellStyle name="Comma 11 5 4" xfId="48795"/>
    <cellStyle name="Comma 11 5 5" xfId="53417"/>
    <cellStyle name="Comma 11 6" xfId="31694"/>
    <cellStyle name="Comma 11 6 2" xfId="44091"/>
    <cellStyle name="Comma 11 7" xfId="36918"/>
    <cellStyle name="Comma 11 8" xfId="46166"/>
    <cellStyle name="Comma 11 9" xfId="53411"/>
    <cellStyle name="Comma 12" xfId="13261"/>
    <cellStyle name="Comma 12 10" xfId="18615"/>
    <cellStyle name="Comma 12 2" xfId="23247"/>
    <cellStyle name="Comma 12 2 2" xfId="26083"/>
    <cellStyle name="Comma 12 2 2 2" xfId="31703"/>
    <cellStyle name="Comma 12 2 2 2 2" xfId="44100"/>
    <cellStyle name="Comma 12 2 2 3" xfId="40092"/>
    <cellStyle name="Comma 12 2 2 4" xfId="48798"/>
    <cellStyle name="Comma 12 2 2 5" xfId="53420"/>
    <cellStyle name="Comma 12 2 3" xfId="27368"/>
    <cellStyle name="Comma 12 2 3 2" xfId="31704"/>
    <cellStyle name="Comma 12 2 3 2 2" xfId="44101"/>
    <cellStyle name="Comma 12 2 3 3" xfId="41395"/>
    <cellStyle name="Comma 12 2 3 4" xfId="48799"/>
    <cellStyle name="Comma 12 2 3 5" xfId="53421"/>
    <cellStyle name="Comma 12 2 4" xfId="31702"/>
    <cellStyle name="Comma 12 2 4 2" xfId="44099"/>
    <cellStyle name="Comma 12 2 5" xfId="38793"/>
    <cellStyle name="Comma 12 2 6" xfId="48797"/>
    <cellStyle name="Comma 12 2 7" xfId="53419"/>
    <cellStyle name="Comma 12 3" xfId="21034"/>
    <cellStyle name="Comma 12 3 2" xfId="31705"/>
    <cellStyle name="Comma 12 3 2 2" xfId="44102"/>
    <cellStyle name="Comma 12 3 3" xfId="38142"/>
    <cellStyle name="Comma 12 3 4" xfId="48800"/>
    <cellStyle name="Comma 12 3 5" xfId="53422"/>
    <cellStyle name="Comma 12 4" xfId="25451"/>
    <cellStyle name="Comma 12 4 2" xfId="31706"/>
    <cellStyle name="Comma 12 4 2 2" xfId="44103"/>
    <cellStyle name="Comma 12 4 3" xfId="39443"/>
    <cellStyle name="Comma 12 4 4" xfId="48801"/>
    <cellStyle name="Comma 12 4 5" xfId="53423"/>
    <cellStyle name="Comma 12 5" xfId="26731"/>
    <cellStyle name="Comma 12 5 2" xfId="31707"/>
    <cellStyle name="Comma 12 5 2 2" xfId="44104"/>
    <cellStyle name="Comma 12 5 3" xfId="40743"/>
    <cellStyle name="Comma 12 5 4" xfId="48802"/>
    <cellStyle name="Comma 12 5 5" xfId="53424"/>
    <cellStyle name="Comma 12 6" xfId="31701"/>
    <cellStyle name="Comma 12 6 2" xfId="44098"/>
    <cellStyle name="Comma 12 7" xfId="37483"/>
    <cellStyle name="Comma 12 8" xfId="48796"/>
    <cellStyle name="Comma 12 9" xfId="53418"/>
    <cellStyle name="Comma 13" xfId="27416"/>
    <cellStyle name="Comma 13 2" xfId="31708"/>
    <cellStyle name="Comma 13 2 2" xfId="44105"/>
    <cellStyle name="Comma 13 3" xfId="41434"/>
    <cellStyle name="Comma 13 4" xfId="48803"/>
    <cellStyle name="Comma 13 5" xfId="53425"/>
    <cellStyle name="Comma 14" xfId="17096"/>
    <cellStyle name="Comma 15" xfId="20941"/>
    <cellStyle name="Comma 16" xfId="55567"/>
    <cellStyle name="Comma 17" xfId="55573"/>
    <cellStyle name="Comma 18" xfId="55575"/>
    <cellStyle name="Comma 19" xfId="55577"/>
    <cellStyle name="Comma 2" xfId="5"/>
    <cellStyle name="Comma 2 10" xfId="13262"/>
    <cellStyle name="Comma 2 10 10" xfId="18564"/>
    <cellStyle name="Comma 2 10 2" xfId="23202"/>
    <cellStyle name="Comma 2 10 2 2" xfId="26038"/>
    <cellStyle name="Comma 2 10 2 2 2" xfId="31711"/>
    <cellStyle name="Comma 2 10 2 2 2 2" xfId="44108"/>
    <cellStyle name="Comma 2 10 2 2 3" xfId="40047"/>
    <cellStyle name="Comma 2 10 2 2 4" xfId="48806"/>
    <cellStyle name="Comma 2 10 2 2 5" xfId="53428"/>
    <cellStyle name="Comma 2 10 2 3" xfId="27323"/>
    <cellStyle name="Comma 2 10 2 3 2" xfId="31712"/>
    <cellStyle name="Comma 2 10 2 3 2 2" xfId="44109"/>
    <cellStyle name="Comma 2 10 2 3 3" xfId="41349"/>
    <cellStyle name="Comma 2 10 2 3 4" xfId="48807"/>
    <cellStyle name="Comma 2 10 2 3 5" xfId="53429"/>
    <cellStyle name="Comma 2 10 2 4" xfId="31710"/>
    <cellStyle name="Comma 2 10 2 4 2" xfId="44107"/>
    <cellStyle name="Comma 2 10 2 5" xfId="38747"/>
    <cellStyle name="Comma 2 10 2 6" xfId="48805"/>
    <cellStyle name="Comma 2 10 2 7" xfId="53427"/>
    <cellStyle name="Comma 2 10 3" xfId="20989"/>
    <cellStyle name="Comma 2 10 3 2" xfId="31713"/>
    <cellStyle name="Comma 2 10 3 2 2" xfId="44110"/>
    <cellStyle name="Comma 2 10 3 3" xfId="38097"/>
    <cellStyle name="Comma 2 10 3 4" xfId="48808"/>
    <cellStyle name="Comma 2 10 3 5" xfId="53430"/>
    <cellStyle name="Comma 2 10 4" xfId="25406"/>
    <cellStyle name="Comma 2 10 4 2" xfId="31714"/>
    <cellStyle name="Comma 2 10 4 2 2" xfId="44111"/>
    <cellStyle name="Comma 2 10 4 3" xfId="39398"/>
    <cellStyle name="Comma 2 10 4 4" xfId="48809"/>
    <cellStyle name="Comma 2 10 4 5" xfId="53431"/>
    <cellStyle name="Comma 2 10 5" xfId="26686"/>
    <cellStyle name="Comma 2 10 5 2" xfId="31715"/>
    <cellStyle name="Comma 2 10 5 2 2" xfId="44112"/>
    <cellStyle name="Comma 2 10 5 3" xfId="40697"/>
    <cellStyle name="Comma 2 10 5 4" xfId="48810"/>
    <cellStyle name="Comma 2 10 5 5" xfId="53432"/>
    <cellStyle name="Comma 2 10 6" xfId="31709"/>
    <cellStyle name="Comma 2 10 6 2" xfId="44106"/>
    <cellStyle name="Comma 2 10 7" xfId="37437"/>
    <cellStyle name="Comma 2 10 8" xfId="48804"/>
    <cellStyle name="Comma 2 10 9" xfId="53426"/>
    <cellStyle name="Comma 2 11" xfId="13263"/>
    <cellStyle name="Comma 2 11 2" xfId="13264"/>
    <cellStyle name="Comma 2 11 2 2" xfId="13265"/>
    <cellStyle name="Comma 2 11 2 2 2" xfId="31718"/>
    <cellStyle name="Comma 2 11 2 2 2 2" xfId="44115"/>
    <cellStyle name="Comma 2 11 2 2 3" xfId="40105"/>
    <cellStyle name="Comma 2 11 2 2 4" xfId="48813"/>
    <cellStyle name="Comma 2 11 2 2 5" xfId="53435"/>
    <cellStyle name="Comma 2 11 2 3" xfId="27381"/>
    <cellStyle name="Comma 2 11 2 3 2" xfId="31719"/>
    <cellStyle name="Comma 2 11 2 3 2 2" xfId="44116"/>
    <cellStyle name="Comma 2 11 2 3 3" xfId="41409"/>
    <cellStyle name="Comma 2 11 2 3 4" xfId="48814"/>
    <cellStyle name="Comma 2 11 2 3 5" xfId="53436"/>
    <cellStyle name="Comma 2 11 2 4" xfId="31717"/>
    <cellStyle name="Comma 2 11 2 4 2" xfId="44114"/>
    <cellStyle name="Comma 2 11 2 5" xfId="38807"/>
    <cellStyle name="Comma 2 11 2 6" xfId="48812"/>
    <cellStyle name="Comma 2 11 2 7" xfId="53434"/>
    <cellStyle name="Comma 2 11 3" xfId="13266"/>
    <cellStyle name="Comma 2 11 3 2" xfId="31720"/>
    <cellStyle name="Comma 2 11 3 2 2" xfId="44117"/>
    <cellStyle name="Comma 2 11 3 3" xfId="38155"/>
    <cellStyle name="Comma 2 11 3 4" xfId="48815"/>
    <cellStyle name="Comma 2 11 3 5" xfId="53437"/>
    <cellStyle name="Comma 2 11 4" xfId="25462"/>
    <cellStyle name="Comma 2 11 4 2" xfId="31721"/>
    <cellStyle name="Comma 2 11 4 2 2" xfId="44118"/>
    <cellStyle name="Comma 2 11 4 3" xfId="39456"/>
    <cellStyle name="Comma 2 11 4 4" xfId="48816"/>
    <cellStyle name="Comma 2 11 4 5" xfId="53438"/>
    <cellStyle name="Comma 2 11 5" xfId="26742"/>
    <cellStyle name="Comma 2 11 5 2" xfId="31722"/>
    <cellStyle name="Comma 2 11 5 2 2" xfId="44119"/>
    <cellStyle name="Comma 2 11 5 3" xfId="40757"/>
    <cellStyle name="Comma 2 11 5 4" xfId="48817"/>
    <cellStyle name="Comma 2 11 5 5" xfId="53439"/>
    <cellStyle name="Comma 2 11 6" xfId="31716"/>
    <cellStyle name="Comma 2 11 6 2" xfId="44113"/>
    <cellStyle name="Comma 2 11 7" xfId="37495"/>
    <cellStyle name="Comma 2 11 8" xfId="48811"/>
    <cellStyle name="Comma 2 11 9" xfId="53433"/>
    <cellStyle name="Comma 2 12" xfId="13267"/>
    <cellStyle name="Comma 2 12 2" xfId="13268"/>
    <cellStyle name="Comma 2 12 2 2" xfId="44120"/>
    <cellStyle name="Comma 2 12 3" xfId="41438"/>
    <cellStyle name="Comma 2 12 4" xfId="48818"/>
    <cellStyle name="Comma 2 12 5" xfId="53440"/>
    <cellStyle name="Comma 2 13" xfId="13269"/>
    <cellStyle name="Comma 2 14" xfId="13270"/>
    <cellStyle name="Comma 2 15" xfId="13271"/>
    <cellStyle name="Comma 2 16" xfId="13272"/>
    <cellStyle name="Comma 2 17" xfId="13273"/>
    <cellStyle name="Comma 2 18" xfId="13274"/>
    <cellStyle name="Comma 2 19" xfId="13275"/>
    <cellStyle name="Comma 2 2" xfId="21"/>
    <cellStyle name="Comma 2 2 10" xfId="13276"/>
    <cellStyle name="Comma 2 2 11" xfId="13277"/>
    <cellStyle name="Comma 2 2 12" xfId="17098"/>
    <cellStyle name="Comma 2 2 2" xfId="619"/>
    <cellStyle name="Comma 2 2 2 2" xfId="13279"/>
    <cellStyle name="Comma 2 2 2 3" xfId="17470"/>
    <cellStyle name="Comma 2 2 2 4" xfId="13278"/>
    <cellStyle name="Comma 2 2 3" xfId="620"/>
    <cellStyle name="Comma 2 2 3 2" xfId="50787"/>
    <cellStyle name="Comma 2 2 3 3" xfId="13280"/>
    <cellStyle name="Comma 2 2 4" xfId="13281"/>
    <cellStyle name="Comma 2 2 5" xfId="13282"/>
    <cellStyle name="Comma 2 2 6" xfId="13283"/>
    <cellStyle name="Comma 2 2 7" xfId="13284"/>
    <cellStyle name="Comma 2 2 8" xfId="13285"/>
    <cellStyle name="Comma 2 2 9" xfId="13286"/>
    <cellStyle name="Comma 2 20" xfId="17097"/>
    <cellStyle name="Comma 2 3" xfId="657"/>
    <cellStyle name="Comma 2 3 10" xfId="55446"/>
    <cellStyle name="Comma 2 3 11" xfId="12488"/>
    <cellStyle name="Comma 2 3 2" xfId="13287"/>
    <cellStyle name="Comma 2 3 2 10" xfId="18195"/>
    <cellStyle name="Comma 2 3 2 2" xfId="23145"/>
    <cellStyle name="Comma 2 3 2 2 2" xfId="25986"/>
    <cellStyle name="Comma 2 3 2 2 2 2" xfId="31725"/>
    <cellStyle name="Comma 2 3 2 2 2 2 2" xfId="44123"/>
    <cellStyle name="Comma 2 3 2 2 2 3" xfId="39993"/>
    <cellStyle name="Comma 2 3 2 2 2 4" xfId="48821"/>
    <cellStyle name="Comma 2 3 2 2 2 5" xfId="53443"/>
    <cellStyle name="Comma 2 3 2 2 3" xfId="27269"/>
    <cellStyle name="Comma 2 3 2 2 3 2" xfId="31726"/>
    <cellStyle name="Comma 2 3 2 2 3 2 2" xfId="44124"/>
    <cellStyle name="Comma 2 3 2 2 3 3" xfId="41295"/>
    <cellStyle name="Comma 2 3 2 2 3 4" xfId="48822"/>
    <cellStyle name="Comma 2 3 2 2 3 5" xfId="53444"/>
    <cellStyle name="Comma 2 3 2 2 4" xfId="31724"/>
    <cellStyle name="Comma 2 3 2 2 4 2" xfId="44122"/>
    <cellStyle name="Comma 2 3 2 2 5" xfId="38693"/>
    <cellStyle name="Comma 2 3 2 2 6" xfId="48820"/>
    <cellStyle name="Comma 2 3 2 2 7" xfId="53442"/>
    <cellStyle name="Comma 2 3 2 3" xfId="20930"/>
    <cellStyle name="Comma 2 3 2 3 2" xfId="31727"/>
    <cellStyle name="Comma 2 3 2 3 2 2" xfId="44125"/>
    <cellStyle name="Comma 2 3 2 3 3" xfId="38043"/>
    <cellStyle name="Comma 2 3 2 3 4" xfId="48823"/>
    <cellStyle name="Comma 2 3 2 3 5" xfId="53445"/>
    <cellStyle name="Comma 2 3 2 4" xfId="25352"/>
    <cellStyle name="Comma 2 3 2 4 2" xfId="31728"/>
    <cellStyle name="Comma 2 3 2 4 2 2" xfId="44126"/>
    <cellStyle name="Comma 2 3 2 4 3" xfId="39344"/>
    <cellStyle name="Comma 2 3 2 4 4" xfId="48824"/>
    <cellStyle name="Comma 2 3 2 4 5" xfId="53446"/>
    <cellStyle name="Comma 2 3 2 5" xfId="26632"/>
    <cellStyle name="Comma 2 3 2 5 2" xfId="31729"/>
    <cellStyle name="Comma 2 3 2 5 2 2" xfId="44127"/>
    <cellStyle name="Comma 2 3 2 5 3" xfId="40643"/>
    <cellStyle name="Comma 2 3 2 5 4" xfId="48825"/>
    <cellStyle name="Comma 2 3 2 5 5" xfId="53447"/>
    <cellStyle name="Comma 2 3 2 6" xfId="31723"/>
    <cellStyle name="Comma 2 3 2 6 2" xfId="44121"/>
    <cellStyle name="Comma 2 3 2 7" xfId="37383"/>
    <cellStyle name="Comma 2 3 2 8" xfId="48819"/>
    <cellStyle name="Comma 2 3 2 9" xfId="53441"/>
    <cellStyle name="Comma 2 3 3" xfId="13288"/>
    <cellStyle name="Comma 2 3 3 2" xfId="18353"/>
    <cellStyle name="Comma 2 3 4" xfId="13289"/>
    <cellStyle name="Comma 2 3 5" xfId="13290"/>
    <cellStyle name="Comma 2 3 6" xfId="13291"/>
    <cellStyle name="Comma 2 3 7" xfId="13292"/>
    <cellStyle name="Comma 2 3 8" xfId="13293"/>
    <cellStyle name="Comma 2 3 9" xfId="17099"/>
    <cellStyle name="Comma 2 4" xfId="762"/>
    <cellStyle name="Comma 2 4 2" xfId="1545"/>
    <cellStyle name="Comma 2 4 2 10" xfId="18377"/>
    <cellStyle name="Comma 2 4 2 11" xfId="13295"/>
    <cellStyle name="Comma 2 4 2 2" xfId="3030"/>
    <cellStyle name="Comma 2 4 2 2 2" xfId="5931"/>
    <cellStyle name="Comma 2 4 2 2 2 2" xfId="11707"/>
    <cellStyle name="Comma 2 4 2 2 2 2 2" xfId="44130"/>
    <cellStyle name="Comma 2 4 2 2 2 2 3" xfId="31732"/>
    <cellStyle name="Comma 2 4 2 2 2 3" xfId="40017"/>
    <cellStyle name="Comma 2 4 2 2 2 4" xfId="48828"/>
    <cellStyle name="Comma 2 4 2 2 2 5" xfId="53450"/>
    <cellStyle name="Comma 2 4 2 2 2 6" xfId="26009"/>
    <cellStyle name="Comma 2 4 2 2 3" xfId="8822"/>
    <cellStyle name="Comma 2 4 2 2 3 2" xfId="31733"/>
    <cellStyle name="Comma 2 4 2 2 3 2 2" xfId="44131"/>
    <cellStyle name="Comma 2 4 2 2 3 3" xfId="41319"/>
    <cellStyle name="Comma 2 4 2 2 3 4" xfId="48829"/>
    <cellStyle name="Comma 2 4 2 2 3 5" xfId="53451"/>
    <cellStyle name="Comma 2 4 2 2 3 6" xfId="27293"/>
    <cellStyle name="Comma 2 4 2 2 4" xfId="31731"/>
    <cellStyle name="Comma 2 4 2 2 4 2" xfId="44129"/>
    <cellStyle name="Comma 2 4 2 2 5" xfId="38717"/>
    <cellStyle name="Comma 2 4 2 2 6" xfId="48827"/>
    <cellStyle name="Comma 2 4 2 2 7" xfId="53449"/>
    <cellStyle name="Comma 2 4 2 2 8" xfId="23169"/>
    <cellStyle name="Comma 2 4 2 3" xfId="4491"/>
    <cellStyle name="Comma 2 4 2 3 2" xfId="10267"/>
    <cellStyle name="Comma 2 4 2 3 2 2" xfId="44132"/>
    <cellStyle name="Comma 2 4 2 3 2 3" xfId="31734"/>
    <cellStyle name="Comma 2 4 2 3 3" xfId="38067"/>
    <cellStyle name="Comma 2 4 2 3 4" xfId="48830"/>
    <cellStyle name="Comma 2 4 2 3 5" xfId="53452"/>
    <cellStyle name="Comma 2 4 2 3 6" xfId="20955"/>
    <cellStyle name="Comma 2 4 2 4" xfId="7382"/>
    <cellStyle name="Comma 2 4 2 4 2" xfId="31735"/>
    <cellStyle name="Comma 2 4 2 4 2 2" xfId="44133"/>
    <cellStyle name="Comma 2 4 2 4 3" xfId="39368"/>
    <cellStyle name="Comma 2 4 2 4 4" xfId="48831"/>
    <cellStyle name="Comma 2 4 2 4 5" xfId="53453"/>
    <cellStyle name="Comma 2 4 2 4 6" xfId="25376"/>
    <cellStyle name="Comma 2 4 2 5" xfId="26656"/>
    <cellStyle name="Comma 2 4 2 5 2" xfId="31736"/>
    <cellStyle name="Comma 2 4 2 5 2 2" xfId="44134"/>
    <cellStyle name="Comma 2 4 2 5 3" xfId="40667"/>
    <cellStyle name="Comma 2 4 2 5 4" xfId="48832"/>
    <cellStyle name="Comma 2 4 2 5 5" xfId="53454"/>
    <cellStyle name="Comma 2 4 2 6" xfId="31730"/>
    <cellStyle name="Comma 2 4 2 6 2" xfId="44128"/>
    <cellStyle name="Comma 2 4 2 7" xfId="37407"/>
    <cellStyle name="Comma 2 4 2 8" xfId="48826"/>
    <cellStyle name="Comma 2 4 2 9" xfId="53448"/>
    <cellStyle name="Comma 2 4 3" xfId="2369"/>
    <cellStyle name="Comma 2 4 3 2" xfId="5273"/>
    <cellStyle name="Comma 2 4 3 2 2" xfId="11049"/>
    <cellStyle name="Comma 2 4 3 3" xfId="8164"/>
    <cellStyle name="Comma 2 4 3 4" xfId="13296"/>
    <cellStyle name="Comma 2 4 4" xfId="3833"/>
    <cellStyle name="Comma 2 4 4 2" xfId="9609"/>
    <cellStyle name="Comma 2 4 4 3" xfId="17100"/>
    <cellStyle name="Comma 2 4 5" xfId="6724"/>
    <cellStyle name="Comma 2 4 6" xfId="13294"/>
    <cellStyle name="Comma 2 5" xfId="13297"/>
    <cellStyle name="Comma 2 5 2" xfId="13298"/>
    <cellStyle name="Comma 2 5 2 2" xfId="13299"/>
    <cellStyle name="Comma 2 5 2 2 2" xfId="13300"/>
    <cellStyle name="Comma 2 5 2 2 2 2" xfId="13301"/>
    <cellStyle name="Comma 2 5 2 2 3" xfId="13302"/>
    <cellStyle name="Comma 2 5 2 3" xfId="13303"/>
    <cellStyle name="Comma 2 5 2 3 2" xfId="13304"/>
    <cellStyle name="Comma 2 5 2 4" xfId="13305"/>
    <cellStyle name="Comma 2 5 2 5" xfId="18435"/>
    <cellStyle name="Comma 2 5 3" xfId="13306"/>
    <cellStyle name="Comma 2 5 3 2" xfId="13307"/>
    <cellStyle name="Comma 2 5 3 2 2" xfId="13308"/>
    <cellStyle name="Comma 2 5 3 2 2 2" xfId="13309"/>
    <cellStyle name="Comma 2 5 3 2 3" xfId="13310"/>
    <cellStyle name="Comma 2 5 3 3" xfId="13311"/>
    <cellStyle name="Comma 2 5 3 3 2" xfId="13312"/>
    <cellStyle name="Comma 2 5 3 4" xfId="13313"/>
    <cellStyle name="Comma 2 5 4" xfId="13314"/>
    <cellStyle name="Comma 2 5 4 2" xfId="13315"/>
    <cellStyle name="Comma 2 5 4 2 2" xfId="13316"/>
    <cellStyle name="Comma 2 5 4 3" xfId="13317"/>
    <cellStyle name="Comma 2 5 5" xfId="13318"/>
    <cellStyle name="Comma 2 5 5 2" xfId="13319"/>
    <cellStyle name="Comma 2 5 6" xfId="13320"/>
    <cellStyle name="Comma 2 5 7" xfId="17101"/>
    <cellStyle name="Comma 2 6" xfId="13321"/>
    <cellStyle name="Comma 2 6 2" xfId="13322"/>
    <cellStyle name="Comma 2 6 2 2" xfId="13323"/>
    <cellStyle name="Comma 2 6 2 2 2" xfId="13324"/>
    <cellStyle name="Comma 2 6 2 3" xfId="13325"/>
    <cellStyle name="Comma 2 6 2 4" xfId="18475"/>
    <cellStyle name="Comma 2 6 3" xfId="13326"/>
    <cellStyle name="Comma 2 6 3 2" xfId="13327"/>
    <cellStyle name="Comma 2 6 4" xfId="13328"/>
    <cellStyle name="Comma 2 6 5" xfId="17102"/>
    <cellStyle name="Comma 2 7" xfId="13329"/>
    <cellStyle name="Comma 2 7 10" xfId="17357"/>
    <cellStyle name="Comma 2 7 2" xfId="13330"/>
    <cellStyle name="Comma 2 7 2 2" xfId="13331"/>
    <cellStyle name="Comma 2 7 2 2 2" xfId="13332"/>
    <cellStyle name="Comma 2 7 2 2 2 2" xfId="44137"/>
    <cellStyle name="Comma 2 7 2 2 2 3" xfId="31739"/>
    <cellStyle name="Comma 2 7 2 2 3" xfId="39482"/>
    <cellStyle name="Comma 2 7 2 2 4" xfId="48835"/>
    <cellStyle name="Comma 2 7 2 2 5" xfId="53457"/>
    <cellStyle name="Comma 2 7 2 2 6" xfId="25482"/>
    <cellStyle name="Comma 2 7 2 3" xfId="13333"/>
    <cellStyle name="Comma 2 7 2 3 2" xfId="31740"/>
    <cellStyle name="Comma 2 7 2 3 2 2" xfId="44138"/>
    <cellStyle name="Comma 2 7 2 3 3" xfId="40783"/>
    <cellStyle name="Comma 2 7 2 3 4" xfId="48836"/>
    <cellStyle name="Comma 2 7 2 3 5" xfId="53458"/>
    <cellStyle name="Comma 2 7 2 3 6" xfId="26762"/>
    <cellStyle name="Comma 2 7 2 4" xfId="31738"/>
    <cellStyle name="Comma 2 7 2 4 2" xfId="44136"/>
    <cellStyle name="Comma 2 7 2 5" xfId="38181"/>
    <cellStyle name="Comma 2 7 2 6" xfId="48834"/>
    <cellStyle name="Comma 2 7 2 7" xfId="53456"/>
    <cellStyle name="Comma 2 7 2 8" xfId="22636"/>
    <cellStyle name="Comma 2 7 3" xfId="13334"/>
    <cellStyle name="Comma 2 7 3 2" xfId="13335"/>
    <cellStyle name="Comma 2 7 3 2 2" xfId="44139"/>
    <cellStyle name="Comma 2 7 3 2 3" xfId="31741"/>
    <cellStyle name="Comma 2 7 3 3" xfId="37532"/>
    <cellStyle name="Comma 2 7 3 4" xfId="48837"/>
    <cellStyle name="Comma 2 7 3 5" xfId="53459"/>
    <cellStyle name="Comma 2 7 3 6" xfId="20421"/>
    <cellStyle name="Comma 2 7 4" xfId="13336"/>
    <cellStyle name="Comma 2 7 4 2" xfId="31742"/>
    <cellStyle name="Comma 2 7 4 2 2" xfId="44140"/>
    <cellStyle name="Comma 2 7 4 3" xfId="38833"/>
    <cellStyle name="Comma 2 7 4 4" xfId="48838"/>
    <cellStyle name="Comma 2 7 4 5" xfId="53460"/>
    <cellStyle name="Comma 2 7 4 6" xfId="24845"/>
    <cellStyle name="Comma 2 7 5" xfId="26121"/>
    <cellStyle name="Comma 2 7 5 2" xfId="31743"/>
    <cellStyle name="Comma 2 7 5 2 2" xfId="44141"/>
    <cellStyle name="Comma 2 7 5 3" xfId="40131"/>
    <cellStyle name="Comma 2 7 5 4" xfId="48839"/>
    <cellStyle name="Comma 2 7 5 5" xfId="53461"/>
    <cellStyle name="Comma 2 7 6" xfId="31737"/>
    <cellStyle name="Comma 2 7 6 2" xfId="44135"/>
    <cellStyle name="Comma 2 7 7" xfId="36871"/>
    <cellStyle name="Comma 2 7 8" xfId="48833"/>
    <cellStyle name="Comma 2 7 9" xfId="53455"/>
    <cellStyle name="Comma 2 8" xfId="13337"/>
    <cellStyle name="Comma 2 8 2" xfId="17469"/>
    <cellStyle name="Comma 2 9" xfId="13338"/>
    <cellStyle name="Comma 2 9 2" xfId="13339"/>
    <cellStyle name="Comma 2 9 2 2" xfId="13340"/>
    <cellStyle name="Comma 2 9 2 2 2" xfId="31746"/>
    <cellStyle name="Comma 2 9 2 2 2 2" xfId="44144"/>
    <cellStyle name="Comma 2 9 2 2 3" xfId="39510"/>
    <cellStyle name="Comma 2 9 2 2 4" xfId="48842"/>
    <cellStyle name="Comma 2 9 2 2 5" xfId="53464"/>
    <cellStyle name="Comma 2 9 2 3" xfId="26790"/>
    <cellStyle name="Comma 2 9 2 3 2" xfId="31747"/>
    <cellStyle name="Comma 2 9 2 3 2 2" xfId="44145"/>
    <cellStyle name="Comma 2 9 2 3 3" xfId="40811"/>
    <cellStyle name="Comma 2 9 2 3 4" xfId="48843"/>
    <cellStyle name="Comma 2 9 2 3 5" xfId="53465"/>
    <cellStyle name="Comma 2 9 2 4" xfId="31745"/>
    <cellStyle name="Comma 2 9 2 4 2" xfId="44143"/>
    <cellStyle name="Comma 2 9 2 5" xfId="38209"/>
    <cellStyle name="Comma 2 9 2 6" xfId="48841"/>
    <cellStyle name="Comma 2 9 2 7" xfId="53463"/>
    <cellStyle name="Comma 2 9 3" xfId="13341"/>
    <cellStyle name="Comma 2 9 3 2" xfId="31748"/>
    <cellStyle name="Comma 2 9 3 2 2" xfId="44146"/>
    <cellStyle name="Comma 2 9 3 3" xfId="37560"/>
    <cellStyle name="Comma 2 9 3 4" xfId="48844"/>
    <cellStyle name="Comma 2 9 3 5" xfId="53466"/>
    <cellStyle name="Comma 2 9 4" xfId="24873"/>
    <cellStyle name="Comma 2 9 4 2" xfId="31749"/>
    <cellStyle name="Comma 2 9 4 2 2" xfId="44147"/>
    <cellStyle name="Comma 2 9 4 3" xfId="38861"/>
    <cellStyle name="Comma 2 9 4 4" xfId="48845"/>
    <cellStyle name="Comma 2 9 4 5" xfId="53467"/>
    <cellStyle name="Comma 2 9 5" xfId="26149"/>
    <cellStyle name="Comma 2 9 5 2" xfId="31750"/>
    <cellStyle name="Comma 2 9 5 2 2" xfId="44148"/>
    <cellStyle name="Comma 2 9 5 3" xfId="40159"/>
    <cellStyle name="Comma 2 9 5 4" xfId="48846"/>
    <cellStyle name="Comma 2 9 5 5" xfId="53468"/>
    <cellStyle name="Comma 2 9 6" xfId="31744"/>
    <cellStyle name="Comma 2 9 6 2" xfId="44142"/>
    <cellStyle name="Comma 2 9 7" xfId="36899"/>
    <cellStyle name="Comma 2 9 8" xfId="48840"/>
    <cellStyle name="Comma 2 9 9" xfId="53462"/>
    <cellStyle name="Comma 2*" xfId="13342"/>
    <cellStyle name="Comma 20" xfId="55581"/>
    <cellStyle name="Comma 21" xfId="55583"/>
    <cellStyle name="Comma 22" xfId="55588"/>
    <cellStyle name="Comma 23" xfId="55590"/>
    <cellStyle name="Comma 24" xfId="55596"/>
    <cellStyle name="Comma 25" xfId="55598"/>
    <cellStyle name="Comma 26" xfId="55602"/>
    <cellStyle name="Comma 27" xfId="55604"/>
    <cellStyle name="Comma 28" xfId="55607"/>
    <cellStyle name="Comma 29" xfId="55760"/>
    <cellStyle name="Comma 3" xfId="6"/>
    <cellStyle name="Comma 3 10" xfId="50786"/>
    <cellStyle name="Comma 3 11" xfId="17103"/>
    <cellStyle name="Comma 3 2" xfId="621"/>
    <cellStyle name="Comma 3 2 2" xfId="786"/>
    <cellStyle name="Comma 3 2 2 2" xfId="16"/>
    <cellStyle name="Comma 3 2 2 2 2" xfId="1552"/>
    <cellStyle name="Comma 3 2 2 2 2 2" xfId="3036"/>
    <cellStyle name="Comma 3 2 2 2 2 2 2" xfId="5937"/>
    <cellStyle name="Comma 3 2 2 2 2 2 2 2" xfId="11713"/>
    <cellStyle name="Comma 3 2 2 2 2 2 3" xfId="8828"/>
    <cellStyle name="Comma 3 2 2 2 2 3" xfId="4497"/>
    <cellStyle name="Comma 3 2 2 2 2 3 2" xfId="10273"/>
    <cellStyle name="Comma 3 2 2 2 2 4" xfId="7388"/>
    <cellStyle name="Comma 3 2 2 2 3" xfId="2274"/>
    <cellStyle name="Comma 3 2 2 2 3 2" xfId="3735"/>
    <cellStyle name="Comma 3 2 2 2 3 2 2" xfId="6636"/>
    <cellStyle name="Comma 3 2 2 2 3 2 2 2" xfId="12412"/>
    <cellStyle name="Comma 3 2 2 2 3 2 3" xfId="9527"/>
    <cellStyle name="Comma 3 2 2 2 3 3" xfId="5196"/>
    <cellStyle name="Comma 3 2 2 2 3 3 2" xfId="10972"/>
    <cellStyle name="Comma 3 2 2 2 3 4" xfId="8087"/>
    <cellStyle name="Comma 3 2 2 2 4" xfId="2282"/>
    <cellStyle name="Comma 3 2 2 2 4 2" xfId="5200"/>
    <cellStyle name="Comma 3 2 2 2 4 2 2" xfId="10976"/>
    <cellStyle name="Comma 3 2 2 2 4 3" xfId="8091"/>
    <cellStyle name="Comma 3 2 2 2 5" xfId="3753"/>
    <cellStyle name="Comma 3 2 2 2 5 2" xfId="6640"/>
    <cellStyle name="Comma 3 2 2 2 5 2 2" xfId="12416"/>
    <cellStyle name="Comma 3 2 2 2 5 3" xfId="9532"/>
    <cellStyle name="Comma 3 2 2 2 6" xfId="3758"/>
    <cellStyle name="Comma 3 2 2 2 6 2" xfId="9536"/>
    <cellStyle name="Comma 3 2 2 2 7" xfId="6650"/>
    <cellStyle name="Comma 3 2 2 2 8" xfId="17472"/>
    <cellStyle name="Comma 3 2 2 3" xfId="2375"/>
    <cellStyle name="Comma 3 2 2 3 2" xfId="5279"/>
    <cellStyle name="Comma 3 2 2 3 2 2" xfId="11055"/>
    <cellStyle name="Comma 3 2 2 3 3" xfId="8170"/>
    <cellStyle name="Comma 3 2 2 4" xfId="3839"/>
    <cellStyle name="Comma 3 2 2 4 2" xfId="9615"/>
    <cellStyle name="Comma 3 2 2 5" xfId="6730"/>
    <cellStyle name="Comma 3 2 2 6" xfId="13343"/>
    <cellStyle name="Comma 3 2 3" xfId="14"/>
    <cellStyle name="Comma 3 2 3 10" xfId="18572"/>
    <cellStyle name="Comma 3 2 3 2" xfId="2272"/>
    <cellStyle name="Comma 3 2 3 2 2" xfId="3733"/>
    <cellStyle name="Comma 3 2 3 2 2 2" xfId="6634"/>
    <cellStyle name="Comma 3 2 3 2 2 2 2" xfId="12410"/>
    <cellStyle name="Comma 3 2 3 2 2 2 2 2" xfId="44151"/>
    <cellStyle name="Comma 3 2 3 2 2 2 3" xfId="31753"/>
    <cellStyle name="Comma 3 2 3 2 2 3" xfId="9525"/>
    <cellStyle name="Comma 3 2 3 2 2 3 2" xfId="40056"/>
    <cellStyle name="Comma 3 2 3 2 2 4" xfId="48849"/>
    <cellStyle name="Comma 3 2 3 2 2 5" xfId="53471"/>
    <cellStyle name="Comma 3 2 3 2 2 6" xfId="26047"/>
    <cellStyle name="Comma 3 2 3 2 3" xfId="5194"/>
    <cellStyle name="Comma 3 2 3 2 3 2" xfId="10970"/>
    <cellStyle name="Comma 3 2 3 2 3 2 2" xfId="44152"/>
    <cellStyle name="Comma 3 2 3 2 3 2 3" xfId="31754"/>
    <cellStyle name="Comma 3 2 3 2 3 3" xfId="41359"/>
    <cellStyle name="Comma 3 2 3 2 3 4" xfId="48850"/>
    <cellStyle name="Comma 3 2 3 2 3 5" xfId="53472"/>
    <cellStyle name="Comma 3 2 3 2 3 6" xfId="27332"/>
    <cellStyle name="Comma 3 2 3 2 4" xfId="8085"/>
    <cellStyle name="Comma 3 2 3 2 4 2" xfId="44150"/>
    <cellStyle name="Comma 3 2 3 2 4 3" xfId="31752"/>
    <cellStyle name="Comma 3 2 3 2 5" xfId="38757"/>
    <cellStyle name="Comma 3 2 3 2 6" xfId="48848"/>
    <cellStyle name="Comma 3 2 3 2 7" xfId="53470"/>
    <cellStyle name="Comma 3 2 3 2 8" xfId="23210"/>
    <cellStyle name="Comma 3 2 3 3" xfId="2280"/>
    <cellStyle name="Comma 3 2 3 3 2" xfId="5198"/>
    <cellStyle name="Comma 3 2 3 3 2 2" xfId="10974"/>
    <cellStyle name="Comma 3 2 3 3 2 2 2" xfId="44153"/>
    <cellStyle name="Comma 3 2 3 3 2 3" xfId="31755"/>
    <cellStyle name="Comma 3 2 3 3 3" xfId="8089"/>
    <cellStyle name="Comma 3 2 3 3 3 2" xfId="38106"/>
    <cellStyle name="Comma 3 2 3 3 4" xfId="48851"/>
    <cellStyle name="Comma 3 2 3 3 5" xfId="53473"/>
    <cellStyle name="Comma 3 2 3 3 6" xfId="20997"/>
    <cellStyle name="Comma 3 2 3 4" xfId="3751"/>
    <cellStyle name="Comma 3 2 3 4 2" xfId="6638"/>
    <cellStyle name="Comma 3 2 3 4 2 2" xfId="12414"/>
    <cellStyle name="Comma 3 2 3 4 2 2 2" xfId="44154"/>
    <cellStyle name="Comma 3 2 3 4 2 3" xfId="31756"/>
    <cellStyle name="Comma 3 2 3 4 3" xfId="9530"/>
    <cellStyle name="Comma 3 2 3 4 3 2" xfId="39407"/>
    <cellStyle name="Comma 3 2 3 4 4" xfId="48852"/>
    <cellStyle name="Comma 3 2 3 4 5" xfId="53474"/>
    <cellStyle name="Comma 3 2 3 4 6" xfId="25415"/>
    <cellStyle name="Comma 3 2 3 5" xfId="3756"/>
    <cellStyle name="Comma 3 2 3 5 2" xfId="9534"/>
    <cellStyle name="Comma 3 2 3 5 2 2" xfId="44155"/>
    <cellStyle name="Comma 3 2 3 5 2 3" xfId="31757"/>
    <cellStyle name="Comma 3 2 3 5 3" xfId="40707"/>
    <cellStyle name="Comma 3 2 3 5 4" xfId="48853"/>
    <cellStyle name="Comma 3 2 3 5 5" xfId="53475"/>
    <cellStyle name="Comma 3 2 3 5 6" xfId="26695"/>
    <cellStyle name="Comma 3 2 3 6" xfId="6648"/>
    <cellStyle name="Comma 3 2 3 6 2" xfId="44149"/>
    <cellStyle name="Comma 3 2 3 6 3" xfId="31751"/>
    <cellStyle name="Comma 3 2 3 7" xfId="37447"/>
    <cellStyle name="Comma 3 2 3 8" xfId="48847"/>
    <cellStyle name="Comma 3 2 3 9" xfId="53469"/>
    <cellStyle name="Comma 3 2 4" xfId="17104"/>
    <cellStyle name="Comma 3 2 5" xfId="12489"/>
    <cellStyle name="Comma 3 3" xfId="764"/>
    <cellStyle name="Comma 3 3 2" xfId="1547"/>
    <cellStyle name="Comma 3 3 2 2" xfId="3032"/>
    <cellStyle name="Comma 3 3 2 2 2" xfId="5933"/>
    <cellStyle name="Comma 3 3 2 2 2 2" xfId="11709"/>
    <cellStyle name="Comma 3 3 2 2 3" xfId="8824"/>
    <cellStyle name="Comma 3 3 2 2 4" xfId="13346"/>
    <cellStyle name="Comma 3 3 2 3" xfId="4493"/>
    <cellStyle name="Comma 3 3 2 3 2" xfId="10269"/>
    <cellStyle name="Comma 3 3 2 3 3" xfId="18179"/>
    <cellStyle name="Comma 3 3 2 4" xfId="7384"/>
    <cellStyle name="Comma 3 3 2 5" xfId="13345"/>
    <cellStyle name="Comma 3 3 3" xfId="2371"/>
    <cellStyle name="Comma 3 3 3 2" xfId="5275"/>
    <cellStyle name="Comma 3 3 3 2 2" xfId="11051"/>
    <cellStyle name="Comma 3 3 3 2 3" xfId="18354"/>
    <cellStyle name="Comma 3 3 3 3" xfId="8166"/>
    <cellStyle name="Comma 3 3 3 4" xfId="13347"/>
    <cellStyle name="Comma 3 3 4" xfId="3835"/>
    <cellStyle name="Comma 3 3 4 2" xfId="9611"/>
    <cellStyle name="Comma 3 3 4 3" xfId="13348"/>
    <cellStyle name="Comma 3 3 5" xfId="6726"/>
    <cellStyle name="Comma 3 3 5 2" xfId="17105"/>
    <cellStyle name="Comma 3 3 6" xfId="13344"/>
    <cellStyle name="Comma 3 4" xfId="954"/>
    <cellStyle name="Comma 3 4 2" xfId="1670"/>
    <cellStyle name="Comma 3 4 2 10" xfId="13350"/>
    <cellStyle name="Comma 3 4 2 2" xfId="3153"/>
    <cellStyle name="Comma 3 4 2 2 2" xfId="6054"/>
    <cellStyle name="Comma 3 4 2 2 2 2" xfId="11830"/>
    <cellStyle name="Comma 3 4 2 2 2 2 2" xfId="44158"/>
    <cellStyle name="Comma 3 4 2 2 2 2 3" xfId="31760"/>
    <cellStyle name="Comma 3 4 2 2 2 3" xfId="40019"/>
    <cellStyle name="Comma 3 4 2 2 2 4" xfId="48856"/>
    <cellStyle name="Comma 3 4 2 2 2 5" xfId="53478"/>
    <cellStyle name="Comma 3 4 2 2 2 6" xfId="26011"/>
    <cellStyle name="Comma 3 4 2 2 3" xfId="8945"/>
    <cellStyle name="Comma 3 4 2 2 3 2" xfId="31761"/>
    <cellStyle name="Comma 3 4 2 2 3 2 2" xfId="44159"/>
    <cellStyle name="Comma 3 4 2 2 3 3" xfId="41321"/>
    <cellStyle name="Comma 3 4 2 2 3 4" xfId="48857"/>
    <cellStyle name="Comma 3 4 2 2 3 5" xfId="53479"/>
    <cellStyle name="Comma 3 4 2 2 3 6" xfId="27295"/>
    <cellStyle name="Comma 3 4 2 2 4" xfId="31759"/>
    <cellStyle name="Comma 3 4 2 2 4 2" xfId="44157"/>
    <cellStyle name="Comma 3 4 2 2 5" xfId="38719"/>
    <cellStyle name="Comma 3 4 2 2 6" xfId="48855"/>
    <cellStyle name="Comma 3 4 2 2 7" xfId="53477"/>
    <cellStyle name="Comma 3 4 2 2 8" xfId="23171"/>
    <cellStyle name="Comma 3 4 2 3" xfId="4614"/>
    <cellStyle name="Comma 3 4 2 3 2" xfId="10390"/>
    <cellStyle name="Comma 3 4 2 3 2 2" xfId="44160"/>
    <cellStyle name="Comma 3 4 2 3 2 3" xfId="31762"/>
    <cellStyle name="Comma 3 4 2 3 3" xfId="38069"/>
    <cellStyle name="Comma 3 4 2 3 4" xfId="48858"/>
    <cellStyle name="Comma 3 4 2 3 5" xfId="53480"/>
    <cellStyle name="Comma 3 4 2 3 6" xfId="20957"/>
    <cellStyle name="Comma 3 4 2 4" xfId="7505"/>
    <cellStyle name="Comma 3 4 2 4 2" xfId="31763"/>
    <cellStyle name="Comma 3 4 2 4 2 2" xfId="44161"/>
    <cellStyle name="Comma 3 4 2 4 3" xfId="39370"/>
    <cellStyle name="Comma 3 4 2 4 4" xfId="48859"/>
    <cellStyle name="Comma 3 4 2 4 5" xfId="53481"/>
    <cellStyle name="Comma 3 4 2 4 6" xfId="25378"/>
    <cellStyle name="Comma 3 4 2 5" xfId="26658"/>
    <cellStyle name="Comma 3 4 2 5 2" xfId="31764"/>
    <cellStyle name="Comma 3 4 2 5 2 2" xfId="44162"/>
    <cellStyle name="Comma 3 4 2 5 3" xfId="40669"/>
    <cellStyle name="Comma 3 4 2 5 4" xfId="48860"/>
    <cellStyle name="Comma 3 4 2 5 5" xfId="53482"/>
    <cellStyle name="Comma 3 4 2 6" xfId="31758"/>
    <cellStyle name="Comma 3 4 2 6 2" xfId="44156"/>
    <cellStyle name="Comma 3 4 2 7" xfId="37409"/>
    <cellStyle name="Comma 3 4 2 8" xfId="48854"/>
    <cellStyle name="Comma 3 4 2 9" xfId="53476"/>
    <cellStyle name="Comma 3 4 3" xfId="2494"/>
    <cellStyle name="Comma 3 4 3 2" xfId="5396"/>
    <cellStyle name="Comma 3 4 3 2 2" xfId="11172"/>
    <cellStyle name="Comma 3 4 3 3" xfId="8287"/>
    <cellStyle name="Comma 3 4 3 4" xfId="13351"/>
    <cellStyle name="Comma 3 4 4" xfId="3956"/>
    <cellStyle name="Comma 3 4 4 2" xfId="9732"/>
    <cellStyle name="Comma 3 4 4 3" xfId="17106"/>
    <cellStyle name="Comma 3 4 5" xfId="6847"/>
    <cellStyle name="Comma 3 4 6" xfId="13349"/>
    <cellStyle name="Comma 3 5" xfId="407"/>
    <cellStyle name="Comma 3 5 2" xfId="17471"/>
    <cellStyle name="Comma 3 5 3" xfId="13352"/>
    <cellStyle name="Comma 3 6" xfId="13353"/>
    <cellStyle name="Comma 3 6 2" xfId="22666"/>
    <cellStyle name="Comma 3 6 2 2" xfId="25510"/>
    <cellStyle name="Comma 3 6 2 2 2" xfId="31767"/>
    <cellStyle name="Comma 3 6 2 2 2 2" xfId="44165"/>
    <cellStyle name="Comma 3 6 2 2 3" xfId="39511"/>
    <cellStyle name="Comma 3 6 2 2 4" xfId="48863"/>
    <cellStyle name="Comma 3 6 2 2 5" xfId="53485"/>
    <cellStyle name="Comma 3 6 2 3" xfId="26791"/>
    <cellStyle name="Comma 3 6 2 3 2" xfId="31768"/>
    <cellStyle name="Comma 3 6 2 3 2 2" xfId="44166"/>
    <cellStyle name="Comma 3 6 2 3 3" xfId="40812"/>
    <cellStyle name="Comma 3 6 2 3 4" xfId="48864"/>
    <cellStyle name="Comma 3 6 2 3 5" xfId="53486"/>
    <cellStyle name="Comma 3 6 2 4" xfId="31766"/>
    <cellStyle name="Comma 3 6 2 4 2" xfId="44164"/>
    <cellStyle name="Comma 3 6 2 5" xfId="38210"/>
    <cellStyle name="Comma 3 6 2 6" xfId="48862"/>
    <cellStyle name="Comma 3 6 2 7" xfId="53484"/>
    <cellStyle name="Comma 3 6 3" xfId="20451"/>
    <cellStyle name="Comma 3 6 3 2" xfId="31769"/>
    <cellStyle name="Comma 3 6 3 2 2" xfId="44167"/>
    <cellStyle name="Comma 3 6 3 3" xfId="37561"/>
    <cellStyle name="Comma 3 6 3 4" xfId="48865"/>
    <cellStyle name="Comma 3 6 3 5" xfId="53487"/>
    <cellStyle name="Comma 3 6 4" xfId="24874"/>
    <cellStyle name="Comma 3 6 4 2" xfId="31770"/>
    <cellStyle name="Comma 3 6 4 2 2" xfId="44168"/>
    <cellStyle name="Comma 3 6 4 3" xfId="38862"/>
    <cellStyle name="Comma 3 6 4 4" xfId="48866"/>
    <cellStyle name="Comma 3 6 4 5" xfId="53488"/>
    <cellStyle name="Comma 3 6 5" xfId="26150"/>
    <cellStyle name="Comma 3 6 5 2" xfId="31771"/>
    <cellStyle name="Comma 3 6 5 2 2" xfId="44169"/>
    <cellStyle name="Comma 3 6 5 3" xfId="40160"/>
    <cellStyle name="Comma 3 6 5 4" xfId="48867"/>
    <cellStyle name="Comma 3 6 5 5" xfId="53489"/>
    <cellStyle name="Comma 3 6 6" xfId="31765"/>
    <cellStyle name="Comma 3 6 6 2" xfId="44163"/>
    <cellStyle name="Comma 3 6 7" xfId="36900"/>
    <cellStyle name="Comma 3 6 8" xfId="48861"/>
    <cellStyle name="Comma 3 6 9" xfId="53483"/>
    <cellStyle name="Comma 3 7" xfId="13354"/>
    <cellStyle name="Comma 3 7 2" xfId="23204"/>
    <cellStyle name="Comma 3 7 2 2" xfId="26041"/>
    <cellStyle name="Comma 3 7 2 2 2" xfId="31774"/>
    <cellStyle name="Comma 3 7 2 2 2 2" xfId="44172"/>
    <cellStyle name="Comma 3 7 2 2 3" xfId="40049"/>
    <cellStyle name="Comma 3 7 2 2 4" xfId="48870"/>
    <cellStyle name="Comma 3 7 2 2 5" xfId="53492"/>
    <cellStyle name="Comma 3 7 2 3" xfId="27325"/>
    <cellStyle name="Comma 3 7 2 3 2" xfId="31775"/>
    <cellStyle name="Comma 3 7 2 3 2 2" xfId="44173"/>
    <cellStyle name="Comma 3 7 2 3 3" xfId="41352"/>
    <cellStyle name="Comma 3 7 2 3 4" xfId="48871"/>
    <cellStyle name="Comma 3 7 2 3 5" xfId="53493"/>
    <cellStyle name="Comma 3 7 2 4" xfId="31773"/>
    <cellStyle name="Comma 3 7 2 4 2" xfId="44171"/>
    <cellStyle name="Comma 3 7 2 5" xfId="38750"/>
    <cellStyle name="Comma 3 7 2 6" xfId="48869"/>
    <cellStyle name="Comma 3 7 2 7" xfId="53491"/>
    <cellStyle name="Comma 3 7 3" xfId="20991"/>
    <cellStyle name="Comma 3 7 3 2" xfId="31776"/>
    <cellStyle name="Comma 3 7 3 2 2" xfId="44174"/>
    <cellStyle name="Comma 3 7 3 3" xfId="38099"/>
    <cellStyle name="Comma 3 7 3 4" xfId="48872"/>
    <cellStyle name="Comma 3 7 3 5" xfId="53494"/>
    <cellStyle name="Comma 3 7 4" xfId="25408"/>
    <cellStyle name="Comma 3 7 4 2" xfId="31777"/>
    <cellStyle name="Comma 3 7 4 2 2" xfId="44175"/>
    <cellStyle name="Comma 3 7 4 3" xfId="39400"/>
    <cellStyle name="Comma 3 7 4 4" xfId="48873"/>
    <cellStyle name="Comma 3 7 4 5" xfId="53495"/>
    <cellStyle name="Comma 3 7 5" xfId="26688"/>
    <cellStyle name="Comma 3 7 5 2" xfId="31778"/>
    <cellStyle name="Comma 3 7 5 2 2" xfId="44176"/>
    <cellStyle name="Comma 3 7 5 3" xfId="40700"/>
    <cellStyle name="Comma 3 7 5 4" xfId="48874"/>
    <cellStyle name="Comma 3 7 5 5" xfId="53496"/>
    <cellStyle name="Comma 3 7 6" xfId="31772"/>
    <cellStyle name="Comma 3 7 6 2" xfId="44170"/>
    <cellStyle name="Comma 3 7 7" xfId="37440"/>
    <cellStyle name="Comma 3 7 8" xfId="48868"/>
    <cellStyle name="Comma 3 7 9" xfId="53490"/>
    <cellStyle name="Comma 3 8" xfId="13355"/>
    <cellStyle name="Comma 3 8 10" xfId="18658"/>
    <cellStyle name="Comma 3 8 2" xfId="23260"/>
    <cellStyle name="Comma 3 8 2 2" xfId="26095"/>
    <cellStyle name="Comma 3 8 2 2 2" xfId="31781"/>
    <cellStyle name="Comma 3 8 2 2 2 2" xfId="44179"/>
    <cellStyle name="Comma 3 8 2 2 3" xfId="40104"/>
    <cellStyle name="Comma 3 8 2 2 4" xfId="48877"/>
    <cellStyle name="Comma 3 8 2 2 5" xfId="53499"/>
    <cellStyle name="Comma 3 8 2 3" xfId="27380"/>
    <cellStyle name="Comma 3 8 2 3 2" xfId="31782"/>
    <cellStyle name="Comma 3 8 2 3 2 2" xfId="44180"/>
    <cellStyle name="Comma 3 8 2 3 3" xfId="41408"/>
    <cellStyle name="Comma 3 8 2 3 4" xfId="48878"/>
    <cellStyle name="Comma 3 8 2 3 5" xfId="53500"/>
    <cellStyle name="Comma 3 8 2 4" xfId="31780"/>
    <cellStyle name="Comma 3 8 2 4 2" xfId="44178"/>
    <cellStyle name="Comma 3 8 2 5" xfId="38806"/>
    <cellStyle name="Comma 3 8 2 6" xfId="48876"/>
    <cellStyle name="Comma 3 8 2 7" xfId="53498"/>
    <cellStyle name="Comma 3 8 3" xfId="21047"/>
    <cellStyle name="Comma 3 8 3 2" xfId="31783"/>
    <cellStyle name="Comma 3 8 3 2 2" xfId="44181"/>
    <cellStyle name="Comma 3 8 3 3" xfId="38154"/>
    <cellStyle name="Comma 3 8 3 4" xfId="48879"/>
    <cellStyle name="Comma 3 8 3 5" xfId="53501"/>
    <cellStyle name="Comma 3 8 4" xfId="25461"/>
    <cellStyle name="Comma 3 8 4 2" xfId="31784"/>
    <cellStyle name="Comma 3 8 4 2 2" xfId="44182"/>
    <cellStyle name="Comma 3 8 4 3" xfId="39455"/>
    <cellStyle name="Comma 3 8 4 4" xfId="48880"/>
    <cellStyle name="Comma 3 8 4 5" xfId="53502"/>
    <cellStyle name="Comma 3 8 5" xfId="26741"/>
    <cellStyle name="Comma 3 8 5 2" xfId="31785"/>
    <cellStyle name="Comma 3 8 5 2 2" xfId="44183"/>
    <cellStyle name="Comma 3 8 5 3" xfId="40756"/>
    <cellStyle name="Comma 3 8 5 4" xfId="48881"/>
    <cellStyle name="Comma 3 8 5 5" xfId="53503"/>
    <cellStyle name="Comma 3 8 6" xfId="31779"/>
    <cellStyle name="Comma 3 8 6 2" xfId="44177"/>
    <cellStyle name="Comma 3 8 7" xfId="37494"/>
    <cellStyle name="Comma 3 8 8" xfId="48875"/>
    <cellStyle name="Comma 3 8 9" xfId="53497"/>
    <cellStyle name="Comma 3 9" xfId="13356"/>
    <cellStyle name="Comma 3 9 2" xfId="31786"/>
    <cellStyle name="Comma 3 9 2 2" xfId="44184"/>
    <cellStyle name="Comma 3 9 3" xfId="41439"/>
    <cellStyle name="Comma 3 9 4" xfId="48882"/>
    <cellStyle name="Comma 3 9 5" xfId="53504"/>
    <cellStyle name="Comma 30" xfId="55762"/>
    <cellStyle name="Comma 31" xfId="55771"/>
    <cellStyle name="Comma 32" xfId="55773"/>
    <cellStyle name="Comma 33" xfId="55778"/>
    <cellStyle name="Comma 34" xfId="55780"/>
    <cellStyle name="Comma 35" xfId="55784"/>
    <cellStyle name="Comma 36" xfId="55790"/>
    <cellStyle name="Comma 37" xfId="55793"/>
    <cellStyle name="Comma 38" xfId="55797"/>
    <cellStyle name="Comma 39" xfId="55799"/>
    <cellStyle name="Comma 4" xfId="622"/>
    <cellStyle name="Comma 4 10" xfId="2206"/>
    <cellStyle name="Comma 4 10 2" xfId="3683"/>
    <cellStyle name="Comma 4 10 2 2" xfId="6584"/>
    <cellStyle name="Comma 4 10 2 2 2" xfId="12360"/>
    <cellStyle name="Comma 4 10 2 3" xfId="9475"/>
    <cellStyle name="Comma 4 10 3" xfId="5144"/>
    <cellStyle name="Comma 4 10 3 2" xfId="10920"/>
    <cellStyle name="Comma 4 10 4" xfId="8035"/>
    <cellStyle name="Comma 4 10 5" xfId="13357"/>
    <cellStyle name="Comma 4 11" xfId="1476"/>
    <cellStyle name="Comma 4 11 2" xfId="2963"/>
    <cellStyle name="Comma 4 11 2 2" xfId="5864"/>
    <cellStyle name="Comma 4 11 2 2 2" xfId="11640"/>
    <cellStyle name="Comma 4 11 2 3" xfId="8755"/>
    <cellStyle name="Comma 4 11 3" xfId="4424"/>
    <cellStyle name="Comma 4 11 3 2" xfId="10200"/>
    <cellStyle name="Comma 4 11 4" xfId="7315"/>
    <cellStyle name="Comma 4 11 5" xfId="13358"/>
    <cellStyle name="Comma 4 12" xfId="2302"/>
    <cellStyle name="Comma 4 12 2" xfId="5207"/>
    <cellStyle name="Comma 4 12 2 2" xfId="10983"/>
    <cellStyle name="Comma 4 12 3" xfId="8098"/>
    <cellStyle name="Comma 4 12 4" xfId="13359"/>
    <cellStyle name="Comma 4 13" xfId="3767"/>
    <cellStyle name="Comma 4 13 2" xfId="9543"/>
    <cellStyle name="Comma 4 13 3" xfId="13360"/>
    <cellStyle name="Comma 4 14" xfId="6658"/>
    <cellStyle name="Comma 4 14 2" xfId="13361"/>
    <cellStyle name="Comma 4 15" xfId="17107"/>
    <cellStyle name="Comma 4 16" xfId="12487"/>
    <cellStyle name="Comma 4 2" xfId="641"/>
    <cellStyle name="Comma 4 2 10" xfId="2309"/>
    <cellStyle name="Comma 4 2 10 2" xfId="5214"/>
    <cellStyle name="Comma 4 2 10 2 2" xfId="10990"/>
    <cellStyle name="Comma 4 2 10 3" xfId="8105"/>
    <cellStyle name="Comma 4 2 11" xfId="3774"/>
    <cellStyle name="Comma 4 2 11 2" xfId="9550"/>
    <cellStyle name="Comma 4 2 12" xfId="6665"/>
    <cellStyle name="Comma 4 2 13" xfId="13362"/>
    <cellStyle name="Comma 4 2 2" xfId="678"/>
    <cellStyle name="Comma 4 2 2 10" xfId="3804"/>
    <cellStyle name="Comma 4 2 2 10 2" xfId="9580"/>
    <cellStyle name="Comma 4 2 2 11" xfId="6695"/>
    <cellStyle name="Comma 4 2 2 12" xfId="13363"/>
    <cellStyle name="Comma 4 2 2 2" xfId="851"/>
    <cellStyle name="Comma 4 2 2 2 2" xfId="1182"/>
    <cellStyle name="Comma 4 2 2 2 2 2" xfId="1415"/>
    <cellStyle name="Comma 4 2 2 2 2 2 2" xfId="2119"/>
    <cellStyle name="Comma 4 2 2 2 2 2 2 2" xfId="3602"/>
    <cellStyle name="Comma 4 2 2 2 2 2 2 2 2" xfId="6503"/>
    <cellStyle name="Comma 4 2 2 2 2 2 2 2 2 2" xfId="12279"/>
    <cellStyle name="Comma 4 2 2 2 2 2 2 2 3" xfId="9394"/>
    <cellStyle name="Comma 4 2 2 2 2 2 2 3" xfId="5063"/>
    <cellStyle name="Comma 4 2 2 2 2 2 2 3 2" xfId="10839"/>
    <cellStyle name="Comma 4 2 2 2 2 2 2 4" xfId="7954"/>
    <cellStyle name="Comma 4 2 2 2 2 2 3" xfId="2944"/>
    <cellStyle name="Comma 4 2 2 2 2 2 3 2" xfId="5845"/>
    <cellStyle name="Comma 4 2 2 2 2 2 3 2 2" xfId="11621"/>
    <cellStyle name="Comma 4 2 2 2 2 2 3 3" xfId="8736"/>
    <cellStyle name="Comma 4 2 2 2 2 2 4" xfId="4405"/>
    <cellStyle name="Comma 4 2 2 2 2 2 4 2" xfId="10181"/>
    <cellStyle name="Comma 4 2 2 2 2 2 5" xfId="7296"/>
    <cellStyle name="Comma 4 2 2 2 2 3" xfId="1886"/>
    <cellStyle name="Comma 4 2 2 2 2 3 2" xfId="3369"/>
    <cellStyle name="Comma 4 2 2 2 2 3 2 2" xfId="6270"/>
    <cellStyle name="Comma 4 2 2 2 2 3 2 2 2" xfId="12046"/>
    <cellStyle name="Comma 4 2 2 2 2 3 2 3" xfId="9161"/>
    <cellStyle name="Comma 4 2 2 2 2 3 3" xfId="4830"/>
    <cellStyle name="Comma 4 2 2 2 2 3 3 2" xfId="10606"/>
    <cellStyle name="Comma 4 2 2 2 2 3 4" xfId="7721"/>
    <cellStyle name="Comma 4 2 2 2 2 4" xfId="2711"/>
    <cellStyle name="Comma 4 2 2 2 2 4 2" xfId="5612"/>
    <cellStyle name="Comma 4 2 2 2 2 4 2 2" xfId="11388"/>
    <cellStyle name="Comma 4 2 2 2 2 4 3" xfId="8503"/>
    <cellStyle name="Comma 4 2 2 2 2 5" xfId="4172"/>
    <cellStyle name="Comma 4 2 2 2 2 5 2" xfId="9948"/>
    <cellStyle name="Comma 4 2 2 2 2 6" xfId="7063"/>
    <cellStyle name="Comma 4 2 2 2 2 7" xfId="13365"/>
    <cellStyle name="Comma 4 2 2 2 3" xfId="1299"/>
    <cellStyle name="Comma 4 2 2 2 3 2" xfId="2003"/>
    <cellStyle name="Comma 4 2 2 2 3 2 2" xfId="3486"/>
    <cellStyle name="Comma 4 2 2 2 3 2 2 2" xfId="6387"/>
    <cellStyle name="Comma 4 2 2 2 3 2 2 2 2" xfId="12163"/>
    <cellStyle name="Comma 4 2 2 2 3 2 2 3" xfId="9278"/>
    <cellStyle name="Comma 4 2 2 2 3 2 3" xfId="4947"/>
    <cellStyle name="Comma 4 2 2 2 3 2 3 2" xfId="10723"/>
    <cellStyle name="Comma 4 2 2 2 3 2 4" xfId="7838"/>
    <cellStyle name="Comma 4 2 2 2 3 3" xfId="2828"/>
    <cellStyle name="Comma 4 2 2 2 3 3 2" xfId="5729"/>
    <cellStyle name="Comma 4 2 2 2 3 3 2 2" xfId="11505"/>
    <cellStyle name="Comma 4 2 2 2 3 3 3" xfId="8620"/>
    <cellStyle name="Comma 4 2 2 2 3 4" xfId="4289"/>
    <cellStyle name="Comma 4 2 2 2 3 4 2" xfId="10065"/>
    <cellStyle name="Comma 4 2 2 2 3 5" xfId="7180"/>
    <cellStyle name="Comma 4 2 2 2 4" xfId="1063"/>
    <cellStyle name="Comma 4 2 2 2 4 2" xfId="1770"/>
    <cellStyle name="Comma 4 2 2 2 4 2 2" xfId="3253"/>
    <cellStyle name="Comma 4 2 2 2 4 2 2 2" xfId="6154"/>
    <cellStyle name="Comma 4 2 2 2 4 2 2 2 2" xfId="11930"/>
    <cellStyle name="Comma 4 2 2 2 4 2 2 3" xfId="9045"/>
    <cellStyle name="Comma 4 2 2 2 4 2 3" xfId="4714"/>
    <cellStyle name="Comma 4 2 2 2 4 2 3 2" xfId="10490"/>
    <cellStyle name="Comma 4 2 2 2 4 2 4" xfId="7605"/>
    <cellStyle name="Comma 4 2 2 2 4 3" xfId="2594"/>
    <cellStyle name="Comma 4 2 2 2 4 3 2" xfId="5496"/>
    <cellStyle name="Comma 4 2 2 2 4 3 2 2" xfId="11272"/>
    <cellStyle name="Comma 4 2 2 2 4 3 3" xfId="8387"/>
    <cellStyle name="Comma 4 2 2 2 4 4" xfId="4056"/>
    <cellStyle name="Comma 4 2 2 2 4 4 2" xfId="9832"/>
    <cellStyle name="Comma 4 2 2 2 4 5" xfId="6947"/>
    <cellStyle name="Comma 4 2 2 2 5" xfId="1598"/>
    <cellStyle name="Comma 4 2 2 2 5 2" xfId="3082"/>
    <cellStyle name="Comma 4 2 2 2 5 2 2" xfId="5983"/>
    <cellStyle name="Comma 4 2 2 2 5 2 2 2" xfId="11759"/>
    <cellStyle name="Comma 4 2 2 2 5 2 3" xfId="8874"/>
    <cellStyle name="Comma 4 2 2 2 5 3" xfId="4543"/>
    <cellStyle name="Comma 4 2 2 2 5 3 2" xfId="10319"/>
    <cellStyle name="Comma 4 2 2 2 5 4" xfId="7434"/>
    <cellStyle name="Comma 4 2 2 2 6" xfId="2421"/>
    <cellStyle name="Comma 4 2 2 2 6 2" xfId="5325"/>
    <cellStyle name="Comma 4 2 2 2 6 2 2" xfId="11101"/>
    <cellStyle name="Comma 4 2 2 2 6 3" xfId="8216"/>
    <cellStyle name="Comma 4 2 2 2 7" xfId="3885"/>
    <cellStyle name="Comma 4 2 2 2 7 2" xfId="9661"/>
    <cellStyle name="Comma 4 2 2 2 8" xfId="6776"/>
    <cellStyle name="Comma 4 2 2 2 9" xfId="13364"/>
    <cellStyle name="Comma 4 2 2 3" xfId="921"/>
    <cellStyle name="Comma 4 2 2 3 2" xfId="1359"/>
    <cellStyle name="Comma 4 2 2 3 2 2" xfId="2063"/>
    <cellStyle name="Comma 4 2 2 3 2 2 2" xfId="3546"/>
    <cellStyle name="Comma 4 2 2 3 2 2 2 2" xfId="6447"/>
    <cellStyle name="Comma 4 2 2 3 2 2 2 2 2" xfId="12223"/>
    <cellStyle name="Comma 4 2 2 3 2 2 2 3" xfId="9338"/>
    <cellStyle name="Comma 4 2 2 3 2 2 3" xfId="5007"/>
    <cellStyle name="Comma 4 2 2 3 2 2 3 2" xfId="10783"/>
    <cellStyle name="Comma 4 2 2 3 2 2 4" xfId="7898"/>
    <cellStyle name="Comma 4 2 2 3 2 3" xfId="2888"/>
    <cellStyle name="Comma 4 2 2 3 2 3 2" xfId="5789"/>
    <cellStyle name="Comma 4 2 2 3 2 3 2 2" xfId="11565"/>
    <cellStyle name="Comma 4 2 2 3 2 3 3" xfId="8680"/>
    <cellStyle name="Comma 4 2 2 3 2 4" xfId="4349"/>
    <cellStyle name="Comma 4 2 2 3 2 4 2" xfId="10125"/>
    <cellStyle name="Comma 4 2 2 3 2 5" xfId="7240"/>
    <cellStyle name="Comma 4 2 2 3 3" xfId="1126"/>
    <cellStyle name="Comma 4 2 2 3 3 2" xfId="1830"/>
    <cellStyle name="Comma 4 2 2 3 3 2 2" xfId="3313"/>
    <cellStyle name="Comma 4 2 2 3 3 2 2 2" xfId="6214"/>
    <cellStyle name="Comma 4 2 2 3 3 2 2 2 2" xfId="11990"/>
    <cellStyle name="Comma 4 2 2 3 3 2 2 3" xfId="9105"/>
    <cellStyle name="Comma 4 2 2 3 3 2 3" xfId="4774"/>
    <cellStyle name="Comma 4 2 2 3 3 2 3 2" xfId="10550"/>
    <cellStyle name="Comma 4 2 2 3 3 2 4" xfId="7665"/>
    <cellStyle name="Comma 4 2 2 3 3 3" xfId="2655"/>
    <cellStyle name="Comma 4 2 2 3 3 3 2" xfId="5556"/>
    <cellStyle name="Comma 4 2 2 3 3 3 2 2" xfId="11332"/>
    <cellStyle name="Comma 4 2 2 3 3 3 3" xfId="8447"/>
    <cellStyle name="Comma 4 2 2 3 3 4" xfId="4116"/>
    <cellStyle name="Comma 4 2 2 3 3 4 2" xfId="9892"/>
    <cellStyle name="Comma 4 2 2 3 3 5" xfId="7007"/>
    <cellStyle name="Comma 4 2 2 3 4" xfId="1655"/>
    <cellStyle name="Comma 4 2 2 3 4 2" xfId="3138"/>
    <cellStyle name="Comma 4 2 2 3 4 2 2" xfId="6039"/>
    <cellStyle name="Comma 4 2 2 3 4 2 2 2" xfId="11815"/>
    <cellStyle name="Comma 4 2 2 3 4 2 3" xfId="8930"/>
    <cellStyle name="Comma 4 2 2 3 4 3" xfId="4599"/>
    <cellStyle name="Comma 4 2 2 3 4 3 2" xfId="10375"/>
    <cellStyle name="Comma 4 2 2 3 4 4" xfId="7490"/>
    <cellStyle name="Comma 4 2 2 3 5" xfId="2478"/>
    <cellStyle name="Comma 4 2 2 3 5 2" xfId="5381"/>
    <cellStyle name="Comma 4 2 2 3 5 2 2" xfId="11157"/>
    <cellStyle name="Comma 4 2 2 3 5 3" xfId="8272"/>
    <cellStyle name="Comma 4 2 2 3 6" xfId="3941"/>
    <cellStyle name="Comma 4 2 2 3 6 2" xfId="9717"/>
    <cellStyle name="Comma 4 2 2 3 7" xfId="6832"/>
    <cellStyle name="Comma 4 2 2 3 8" xfId="13366"/>
    <cellStyle name="Comma 4 2 2 4" xfId="1243"/>
    <cellStyle name="Comma 4 2 2 4 2" xfId="1947"/>
    <cellStyle name="Comma 4 2 2 4 2 2" xfId="3430"/>
    <cellStyle name="Comma 4 2 2 4 2 2 2" xfId="6331"/>
    <cellStyle name="Comma 4 2 2 4 2 2 2 2" xfId="12107"/>
    <cellStyle name="Comma 4 2 2 4 2 2 3" xfId="9222"/>
    <cellStyle name="Comma 4 2 2 4 2 3" xfId="4891"/>
    <cellStyle name="Comma 4 2 2 4 2 3 2" xfId="10667"/>
    <cellStyle name="Comma 4 2 2 4 2 4" xfId="7782"/>
    <cellStyle name="Comma 4 2 2 4 3" xfId="2772"/>
    <cellStyle name="Comma 4 2 2 4 3 2" xfId="5673"/>
    <cellStyle name="Comma 4 2 2 4 3 2 2" xfId="11449"/>
    <cellStyle name="Comma 4 2 2 4 3 3" xfId="8564"/>
    <cellStyle name="Comma 4 2 2 4 4" xfId="4233"/>
    <cellStyle name="Comma 4 2 2 4 4 2" xfId="10009"/>
    <cellStyle name="Comma 4 2 2 4 5" xfId="7124"/>
    <cellStyle name="Comma 4 2 2 4 6" xfId="18355"/>
    <cellStyle name="Comma 4 2 2 5" xfId="1006"/>
    <cellStyle name="Comma 4 2 2 5 2" xfId="1714"/>
    <cellStyle name="Comma 4 2 2 5 2 2" xfId="3197"/>
    <cellStyle name="Comma 4 2 2 5 2 2 2" xfId="6098"/>
    <cellStyle name="Comma 4 2 2 5 2 2 2 2" xfId="11874"/>
    <cellStyle name="Comma 4 2 2 5 2 2 3" xfId="8989"/>
    <cellStyle name="Comma 4 2 2 5 2 3" xfId="4658"/>
    <cellStyle name="Comma 4 2 2 5 2 3 2" xfId="10434"/>
    <cellStyle name="Comma 4 2 2 5 2 4" xfId="7549"/>
    <cellStyle name="Comma 4 2 2 5 3" xfId="2538"/>
    <cellStyle name="Comma 4 2 2 5 3 2" xfId="5440"/>
    <cellStyle name="Comma 4 2 2 5 3 2 2" xfId="11216"/>
    <cellStyle name="Comma 4 2 2 5 3 3" xfId="8331"/>
    <cellStyle name="Comma 4 2 2 5 4" xfId="4000"/>
    <cellStyle name="Comma 4 2 2 5 4 2" xfId="9776"/>
    <cellStyle name="Comma 4 2 2 5 5" xfId="6891"/>
    <cellStyle name="Comma 4 2 2 6" xfId="2181"/>
    <cellStyle name="Comma 4 2 2 6 2" xfId="3660"/>
    <cellStyle name="Comma 4 2 2 6 2 2" xfId="6561"/>
    <cellStyle name="Comma 4 2 2 6 2 2 2" xfId="12337"/>
    <cellStyle name="Comma 4 2 2 6 2 3" xfId="9452"/>
    <cellStyle name="Comma 4 2 2 6 3" xfId="5121"/>
    <cellStyle name="Comma 4 2 2 6 3 2" xfId="10897"/>
    <cellStyle name="Comma 4 2 2 6 4" xfId="8012"/>
    <cellStyle name="Comma 4 2 2 7" xfId="2240"/>
    <cellStyle name="Comma 4 2 2 7 2" xfId="3717"/>
    <cellStyle name="Comma 4 2 2 7 2 2" xfId="6618"/>
    <cellStyle name="Comma 4 2 2 7 2 2 2" xfId="12394"/>
    <cellStyle name="Comma 4 2 2 7 2 3" xfId="9509"/>
    <cellStyle name="Comma 4 2 2 7 3" xfId="5178"/>
    <cellStyle name="Comma 4 2 2 7 3 2" xfId="10954"/>
    <cellStyle name="Comma 4 2 2 7 4" xfId="8069"/>
    <cellStyle name="Comma 4 2 2 8" xfId="1515"/>
    <cellStyle name="Comma 4 2 2 8 2" xfId="3001"/>
    <cellStyle name="Comma 4 2 2 8 2 2" xfId="5902"/>
    <cellStyle name="Comma 4 2 2 8 2 2 2" xfId="11678"/>
    <cellStyle name="Comma 4 2 2 8 2 3" xfId="8793"/>
    <cellStyle name="Comma 4 2 2 8 3" xfId="4462"/>
    <cellStyle name="Comma 4 2 2 8 3 2" xfId="10238"/>
    <cellStyle name="Comma 4 2 2 8 4" xfId="7353"/>
    <cellStyle name="Comma 4 2 2 9" xfId="2339"/>
    <cellStyle name="Comma 4 2 2 9 2" xfId="5244"/>
    <cellStyle name="Comma 4 2 2 9 2 2" xfId="11020"/>
    <cellStyle name="Comma 4 2 2 9 3" xfId="8135"/>
    <cellStyle name="Comma 4 2 3" xfId="818"/>
    <cellStyle name="Comma 4 2 3 2" xfId="1152"/>
    <cellStyle name="Comma 4 2 3 2 2" xfId="1385"/>
    <cellStyle name="Comma 4 2 3 2 2 2" xfId="2089"/>
    <cellStyle name="Comma 4 2 3 2 2 2 2" xfId="3572"/>
    <cellStyle name="Comma 4 2 3 2 2 2 2 2" xfId="6473"/>
    <cellStyle name="Comma 4 2 3 2 2 2 2 2 2" xfId="12249"/>
    <cellStyle name="Comma 4 2 3 2 2 2 2 3" xfId="9364"/>
    <cellStyle name="Comma 4 2 3 2 2 2 3" xfId="5033"/>
    <cellStyle name="Comma 4 2 3 2 2 2 3 2" xfId="10809"/>
    <cellStyle name="Comma 4 2 3 2 2 2 4" xfId="7924"/>
    <cellStyle name="Comma 4 2 3 2 2 3" xfId="2914"/>
    <cellStyle name="Comma 4 2 3 2 2 3 2" xfId="5815"/>
    <cellStyle name="Comma 4 2 3 2 2 3 2 2" xfId="11591"/>
    <cellStyle name="Comma 4 2 3 2 2 3 3" xfId="8706"/>
    <cellStyle name="Comma 4 2 3 2 2 4" xfId="4375"/>
    <cellStyle name="Comma 4 2 3 2 2 4 2" xfId="10151"/>
    <cellStyle name="Comma 4 2 3 2 2 5" xfId="7266"/>
    <cellStyle name="Comma 4 2 3 2 3" xfId="1856"/>
    <cellStyle name="Comma 4 2 3 2 3 2" xfId="3339"/>
    <cellStyle name="Comma 4 2 3 2 3 2 2" xfId="6240"/>
    <cellStyle name="Comma 4 2 3 2 3 2 2 2" xfId="12016"/>
    <cellStyle name="Comma 4 2 3 2 3 2 3" xfId="9131"/>
    <cellStyle name="Comma 4 2 3 2 3 3" xfId="4800"/>
    <cellStyle name="Comma 4 2 3 2 3 3 2" xfId="10576"/>
    <cellStyle name="Comma 4 2 3 2 3 4" xfId="7691"/>
    <cellStyle name="Comma 4 2 3 2 4" xfId="2681"/>
    <cellStyle name="Comma 4 2 3 2 4 2" xfId="5582"/>
    <cellStyle name="Comma 4 2 3 2 4 2 2" xfId="11358"/>
    <cellStyle name="Comma 4 2 3 2 4 3" xfId="8473"/>
    <cellStyle name="Comma 4 2 3 2 5" xfId="4142"/>
    <cellStyle name="Comma 4 2 3 2 5 2" xfId="9918"/>
    <cellStyle name="Comma 4 2 3 2 6" xfId="7033"/>
    <cellStyle name="Comma 4 2 3 2 7" xfId="13368"/>
    <cellStyle name="Comma 4 2 3 3" xfId="1269"/>
    <cellStyle name="Comma 4 2 3 3 2" xfId="1973"/>
    <cellStyle name="Comma 4 2 3 3 2 2" xfId="3456"/>
    <cellStyle name="Comma 4 2 3 3 2 2 2" xfId="6357"/>
    <cellStyle name="Comma 4 2 3 3 2 2 2 2" xfId="12133"/>
    <cellStyle name="Comma 4 2 3 3 2 2 3" xfId="9248"/>
    <cellStyle name="Comma 4 2 3 3 2 3" xfId="4917"/>
    <cellStyle name="Comma 4 2 3 3 2 3 2" xfId="10693"/>
    <cellStyle name="Comma 4 2 3 3 2 4" xfId="7808"/>
    <cellStyle name="Comma 4 2 3 3 3" xfId="2798"/>
    <cellStyle name="Comma 4 2 3 3 3 2" xfId="5699"/>
    <cellStyle name="Comma 4 2 3 3 3 2 2" xfId="11475"/>
    <cellStyle name="Comma 4 2 3 3 3 3" xfId="8590"/>
    <cellStyle name="Comma 4 2 3 3 4" xfId="4259"/>
    <cellStyle name="Comma 4 2 3 3 4 2" xfId="10035"/>
    <cellStyle name="Comma 4 2 3 3 5" xfId="7150"/>
    <cellStyle name="Comma 4 2 3 4" xfId="1033"/>
    <cellStyle name="Comma 4 2 3 4 2" xfId="1740"/>
    <cellStyle name="Comma 4 2 3 4 2 2" xfId="3223"/>
    <cellStyle name="Comma 4 2 3 4 2 2 2" xfId="6124"/>
    <cellStyle name="Comma 4 2 3 4 2 2 2 2" xfId="11900"/>
    <cellStyle name="Comma 4 2 3 4 2 2 3" xfId="9015"/>
    <cellStyle name="Comma 4 2 3 4 2 3" xfId="4684"/>
    <cellStyle name="Comma 4 2 3 4 2 3 2" xfId="10460"/>
    <cellStyle name="Comma 4 2 3 4 2 4" xfId="7575"/>
    <cellStyle name="Comma 4 2 3 4 3" xfId="2564"/>
    <cellStyle name="Comma 4 2 3 4 3 2" xfId="5466"/>
    <cellStyle name="Comma 4 2 3 4 3 2 2" xfId="11242"/>
    <cellStyle name="Comma 4 2 3 4 3 3" xfId="8357"/>
    <cellStyle name="Comma 4 2 3 4 4" xfId="4026"/>
    <cellStyle name="Comma 4 2 3 4 4 2" xfId="9802"/>
    <cellStyle name="Comma 4 2 3 4 5" xfId="6917"/>
    <cellStyle name="Comma 4 2 3 5" xfId="1568"/>
    <cellStyle name="Comma 4 2 3 5 2" xfId="3052"/>
    <cellStyle name="Comma 4 2 3 5 2 2" xfId="5953"/>
    <cellStyle name="Comma 4 2 3 5 2 2 2" xfId="11729"/>
    <cellStyle name="Comma 4 2 3 5 2 3" xfId="8844"/>
    <cellStyle name="Comma 4 2 3 5 3" xfId="4513"/>
    <cellStyle name="Comma 4 2 3 5 3 2" xfId="10289"/>
    <cellStyle name="Comma 4 2 3 5 4" xfId="7404"/>
    <cellStyle name="Comma 4 2 3 6" xfId="2391"/>
    <cellStyle name="Comma 4 2 3 6 2" xfId="5295"/>
    <cellStyle name="Comma 4 2 3 6 2 2" xfId="11071"/>
    <cellStyle name="Comma 4 2 3 6 3" xfId="8186"/>
    <cellStyle name="Comma 4 2 3 7" xfId="3855"/>
    <cellStyle name="Comma 4 2 3 7 2" xfId="9631"/>
    <cellStyle name="Comma 4 2 3 8" xfId="6746"/>
    <cellStyle name="Comma 4 2 3 9" xfId="13367"/>
    <cellStyle name="Comma 4 2 4" xfId="891"/>
    <cellStyle name="Comma 4 2 4 2" xfId="1333"/>
    <cellStyle name="Comma 4 2 4 2 2" xfId="2037"/>
    <cellStyle name="Comma 4 2 4 2 2 2" xfId="3520"/>
    <cellStyle name="Comma 4 2 4 2 2 2 2" xfId="6421"/>
    <cellStyle name="Comma 4 2 4 2 2 2 2 2" xfId="12197"/>
    <cellStyle name="Comma 4 2 4 2 2 2 3" xfId="9312"/>
    <cellStyle name="Comma 4 2 4 2 2 3" xfId="4981"/>
    <cellStyle name="Comma 4 2 4 2 2 3 2" xfId="10757"/>
    <cellStyle name="Comma 4 2 4 2 2 4" xfId="7872"/>
    <cellStyle name="Comma 4 2 4 2 3" xfId="2862"/>
    <cellStyle name="Comma 4 2 4 2 3 2" xfId="5763"/>
    <cellStyle name="Comma 4 2 4 2 3 2 2" xfId="11539"/>
    <cellStyle name="Comma 4 2 4 2 3 3" xfId="8654"/>
    <cellStyle name="Comma 4 2 4 2 4" xfId="4323"/>
    <cellStyle name="Comma 4 2 4 2 4 2" xfId="10099"/>
    <cellStyle name="Comma 4 2 4 2 5" xfId="7214"/>
    <cellStyle name="Comma 4 2 4 3" xfId="1100"/>
    <cellStyle name="Comma 4 2 4 3 2" xfId="1804"/>
    <cellStyle name="Comma 4 2 4 3 2 2" xfId="3287"/>
    <cellStyle name="Comma 4 2 4 3 2 2 2" xfId="6188"/>
    <cellStyle name="Comma 4 2 4 3 2 2 2 2" xfId="11964"/>
    <cellStyle name="Comma 4 2 4 3 2 2 3" xfId="9079"/>
    <cellStyle name="Comma 4 2 4 3 2 3" xfId="4748"/>
    <cellStyle name="Comma 4 2 4 3 2 3 2" xfId="10524"/>
    <cellStyle name="Comma 4 2 4 3 2 4" xfId="7639"/>
    <cellStyle name="Comma 4 2 4 3 3" xfId="2629"/>
    <cellStyle name="Comma 4 2 4 3 3 2" xfId="5530"/>
    <cellStyle name="Comma 4 2 4 3 3 2 2" xfId="11306"/>
    <cellStyle name="Comma 4 2 4 3 3 3" xfId="8421"/>
    <cellStyle name="Comma 4 2 4 3 4" xfId="4090"/>
    <cellStyle name="Comma 4 2 4 3 4 2" xfId="9866"/>
    <cellStyle name="Comma 4 2 4 3 5" xfId="6981"/>
    <cellStyle name="Comma 4 2 4 4" xfId="1625"/>
    <cellStyle name="Comma 4 2 4 4 2" xfId="3108"/>
    <cellStyle name="Comma 4 2 4 4 2 2" xfId="6009"/>
    <cellStyle name="Comma 4 2 4 4 2 2 2" xfId="11785"/>
    <cellStyle name="Comma 4 2 4 4 2 3" xfId="8900"/>
    <cellStyle name="Comma 4 2 4 4 3" xfId="4569"/>
    <cellStyle name="Comma 4 2 4 4 3 2" xfId="10345"/>
    <cellStyle name="Comma 4 2 4 4 4" xfId="7460"/>
    <cellStyle name="Comma 4 2 4 5" xfId="2448"/>
    <cellStyle name="Comma 4 2 4 5 2" xfId="5351"/>
    <cellStyle name="Comma 4 2 4 5 2 2" xfId="11127"/>
    <cellStyle name="Comma 4 2 4 5 3" xfId="8242"/>
    <cellStyle name="Comma 4 2 4 6" xfId="3911"/>
    <cellStyle name="Comma 4 2 4 6 2" xfId="9687"/>
    <cellStyle name="Comma 4 2 4 7" xfId="6802"/>
    <cellStyle name="Comma 4 2 4 8" xfId="13369"/>
    <cellStyle name="Comma 4 2 5" xfId="1217"/>
    <cellStyle name="Comma 4 2 5 2" xfId="1921"/>
    <cellStyle name="Comma 4 2 5 2 2" xfId="3404"/>
    <cellStyle name="Comma 4 2 5 2 2 2" xfId="6305"/>
    <cellStyle name="Comma 4 2 5 2 2 2 2" xfId="12081"/>
    <cellStyle name="Comma 4 2 5 2 2 3" xfId="9196"/>
    <cellStyle name="Comma 4 2 5 2 3" xfId="4865"/>
    <cellStyle name="Comma 4 2 5 2 3 2" xfId="10641"/>
    <cellStyle name="Comma 4 2 5 2 4" xfId="7756"/>
    <cellStyle name="Comma 4 2 5 3" xfId="2746"/>
    <cellStyle name="Comma 4 2 5 3 2" xfId="5647"/>
    <cellStyle name="Comma 4 2 5 3 2 2" xfId="11423"/>
    <cellStyle name="Comma 4 2 5 3 3" xfId="8538"/>
    <cellStyle name="Comma 4 2 5 4" xfId="4207"/>
    <cellStyle name="Comma 4 2 5 4 2" xfId="9983"/>
    <cellStyle name="Comma 4 2 5 5" xfId="7098"/>
    <cellStyle name="Comma 4 2 5 6" xfId="13370"/>
    <cellStyle name="Comma 4 2 6" xfId="980"/>
    <cellStyle name="Comma 4 2 6 2" xfId="1688"/>
    <cellStyle name="Comma 4 2 6 2 2" xfId="3171"/>
    <cellStyle name="Comma 4 2 6 2 2 2" xfId="6072"/>
    <cellStyle name="Comma 4 2 6 2 2 2 2" xfId="11848"/>
    <cellStyle name="Comma 4 2 6 2 2 3" xfId="8963"/>
    <cellStyle name="Comma 4 2 6 2 3" xfId="4632"/>
    <cellStyle name="Comma 4 2 6 2 3 2" xfId="10408"/>
    <cellStyle name="Comma 4 2 6 2 4" xfId="7523"/>
    <cellStyle name="Comma 4 2 6 3" xfId="2512"/>
    <cellStyle name="Comma 4 2 6 3 2" xfId="5414"/>
    <cellStyle name="Comma 4 2 6 3 2 2" xfId="11190"/>
    <cellStyle name="Comma 4 2 6 3 3" xfId="8305"/>
    <cellStyle name="Comma 4 2 6 4" xfId="3974"/>
    <cellStyle name="Comma 4 2 6 4 2" xfId="9750"/>
    <cellStyle name="Comma 4 2 6 5" xfId="6865"/>
    <cellStyle name="Comma 4 2 6 6" xfId="17108"/>
    <cellStyle name="Comma 4 2 7" xfId="2155"/>
    <cellStyle name="Comma 4 2 7 2" xfId="3634"/>
    <cellStyle name="Comma 4 2 7 2 2" xfId="6535"/>
    <cellStyle name="Comma 4 2 7 2 2 2" xfId="12311"/>
    <cellStyle name="Comma 4 2 7 2 3" xfId="9426"/>
    <cellStyle name="Comma 4 2 7 3" xfId="5095"/>
    <cellStyle name="Comma 4 2 7 3 2" xfId="10871"/>
    <cellStyle name="Comma 4 2 7 4" xfId="7986"/>
    <cellStyle name="Comma 4 2 8" xfId="2214"/>
    <cellStyle name="Comma 4 2 8 2" xfId="3691"/>
    <cellStyle name="Comma 4 2 8 2 2" xfId="6592"/>
    <cellStyle name="Comma 4 2 8 2 2 2" xfId="12368"/>
    <cellStyle name="Comma 4 2 8 2 3" xfId="9483"/>
    <cellStyle name="Comma 4 2 8 3" xfId="5152"/>
    <cellStyle name="Comma 4 2 8 3 2" xfId="10928"/>
    <cellStyle name="Comma 4 2 8 4" xfId="8043"/>
    <cellStyle name="Comma 4 2 9" xfId="1484"/>
    <cellStyle name="Comma 4 2 9 2" xfId="2971"/>
    <cellStyle name="Comma 4 2 9 2 2" xfId="5872"/>
    <cellStyle name="Comma 4 2 9 2 2 2" xfId="11648"/>
    <cellStyle name="Comma 4 2 9 2 3" xfId="8763"/>
    <cellStyle name="Comma 4 2 9 3" xfId="4432"/>
    <cellStyle name="Comma 4 2 9 3 2" xfId="10208"/>
    <cellStyle name="Comma 4 2 9 4" xfId="7323"/>
    <cellStyle name="Comma 4 3" xfId="649"/>
    <cellStyle name="Comma 4 3 10" xfId="2317"/>
    <cellStyle name="Comma 4 3 10 2" xfId="5222"/>
    <cellStyle name="Comma 4 3 10 2 2" xfId="10998"/>
    <cellStyle name="Comma 4 3 10 3" xfId="8113"/>
    <cellStyle name="Comma 4 3 11" xfId="3782"/>
    <cellStyle name="Comma 4 3 11 2" xfId="9558"/>
    <cellStyle name="Comma 4 3 12" xfId="6673"/>
    <cellStyle name="Comma 4 3 13" xfId="13371"/>
    <cellStyle name="Comma 4 3 2" xfId="686"/>
    <cellStyle name="Comma 4 3 2 10" xfId="3812"/>
    <cellStyle name="Comma 4 3 2 10 2" xfId="9588"/>
    <cellStyle name="Comma 4 3 2 11" xfId="6703"/>
    <cellStyle name="Comma 4 3 2 12" xfId="13372"/>
    <cellStyle name="Comma 4 3 2 2" xfId="859"/>
    <cellStyle name="Comma 4 3 2 2 2" xfId="1190"/>
    <cellStyle name="Comma 4 3 2 2 2 2" xfId="1423"/>
    <cellStyle name="Comma 4 3 2 2 2 2 2" xfId="2127"/>
    <cellStyle name="Comma 4 3 2 2 2 2 2 2" xfId="3610"/>
    <cellStyle name="Comma 4 3 2 2 2 2 2 2 2" xfId="6511"/>
    <cellStyle name="Comma 4 3 2 2 2 2 2 2 2 2" xfId="12287"/>
    <cellStyle name="Comma 4 3 2 2 2 2 2 2 3" xfId="9402"/>
    <cellStyle name="Comma 4 3 2 2 2 2 2 3" xfId="5071"/>
    <cellStyle name="Comma 4 3 2 2 2 2 2 3 2" xfId="10847"/>
    <cellStyle name="Comma 4 3 2 2 2 2 2 4" xfId="7962"/>
    <cellStyle name="Comma 4 3 2 2 2 2 2 5" xfId="44187"/>
    <cellStyle name="Comma 4 3 2 2 2 2 3" xfId="2952"/>
    <cellStyle name="Comma 4 3 2 2 2 2 3 2" xfId="5853"/>
    <cellStyle name="Comma 4 3 2 2 2 2 3 2 2" xfId="11629"/>
    <cellStyle name="Comma 4 3 2 2 2 2 3 3" xfId="8744"/>
    <cellStyle name="Comma 4 3 2 2 2 2 4" xfId="4413"/>
    <cellStyle name="Comma 4 3 2 2 2 2 4 2" xfId="10189"/>
    <cellStyle name="Comma 4 3 2 2 2 2 5" xfId="7304"/>
    <cellStyle name="Comma 4 3 2 2 2 2 6" xfId="31789"/>
    <cellStyle name="Comma 4 3 2 2 2 3" xfId="1894"/>
    <cellStyle name="Comma 4 3 2 2 2 3 2" xfId="3377"/>
    <cellStyle name="Comma 4 3 2 2 2 3 2 2" xfId="6278"/>
    <cellStyle name="Comma 4 3 2 2 2 3 2 2 2" xfId="12054"/>
    <cellStyle name="Comma 4 3 2 2 2 3 2 3" xfId="9169"/>
    <cellStyle name="Comma 4 3 2 2 2 3 3" xfId="4838"/>
    <cellStyle name="Comma 4 3 2 2 2 3 3 2" xfId="10614"/>
    <cellStyle name="Comma 4 3 2 2 2 3 4" xfId="7729"/>
    <cellStyle name="Comma 4 3 2 2 2 3 5" xfId="40023"/>
    <cellStyle name="Comma 4 3 2 2 2 4" xfId="2719"/>
    <cellStyle name="Comma 4 3 2 2 2 4 2" xfId="5620"/>
    <cellStyle name="Comma 4 3 2 2 2 4 2 2" xfId="11396"/>
    <cellStyle name="Comma 4 3 2 2 2 4 3" xfId="8511"/>
    <cellStyle name="Comma 4 3 2 2 2 4 4" xfId="48885"/>
    <cellStyle name="Comma 4 3 2 2 2 5" xfId="4180"/>
    <cellStyle name="Comma 4 3 2 2 2 5 2" xfId="9956"/>
    <cellStyle name="Comma 4 3 2 2 2 5 3" xfId="53507"/>
    <cellStyle name="Comma 4 3 2 2 2 6" xfId="7071"/>
    <cellStyle name="Comma 4 3 2 2 2 7" xfId="13374"/>
    <cellStyle name="Comma 4 3 2 2 3" xfId="1307"/>
    <cellStyle name="Comma 4 3 2 2 3 2" xfId="2011"/>
    <cellStyle name="Comma 4 3 2 2 3 2 2" xfId="3494"/>
    <cellStyle name="Comma 4 3 2 2 3 2 2 2" xfId="6395"/>
    <cellStyle name="Comma 4 3 2 2 3 2 2 2 2" xfId="12171"/>
    <cellStyle name="Comma 4 3 2 2 3 2 2 3" xfId="9286"/>
    <cellStyle name="Comma 4 3 2 2 3 2 2 4" xfId="44188"/>
    <cellStyle name="Comma 4 3 2 2 3 2 3" xfId="4955"/>
    <cellStyle name="Comma 4 3 2 2 3 2 3 2" xfId="10731"/>
    <cellStyle name="Comma 4 3 2 2 3 2 4" xfId="7846"/>
    <cellStyle name="Comma 4 3 2 2 3 2 5" xfId="31790"/>
    <cellStyle name="Comma 4 3 2 2 3 3" xfId="2836"/>
    <cellStyle name="Comma 4 3 2 2 3 3 2" xfId="5737"/>
    <cellStyle name="Comma 4 3 2 2 3 3 2 2" xfId="11513"/>
    <cellStyle name="Comma 4 3 2 2 3 3 3" xfId="8628"/>
    <cellStyle name="Comma 4 3 2 2 3 3 4" xfId="41325"/>
    <cellStyle name="Comma 4 3 2 2 3 4" xfId="4297"/>
    <cellStyle name="Comma 4 3 2 2 3 4 2" xfId="10073"/>
    <cellStyle name="Comma 4 3 2 2 3 4 3" xfId="48886"/>
    <cellStyle name="Comma 4 3 2 2 3 5" xfId="7188"/>
    <cellStyle name="Comma 4 3 2 2 3 5 2" xfId="53508"/>
    <cellStyle name="Comma 4 3 2 2 3 6" xfId="27299"/>
    <cellStyle name="Comma 4 3 2 2 4" xfId="1071"/>
    <cellStyle name="Comma 4 3 2 2 4 2" xfId="1778"/>
    <cellStyle name="Comma 4 3 2 2 4 2 2" xfId="3261"/>
    <cellStyle name="Comma 4 3 2 2 4 2 2 2" xfId="6162"/>
    <cellStyle name="Comma 4 3 2 2 4 2 2 2 2" xfId="11938"/>
    <cellStyle name="Comma 4 3 2 2 4 2 2 3" xfId="9053"/>
    <cellStyle name="Comma 4 3 2 2 4 2 3" xfId="4722"/>
    <cellStyle name="Comma 4 3 2 2 4 2 3 2" xfId="10498"/>
    <cellStyle name="Comma 4 3 2 2 4 2 4" xfId="7613"/>
    <cellStyle name="Comma 4 3 2 2 4 2 5" xfId="44186"/>
    <cellStyle name="Comma 4 3 2 2 4 3" xfId="2602"/>
    <cellStyle name="Comma 4 3 2 2 4 3 2" xfId="5504"/>
    <cellStyle name="Comma 4 3 2 2 4 3 2 2" xfId="11280"/>
    <cellStyle name="Comma 4 3 2 2 4 3 3" xfId="8395"/>
    <cellStyle name="Comma 4 3 2 2 4 4" xfId="4064"/>
    <cellStyle name="Comma 4 3 2 2 4 4 2" xfId="9840"/>
    <cellStyle name="Comma 4 3 2 2 4 5" xfId="6955"/>
    <cellStyle name="Comma 4 3 2 2 4 6" xfId="31788"/>
    <cellStyle name="Comma 4 3 2 2 5" xfId="1606"/>
    <cellStyle name="Comma 4 3 2 2 5 2" xfId="3090"/>
    <cellStyle name="Comma 4 3 2 2 5 2 2" xfId="5991"/>
    <cellStyle name="Comma 4 3 2 2 5 2 2 2" xfId="11767"/>
    <cellStyle name="Comma 4 3 2 2 5 2 3" xfId="8882"/>
    <cellStyle name="Comma 4 3 2 2 5 3" xfId="4551"/>
    <cellStyle name="Comma 4 3 2 2 5 3 2" xfId="10327"/>
    <cellStyle name="Comma 4 3 2 2 5 4" xfId="7442"/>
    <cellStyle name="Comma 4 3 2 2 5 5" xfId="38723"/>
    <cellStyle name="Comma 4 3 2 2 6" xfId="2429"/>
    <cellStyle name="Comma 4 3 2 2 6 2" xfId="5333"/>
    <cellStyle name="Comma 4 3 2 2 6 2 2" xfId="11109"/>
    <cellStyle name="Comma 4 3 2 2 6 3" xfId="8224"/>
    <cellStyle name="Comma 4 3 2 2 6 4" xfId="48884"/>
    <cellStyle name="Comma 4 3 2 2 7" xfId="3893"/>
    <cellStyle name="Comma 4 3 2 2 7 2" xfId="9669"/>
    <cellStyle name="Comma 4 3 2 2 7 3" xfId="53506"/>
    <cellStyle name="Comma 4 3 2 2 8" xfId="6784"/>
    <cellStyle name="Comma 4 3 2 2 9" xfId="13373"/>
    <cellStyle name="Comma 4 3 2 3" xfId="929"/>
    <cellStyle name="Comma 4 3 2 3 2" xfId="1367"/>
    <cellStyle name="Comma 4 3 2 3 2 2" xfId="2071"/>
    <cellStyle name="Comma 4 3 2 3 2 2 2" xfId="3554"/>
    <cellStyle name="Comma 4 3 2 3 2 2 2 2" xfId="6455"/>
    <cellStyle name="Comma 4 3 2 3 2 2 2 2 2" xfId="12231"/>
    <cellStyle name="Comma 4 3 2 3 2 2 2 3" xfId="9346"/>
    <cellStyle name="Comma 4 3 2 3 2 2 3" xfId="5015"/>
    <cellStyle name="Comma 4 3 2 3 2 2 3 2" xfId="10791"/>
    <cellStyle name="Comma 4 3 2 3 2 2 4" xfId="7906"/>
    <cellStyle name="Comma 4 3 2 3 2 2 5" xfId="44189"/>
    <cellStyle name="Comma 4 3 2 3 2 3" xfId="2896"/>
    <cellStyle name="Comma 4 3 2 3 2 3 2" xfId="5797"/>
    <cellStyle name="Comma 4 3 2 3 2 3 2 2" xfId="11573"/>
    <cellStyle name="Comma 4 3 2 3 2 3 3" xfId="8688"/>
    <cellStyle name="Comma 4 3 2 3 2 4" xfId="4357"/>
    <cellStyle name="Comma 4 3 2 3 2 4 2" xfId="10133"/>
    <cellStyle name="Comma 4 3 2 3 2 5" xfId="7248"/>
    <cellStyle name="Comma 4 3 2 3 2 6" xfId="31791"/>
    <cellStyle name="Comma 4 3 2 3 3" xfId="1134"/>
    <cellStyle name="Comma 4 3 2 3 3 2" xfId="1838"/>
    <cellStyle name="Comma 4 3 2 3 3 2 2" xfId="3321"/>
    <cellStyle name="Comma 4 3 2 3 3 2 2 2" xfId="6222"/>
    <cellStyle name="Comma 4 3 2 3 3 2 2 2 2" xfId="11998"/>
    <cellStyle name="Comma 4 3 2 3 3 2 2 3" xfId="9113"/>
    <cellStyle name="Comma 4 3 2 3 3 2 3" xfId="4782"/>
    <cellStyle name="Comma 4 3 2 3 3 2 3 2" xfId="10558"/>
    <cellStyle name="Comma 4 3 2 3 3 2 4" xfId="7673"/>
    <cellStyle name="Comma 4 3 2 3 3 3" xfId="2663"/>
    <cellStyle name="Comma 4 3 2 3 3 3 2" xfId="5564"/>
    <cellStyle name="Comma 4 3 2 3 3 3 2 2" xfId="11340"/>
    <cellStyle name="Comma 4 3 2 3 3 3 3" xfId="8455"/>
    <cellStyle name="Comma 4 3 2 3 3 4" xfId="4124"/>
    <cellStyle name="Comma 4 3 2 3 3 4 2" xfId="9900"/>
    <cellStyle name="Comma 4 3 2 3 3 5" xfId="7015"/>
    <cellStyle name="Comma 4 3 2 3 3 6" xfId="38073"/>
    <cellStyle name="Comma 4 3 2 3 4" xfId="1663"/>
    <cellStyle name="Comma 4 3 2 3 4 2" xfId="3146"/>
    <cellStyle name="Comma 4 3 2 3 4 2 2" xfId="6047"/>
    <cellStyle name="Comma 4 3 2 3 4 2 2 2" xfId="11823"/>
    <cellStyle name="Comma 4 3 2 3 4 2 3" xfId="8938"/>
    <cellStyle name="Comma 4 3 2 3 4 3" xfId="4607"/>
    <cellStyle name="Comma 4 3 2 3 4 3 2" xfId="10383"/>
    <cellStyle name="Comma 4 3 2 3 4 4" xfId="7498"/>
    <cellStyle name="Comma 4 3 2 3 4 5" xfId="48887"/>
    <cellStyle name="Comma 4 3 2 3 5" xfId="2486"/>
    <cellStyle name="Comma 4 3 2 3 5 2" xfId="5389"/>
    <cellStyle name="Comma 4 3 2 3 5 2 2" xfId="11165"/>
    <cellStyle name="Comma 4 3 2 3 5 3" xfId="8280"/>
    <cellStyle name="Comma 4 3 2 3 5 4" xfId="53509"/>
    <cellStyle name="Comma 4 3 2 3 6" xfId="3949"/>
    <cellStyle name="Comma 4 3 2 3 6 2" xfId="9725"/>
    <cellStyle name="Comma 4 3 2 3 7" xfId="6840"/>
    <cellStyle name="Comma 4 3 2 3 8" xfId="13375"/>
    <cellStyle name="Comma 4 3 2 4" xfId="1251"/>
    <cellStyle name="Comma 4 3 2 4 2" xfId="1955"/>
    <cellStyle name="Comma 4 3 2 4 2 2" xfId="3438"/>
    <cellStyle name="Comma 4 3 2 4 2 2 2" xfId="6339"/>
    <cellStyle name="Comma 4 3 2 4 2 2 2 2" xfId="12115"/>
    <cellStyle name="Comma 4 3 2 4 2 2 3" xfId="9230"/>
    <cellStyle name="Comma 4 3 2 4 2 2 4" xfId="44190"/>
    <cellStyle name="Comma 4 3 2 4 2 3" xfId="4899"/>
    <cellStyle name="Comma 4 3 2 4 2 3 2" xfId="10675"/>
    <cellStyle name="Comma 4 3 2 4 2 4" xfId="7790"/>
    <cellStyle name="Comma 4 3 2 4 2 5" xfId="31792"/>
    <cellStyle name="Comma 4 3 2 4 3" xfId="2780"/>
    <cellStyle name="Comma 4 3 2 4 3 2" xfId="5681"/>
    <cellStyle name="Comma 4 3 2 4 3 2 2" xfId="11457"/>
    <cellStyle name="Comma 4 3 2 4 3 3" xfId="8572"/>
    <cellStyle name="Comma 4 3 2 4 3 4" xfId="39374"/>
    <cellStyle name="Comma 4 3 2 4 4" xfId="4241"/>
    <cellStyle name="Comma 4 3 2 4 4 2" xfId="10017"/>
    <cellStyle name="Comma 4 3 2 4 4 3" xfId="48888"/>
    <cellStyle name="Comma 4 3 2 4 5" xfId="7132"/>
    <cellStyle name="Comma 4 3 2 4 5 2" xfId="53510"/>
    <cellStyle name="Comma 4 3 2 4 6" xfId="25382"/>
    <cellStyle name="Comma 4 3 2 5" xfId="1014"/>
    <cellStyle name="Comma 4 3 2 5 2" xfId="1722"/>
    <cellStyle name="Comma 4 3 2 5 2 2" xfId="3205"/>
    <cellStyle name="Comma 4 3 2 5 2 2 2" xfId="6106"/>
    <cellStyle name="Comma 4 3 2 5 2 2 2 2" xfId="11882"/>
    <cellStyle name="Comma 4 3 2 5 2 2 3" xfId="8997"/>
    <cellStyle name="Comma 4 3 2 5 2 2 4" xfId="44191"/>
    <cellStyle name="Comma 4 3 2 5 2 3" xfId="4666"/>
    <cellStyle name="Comma 4 3 2 5 2 3 2" xfId="10442"/>
    <cellStyle name="Comma 4 3 2 5 2 4" xfId="7557"/>
    <cellStyle name="Comma 4 3 2 5 2 5" xfId="31793"/>
    <cellStyle name="Comma 4 3 2 5 3" xfId="2546"/>
    <cellStyle name="Comma 4 3 2 5 3 2" xfId="5448"/>
    <cellStyle name="Comma 4 3 2 5 3 2 2" xfId="11224"/>
    <cellStyle name="Comma 4 3 2 5 3 3" xfId="8339"/>
    <cellStyle name="Comma 4 3 2 5 3 4" xfId="40673"/>
    <cellStyle name="Comma 4 3 2 5 4" xfId="4008"/>
    <cellStyle name="Comma 4 3 2 5 4 2" xfId="9784"/>
    <cellStyle name="Comma 4 3 2 5 4 3" xfId="48889"/>
    <cellStyle name="Comma 4 3 2 5 5" xfId="6899"/>
    <cellStyle name="Comma 4 3 2 5 5 2" xfId="53511"/>
    <cellStyle name="Comma 4 3 2 5 6" xfId="26662"/>
    <cellStyle name="Comma 4 3 2 6" xfId="2189"/>
    <cellStyle name="Comma 4 3 2 6 2" xfId="3668"/>
    <cellStyle name="Comma 4 3 2 6 2 2" xfId="6569"/>
    <cellStyle name="Comma 4 3 2 6 2 2 2" xfId="12345"/>
    <cellStyle name="Comma 4 3 2 6 2 3" xfId="9460"/>
    <cellStyle name="Comma 4 3 2 6 2 4" xfId="44185"/>
    <cellStyle name="Comma 4 3 2 6 3" xfId="5129"/>
    <cellStyle name="Comma 4 3 2 6 3 2" xfId="10905"/>
    <cellStyle name="Comma 4 3 2 6 4" xfId="8020"/>
    <cellStyle name="Comma 4 3 2 6 5" xfId="31787"/>
    <cellStyle name="Comma 4 3 2 7" xfId="2248"/>
    <cellStyle name="Comma 4 3 2 7 2" xfId="3725"/>
    <cellStyle name="Comma 4 3 2 7 2 2" xfId="6626"/>
    <cellStyle name="Comma 4 3 2 7 2 2 2" xfId="12402"/>
    <cellStyle name="Comma 4 3 2 7 2 3" xfId="9517"/>
    <cellStyle name="Comma 4 3 2 7 3" xfId="5186"/>
    <cellStyle name="Comma 4 3 2 7 3 2" xfId="10962"/>
    <cellStyle name="Comma 4 3 2 7 4" xfId="8077"/>
    <cellStyle name="Comma 4 3 2 7 5" xfId="37413"/>
    <cellStyle name="Comma 4 3 2 8" xfId="1523"/>
    <cellStyle name="Comma 4 3 2 8 2" xfId="3009"/>
    <cellStyle name="Comma 4 3 2 8 2 2" xfId="5910"/>
    <cellStyle name="Comma 4 3 2 8 2 2 2" xfId="11686"/>
    <cellStyle name="Comma 4 3 2 8 2 3" xfId="8801"/>
    <cellStyle name="Comma 4 3 2 8 3" xfId="4470"/>
    <cellStyle name="Comma 4 3 2 8 3 2" xfId="10246"/>
    <cellStyle name="Comma 4 3 2 8 4" xfId="7361"/>
    <cellStyle name="Comma 4 3 2 8 5" xfId="48883"/>
    <cellStyle name="Comma 4 3 2 9" xfId="2347"/>
    <cellStyle name="Comma 4 3 2 9 2" xfId="5252"/>
    <cellStyle name="Comma 4 3 2 9 2 2" xfId="11028"/>
    <cellStyle name="Comma 4 3 2 9 3" xfId="8143"/>
    <cellStyle name="Comma 4 3 2 9 4" xfId="53505"/>
    <cellStyle name="Comma 4 3 3" xfId="826"/>
    <cellStyle name="Comma 4 3 3 2" xfId="1160"/>
    <cellStyle name="Comma 4 3 3 2 2" xfId="1393"/>
    <cellStyle name="Comma 4 3 3 2 2 2" xfId="2097"/>
    <cellStyle name="Comma 4 3 3 2 2 2 2" xfId="3580"/>
    <cellStyle name="Comma 4 3 3 2 2 2 2 2" xfId="6481"/>
    <cellStyle name="Comma 4 3 3 2 2 2 2 2 2" xfId="12257"/>
    <cellStyle name="Comma 4 3 3 2 2 2 2 3" xfId="9372"/>
    <cellStyle name="Comma 4 3 3 2 2 2 3" xfId="5041"/>
    <cellStyle name="Comma 4 3 3 2 2 2 3 2" xfId="10817"/>
    <cellStyle name="Comma 4 3 3 2 2 2 4" xfId="7932"/>
    <cellStyle name="Comma 4 3 3 2 2 3" xfId="2922"/>
    <cellStyle name="Comma 4 3 3 2 2 3 2" xfId="5823"/>
    <cellStyle name="Comma 4 3 3 2 2 3 2 2" xfId="11599"/>
    <cellStyle name="Comma 4 3 3 2 2 3 3" xfId="8714"/>
    <cellStyle name="Comma 4 3 3 2 2 4" xfId="4383"/>
    <cellStyle name="Comma 4 3 3 2 2 4 2" xfId="10159"/>
    <cellStyle name="Comma 4 3 3 2 2 5" xfId="7274"/>
    <cellStyle name="Comma 4 3 3 2 3" xfId="1864"/>
    <cellStyle name="Comma 4 3 3 2 3 2" xfId="3347"/>
    <cellStyle name="Comma 4 3 3 2 3 2 2" xfId="6248"/>
    <cellStyle name="Comma 4 3 3 2 3 2 2 2" xfId="12024"/>
    <cellStyle name="Comma 4 3 3 2 3 2 3" xfId="9139"/>
    <cellStyle name="Comma 4 3 3 2 3 3" xfId="4808"/>
    <cellStyle name="Comma 4 3 3 2 3 3 2" xfId="10584"/>
    <cellStyle name="Comma 4 3 3 2 3 4" xfId="7699"/>
    <cellStyle name="Comma 4 3 3 2 4" xfId="2689"/>
    <cellStyle name="Comma 4 3 3 2 4 2" xfId="5590"/>
    <cellStyle name="Comma 4 3 3 2 4 2 2" xfId="11366"/>
    <cellStyle name="Comma 4 3 3 2 4 3" xfId="8481"/>
    <cellStyle name="Comma 4 3 3 2 5" xfId="4150"/>
    <cellStyle name="Comma 4 3 3 2 5 2" xfId="9926"/>
    <cellStyle name="Comma 4 3 3 2 6" xfId="7041"/>
    <cellStyle name="Comma 4 3 3 2 7" xfId="13377"/>
    <cellStyle name="Comma 4 3 3 3" xfId="1277"/>
    <cellStyle name="Comma 4 3 3 3 2" xfId="1981"/>
    <cellStyle name="Comma 4 3 3 3 2 2" xfId="3464"/>
    <cellStyle name="Comma 4 3 3 3 2 2 2" xfId="6365"/>
    <cellStyle name="Comma 4 3 3 3 2 2 2 2" xfId="12141"/>
    <cellStyle name="Comma 4 3 3 3 2 2 3" xfId="9256"/>
    <cellStyle name="Comma 4 3 3 3 2 3" xfId="4925"/>
    <cellStyle name="Comma 4 3 3 3 2 3 2" xfId="10701"/>
    <cellStyle name="Comma 4 3 3 3 2 4" xfId="7816"/>
    <cellStyle name="Comma 4 3 3 3 3" xfId="2806"/>
    <cellStyle name="Comma 4 3 3 3 3 2" xfId="5707"/>
    <cellStyle name="Comma 4 3 3 3 3 2 2" xfId="11483"/>
    <cellStyle name="Comma 4 3 3 3 3 3" xfId="8598"/>
    <cellStyle name="Comma 4 3 3 3 4" xfId="4267"/>
    <cellStyle name="Comma 4 3 3 3 4 2" xfId="10043"/>
    <cellStyle name="Comma 4 3 3 3 5" xfId="7158"/>
    <cellStyle name="Comma 4 3 3 4" xfId="1041"/>
    <cellStyle name="Comma 4 3 3 4 2" xfId="1748"/>
    <cellStyle name="Comma 4 3 3 4 2 2" xfId="3231"/>
    <cellStyle name="Comma 4 3 3 4 2 2 2" xfId="6132"/>
    <cellStyle name="Comma 4 3 3 4 2 2 2 2" xfId="11908"/>
    <cellStyle name="Comma 4 3 3 4 2 2 3" xfId="9023"/>
    <cellStyle name="Comma 4 3 3 4 2 3" xfId="4692"/>
    <cellStyle name="Comma 4 3 3 4 2 3 2" xfId="10468"/>
    <cellStyle name="Comma 4 3 3 4 2 4" xfId="7583"/>
    <cellStyle name="Comma 4 3 3 4 3" xfId="2572"/>
    <cellStyle name="Comma 4 3 3 4 3 2" xfId="5474"/>
    <cellStyle name="Comma 4 3 3 4 3 2 2" xfId="11250"/>
    <cellStyle name="Comma 4 3 3 4 3 3" xfId="8365"/>
    <cellStyle name="Comma 4 3 3 4 4" xfId="4034"/>
    <cellStyle name="Comma 4 3 3 4 4 2" xfId="9810"/>
    <cellStyle name="Comma 4 3 3 4 5" xfId="6925"/>
    <cellStyle name="Comma 4 3 3 5" xfId="1576"/>
    <cellStyle name="Comma 4 3 3 5 2" xfId="3060"/>
    <cellStyle name="Comma 4 3 3 5 2 2" xfId="5961"/>
    <cellStyle name="Comma 4 3 3 5 2 2 2" xfId="11737"/>
    <cellStyle name="Comma 4 3 3 5 2 3" xfId="8852"/>
    <cellStyle name="Comma 4 3 3 5 3" xfId="4521"/>
    <cellStyle name="Comma 4 3 3 5 3 2" xfId="10297"/>
    <cellStyle name="Comma 4 3 3 5 4" xfId="7412"/>
    <cellStyle name="Comma 4 3 3 6" xfId="2399"/>
    <cellStyle name="Comma 4 3 3 6 2" xfId="5303"/>
    <cellStyle name="Comma 4 3 3 6 2 2" xfId="11079"/>
    <cellStyle name="Comma 4 3 3 6 3" xfId="8194"/>
    <cellStyle name="Comma 4 3 3 7" xfId="3863"/>
    <cellStyle name="Comma 4 3 3 7 2" xfId="9639"/>
    <cellStyle name="Comma 4 3 3 8" xfId="6754"/>
    <cellStyle name="Comma 4 3 3 9" xfId="13376"/>
    <cellStyle name="Comma 4 3 4" xfId="899"/>
    <cellStyle name="Comma 4 3 4 2" xfId="1341"/>
    <cellStyle name="Comma 4 3 4 2 2" xfId="2045"/>
    <cellStyle name="Comma 4 3 4 2 2 2" xfId="3528"/>
    <cellStyle name="Comma 4 3 4 2 2 2 2" xfId="6429"/>
    <cellStyle name="Comma 4 3 4 2 2 2 2 2" xfId="12205"/>
    <cellStyle name="Comma 4 3 4 2 2 2 3" xfId="9320"/>
    <cellStyle name="Comma 4 3 4 2 2 3" xfId="4989"/>
    <cellStyle name="Comma 4 3 4 2 2 3 2" xfId="10765"/>
    <cellStyle name="Comma 4 3 4 2 2 4" xfId="7880"/>
    <cellStyle name="Comma 4 3 4 2 3" xfId="2870"/>
    <cellStyle name="Comma 4 3 4 2 3 2" xfId="5771"/>
    <cellStyle name="Comma 4 3 4 2 3 2 2" xfId="11547"/>
    <cellStyle name="Comma 4 3 4 2 3 3" xfId="8662"/>
    <cellStyle name="Comma 4 3 4 2 4" xfId="4331"/>
    <cellStyle name="Comma 4 3 4 2 4 2" xfId="10107"/>
    <cellStyle name="Comma 4 3 4 2 5" xfId="7222"/>
    <cellStyle name="Comma 4 3 4 3" xfId="1108"/>
    <cellStyle name="Comma 4 3 4 3 2" xfId="1812"/>
    <cellStyle name="Comma 4 3 4 3 2 2" xfId="3295"/>
    <cellStyle name="Comma 4 3 4 3 2 2 2" xfId="6196"/>
    <cellStyle name="Comma 4 3 4 3 2 2 2 2" xfId="11972"/>
    <cellStyle name="Comma 4 3 4 3 2 2 3" xfId="9087"/>
    <cellStyle name="Comma 4 3 4 3 2 3" xfId="4756"/>
    <cellStyle name="Comma 4 3 4 3 2 3 2" xfId="10532"/>
    <cellStyle name="Comma 4 3 4 3 2 4" xfId="7647"/>
    <cellStyle name="Comma 4 3 4 3 3" xfId="2637"/>
    <cellStyle name="Comma 4 3 4 3 3 2" xfId="5538"/>
    <cellStyle name="Comma 4 3 4 3 3 2 2" xfId="11314"/>
    <cellStyle name="Comma 4 3 4 3 3 3" xfId="8429"/>
    <cellStyle name="Comma 4 3 4 3 4" xfId="4098"/>
    <cellStyle name="Comma 4 3 4 3 4 2" xfId="9874"/>
    <cellStyle name="Comma 4 3 4 3 5" xfId="6989"/>
    <cellStyle name="Comma 4 3 4 4" xfId="1633"/>
    <cellStyle name="Comma 4 3 4 4 2" xfId="3116"/>
    <cellStyle name="Comma 4 3 4 4 2 2" xfId="6017"/>
    <cellStyle name="Comma 4 3 4 4 2 2 2" xfId="11793"/>
    <cellStyle name="Comma 4 3 4 4 2 3" xfId="8908"/>
    <cellStyle name="Comma 4 3 4 4 3" xfId="4577"/>
    <cellStyle name="Comma 4 3 4 4 3 2" xfId="10353"/>
    <cellStyle name="Comma 4 3 4 4 4" xfId="7468"/>
    <cellStyle name="Comma 4 3 4 5" xfId="2456"/>
    <cellStyle name="Comma 4 3 4 5 2" xfId="5359"/>
    <cellStyle name="Comma 4 3 4 5 2 2" xfId="11135"/>
    <cellStyle name="Comma 4 3 4 5 3" xfId="8250"/>
    <cellStyle name="Comma 4 3 4 6" xfId="3919"/>
    <cellStyle name="Comma 4 3 4 6 2" xfId="9695"/>
    <cellStyle name="Comma 4 3 4 7" xfId="6810"/>
    <cellStyle name="Comma 4 3 4 8" xfId="13378"/>
    <cellStyle name="Comma 4 3 5" xfId="1225"/>
    <cellStyle name="Comma 4 3 5 2" xfId="1929"/>
    <cellStyle name="Comma 4 3 5 2 2" xfId="3412"/>
    <cellStyle name="Comma 4 3 5 2 2 2" xfId="6313"/>
    <cellStyle name="Comma 4 3 5 2 2 2 2" xfId="12089"/>
    <cellStyle name="Comma 4 3 5 2 2 3" xfId="9204"/>
    <cellStyle name="Comma 4 3 5 2 3" xfId="4873"/>
    <cellStyle name="Comma 4 3 5 2 3 2" xfId="10649"/>
    <cellStyle name="Comma 4 3 5 2 4" xfId="7764"/>
    <cellStyle name="Comma 4 3 5 3" xfId="2754"/>
    <cellStyle name="Comma 4 3 5 3 2" xfId="5655"/>
    <cellStyle name="Comma 4 3 5 3 2 2" xfId="11431"/>
    <cellStyle name="Comma 4 3 5 3 3" xfId="8546"/>
    <cellStyle name="Comma 4 3 5 4" xfId="4215"/>
    <cellStyle name="Comma 4 3 5 4 2" xfId="9991"/>
    <cellStyle name="Comma 4 3 5 5" xfId="7106"/>
    <cellStyle name="Comma 4 3 5 6" xfId="17109"/>
    <cellStyle name="Comma 4 3 6" xfId="988"/>
    <cellStyle name="Comma 4 3 6 2" xfId="1696"/>
    <cellStyle name="Comma 4 3 6 2 2" xfId="3179"/>
    <cellStyle name="Comma 4 3 6 2 2 2" xfId="6080"/>
    <cellStyle name="Comma 4 3 6 2 2 2 2" xfId="11856"/>
    <cellStyle name="Comma 4 3 6 2 2 3" xfId="8971"/>
    <cellStyle name="Comma 4 3 6 2 3" xfId="4640"/>
    <cellStyle name="Comma 4 3 6 2 3 2" xfId="10416"/>
    <cellStyle name="Comma 4 3 6 2 4" xfId="7531"/>
    <cellStyle name="Comma 4 3 6 3" xfId="2520"/>
    <cellStyle name="Comma 4 3 6 3 2" xfId="5422"/>
    <cellStyle name="Comma 4 3 6 3 2 2" xfId="11198"/>
    <cellStyle name="Comma 4 3 6 3 3" xfId="8313"/>
    <cellStyle name="Comma 4 3 6 4" xfId="3982"/>
    <cellStyle name="Comma 4 3 6 4 2" xfId="9758"/>
    <cellStyle name="Comma 4 3 6 5" xfId="6873"/>
    <cellStyle name="Comma 4 3 7" xfId="2163"/>
    <cellStyle name="Comma 4 3 7 2" xfId="3642"/>
    <cellStyle name="Comma 4 3 7 2 2" xfId="6543"/>
    <cellStyle name="Comma 4 3 7 2 2 2" xfId="12319"/>
    <cellStyle name="Comma 4 3 7 2 3" xfId="9434"/>
    <cellStyle name="Comma 4 3 7 3" xfId="5103"/>
    <cellStyle name="Comma 4 3 7 3 2" xfId="10879"/>
    <cellStyle name="Comma 4 3 7 4" xfId="7994"/>
    <cellStyle name="Comma 4 3 8" xfId="2222"/>
    <cellStyle name="Comma 4 3 8 2" xfId="3699"/>
    <cellStyle name="Comma 4 3 8 2 2" xfId="6600"/>
    <cellStyle name="Comma 4 3 8 2 2 2" xfId="12376"/>
    <cellStyle name="Comma 4 3 8 2 3" xfId="9491"/>
    <cellStyle name="Comma 4 3 8 3" xfId="5160"/>
    <cellStyle name="Comma 4 3 8 3 2" xfId="10936"/>
    <cellStyle name="Comma 4 3 8 4" xfId="8051"/>
    <cellStyle name="Comma 4 3 9" xfId="1492"/>
    <cellStyle name="Comma 4 3 9 2" xfId="2979"/>
    <cellStyle name="Comma 4 3 9 2 2" xfId="5880"/>
    <cellStyle name="Comma 4 3 9 2 2 2" xfId="11656"/>
    <cellStyle name="Comma 4 3 9 2 3" xfId="8771"/>
    <cellStyle name="Comma 4 3 9 3" xfId="4440"/>
    <cellStyle name="Comma 4 3 9 3 2" xfId="10216"/>
    <cellStyle name="Comma 4 3 9 4" xfId="7331"/>
    <cellStyle name="Comma 4 4" xfId="670"/>
    <cellStyle name="Comma 4 4 10" xfId="3796"/>
    <cellStyle name="Comma 4 4 10 2" xfId="9572"/>
    <cellStyle name="Comma 4 4 11" xfId="6687"/>
    <cellStyle name="Comma 4 4 12" xfId="13379"/>
    <cellStyle name="Comma 4 4 2" xfId="843"/>
    <cellStyle name="Comma 4 4 2 2" xfId="1174"/>
    <cellStyle name="Comma 4 4 2 2 2" xfId="1407"/>
    <cellStyle name="Comma 4 4 2 2 2 2" xfId="2111"/>
    <cellStyle name="Comma 4 4 2 2 2 2 2" xfId="3594"/>
    <cellStyle name="Comma 4 4 2 2 2 2 2 2" xfId="6495"/>
    <cellStyle name="Comma 4 4 2 2 2 2 2 2 2" xfId="12271"/>
    <cellStyle name="Comma 4 4 2 2 2 2 2 3" xfId="9386"/>
    <cellStyle name="Comma 4 4 2 2 2 2 3" xfId="5055"/>
    <cellStyle name="Comma 4 4 2 2 2 2 3 2" xfId="10831"/>
    <cellStyle name="Comma 4 4 2 2 2 2 4" xfId="7946"/>
    <cellStyle name="Comma 4 4 2 2 2 3" xfId="2936"/>
    <cellStyle name="Comma 4 4 2 2 2 3 2" xfId="5837"/>
    <cellStyle name="Comma 4 4 2 2 2 3 2 2" xfId="11613"/>
    <cellStyle name="Comma 4 4 2 2 2 3 3" xfId="8728"/>
    <cellStyle name="Comma 4 4 2 2 2 4" xfId="4397"/>
    <cellStyle name="Comma 4 4 2 2 2 4 2" xfId="10173"/>
    <cellStyle name="Comma 4 4 2 2 2 5" xfId="7288"/>
    <cellStyle name="Comma 4 4 2 2 2 6" xfId="13382"/>
    <cellStyle name="Comma 4 4 2 2 3" xfId="1878"/>
    <cellStyle name="Comma 4 4 2 2 3 2" xfId="3361"/>
    <cellStyle name="Comma 4 4 2 2 3 2 2" xfId="6262"/>
    <cellStyle name="Comma 4 4 2 2 3 2 2 2" xfId="12038"/>
    <cellStyle name="Comma 4 4 2 2 3 2 3" xfId="9153"/>
    <cellStyle name="Comma 4 4 2 2 3 3" xfId="4822"/>
    <cellStyle name="Comma 4 4 2 2 3 3 2" xfId="10598"/>
    <cellStyle name="Comma 4 4 2 2 3 4" xfId="7713"/>
    <cellStyle name="Comma 4 4 2 2 4" xfId="2703"/>
    <cellStyle name="Comma 4 4 2 2 4 2" xfId="5604"/>
    <cellStyle name="Comma 4 4 2 2 4 2 2" xfId="11380"/>
    <cellStyle name="Comma 4 4 2 2 4 3" xfId="8495"/>
    <cellStyle name="Comma 4 4 2 2 5" xfId="4164"/>
    <cellStyle name="Comma 4 4 2 2 5 2" xfId="9940"/>
    <cellStyle name="Comma 4 4 2 2 6" xfId="7055"/>
    <cellStyle name="Comma 4 4 2 2 7" xfId="13381"/>
    <cellStyle name="Comma 4 4 2 3" xfId="1291"/>
    <cellStyle name="Comma 4 4 2 3 2" xfId="1995"/>
    <cellStyle name="Comma 4 4 2 3 2 2" xfId="3478"/>
    <cellStyle name="Comma 4 4 2 3 2 2 2" xfId="6379"/>
    <cellStyle name="Comma 4 4 2 3 2 2 2 2" xfId="12155"/>
    <cellStyle name="Comma 4 4 2 3 2 2 3" xfId="9270"/>
    <cellStyle name="Comma 4 4 2 3 2 3" xfId="4939"/>
    <cellStyle name="Comma 4 4 2 3 2 3 2" xfId="10715"/>
    <cellStyle name="Comma 4 4 2 3 2 4" xfId="7830"/>
    <cellStyle name="Comma 4 4 2 3 3" xfId="2820"/>
    <cellStyle name="Comma 4 4 2 3 3 2" xfId="5721"/>
    <cellStyle name="Comma 4 4 2 3 3 2 2" xfId="11497"/>
    <cellStyle name="Comma 4 4 2 3 3 3" xfId="8612"/>
    <cellStyle name="Comma 4 4 2 3 4" xfId="4281"/>
    <cellStyle name="Comma 4 4 2 3 4 2" xfId="10057"/>
    <cellStyle name="Comma 4 4 2 3 5" xfId="7172"/>
    <cellStyle name="Comma 4 4 2 3 6" xfId="13383"/>
    <cellStyle name="Comma 4 4 2 4" xfId="1055"/>
    <cellStyle name="Comma 4 4 2 4 2" xfId="1762"/>
    <cellStyle name="Comma 4 4 2 4 2 2" xfId="3245"/>
    <cellStyle name="Comma 4 4 2 4 2 2 2" xfId="6146"/>
    <cellStyle name="Comma 4 4 2 4 2 2 2 2" xfId="11922"/>
    <cellStyle name="Comma 4 4 2 4 2 2 3" xfId="9037"/>
    <cellStyle name="Comma 4 4 2 4 2 3" xfId="4706"/>
    <cellStyle name="Comma 4 4 2 4 2 3 2" xfId="10482"/>
    <cellStyle name="Comma 4 4 2 4 2 4" xfId="7597"/>
    <cellStyle name="Comma 4 4 2 4 3" xfId="2586"/>
    <cellStyle name="Comma 4 4 2 4 3 2" xfId="5488"/>
    <cellStyle name="Comma 4 4 2 4 3 2 2" xfId="11264"/>
    <cellStyle name="Comma 4 4 2 4 3 3" xfId="8379"/>
    <cellStyle name="Comma 4 4 2 4 4" xfId="4048"/>
    <cellStyle name="Comma 4 4 2 4 4 2" xfId="9824"/>
    <cellStyle name="Comma 4 4 2 4 5" xfId="6939"/>
    <cellStyle name="Comma 4 4 2 5" xfId="1590"/>
    <cellStyle name="Comma 4 4 2 5 2" xfId="3074"/>
    <cellStyle name="Comma 4 4 2 5 2 2" xfId="5975"/>
    <cellStyle name="Comma 4 4 2 5 2 2 2" xfId="11751"/>
    <cellStyle name="Comma 4 4 2 5 2 3" xfId="8866"/>
    <cellStyle name="Comma 4 4 2 5 3" xfId="4535"/>
    <cellStyle name="Comma 4 4 2 5 3 2" xfId="10311"/>
    <cellStyle name="Comma 4 4 2 5 4" xfId="7426"/>
    <cellStyle name="Comma 4 4 2 6" xfId="2413"/>
    <cellStyle name="Comma 4 4 2 6 2" xfId="5317"/>
    <cellStyle name="Comma 4 4 2 6 2 2" xfId="11093"/>
    <cellStyle name="Comma 4 4 2 6 3" xfId="8208"/>
    <cellStyle name="Comma 4 4 2 7" xfId="3877"/>
    <cellStyle name="Comma 4 4 2 7 2" xfId="9653"/>
    <cellStyle name="Comma 4 4 2 8" xfId="6768"/>
    <cellStyle name="Comma 4 4 2 9" xfId="13380"/>
    <cellStyle name="Comma 4 4 3" xfId="913"/>
    <cellStyle name="Comma 4 4 3 2" xfId="1351"/>
    <cellStyle name="Comma 4 4 3 2 2" xfId="2055"/>
    <cellStyle name="Comma 4 4 3 2 2 2" xfId="3538"/>
    <cellStyle name="Comma 4 4 3 2 2 2 2" xfId="6439"/>
    <cellStyle name="Comma 4 4 3 2 2 2 2 2" xfId="12215"/>
    <cellStyle name="Comma 4 4 3 2 2 2 3" xfId="9330"/>
    <cellStyle name="Comma 4 4 3 2 2 3" xfId="4999"/>
    <cellStyle name="Comma 4 4 3 2 2 3 2" xfId="10775"/>
    <cellStyle name="Comma 4 4 3 2 2 4" xfId="7890"/>
    <cellStyle name="Comma 4 4 3 2 3" xfId="2880"/>
    <cellStyle name="Comma 4 4 3 2 3 2" xfId="5781"/>
    <cellStyle name="Comma 4 4 3 2 3 2 2" xfId="11557"/>
    <cellStyle name="Comma 4 4 3 2 3 3" xfId="8672"/>
    <cellStyle name="Comma 4 4 3 2 4" xfId="4341"/>
    <cellStyle name="Comma 4 4 3 2 4 2" xfId="10117"/>
    <cellStyle name="Comma 4 4 3 2 5" xfId="7232"/>
    <cellStyle name="Comma 4 4 3 2 6" xfId="13385"/>
    <cellStyle name="Comma 4 4 3 3" xfId="1118"/>
    <cellStyle name="Comma 4 4 3 3 2" xfId="1822"/>
    <cellStyle name="Comma 4 4 3 3 2 2" xfId="3305"/>
    <cellStyle name="Comma 4 4 3 3 2 2 2" xfId="6206"/>
    <cellStyle name="Comma 4 4 3 3 2 2 2 2" xfId="11982"/>
    <cellStyle name="Comma 4 4 3 3 2 2 3" xfId="9097"/>
    <cellStyle name="Comma 4 4 3 3 2 3" xfId="4766"/>
    <cellStyle name="Comma 4 4 3 3 2 3 2" xfId="10542"/>
    <cellStyle name="Comma 4 4 3 3 2 4" xfId="7657"/>
    <cellStyle name="Comma 4 4 3 3 3" xfId="2647"/>
    <cellStyle name="Comma 4 4 3 3 3 2" xfId="5548"/>
    <cellStyle name="Comma 4 4 3 3 3 2 2" xfId="11324"/>
    <cellStyle name="Comma 4 4 3 3 3 3" xfId="8439"/>
    <cellStyle name="Comma 4 4 3 3 4" xfId="4108"/>
    <cellStyle name="Comma 4 4 3 3 4 2" xfId="9884"/>
    <cellStyle name="Comma 4 4 3 3 5" xfId="6999"/>
    <cellStyle name="Comma 4 4 3 4" xfId="1647"/>
    <cellStyle name="Comma 4 4 3 4 2" xfId="3130"/>
    <cellStyle name="Comma 4 4 3 4 2 2" xfId="6031"/>
    <cellStyle name="Comma 4 4 3 4 2 2 2" xfId="11807"/>
    <cellStyle name="Comma 4 4 3 4 2 3" xfId="8922"/>
    <cellStyle name="Comma 4 4 3 4 3" xfId="4591"/>
    <cellStyle name="Comma 4 4 3 4 3 2" xfId="10367"/>
    <cellStyle name="Comma 4 4 3 4 4" xfId="7482"/>
    <cellStyle name="Comma 4 4 3 5" xfId="2470"/>
    <cellStyle name="Comma 4 4 3 5 2" xfId="5373"/>
    <cellStyle name="Comma 4 4 3 5 2 2" xfId="11149"/>
    <cellStyle name="Comma 4 4 3 5 3" xfId="8264"/>
    <cellStyle name="Comma 4 4 3 6" xfId="3933"/>
    <cellStyle name="Comma 4 4 3 6 2" xfId="9709"/>
    <cellStyle name="Comma 4 4 3 7" xfId="6824"/>
    <cellStyle name="Comma 4 4 3 8" xfId="13384"/>
    <cellStyle name="Comma 4 4 4" xfId="1235"/>
    <cellStyle name="Comma 4 4 4 2" xfId="1939"/>
    <cellStyle name="Comma 4 4 4 2 2" xfId="3422"/>
    <cellStyle name="Comma 4 4 4 2 2 2" xfId="6323"/>
    <cellStyle name="Comma 4 4 4 2 2 2 2" xfId="12099"/>
    <cellStyle name="Comma 4 4 4 2 2 3" xfId="9214"/>
    <cellStyle name="Comma 4 4 4 2 3" xfId="4883"/>
    <cellStyle name="Comma 4 4 4 2 3 2" xfId="10659"/>
    <cellStyle name="Comma 4 4 4 2 4" xfId="7774"/>
    <cellStyle name="Comma 4 4 4 3" xfId="2764"/>
    <cellStyle name="Comma 4 4 4 3 2" xfId="5665"/>
    <cellStyle name="Comma 4 4 4 3 2 2" xfId="11441"/>
    <cellStyle name="Comma 4 4 4 3 3" xfId="8556"/>
    <cellStyle name="Comma 4 4 4 4" xfId="4225"/>
    <cellStyle name="Comma 4 4 4 4 2" xfId="10001"/>
    <cellStyle name="Comma 4 4 4 5" xfId="7116"/>
    <cellStyle name="Comma 4 4 4 6" xfId="13386"/>
    <cellStyle name="Comma 4 4 5" xfId="998"/>
    <cellStyle name="Comma 4 4 5 2" xfId="1706"/>
    <cellStyle name="Comma 4 4 5 2 2" xfId="3189"/>
    <cellStyle name="Comma 4 4 5 2 2 2" xfId="6090"/>
    <cellStyle name="Comma 4 4 5 2 2 2 2" xfId="11866"/>
    <cellStyle name="Comma 4 4 5 2 2 3" xfId="8981"/>
    <cellStyle name="Comma 4 4 5 2 3" xfId="4650"/>
    <cellStyle name="Comma 4 4 5 2 3 2" xfId="10426"/>
    <cellStyle name="Comma 4 4 5 2 4" xfId="7541"/>
    <cellStyle name="Comma 4 4 5 3" xfId="2530"/>
    <cellStyle name="Comma 4 4 5 3 2" xfId="5432"/>
    <cellStyle name="Comma 4 4 5 3 2 2" xfId="11208"/>
    <cellStyle name="Comma 4 4 5 3 3" xfId="8323"/>
    <cellStyle name="Comma 4 4 5 4" xfId="3992"/>
    <cellStyle name="Comma 4 4 5 4 2" xfId="9768"/>
    <cellStyle name="Comma 4 4 5 5" xfId="6883"/>
    <cellStyle name="Comma 4 4 5 6" xfId="17473"/>
    <cellStyle name="Comma 4 4 6" xfId="2173"/>
    <cellStyle name="Comma 4 4 6 2" xfId="3652"/>
    <cellStyle name="Comma 4 4 6 2 2" xfId="6553"/>
    <cellStyle name="Comma 4 4 6 2 2 2" xfId="12329"/>
    <cellStyle name="Comma 4 4 6 2 3" xfId="9444"/>
    <cellStyle name="Comma 4 4 6 3" xfId="5113"/>
    <cellStyle name="Comma 4 4 6 3 2" xfId="10889"/>
    <cellStyle name="Comma 4 4 6 4" xfId="8004"/>
    <cellStyle name="Comma 4 4 7" xfId="2232"/>
    <cellStyle name="Comma 4 4 7 2" xfId="3709"/>
    <cellStyle name="Comma 4 4 7 2 2" xfId="6610"/>
    <cellStyle name="Comma 4 4 7 2 2 2" xfId="12386"/>
    <cellStyle name="Comma 4 4 7 2 3" xfId="9501"/>
    <cellStyle name="Comma 4 4 7 3" xfId="5170"/>
    <cellStyle name="Comma 4 4 7 3 2" xfId="10946"/>
    <cellStyle name="Comma 4 4 7 4" xfId="8061"/>
    <cellStyle name="Comma 4 4 8" xfId="1507"/>
    <cellStyle name="Comma 4 4 8 2" xfId="2993"/>
    <cellStyle name="Comma 4 4 8 2 2" xfId="5894"/>
    <cellStyle name="Comma 4 4 8 2 2 2" xfId="11670"/>
    <cellStyle name="Comma 4 4 8 2 3" xfId="8785"/>
    <cellStyle name="Comma 4 4 8 3" xfId="4454"/>
    <cellStyle name="Comma 4 4 8 3 2" xfId="10230"/>
    <cellStyle name="Comma 4 4 8 4" xfId="7345"/>
    <cellStyle name="Comma 4 4 9" xfId="2331"/>
    <cellStyle name="Comma 4 4 9 2" xfId="5236"/>
    <cellStyle name="Comma 4 4 9 2 2" xfId="11012"/>
    <cellStyle name="Comma 4 4 9 3" xfId="8127"/>
    <cellStyle name="Comma 4 5" xfId="805"/>
    <cellStyle name="Comma 4 5 10" xfId="13387"/>
    <cellStyle name="Comma 4 5 2" xfId="1144"/>
    <cellStyle name="Comma 4 5 2 2" xfId="1377"/>
    <cellStyle name="Comma 4 5 2 2 2" xfId="2081"/>
    <cellStyle name="Comma 4 5 2 2 2 2" xfId="3564"/>
    <cellStyle name="Comma 4 5 2 2 2 2 2" xfId="6465"/>
    <cellStyle name="Comma 4 5 2 2 2 2 2 2" xfId="12241"/>
    <cellStyle name="Comma 4 5 2 2 2 2 3" xfId="9356"/>
    <cellStyle name="Comma 4 5 2 2 2 2 4" xfId="44194"/>
    <cellStyle name="Comma 4 5 2 2 2 3" xfId="5025"/>
    <cellStyle name="Comma 4 5 2 2 2 3 2" xfId="10801"/>
    <cellStyle name="Comma 4 5 2 2 2 4" xfId="7916"/>
    <cellStyle name="Comma 4 5 2 2 2 5" xfId="31796"/>
    <cellStyle name="Comma 4 5 2 2 3" xfId="2906"/>
    <cellStyle name="Comma 4 5 2 2 3 2" xfId="5807"/>
    <cellStyle name="Comma 4 5 2 2 3 2 2" xfId="11583"/>
    <cellStyle name="Comma 4 5 2 2 3 3" xfId="8698"/>
    <cellStyle name="Comma 4 5 2 2 3 4" xfId="39512"/>
    <cellStyle name="Comma 4 5 2 2 4" xfId="4367"/>
    <cellStyle name="Comma 4 5 2 2 4 2" xfId="10143"/>
    <cellStyle name="Comma 4 5 2 2 4 3" xfId="48892"/>
    <cellStyle name="Comma 4 5 2 2 5" xfId="7258"/>
    <cellStyle name="Comma 4 5 2 2 5 2" xfId="53514"/>
    <cellStyle name="Comma 4 5 2 2 6" xfId="13389"/>
    <cellStyle name="Comma 4 5 2 3" xfId="1848"/>
    <cellStyle name="Comma 4 5 2 3 2" xfId="3331"/>
    <cellStyle name="Comma 4 5 2 3 2 2" xfId="6232"/>
    <cellStyle name="Comma 4 5 2 3 2 2 2" xfId="12008"/>
    <cellStyle name="Comma 4 5 2 3 2 2 3" xfId="44195"/>
    <cellStyle name="Comma 4 5 2 3 2 3" xfId="9123"/>
    <cellStyle name="Comma 4 5 2 3 2 4" xfId="31797"/>
    <cellStyle name="Comma 4 5 2 3 3" xfId="4792"/>
    <cellStyle name="Comma 4 5 2 3 3 2" xfId="10568"/>
    <cellStyle name="Comma 4 5 2 3 3 3" xfId="40813"/>
    <cellStyle name="Comma 4 5 2 3 4" xfId="7683"/>
    <cellStyle name="Comma 4 5 2 3 4 2" xfId="48893"/>
    <cellStyle name="Comma 4 5 2 3 5" xfId="53515"/>
    <cellStyle name="Comma 4 5 2 3 6" xfId="26792"/>
    <cellStyle name="Comma 4 5 2 4" xfId="2673"/>
    <cellStyle name="Comma 4 5 2 4 2" xfId="5574"/>
    <cellStyle name="Comma 4 5 2 4 2 2" xfId="11350"/>
    <cellStyle name="Comma 4 5 2 4 2 3" xfId="44193"/>
    <cellStyle name="Comma 4 5 2 4 3" xfId="8465"/>
    <cellStyle name="Comma 4 5 2 4 4" xfId="31795"/>
    <cellStyle name="Comma 4 5 2 5" xfId="4134"/>
    <cellStyle name="Comma 4 5 2 5 2" xfId="9910"/>
    <cellStyle name="Comma 4 5 2 5 3" xfId="38211"/>
    <cellStyle name="Comma 4 5 2 6" xfId="7025"/>
    <cellStyle name="Comma 4 5 2 6 2" xfId="48891"/>
    <cellStyle name="Comma 4 5 2 7" xfId="53513"/>
    <cellStyle name="Comma 4 5 2 8" xfId="13388"/>
    <cellStyle name="Comma 4 5 3" xfId="1261"/>
    <cellStyle name="Comma 4 5 3 2" xfId="1965"/>
    <cellStyle name="Comma 4 5 3 2 2" xfId="3448"/>
    <cellStyle name="Comma 4 5 3 2 2 2" xfId="6349"/>
    <cellStyle name="Comma 4 5 3 2 2 2 2" xfId="12125"/>
    <cellStyle name="Comma 4 5 3 2 2 3" xfId="9240"/>
    <cellStyle name="Comma 4 5 3 2 2 4" xfId="44196"/>
    <cellStyle name="Comma 4 5 3 2 3" xfId="4909"/>
    <cellStyle name="Comma 4 5 3 2 3 2" xfId="10685"/>
    <cellStyle name="Comma 4 5 3 2 4" xfId="7800"/>
    <cellStyle name="Comma 4 5 3 2 5" xfId="31798"/>
    <cellStyle name="Comma 4 5 3 3" xfId="2790"/>
    <cellStyle name="Comma 4 5 3 3 2" xfId="5691"/>
    <cellStyle name="Comma 4 5 3 3 2 2" xfId="11467"/>
    <cellStyle name="Comma 4 5 3 3 3" xfId="8582"/>
    <cellStyle name="Comma 4 5 3 3 4" xfId="37562"/>
    <cellStyle name="Comma 4 5 3 4" xfId="4251"/>
    <cellStyle name="Comma 4 5 3 4 2" xfId="10027"/>
    <cellStyle name="Comma 4 5 3 4 3" xfId="48894"/>
    <cellStyle name="Comma 4 5 3 5" xfId="7142"/>
    <cellStyle name="Comma 4 5 3 5 2" xfId="53516"/>
    <cellStyle name="Comma 4 5 3 6" xfId="13390"/>
    <cellStyle name="Comma 4 5 4" xfId="1025"/>
    <cellStyle name="Comma 4 5 4 2" xfId="1732"/>
    <cellStyle name="Comma 4 5 4 2 2" xfId="3215"/>
    <cellStyle name="Comma 4 5 4 2 2 2" xfId="6116"/>
    <cellStyle name="Comma 4 5 4 2 2 2 2" xfId="11892"/>
    <cellStyle name="Comma 4 5 4 2 2 3" xfId="9007"/>
    <cellStyle name="Comma 4 5 4 2 2 4" xfId="44197"/>
    <cellStyle name="Comma 4 5 4 2 3" xfId="4676"/>
    <cellStyle name="Comma 4 5 4 2 3 2" xfId="10452"/>
    <cellStyle name="Comma 4 5 4 2 4" xfId="7567"/>
    <cellStyle name="Comma 4 5 4 2 5" xfId="31799"/>
    <cellStyle name="Comma 4 5 4 3" xfId="2556"/>
    <cellStyle name="Comma 4 5 4 3 2" xfId="5458"/>
    <cellStyle name="Comma 4 5 4 3 2 2" xfId="11234"/>
    <cellStyle name="Comma 4 5 4 3 3" xfId="8349"/>
    <cellStyle name="Comma 4 5 4 3 4" xfId="38863"/>
    <cellStyle name="Comma 4 5 4 4" xfId="4018"/>
    <cellStyle name="Comma 4 5 4 4 2" xfId="9794"/>
    <cellStyle name="Comma 4 5 4 4 3" xfId="48895"/>
    <cellStyle name="Comma 4 5 4 5" xfId="6909"/>
    <cellStyle name="Comma 4 5 4 5 2" xfId="53517"/>
    <cellStyle name="Comma 4 5 4 6" xfId="24875"/>
    <cellStyle name="Comma 4 5 5" xfId="1558"/>
    <cellStyle name="Comma 4 5 5 2" xfId="3042"/>
    <cellStyle name="Comma 4 5 5 2 2" xfId="5943"/>
    <cellStyle name="Comma 4 5 5 2 2 2" xfId="11719"/>
    <cellStyle name="Comma 4 5 5 2 2 3" xfId="44198"/>
    <cellStyle name="Comma 4 5 5 2 3" xfId="8834"/>
    <cellStyle name="Comma 4 5 5 2 4" xfId="31800"/>
    <cellStyle name="Comma 4 5 5 3" xfId="4503"/>
    <cellStyle name="Comma 4 5 5 3 2" xfId="10279"/>
    <cellStyle name="Comma 4 5 5 3 3" xfId="40161"/>
    <cellStyle name="Comma 4 5 5 4" xfId="7394"/>
    <cellStyle name="Comma 4 5 5 4 2" xfId="48896"/>
    <cellStyle name="Comma 4 5 5 5" xfId="53518"/>
    <cellStyle name="Comma 4 5 5 6" xfId="26151"/>
    <cellStyle name="Comma 4 5 6" xfId="2381"/>
    <cellStyle name="Comma 4 5 6 2" xfId="5285"/>
    <cellStyle name="Comma 4 5 6 2 2" xfId="11061"/>
    <cellStyle name="Comma 4 5 6 2 3" xfId="44192"/>
    <cellStyle name="Comma 4 5 6 3" xfId="8176"/>
    <cellStyle name="Comma 4 5 6 4" xfId="31794"/>
    <cellStyle name="Comma 4 5 7" xfId="3845"/>
    <cellStyle name="Comma 4 5 7 2" xfId="9621"/>
    <cellStyle name="Comma 4 5 7 3" xfId="36901"/>
    <cellStyle name="Comma 4 5 8" xfId="6736"/>
    <cellStyle name="Comma 4 5 8 2" xfId="48890"/>
    <cellStyle name="Comma 4 5 9" xfId="53512"/>
    <cellStyle name="Comma 4 6" xfId="883"/>
    <cellStyle name="Comma 4 6 10" xfId="13391"/>
    <cellStyle name="Comma 4 6 2" xfId="1325"/>
    <cellStyle name="Comma 4 6 2 2" xfId="2029"/>
    <cellStyle name="Comma 4 6 2 2 2" xfId="3512"/>
    <cellStyle name="Comma 4 6 2 2 2 2" xfId="6413"/>
    <cellStyle name="Comma 4 6 2 2 2 2 2" xfId="12189"/>
    <cellStyle name="Comma 4 6 2 2 2 2 3" xfId="44201"/>
    <cellStyle name="Comma 4 6 2 2 2 3" xfId="9304"/>
    <cellStyle name="Comma 4 6 2 2 2 4" xfId="31803"/>
    <cellStyle name="Comma 4 6 2 2 3" xfId="4973"/>
    <cellStyle name="Comma 4 6 2 2 3 2" xfId="10749"/>
    <cellStyle name="Comma 4 6 2 2 3 3" xfId="40054"/>
    <cellStyle name="Comma 4 6 2 2 4" xfId="7864"/>
    <cellStyle name="Comma 4 6 2 2 4 2" xfId="48899"/>
    <cellStyle name="Comma 4 6 2 2 5" xfId="53521"/>
    <cellStyle name="Comma 4 6 2 2 6" xfId="13393"/>
    <cellStyle name="Comma 4 6 2 3" xfId="2854"/>
    <cellStyle name="Comma 4 6 2 3 2" xfId="5755"/>
    <cellStyle name="Comma 4 6 2 3 2 2" xfId="11531"/>
    <cellStyle name="Comma 4 6 2 3 2 2 2" xfId="44202"/>
    <cellStyle name="Comma 4 6 2 3 2 3" xfId="31804"/>
    <cellStyle name="Comma 4 6 2 3 3" xfId="8646"/>
    <cellStyle name="Comma 4 6 2 3 3 2" xfId="41357"/>
    <cellStyle name="Comma 4 6 2 3 4" xfId="48900"/>
    <cellStyle name="Comma 4 6 2 3 5" xfId="53522"/>
    <cellStyle name="Comma 4 6 2 3 6" xfId="27330"/>
    <cellStyle name="Comma 4 6 2 4" xfId="4315"/>
    <cellStyle name="Comma 4 6 2 4 2" xfId="10091"/>
    <cellStyle name="Comma 4 6 2 4 2 2" xfId="44200"/>
    <cellStyle name="Comma 4 6 2 4 3" xfId="31802"/>
    <cellStyle name="Comma 4 6 2 5" xfId="7206"/>
    <cellStyle name="Comma 4 6 2 5 2" xfId="38755"/>
    <cellStyle name="Comma 4 6 2 6" xfId="48898"/>
    <cellStyle name="Comma 4 6 2 7" xfId="53520"/>
    <cellStyle name="Comma 4 6 2 8" xfId="13392"/>
    <cellStyle name="Comma 4 6 3" xfId="1092"/>
    <cellStyle name="Comma 4 6 3 2" xfId="1796"/>
    <cellStyle name="Comma 4 6 3 2 2" xfId="3279"/>
    <cellStyle name="Comma 4 6 3 2 2 2" xfId="6180"/>
    <cellStyle name="Comma 4 6 3 2 2 2 2" xfId="11956"/>
    <cellStyle name="Comma 4 6 3 2 2 3" xfId="9071"/>
    <cellStyle name="Comma 4 6 3 2 2 4" xfId="44203"/>
    <cellStyle name="Comma 4 6 3 2 3" xfId="4740"/>
    <cellStyle name="Comma 4 6 3 2 3 2" xfId="10516"/>
    <cellStyle name="Comma 4 6 3 2 4" xfId="7631"/>
    <cellStyle name="Comma 4 6 3 2 5" xfId="31805"/>
    <cellStyle name="Comma 4 6 3 3" xfId="2621"/>
    <cellStyle name="Comma 4 6 3 3 2" xfId="5522"/>
    <cellStyle name="Comma 4 6 3 3 2 2" xfId="11298"/>
    <cellStyle name="Comma 4 6 3 3 3" xfId="8413"/>
    <cellStyle name="Comma 4 6 3 3 4" xfId="38104"/>
    <cellStyle name="Comma 4 6 3 4" xfId="4082"/>
    <cellStyle name="Comma 4 6 3 4 2" xfId="9858"/>
    <cellStyle name="Comma 4 6 3 4 3" xfId="48901"/>
    <cellStyle name="Comma 4 6 3 5" xfId="6973"/>
    <cellStyle name="Comma 4 6 3 5 2" xfId="53523"/>
    <cellStyle name="Comma 4 6 3 6" xfId="13394"/>
    <cellStyle name="Comma 4 6 4" xfId="1617"/>
    <cellStyle name="Comma 4 6 4 2" xfId="3100"/>
    <cellStyle name="Comma 4 6 4 2 2" xfId="6001"/>
    <cellStyle name="Comma 4 6 4 2 2 2" xfId="11777"/>
    <cellStyle name="Comma 4 6 4 2 2 3" xfId="44204"/>
    <cellStyle name="Comma 4 6 4 2 3" xfId="8892"/>
    <cellStyle name="Comma 4 6 4 2 4" xfId="31806"/>
    <cellStyle name="Comma 4 6 4 3" xfId="4561"/>
    <cellStyle name="Comma 4 6 4 3 2" xfId="10337"/>
    <cellStyle name="Comma 4 6 4 3 3" xfId="39405"/>
    <cellStyle name="Comma 4 6 4 4" xfId="7452"/>
    <cellStyle name="Comma 4 6 4 4 2" xfId="48902"/>
    <cellStyle name="Comma 4 6 4 5" xfId="53524"/>
    <cellStyle name="Comma 4 6 4 6" xfId="25413"/>
    <cellStyle name="Comma 4 6 5" xfId="2440"/>
    <cellStyle name="Comma 4 6 5 2" xfId="5343"/>
    <cellStyle name="Comma 4 6 5 2 2" xfId="11119"/>
    <cellStyle name="Comma 4 6 5 2 2 2" xfId="44205"/>
    <cellStyle name="Comma 4 6 5 2 3" xfId="31807"/>
    <cellStyle name="Comma 4 6 5 3" xfId="8234"/>
    <cellStyle name="Comma 4 6 5 3 2" xfId="40705"/>
    <cellStyle name="Comma 4 6 5 4" xfId="48903"/>
    <cellStyle name="Comma 4 6 5 5" xfId="53525"/>
    <cellStyle name="Comma 4 6 5 6" xfId="26693"/>
    <cellStyle name="Comma 4 6 6" xfId="3903"/>
    <cellStyle name="Comma 4 6 6 2" xfId="9679"/>
    <cellStyle name="Comma 4 6 6 2 2" xfId="44199"/>
    <cellStyle name="Comma 4 6 6 3" xfId="31801"/>
    <cellStyle name="Comma 4 6 7" xfId="6794"/>
    <cellStyle name="Comma 4 6 7 2" xfId="37445"/>
    <cellStyle name="Comma 4 6 8" xfId="48897"/>
    <cellStyle name="Comma 4 6 9" xfId="53519"/>
    <cellStyle name="Comma 4 7" xfId="1209"/>
    <cellStyle name="Comma 4 7 2" xfId="1913"/>
    <cellStyle name="Comma 4 7 2 2" xfId="3396"/>
    <cellStyle name="Comma 4 7 2 2 2" xfId="6297"/>
    <cellStyle name="Comma 4 7 2 2 2 2" xfId="12073"/>
    <cellStyle name="Comma 4 7 2 2 3" xfId="9188"/>
    <cellStyle name="Comma 4 7 2 3" xfId="4857"/>
    <cellStyle name="Comma 4 7 2 3 2" xfId="10633"/>
    <cellStyle name="Comma 4 7 2 4" xfId="7748"/>
    <cellStyle name="Comma 4 7 2 5" xfId="13396"/>
    <cellStyle name="Comma 4 7 3" xfId="2738"/>
    <cellStyle name="Comma 4 7 3 2" xfId="5639"/>
    <cellStyle name="Comma 4 7 3 2 2" xfId="11415"/>
    <cellStyle name="Comma 4 7 3 3" xfId="8530"/>
    <cellStyle name="Comma 4 7 3 4" xfId="18668"/>
    <cellStyle name="Comma 4 7 4" xfId="4199"/>
    <cellStyle name="Comma 4 7 4 2" xfId="9975"/>
    <cellStyle name="Comma 4 7 5" xfId="7090"/>
    <cellStyle name="Comma 4 7 6" xfId="13395"/>
    <cellStyle name="Comma 4 8" xfId="972"/>
    <cellStyle name="Comma 4 8 2" xfId="1680"/>
    <cellStyle name="Comma 4 8 2 2" xfId="3163"/>
    <cellStyle name="Comma 4 8 2 2 2" xfId="6064"/>
    <cellStyle name="Comma 4 8 2 2 2 2" xfId="11840"/>
    <cellStyle name="Comma 4 8 2 2 3" xfId="8955"/>
    <cellStyle name="Comma 4 8 2 3" xfId="4624"/>
    <cellStyle name="Comma 4 8 2 3 2" xfId="10400"/>
    <cellStyle name="Comma 4 8 2 4" xfId="7515"/>
    <cellStyle name="Comma 4 8 3" xfId="2504"/>
    <cellStyle name="Comma 4 8 3 2" xfId="5406"/>
    <cellStyle name="Comma 4 8 3 2 2" xfId="11182"/>
    <cellStyle name="Comma 4 8 3 3" xfId="8297"/>
    <cellStyle name="Comma 4 8 4" xfId="3966"/>
    <cellStyle name="Comma 4 8 4 2" xfId="9742"/>
    <cellStyle name="Comma 4 8 5" xfId="6857"/>
    <cellStyle name="Comma 4 8 6" xfId="13397"/>
    <cellStyle name="Comma 4 9" xfId="2147"/>
    <cellStyle name="Comma 4 9 2" xfId="3626"/>
    <cellStyle name="Comma 4 9 2 2" xfId="6527"/>
    <cellStyle name="Comma 4 9 2 2 2" xfId="12303"/>
    <cellStyle name="Comma 4 9 2 3" xfId="9418"/>
    <cellStyle name="Comma 4 9 3" xfId="5087"/>
    <cellStyle name="Comma 4 9 3 2" xfId="10863"/>
    <cellStyle name="Comma 4 9 4" xfId="7978"/>
    <cellStyle name="Comma 4 9 5" xfId="13398"/>
    <cellStyle name="Comma 40" xfId="55801"/>
    <cellStyle name="Comma 41" xfId="55803"/>
    <cellStyle name="Comma 42" xfId="55805"/>
    <cellStyle name="Comma 43" xfId="55808"/>
    <cellStyle name="Comma 44" xfId="55972"/>
    <cellStyle name="Comma 45" xfId="55976"/>
    <cellStyle name="Comma 46" xfId="55982"/>
    <cellStyle name="Comma 47" xfId="55984"/>
    <cellStyle name="Comma 48" xfId="55989"/>
    <cellStyle name="Comma 49" xfId="55991"/>
    <cellStyle name="Comma 5" xfId="664"/>
    <cellStyle name="Comma 5 10" xfId="13400"/>
    <cellStyle name="Comma 5 11" xfId="13401"/>
    <cellStyle name="Comma 5 12" xfId="13402"/>
    <cellStyle name="Comma 5 13" xfId="17110"/>
    <cellStyle name="Comma 5 14" xfId="13399"/>
    <cellStyle name="Comma 5 2" xfId="13403"/>
    <cellStyle name="Comma 5 2 2" xfId="13404"/>
    <cellStyle name="Comma 5 2 2 2" xfId="13405"/>
    <cellStyle name="Comma 5 2 2 2 2" xfId="13406"/>
    <cellStyle name="Comma 5 2 2 3" xfId="13407"/>
    <cellStyle name="Comma 5 2 3" xfId="13408"/>
    <cellStyle name="Comma 5 2 3 2" xfId="13409"/>
    <cellStyle name="Comma 5 2 4" xfId="13410"/>
    <cellStyle name="Comma 5 2 5" xfId="17474"/>
    <cellStyle name="Comma 5 3" xfId="13411"/>
    <cellStyle name="Comma 5 3 2" xfId="13412"/>
    <cellStyle name="Comma 5 3 2 2" xfId="13413"/>
    <cellStyle name="Comma 5 3 2 2 2" xfId="13414"/>
    <cellStyle name="Comma 5 3 2 2 2 2" xfId="44208"/>
    <cellStyle name="Comma 5 3 2 2 3" xfId="39513"/>
    <cellStyle name="Comma 5 3 2 2 4" xfId="48906"/>
    <cellStyle name="Comma 5 3 2 2 5" xfId="53528"/>
    <cellStyle name="Comma 5 3 2 3" xfId="13415"/>
    <cellStyle name="Comma 5 3 2 3 2" xfId="31810"/>
    <cellStyle name="Comma 5 3 2 3 2 2" xfId="44209"/>
    <cellStyle name="Comma 5 3 2 3 3" xfId="40814"/>
    <cellStyle name="Comma 5 3 2 3 4" xfId="48907"/>
    <cellStyle name="Comma 5 3 2 3 5" xfId="53529"/>
    <cellStyle name="Comma 5 3 2 4" xfId="31809"/>
    <cellStyle name="Comma 5 3 2 4 2" xfId="44207"/>
    <cellStyle name="Comma 5 3 2 5" xfId="38212"/>
    <cellStyle name="Comma 5 3 2 6" xfId="48905"/>
    <cellStyle name="Comma 5 3 2 7" xfId="53527"/>
    <cellStyle name="Comma 5 3 3" xfId="13416"/>
    <cellStyle name="Comma 5 3 3 2" xfId="13417"/>
    <cellStyle name="Comma 5 3 3 2 2" xfId="44210"/>
    <cellStyle name="Comma 5 3 3 3" xfId="37563"/>
    <cellStyle name="Comma 5 3 3 4" xfId="48908"/>
    <cellStyle name="Comma 5 3 3 5" xfId="53530"/>
    <cellStyle name="Comma 5 3 4" xfId="13418"/>
    <cellStyle name="Comma 5 3 4 2" xfId="31811"/>
    <cellStyle name="Comma 5 3 4 2 2" xfId="44211"/>
    <cellStyle name="Comma 5 3 4 3" xfId="38864"/>
    <cellStyle name="Comma 5 3 4 4" xfId="48909"/>
    <cellStyle name="Comma 5 3 4 5" xfId="53531"/>
    <cellStyle name="Comma 5 3 5" xfId="26152"/>
    <cellStyle name="Comma 5 3 5 2" xfId="31812"/>
    <cellStyle name="Comma 5 3 5 2 2" xfId="44212"/>
    <cellStyle name="Comma 5 3 5 3" xfId="40162"/>
    <cellStyle name="Comma 5 3 5 4" xfId="48910"/>
    <cellStyle name="Comma 5 3 5 5" xfId="53532"/>
    <cellStyle name="Comma 5 3 6" xfId="31808"/>
    <cellStyle name="Comma 5 3 6 2" xfId="44206"/>
    <cellStyle name="Comma 5 3 7" xfId="36902"/>
    <cellStyle name="Comma 5 3 8" xfId="48904"/>
    <cellStyle name="Comma 5 3 9" xfId="53526"/>
    <cellStyle name="Comma 5 4" xfId="13419"/>
    <cellStyle name="Comma 5 4 2" xfId="13420"/>
    <cellStyle name="Comma 5 4 2 2" xfId="13421"/>
    <cellStyle name="Comma 5 4 3" xfId="13422"/>
    <cellStyle name="Comma 5 5" xfId="13423"/>
    <cellStyle name="Comma 5 5 2" xfId="13424"/>
    <cellStyle name="Comma 5 5 2 2" xfId="13425"/>
    <cellStyle name="Comma 5 5 3" xfId="13426"/>
    <cellStyle name="Comma 5 6" xfId="13427"/>
    <cellStyle name="Comma 5 6 2" xfId="13428"/>
    <cellStyle name="Comma 5 7" xfId="13429"/>
    <cellStyle name="Comma 5 8" xfId="13430"/>
    <cellStyle name="Comma 5 9" xfId="13431"/>
    <cellStyle name="Comma 50" xfId="55997"/>
    <cellStyle name="Comma 51" xfId="56001"/>
    <cellStyle name="Comma 52" xfId="56005"/>
    <cellStyle name="Comma 53" xfId="56007"/>
    <cellStyle name="Comma 54" xfId="56009"/>
    <cellStyle name="Comma 55" xfId="12516"/>
    <cellStyle name="Comma 6" xfId="661"/>
    <cellStyle name="Comma 6 10" xfId="13432"/>
    <cellStyle name="Comma 6 2" xfId="836"/>
    <cellStyle name="Comma 6 2 2" xfId="1196"/>
    <cellStyle name="Comma 6 2 2 2" xfId="1429"/>
    <cellStyle name="Comma 6 2 2 2 2" xfId="2133"/>
    <cellStyle name="Comma 6 2 2 2 2 2" xfId="3616"/>
    <cellStyle name="Comma 6 2 2 2 2 2 2" xfId="6517"/>
    <cellStyle name="Comma 6 2 2 2 2 2 2 2" xfId="12293"/>
    <cellStyle name="Comma 6 2 2 2 2 2 3" xfId="9408"/>
    <cellStyle name="Comma 6 2 2 2 2 3" xfId="5077"/>
    <cellStyle name="Comma 6 2 2 2 2 3 2" xfId="10853"/>
    <cellStyle name="Comma 6 2 2 2 2 4" xfId="7968"/>
    <cellStyle name="Comma 6 2 2 2 3" xfId="2958"/>
    <cellStyle name="Comma 6 2 2 2 3 2" xfId="5859"/>
    <cellStyle name="Comma 6 2 2 2 3 2 2" xfId="11635"/>
    <cellStyle name="Comma 6 2 2 2 3 3" xfId="8750"/>
    <cellStyle name="Comma 6 2 2 2 4" xfId="4419"/>
    <cellStyle name="Comma 6 2 2 2 4 2" xfId="10195"/>
    <cellStyle name="Comma 6 2 2 2 5" xfId="7310"/>
    <cellStyle name="Comma 6 2 2 3" xfId="1900"/>
    <cellStyle name="Comma 6 2 2 3 2" xfId="3383"/>
    <cellStyle name="Comma 6 2 2 3 2 2" xfId="6284"/>
    <cellStyle name="Comma 6 2 2 3 2 2 2" xfId="12060"/>
    <cellStyle name="Comma 6 2 2 3 2 3" xfId="9175"/>
    <cellStyle name="Comma 6 2 2 3 3" xfId="4844"/>
    <cellStyle name="Comma 6 2 2 3 3 2" xfId="10620"/>
    <cellStyle name="Comma 6 2 2 3 4" xfId="7735"/>
    <cellStyle name="Comma 6 2 2 4" xfId="2725"/>
    <cellStyle name="Comma 6 2 2 4 2" xfId="5626"/>
    <cellStyle name="Comma 6 2 2 4 2 2" xfId="11402"/>
    <cellStyle name="Comma 6 2 2 4 3" xfId="8517"/>
    <cellStyle name="Comma 6 2 2 5" xfId="4186"/>
    <cellStyle name="Comma 6 2 2 5 2" xfId="9962"/>
    <cellStyle name="Comma 6 2 2 6" xfId="7077"/>
    <cellStyle name="Comma 6 2 2 7" xfId="17468"/>
    <cellStyle name="Comma 6 2 3" xfId="1313"/>
    <cellStyle name="Comma 6 2 3 2" xfId="2017"/>
    <cellStyle name="Comma 6 2 3 2 2" xfId="3500"/>
    <cellStyle name="Comma 6 2 3 2 2 2" xfId="6401"/>
    <cellStyle name="Comma 6 2 3 2 2 2 2" xfId="12177"/>
    <cellStyle name="Comma 6 2 3 2 2 3" xfId="9292"/>
    <cellStyle name="Comma 6 2 3 2 3" xfId="4961"/>
    <cellStyle name="Comma 6 2 3 2 3 2" xfId="10737"/>
    <cellStyle name="Comma 6 2 3 2 4" xfId="7852"/>
    <cellStyle name="Comma 6 2 3 3" xfId="2842"/>
    <cellStyle name="Comma 6 2 3 3 2" xfId="5743"/>
    <cellStyle name="Comma 6 2 3 3 2 2" xfId="11519"/>
    <cellStyle name="Comma 6 2 3 3 3" xfId="8634"/>
    <cellStyle name="Comma 6 2 3 4" xfId="4303"/>
    <cellStyle name="Comma 6 2 3 4 2" xfId="10079"/>
    <cellStyle name="Comma 6 2 3 5" xfId="7194"/>
    <cellStyle name="Comma 6 2 4" xfId="1077"/>
    <cellStyle name="Comma 6 2 4 2" xfId="1784"/>
    <cellStyle name="Comma 6 2 4 2 2" xfId="3267"/>
    <cellStyle name="Comma 6 2 4 2 2 2" xfId="6168"/>
    <cellStyle name="Comma 6 2 4 2 2 2 2" xfId="11944"/>
    <cellStyle name="Comma 6 2 4 2 2 3" xfId="9059"/>
    <cellStyle name="Comma 6 2 4 2 3" xfId="4728"/>
    <cellStyle name="Comma 6 2 4 2 3 2" xfId="10504"/>
    <cellStyle name="Comma 6 2 4 2 4" xfId="7619"/>
    <cellStyle name="Comma 6 2 4 3" xfId="2608"/>
    <cellStyle name="Comma 6 2 4 3 2" xfId="5510"/>
    <cellStyle name="Comma 6 2 4 3 2 2" xfId="11286"/>
    <cellStyle name="Comma 6 2 4 3 3" xfId="8401"/>
    <cellStyle name="Comma 6 2 4 4" xfId="4070"/>
    <cellStyle name="Comma 6 2 4 4 2" xfId="9846"/>
    <cellStyle name="Comma 6 2 4 5" xfId="6961"/>
    <cellStyle name="Comma 6 2 5" xfId="1584"/>
    <cellStyle name="Comma 6 2 5 2" xfId="3068"/>
    <cellStyle name="Comma 6 2 5 2 2" xfId="5969"/>
    <cellStyle name="Comma 6 2 5 2 2 2" xfId="11745"/>
    <cellStyle name="Comma 6 2 5 2 3" xfId="8860"/>
    <cellStyle name="Comma 6 2 5 3" xfId="4529"/>
    <cellStyle name="Comma 6 2 5 3 2" xfId="10305"/>
    <cellStyle name="Comma 6 2 5 4" xfId="7420"/>
    <cellStyle name="Comma 6 2 6" xfId="2407"/>
    <cellStyle name="Comma 6 2 6 2" xfId="5311"/>
    <cellStyle name="Comma 6 2 6 2 2" xfId="11087"/>
    <cellStyle name="Comma 6 2 6 3" xfId="8202"/>
    <cellStyle name="Comma 6 2 7" xfId="3871"/>
    <cellStyle name="Comma 6 2 7 2" xfId="9647"/>
    <cellStyle name="Comma 6 2 8" xfId="6762"/>
    <cellStyle name="Comma 6 2 9" xfId="13433"/>
    <cellStyle name="Comma 6 3" xfId="907"/>
    <cellStyle name="Comma 6 3 2" xfId="1401"/>
    <cellStyle name="Comma 6 3 2 2" xfId="2105"/>
    <cellStyle name="Comma 6 3 2 2 2" xfId="3588"/>
    <cellStyle name="Comma 6 3 2 2 2 2" xfId="6489"/>
    <cellStyle name="Comma 6 3 2 2 2 2 2" xfId="12265"/>
    <cellStyle name="Comma 6 3 2 2 2 3" xfId="9380"/>
    <cellStyle name="Comma 6 3 2 2 3" xfId="5049"/>
    <cellStyle name="Comma 6 3 2 2 3 2" xfId="10825"/>
    <cellStyle name="Comma 6 3 2 2 4" xfId="7940"/>
    <cellStyle name="Comma 6 3 2 3" xfId="2930"/>
    <cellStyle name="Comma 6 3 2 3 2" xfId="5831"/>
    <cellStyle name="Comma 6 3 2 3 2 2" xfId="11607"/>
    <cellStyle name="Comma 6 3 2 3 3" xfId="8722"/>
    <cellStyle name="Comma 6 3 2 4" xfId="4391"/>
    <cellStyle name="Comma 6 3 2 4 2" xfId="10167"/>
    <cellStyle name="Comma 6 3 2 5" xfId="7282"/>
    <cellStyle name="Comma 6 3 3" xfId="1168"/>
    <cellStyle name="Comma 6 3 3 2" xfId="1872"/>
    <cellStyle name="Comma 6 3 3 2 2" xfId="3355"/>
    <cellStyle name="Comma 6 3 3 2 2 2" xfId="6256"/>
    <cellStyle name="Comma 6 3 3 2 2 2 2" xfId="12032"/>
    <cellStyle name="Comma 6 3 3 2 2 3" xfId="9147"/>
    <cellStyle name="Comma 6 3 3 2 3" xfId="4816"/>
    <cellStyle name="Comma 6 3 3 2 3 2" xfId="10592"/>
    <cellStyle name="Comma 6 3 3 2 4" xfId="7707"/>
    <cellStyle name="Comma 6 3 3 3" xfId="2697"/>
    <cellStyle name="Comma 6 3 3 3 2" xfId="5598"/>
    <cellStyle name="Comma 6 3 3 3 2 2" xfId="11374"/>
    <cellStyle name="Comma 6 3 3 3 3" xfId="8489"/>
    <cellStyle name="Comma 6 3 3 4" xfId="4158"/>
    <cellStyle name="Comma 6 3 3 4 2" xfId="9934"/>
    <cellStyle name="Comma 6 3 3 5" xfId="7049"/>
    <cellStyle name="Comma 6 3 4" xfId="1641"/>
    <cellStyle name="Comma 6 3 4 2" xfId="3124"/>
    <cellStyle name="Comma 6 3 4 2 2" xfId="6025"/>
    <cellStyle name="Comma 6 3 4 2 2 2" xfId="11801"/>
    <cellStyle name="Comma 6 3 4 2 3" xfId="8916"/>
    <cellStyle name="Comma 6 3 4 3" xfId="4585"/>
    <cellStyle name="Comma 6 3 4 3 2" xfId="10361"/>
    <cellStyle name="Comma 6 3 4 4" xfId="7476"/>
    <cellStyle name="Comma 6 3 5" xfId="2464"/>
    <cellStyle name="Comma 6 3 5 2" xfId="5367"/>
    <cellStyle name="Comma 6 3 5 2 2" xfId="11143"/>
    <cellStyle name="Comma 6 3 5 3" xfId="8258"/>
    <cellStyle name="Comma 6 3 6" xfId="3927"/>
    <cellStyle name="Comma 6 3 6 2" xfId="9703"/>
    <cellStyle name="Comma 6 3 7" xfId="6818"/>
    <cellStyle name="Comma 6 3 8" xfId="13434"/>
    <cellStyle name="Comma 6 4" xfId="1285"/>
    <cellStyle name="Comma 6 4 2" xfId="1989"/>
    <cellStyle name="Comma 6 4 2 2" xfId="3472"/>
    <cellStyle name="Comma 6 4 2 2 2" xfId="6373"/>
    <cellStyle name="Comma 6 4 2 2 2 2" xfId="12149"/>
    <cellStyle name="Comma 6 4 2 2 3" xfId="9264"/>
    <cellStyle name="Comma 6 4 2 3" xfId="4933"/>
    <cellStyle name="Comma 6 4 2 3 2" xfId="10709"/>
    <cellStyle name="Comma 6 4 2 4" xfId="7824"/>
    <cellStyle name="Comma 6 4 3" xfId="2814"/>
    <cellStyle name="Comma 6 4 3 2" xfId="5715"/>
    <cellStyle name="Comma 6 4 3 2 2" xfId="11491"/>
    <cellStyle name="Comma 6 4 3 3" xfId="8606"/>
    <cellStyle name="Comma 6 4 4" xfId="4275"/>
    <cellStyle name="Comma 6 4 4 2" xfId="10051"/>
    <cellStyle name="Comma 6 4 5" xfId="7166"/>
    <cellStyle name="Comma 6 4 6" xfId="13435"/>
    <cellStyle name="Comma 6 5" xfId="1049"/>
    <cellStyle name="Comma 6 5 2" xfId="1756"/>
    <cellStyle name="Comma 6 5 2 2" xfId="3239"/>
    <cellStyle name="Comma 6 5 2 2 2" xfId="6140"/>
    <cellStyle name="Comma 6 5 2 2 2 2" xfId="11916"/>
    <cellStyle name="Comma 6 5 2 2 3" xfId="9031"/>
    <cellStyle name="Comma 6 5 2 3" xfId="4700"/>
    <cellStyle name="Comma 6 5 2 3 2" xfId="10476"/>
    <cellStyle name="Comma 6 5 2 4" xfId="7591"/>
    <cellStyle name="Comma 6 5 3" xfId="2580"/>
    <cellStyle name="Comma 6 5 3 2" xfId="5482"/>
    <cellStyle name="Comma 6 5 3 2 2" xfId="11258"/>
    <cellStyle name="Comma 6 5 3 3" xfId="8373"/>
    <cellStyle name="Comma 6 5 4" xfId="4042"/>
    <cellStyle name="Comma 6 5 4 2" xfId="9818"/>
    <cellStyle name="Comma 6 5 5" xfId="6933"/>
    <cellStyle name="Comma 6 5 6" xfId="13436"/>
    <cellStyle name="Comma 6 6" xfId="1500"/>
    <cellStyle name="Comma 6 6 2" xfId="2987"/>
    <cellStyle name="Comma 6 6 2 2" xfId="5888"/>
    <cellStyle name="Comma 6 6 2 2 2" xfId="11664"/>
    <cellStyle name="Comma 6 6 2 3" xfId="8779"/>
    <cellStyle name="Comma 6 6 3" xfId="4448"/>
    <cellStyle name="Comma 6 6 3 2" xfId="10224"/>
    <cellStyle name="Comma 6 6 4" xfId="7339"/>
    <cellStyle name="Comma 6 6 5" xfId="13437"/>
    <cellStyle name="Comma 6 7" xfId="2325"/>
    <cellStyle name="Comma 6 7 2" xfId="5230"/>
    <cellStyle name="Comma 6 7 2 2" xfId="11006"/>
    <cellStyle name="Comma 6 7 3" xfId="8121"/>
    <cellStyle name="Comma 6 7 4" xfId="17111"/>
    <cellStyle name="Comma 6 8" xfId="3790"/>
    <cellStyle name="Comma 6 8 2" xfId="9566"/>
    <cellStyle name="Comma 6 9" xfId="6681"/>
    <cellStyle name="Comma 7" xfId="17"/>
    <cellStyle name="Comma 7 10" xfId="13438"/>
    <cellStyle name="Comma 7 2" xfId="1080"/>
    <cellStyle name="Comma 7 2 2" xfId="13440"/>
    <cellStyle name="Comma 7 2 2 2" xfId="13441"/>
    <cellStyle name="Comma 7 2 2 2 2" xfId="26016"/>
    <cellStyle name="Comma 7 2 2 2 2 2" xfId="31815"/>
    <cellStyle name="Comma 7 2 2 2 2 2 2" xfId="44215"/>
    <cellStyle name="Comma 7 2 2 2 2 3" xfId="40025"/>
    <cellStyle name="Comma 7 2 2 2 2 4" xfId="48913"/>
    <cellStyle name="Comma 7 2 2 2 2 5" xfId="53535"/>
    <cellStyle name="Comma 7 2 2 2 3" xfId="27301"/>
    <cellStyle name="Comma 7 2 2 2 3 2" xfId="31816"/>
    <cellStyle name="Comma 7 2 2 2 3 2 2" xfId="44216"/>
    <cellStyle name="Comma 7 2 2 2 3 3" xfId="41327"/>
    <cellStyle name="Comma 7 2 2 2 3 4" xfId="48914"/>
    <cellStyle name="Comma 7 2 2 2 3 5" xfId="53536"/>
    <cellStyle name="Comma 7 2 2 2 4" xfId="31814"/>
    <cellStyle name="Comma 7 2 2 2 4 2" xfId="44214"/>
    <cellStyle name="Comma 7 2 2 2 5" xfId="38725"/>
    <cellStyle name="Comma 7 2 2 2 6" xfId="48912"/>
    <cellStyle name="Comma 7 2 2 2 7" xfId="53534"/>
    <cellStyle name="Comma 7 2 2 3" xfId="20962"/>
    <cellStyle name="Comma 7 2 2 3 2" xfId="31817"/>
    <cellStyle name="Comma 7 2 2 3 2 2" xfId="44217"/>
    <cellStyle name="Comma 7 2 2 3 3" xfId="38075"/>
    <cellStyle name="Comma 7 2 2 3 4" xfId="48915"/>
    <cellStyle name="Comma 7 2 2 3 5" xfId="53537"/>
    <cellStyle name="Comma 7 2 2 4" xfId="25384"/>
    <cellStyle name="Comma 7 2 2 4 2" xfId="31818"/>
    <cellStyle name="Comma 7 2 2 4 2 2" xfId="44218"/>
    <cellStyle name="Comma 7 2 2 4 3" xfId="39376"/>
    <cellStyle name="Comma 7 2 2 4 4" xfId="48916"/>
    <cellStyle name="Comma 7 2 2 4 5" xfId="53538"/>
    <cellStyle name="Comma 7 2 2 5" xfId="26664"/>
    <cellStyle name="Comma 7 2 2 5 2" xfId="31819"/>
    <cellStyle name="Comma 7 2 2 5 2 2" xfId="44219"/>
    <cellStyle name="Comma 7 2 2 5 3" xfId="40675"/>
    <cellStyle name="Comma 7 2 2 5 4" xfId="48917"/>
    <cellStyle name="Comma 7 2 2 5 5" xfId="53539"/>
    <cellStyle name="Comma 7 2 2 6" xfId="31813"/>
    <cellStyle name="Comma 7 2 2 6 2" xfId="44213"/>
    <cellStyle name="Comma 7 2 2 7" xfId="37415"/>
    <cellStyle name="Comma 7 2 2 8" xfId="48911"/>
    <cellStyle name="Comma 7 2 2 9" xfId="53533"/>
    <cellStyle name="Comma 7 2 3" xfId="13442"/>
    <cellStyle name="Comma 7 2 4" xfId="17113"/>
    <cellStyle name="Comma 7 2 5" xfId="13439"/>
    <cellStyle name="Comma 7 3" xfId="13443"/>
    <cellStyle name="Comma 7 3 2" xfId="13444"/>
    <cellStyle name="Comma 7 3 2 2" xfId="23178"/>
    <cellStyle name="Comma 7 3 2 2 2" xfId="26019"/>
    <cellStyle name="Comma 7 3 2 2 2 2" xfId="31822"/>
    <cellStyle name="Comma 7 3 2 2 2 2 2" xfId="44222"/>
    <cellStyle name="Comma 7 3 2 2 2 3" xfId="40028"/>
    <cellStyle name="Comma 7 3 2 2 2 4" xfId="48920"/>
    <cellStyle name="Comma 7 3 2 2 2 5" xfId="53542"/>
    <cellStyle name="Comma 7 3 2 2 3" xfId="27304"/>
    <cellStyle name="Comma 7 3 2 2 3 2" xfId="31823"/>
    <cellStyle name="Comma 7 3 2 2 3 2 2" xfId="44223"/>
    <cellStyle name="Comma 7 3 2 2 3 3" xfId="41330"/>
    <cellStyle name="Comma 7 3 2 2 3 4" xfId="48921"/>
    <cellStyle name="Comma 7 3 2 2 3 5" xfId="53543"/>
    <cellStyle name="Comma 7 3 2 2 4" xfId="31821"/>
    <cellStyle name="Comma 7 3 2 2 4 2" xfId="44221"/>
    <cellStyle name="Comma 7 3 2 2 5" xfId="38728"/>
    <cellStyle name="Comma 7 3 2 2 6" xfId="48919"/>
    <cellStyle name="Comma 7 3 2 2 7" xfId="53541"/>
    <cellStyle name="Comma 7 3 2 3" xfId="20965"/>
    <cellStyle name="Comma 7 3 2 3 2" xfId="31824"/>
    <cellStyle name="Comma 7 3 2 3 2 2" xfId="44224"/>
    <cellStyle name="Comma 7 3 2 3 3" xfId="38078"/>
    <cellStyle name="Comma 7 3 2 3 4" xfId="48922"/>
    <cellStyle name="Comma 7 3 2 3 5" xfId="53544"/>
    <cellStyle name="Comma 7 3 2 4" xfId="25387"/>
    <cellStyle name="Comma 7 3 2 4 2" xfId="31825"/>
    <cellStyle name="Comma 7 3 2 4 2 2" xfId="44225"/>
    <cellStyle name="Comma 7 3 2 4 3" xfId="39379"/>
    <cellStyle name="Comma 7 3 2 4 4" xfId="48923"/>
    <cellStyle name="Comma 7 3 2 4 5" xfId="53545"/>
    <cellStyle name="Comma 7 3 2 5" xfId="26667"/>
    <cellStyle name="Comma 7 3 2 5 2" xfId="31826"/>
    <cellStyle name="Comma 7 3 2 5 2 2" xfId="44226"/>
    <cellStyle name="Comma 7 3 2 5 3" xfId="40678"/>
    <cellStyle name="Comma 7 3 2 5 4" xfId="48924"/>
    <cellStyle name="Comma 7 3 2 5 5" xfId="53546"/>
    <cellStyle name="Comma 7 3 2 6" xfId="31820"/>
    <cellStyle name="Comma 7 3 2 6 2" xfId="44220"/>
    <cellStyle name="Comma 7 3 2 7" xfId="37418"/>
    <cellStyle name="Comma 7 3 2 8" xfId="48918"/>
    <cellStyle name="Comma 7 3 2 9" xfId="53540"/>
    <cellStyle name="Comma 7 3 3" xfId="17114"/>
    <cellStyle name="Comma 7 4" xfId="13445"/>
    <cellStyle name="Comma 7 4 2" xfId="17981"/>
    <cellStyle name="Comma 7 5" xfId="13446"/>
    <cellStyle name="Comma 7 5 2" xfId="23007"/>
    <cellStyle name="Comma 7 5 2 2" xfId="25850"/>
    <cellStyle name="Comma 7 5 2 2 2" xfId="31829"/>
    <cellStyle name="Comma 7 5 2 2 2 2" xfId="44229"/>
    <cellStyle name="Comma 7 5 2 2 3" xfId="39853"/>
    <cellStyle name="Comma 7 5 2 2 4" xfId="48927"/>
    <cellStyle name="Comma 7 5 2 2 5" xfId="53549"/>
    <cellStyle name="Comma 7 5 2 3" xfId="27132"/>
    <cellStyle name="Comma 7 5 2 3 2" xfId="31830"/>
    <cellStyle name="Comma 7 5 2 3 2 2" xfId="44230"/>
    <cellStyle name="Comma 7 5 2 3 3" xfId="41155"/>
    <cellStyle name="Comma 7 5 2 3 4" xfId="48928"/>
    <cellStyle name="Comma 7 5 2 3 5" xfId="53550"/>
    <cellStyle name="Comma 7 5 2 4" xfId="31828"/>
    <cellStyle name="Comma 7 5 2 4 2" xfId="44228"/>
    <cellStyle name="Comma 7 5 2 5" xfId="38553"/>
    <cellStyle name="Comma 7 5 2 6" xfId="48926"/>
    <cellStyle name="Comma 7 5 2 7" xfId="53548"/>
    <cellStyle name="Comma 7 5 3" xfId="20792"/>
    <cellStyle name="Comma 7 5 3 2" xfId="31831"/>
    <cellStyle name="Comma 7 5 3 2 2" xfId="44231"/>
    <cellStyle name="Comma 7 5 3 3" xfId="37903"/>
    <cellStyle name="Comma 7 5 3 4" xfId="48929"/>
    <cellStyle name="Comma 7 5 3 5" xfId="53551"/>
    <cellStyle name="Comma 7 5 4" xfId="25215"/>
    <cellStyle name="Comma 7 5 4 2" xfId="31832"/>
    <cellStyle name="Comma 7 5 4 2 2" xfId="44232"/>
    <cellStyle name="Comma 7 5 4 3" xfId="39204"/>
    <cellStyle name="Comma 7 5 4 4" xfId="48930"/>
    <cellStyle name="Comma 7 5 4 5" xfId="53552"/>
    <cellStyle name="Comma 7 5 5" xfId="26492"/>
    <cellStyle name="Comma 7 5 5 2" xfId="31833"/>
    <cellStyle name="Comma 7 5 5 2 2" xfId="44233"/>
    <cellStyle name="Comma 7 5 5 3" xfId="40503"/>
    <cellStyle name="Comma 7 5 5 4" xfId="48931"/>
    <cellStyle name="Comma 7 5 5 5" xfId="53553"/>
    <cellStyle name="Comma 7 5 6" xfId="31827"/>
    <cellStyle name="Comma 7 5 6 2" xfId="44227"/>
    <cellStyle name="Comma 7 5 7" xfId="37243"/>
    <cellStyle name="Comma 7 5 8" xfId="48925"/>
    <cellStyle name="Comma 7 5 9" xfId="53547"/>
    <cellStyle name="Comma 7 6" xfId="13447"/>
    <cellStyle name="Comma 7 7" xfId="13448"/>
    <cellStyle name="Comma 7 8" xfId="13449"/>
    <cellStyle name="Comma 7 9" xfId="17112"/>
    <cellStyle name="Comma 8" xfId="1084"/>
    <cellStyle name="Comma 8 2" xfId="1314"/>
    <cellStyle name="Comma 8 2 2" xfId="2018"/>
    <cellStyle name="Comma 8 2 2 2" xfId="3501"/>
    <cellStyle name="Comma 8 2 2 2 2" xfId="6402"/>
    <cellStyle name="Comma 8 2 2 2 2 2" xfId="12178"/>
    <cellStyle name="Comma 8 2 2 2 3" xfId="9293"/>
    <cellStyle name="Comma 8 2 2 3" xfId="4962"/>
    <cellStyle name="Comma 8 2 2 3 2" xfId="10738"/>
    <cellStyle name="Comma 8 2 2 4" xfId="7853"/>
    <cellStyle name="Comma 8 2 2 5" xfId="13452"/>
    <cellStyle name="Comma 8 2 3" xfId="2843"/>
    <cellStyle name="Comma 8 2 3 2" xfId="5744"/>
    <cellStyle name="Comma 8 2 3 2 2" xfId="11520"/>
    <cellStyle name="Comma 8 2 3 3" xfId="8635"/>
    <cellStyle name="Comma 8 2 3 4" xfId="18306"/>
    <cellStyle name="Comma 8 2 4" xfId="4304"/>
    <cellStyle name="Comma 8 2 4 2" xfId="10080"/>
    <cellStyle name="Comma 8 2 5" xfId="7195"/>
    <cellStyle name="Comma 8 2 6" xfId="13451"/>
    <cellStyle name="Comma 8 3" xfId="1788"/>
    <cellStyle name="Comma 8 3 2" xfId="3271"/>
    <cellStyle name="Comma 8 3 2 2" xfId="6172"/>
    <cellStyle name="Comma 8 3 2 2 2" xfId="11948"/>
    <cellStyle name="Comma 8 3 2 3" xfId="9063"/>
    <cellStyle name="Comma 8 3 3" xfId="4732"/>
    <cellStyle name="Comma 8 3 3 2" xfId="10508"/>
    <cellStyle name="Comma 8 3 4" xfId="7623"/>
    <cellStyle name="Comma 8 3 5" xfId="13453"/>
    <cellStyle name="Comma 8 4" xfId="2613"/>
    <cellStyle name="Comma 8 4 2" xfId="5514"/>
    <cellStyle name="Comma 8 4 2 2" xfId="11290"/>
    <cellStyle name="Comma 8 4 3" xfId="8405"/>
    <cellStyle name="Comma 8 4 4" xfId="13454"/>
    <cellStyle name="Comma 8 5" xfId="4074"/>
    <cellStyle name="Comma 8 5 2" xfId="9850"/>
    <cellStyle name="Comma 8 5 3" xfId="13455"/>
    <cellStyle name="Comma 8 6" xfId="6965"/>
    <cellStyle name="Comma 8 6 2" xfId="13456"/>
    <cellStyle name="Comma 8 7" xfId="13457"/>
    <cellStyle name="Comma 8 8" xfId="17115"/>
    <cellStyle name="Comma 8 9" xfId="13450"/>
    <cellStyle name="Comma 9" xfId="1198"/>
    <cellStyle name="Comma 9 2" xfId="1902"/>
    <cellStyle name="Comma 9 2 2" xfId="3385"/>
    <cellStyle name="Comma 9 2 2 2" xfId="6286"/>
    <cellStyle name="Comma 9 2 2 2 2" xfId="12062"/>
    <cellStyle name="Comma 9 2 2 3" xfId="9177"/>
    <cellStyle name="Comma 9 2 3" xfId="4846"/>
    <cellStyle name="Comma 9 2 3 2" xfId="10622"/>
    <cellStyle name="Comma 9 2 4" xfId="7737"/>
    <cellStyle name="Comma 9 2 5" xfId="13459"/>
    <cellStyle name="Comma 9 3" xfId="2727"/>
    <cellStyle name="Comma 9 3 2" xfId="5628"/>
    <cellStyle name="Comma 9 3 2 2" xfId="11404"/>
    <cellStyle name="Comma 9 3 3" xfId="8519"/>
    <cellStyle name="Comma 9 3 4" xfId="13460"/>
    <cellStyle name="Comma 9 4" xfId="4188"/>
    <cellStyle name="Comma 9 4 2" xfId="9964"/>
    <cellStyle name="Comma 9 4 3" xfId="13461"/>
    <cellStyle name="Comma 9 5" xfId="7079"/>
    <cellStyle name="Comma 9 5 2" xfId="13462"/>
    <cellStyle name="Comma 9 6" xfId="17338"/>
    <cellStyle name="Comma 9 7" xfId="13458"/>
    <cellStyle name="Comma_Horizon 2011 Load Forecast Model  June 25, 2010" xfId="11"/>
    <cellStyle name="Comma0" xfId="7"/>
    <cellStyle name="Comma0 2" xfId="17117"/>
    <cellStyle name="Comma0 2 2" xfId="17475"/>
    <cellStyle name="Comma0 3" xfId="17118"/>
    <cellStyle name="Comma0 3 2" xfId="18356"/>
    <cellStyle name="Comma0 4" xfId="17346"/>
    <cellStyle name="Comma0 5" xfId="17116"/>
    <cellStyle name="Comma0 6" xfId="13463"/>
    <cellStyle name="Comma2 (0)" xfId="13464"/>
    <cellStyle name="Comment" xfId="13465"/>
    <cellStyle name="Company" xfId="13466"/>
    <cellStyle name="CurRatio" xfId="13467"/>
    <cellStyle name="Currency--" xfId="13468"/>
    <cellStyle name="Currency [00]" xfId="13469"/>
    <cellStyle name="Currency [1]" xfId="13470"/>
    <cellStyle name="Currency [2]" xfId="13471"/>
    <cellStyle name="Currency [2] 10" xfId="55724"/>
    <cellStyle name="Currency [2] 11" xfId="55726"/>
    <cellStyle name="Currency [2] 12" xfId="55649"/>
    <cellStyle name="Currency [2] 13" xfId="55648"/>
    <cellStyle name="Currency [2] 14" xfId="55647"/>
    <cellStyle name="Currency [2] 15" xfId="55725"/>
    <cellStyle name="Currency [2] 16" xfId="55858"/>
    <cellStyle name="Currency [2] 17" xfId="55929"/>
    <cellStyle name="Currency [2] 18" xfId="55930"/>
    <cellStyle name="Currency [2] 19" xfId="55931"/>
    <cellStyle name="Currency [2] 2" xfId="55447"/>
    <cellStyle name="Currency [2] 20" xfId="55859"/>
    <cellStyle name="Currency [2] 21" xfId="55932"/>
    <cellStyle name="Currency [2] 22" xfId="55933"/>
    <cellStyle name="Currency [2] 23" xfId="55860"/>
    <cellStyle name="Currency [2] 3" xfId="55519"/>
    <cellStyle name="Currency [2] 4" xfId="55520"/>
    <cellStyle name="Currency [2] 5" xfId="55521"/>
    <cellStyle name="Currency [2] 6" xfId="55522"/>
    <cellStyle name="Currency [2] 7" xfId="55523"/>
    <cellStyle name="Currency [2] 8" xfId="55448"/>
    <cellStyle name="Currency [2] 9" xfId="55723"/>
    <cellStyle name="Currency [3]" xfId="13472"/>
    <cellStyle name="Currency 0" xfId="13473"/>
    <cellStyle name="Currency 10" xfId="13474"/>
    <cellStyle name="Currency 10 2" xfId="13475"/>
    <cellStyle name="Currency 10 2 2" xfId="13476"/>
    <cellStyle name="Currency 10 2 2 2" xfId="13477"/>
    <cellStyle name="Currency 10 2 2 2 2" xfId="13478"/>
    <cellStyle name="Currency 10 2 2 3" xfId="13479"/>
    <cellStyle name="Currency 10 2 3" xfId="13480"/>
    <cellStyle name="Currency 10 2 3 2" xfId="13481"/>
    <cellStyle name="Currency 10 2 4" xfId="13482"/>
    <cellStyle name="Currency 10 3" xfId="13483"/>
    <cellStyle name="Currency 10 3 2" xfId="13484"/>
    <cellStyle name="Currency 10 3 2 2" xfId="13485"/>
    <cellStyle name="Currency 10 3 2 2 2" xfId="13486"/>
    <cellStyle name="Currency 10 3 2 3" xfId="13487"/>
    <cellStyle name="Currency 10 3 3" xfId="13488"/>
    <cellStyle name="Currency 10 3 3 2" xfId="13489"/>
    <cellStyle name="Currency 10 3 4" xfId="13490"/>
    <cellStyle name="Currency 10 4" xfId="13491"/>
    <cellStyle name="Currency 10 4 2" xfId="13492"/>
    <cellStyle name="Currency 10 4 2 2" xfId="13493"/>
    <cellStyle name="Currency 10 4 3" xfId="13494"/>
    <cellStyle name="Currency 10 5" xfId="13495"/>
    <cellStyle name="Currency 10 5 2" xfId="13496"/>
    <cellStyle name="Currency 10 6" xfId="13497"/>
    <cellStyle name="Currency 11" xfId="13498"/>
    <cellStyle name="Currency 11 2" xfId="13499"/>
    <cellStyle name="Currency 11 2 2" xfId="13500"/>
    <cellStyle name="Currency 11 2 2 2" xfId="13501"/>
    <cellStyle name="Currency 11 2 2 2 2" xfId="13502"/>
    <cellStyle name="Currency 11 2 2 3" xfId="13503"/>
    <cellStyle name="Currency 11 2 3" xfId="13504"/>
    <cellStyle name="Currency 11 2 3 2" xfId="13505"/>
    <cellStyle name="Currency 11 2 4" xfId="13506"/>
    <cellStyle name="Currency 11 3" xfId="13507"/>
    <cellStyle name="Currency 11 3 2" xfId="13508"/>
    <cellStyle name="Currency 11 3 2 2" xfId="13509"/>
    <cellStyle name="Currency 11 3 2 2 2" xfId="13510"/>
    <cellStyle name="Currency 11 3 2 3" xfId="13511"/>
    <cellStyle name="Currency 11 3 3" xfId="13512"/>
    <cellStyle name="Currency 11 3 3 2" xfId="13513"/>
    <cellStyle name="Currency 11 3 4" xfId="13514"/>
    <cellStyle name="Currency 11 4" xfId="13515"/>
    <cellStyle name="Currency 11 4 2" xfId="13516"/>
    <cellStyle name="Currency 11 4 2 2" xfId="13517"/>
    <cellStyle name="Currency 11 4 3" xfId="13518"/>
    <cellStyle name="Currency 11 5" xfId="13519"/>
    <cellStyle name="Currency 11 5 2" xfId="13520"/>
    <cellStyle name="Currency 11 6" xfId="13521"/>
    <cellStyle name="Currency 11 7" xfId="46081"/>
    <cellStyle name="Currency 12" xfId="13522"/>
    <cellStyle name="Currency 13" xfId="13523"/>
    <cellStyle name="Currency 14" xfId="13524"/>
    <cellStyle name="Currency 14 2" xfId="13525"/>
    <cellStyle name="Currency 14 2 2" xfId="13526"/>
    <cellStyle name="Currency 14 2 2 2" xfId="13527"/>
    <cellStyle name="Currency 14 2 2 2 2" xfId="13528"/>
    <cellStyle name="Currency 14 2 2 3" xfId="13529"/>
    <cellStyle name="Currency 14 2 3" xfId="13530"/>
    <cellStyle name="Currency 14 2 3 2" xfId="13531"/>
    <cellStyle name="Currency 14 2 4" xfId="13532"/>
    <cellStyle name="Currency 14 3" xfId="13533"/>
    <cellStyle name="Currency 14 3 2" xfId="13534"/>
    <cellStyle name="Currency 14 3 2 2" xfId="13535"/>
    <cellStyle name="Currency 14 3 2 2 2" xfId="13536"/>
    <cellStyle name="Currency 14 3 2 3" xfId="13537"/>
    <cellStyle name="Currency 14 3 3" xfId="13538"/>
    <cellStyle name="Currency 14 3 3 2" xfId="13539"/>
    <cellStyle name="Currency 14 3 4" xfId="13540"/>
    <cellStyle name="Currency 14 4" xfId="13541"/>
    <cellStyle name="Currency 14 4 2" xfId="13542"/>
    <cellStyle name="Currency 14 4 2 2" xfId="13543"/>
    <cellStyle name="Currency 14 4 2 2 2" xfId="13544"/>
    <cellStyle name="Currency 14 4 2 3" xfId="13545"/>
    <cellStyle name="Currency 14 4 3" xfId="13546"/>
    <cellStyle name="Currency 14 4 3 2" xfId="13547"/>
    <cellStyle name="Currency 14 4 4" xfId="13548"/>
    <cellStyle name="Currency 14 5" xfId="13549"/>
    <cellStyle name="Currency 14 5 2" xfId="13550"/>
    <cellStyle name="Currency 14 5 2 2" xfId="13551"/>
    <cellStyle name="Currency 14 5 3" xfId="13552"/>
    <cellStyle name="Currency 14 6" xfId="13553"/>
    <cellStyle name="Currency 14 6 2" xfId="13554"/>
    <cellStyle name="Currency 14 7" xfId="13555"/>
    <cellStyle name="Currency 15" xfId="13556"/>
    <cellStyle name="Currency 15 2" xfId="13557"/>
    <cellStyle name="Currency 15 2 2" xfId="13558"/>
    <cellStyle name="Currency 15 2 2 2" xfId="13559"/>
    <cellStyle name="Currency 15 2 3" xfId="13560"/>
    <cellStyle name="Currency 15 3" xfId="13561"/>
    <cellStyle name="Currency 15 3 2" xfId="13562"/>
    <cellStyle name="Currency 15 4" xfId="13563"/>
    <cellStyle name="Currency 16" xfId="13564"/>
    <cellStyle name="Currency 16 2" xfId="13565"/>
    <cellStyle name="Currency 17" xfId="13566"/>
    <cellStyle name="Currency 18" xfId="13567"/>
    <cellStyle name="Currency 19" xfId="13568"/>
    <cellStyle name="Currency 19 2" xfId="13569"/>
    <cellStyle name="Currency 19 2 2" xfId="13570"/>
    <cellStyle name="Currency 19 2 2 2" xfId="13571"/>
    <cellStyle name="Currency 19 2 2 2 2" xfId="13572"/>
    <cellStyle name="Currency 19 2 2 3" xfId="13573"/>
    <cellStyle name="Currency 19 2 3" xfId="13574"/>
    <cellStyle name="Currency 19 2 3 2" xfId="13575"/>
    <cellStyle name="Currency 19 2 4" xfId="13576"/>
    <cellStyle name="Currency 19 3" xfId="13577"/>
    <cellStyle name="Currency 19 3 2" xfId="13578"/>
    <cellStyle name="Currency 19 3 2 2" xfId="13579"/>
    <cellStyle name="Currency 19 3 2 2 2" xfId="13580"/>
    <cellStyle name="Currency 19 3 2 3" xfId="13581"/>
    <cellStyle name="Currency 19 3 3" xfId="13582"/>
    <cellStyle name="Currency 19 3 3 2" xfId="13583"/>
    <cellStyle name="Currency 19 3 4" xfId="13584"/>
    <cellStyle name="Currency 19 4" xfId="13585"/>
    <cellStyle name="Currency 19 4 2" xfId="13586"/>
    <cellStyle name="Currency 19 4 2 2" xfId="13587"/>
    <cellStyle name="Currency 19 4 3" xfId="13588"/>
    <cellStyle name="Currency 19 5" xfId="13589"/>
    <cellStyle name="Currency 19 5 2" xfId="13590"/>
    <cellStyle name="Currency 19 6" xfId="13591"/>
    <cellStyle name="Currency 2" xfId="25"/>
    <cellStyle name="Currency 2 10" xfId="13592"/>
    <cellStyle name="Currency 2 10 2" xfId="13593"/>
    <cellStyle name="Currency 2 10 2 2" xfId="13594"/>
    <cellStyle name="Currency 2 10 3" xfId="13595"/>
    <cellStyle name="Currency 2 10 4" xfId="48932"/>
    <cellStyle name="Currency 2 10 5" xfId="53554"/>
    <cellStyle name="Currency 2 11" xfId="13596"/>
    <cellStyle name="Currency 2 11 2" xfId="46083"/>
    <cellStyle name="Currency 2 12" xfId="13597"/>
    <cellStyle name="Currency 2 13" xfId="13598"/>
    <cellStyle name="Currency 2 14" xfId="13599"/>
    <cellStyle name="Currency 2 15" xfId="13600"/>
    <cellStyle name="Currency 2 16" xfId="13601"/>
    <cellStyle name="Currency 2 17" xfId="13602"/>
    <cellStyle name="Currency 2 18" xfId="13603"/>
    <cellStyle name="Currency 2 19" xfId="17120"/>
    <cellStyle name="Currency 2 2" xfId="623"/>
    <cellStyle name="Currency 2 2 10" xfId="13605"/>
    <cellStyle name="Currency 2 2 11" xfId="13606"/>
    <cellStyle name="Currency 2 2 12" xfId="17121"/>
    <cellStyle name="Currency 2 2 13" xfId="13604"/>
    <cellStyle name="Currency 2 2 2" xfId="13607"/>
    <cellStyle name="Currency 2 2 2 2" xfId="17478"/>
    <cellStyle name="Currency 2 2 3" xfId="13608"/>
    <cellStyle name="Currency 2 2 4" xfId="13609"/>
    <cellStyle name="Currency 2 2 5" xfId="13610"/>
    <cellStyle name="Currency 2 2 6" xfId="13611"/>
    <cellStyle name="Currency 2 2 7" xfId="13612"/>
    <cellStyle name="Currency 2 2 8" xfId="13613"/>
    <cellStyle name="Currency 2 2 9" xfId="13614"/>
    <cellStyle name="Currency 2 3" xfId="614"/>
    <cellStyle name="Currency 2 3 2" xfId="13616"/>
    <cellStyle name="Currency 2 3 2 10" xfId="18201"/>
    <cellStyle name="Currency 2 3 2 2" xfId="23151"/>
    <cellStyle name="Currency 2 3 2 2 2" xfId="25992"/>
    <cellStyle name="Currency 2 3 2 2 2 2" xfId="31836"/>
    <cellStyle name="Currency 2 3 2 2 2 2 2" xfId="44236"/>
    <cellStyle name="Currency 2 3 2 2 2 3" xfId="39999"/>
    <cellStyle name="Currency 2 3 2 2 2 4" xfId="48935"/>
    <cellStyle name="Currency 2 3 2 2 2 5" xfId="53557"/>
    <cellStyle name="Currency 2 3 2 2 3" xfId="27275"/>
    <cellStyle name="Currency 2 3 2 2 3 2" xfId="31837"/>
    <cellStyle name="Currency 2 3 2 2 3 2 2" xfId="44237"/>
    <cellStyle name="Currency 2 3 2 2 3 3" xfId="41301"/>
    <cellStyle name="Currency 2 3 2 2 3 4" xfId="48936"/>
    <cellStyle name="Currency 2 3 2 2 3 5" xfId="53558"/>
    <cellStyle name="Currency 2 3 2 2 4" xfId="31835"/>
    <cellStyle name="Currency 2 3 2 2 4 2" xfId="44235"/>
    <cellStyle name="Currency 2 3 2 2 5" xfId="38699"/>
    <cellStyle name="Currency 2 3 2 2 6" xfId="48934"/>
    <cellStyle name="Currency 2 3 2 2 7" xfId="53556"/>
    <cellStyle name="Currency 2 3 2 3" xfId="20936"/>
    <cellStyle name="Currency 2 3 2 3 2" xfId="31838"/>
    <cellStyle name="Currency 2 3 2 3 2 2" xfId="44238"/>
    <cellStyle name="Currency 2 3 2 3 3" xfId="38049"/>
    <cellStyle name="Currency 2 3 2 3 4" xfId="48937"/>
    <cellStyle name="Currency 2 3 2 3 5" xfId="53559"/>
    <cellStyle name="Currency 2 3 2 4" xfId="25358"/>
    <cellStyle name="Currency 2 3 2 4 2" xfId="31839"/>
    <cellStyle name="Currency 2 3 2 4 2 2" xfId="44239"/>
    <cellStyle name="Currency 2 3 2 4 3" xfId="39350"/>
    <cellStyle name="Currency 2 3 2 4 4" xfId="48938"/>
    <cellStyle name="Currency 2 3 2 4 5" xfId="53560"/>
    <cellStyle name="Currency 2 3 2 5" xfId="26638"/>
    <cellStyle name="Currency 2 3 2 5 2" xfId="31840"/>
    <cellStyle name="Currency 2 3 2 5 2 2" xfId="44240"/>
    <cellStyle name="Currency 2 3 2 5 3" xfId="40649"/>
    <cellStyle name="Currency 2 3 2 5 4" xfId="48939"/>
    <cellStyle name="Currency 2 3 2 5 5" xfId="53561"/>
    <cellStyle name="Currency 2 3 2 6" xfId="31834"/>
    <cellStyle name="Currency 2 3 2 6 2" xfId="44234"/>
    <cellStyle name="Currency 2 3 2 7" xfId="37389"/>
    <cellStyle name="Currency 2 3 2 8" xfId="48933"/>
    <cellStyle name="Currency 2 3 2 9" xfId="53555"/>
    <cellStyle name="Currency 2 3 3" xfId="13617"/>
    <cellStyle name="Currency 2 3 3 2" xfId="18357"/>
    <cellStyle name="Currency 2 3 4" xfId="13618"/>
    <cellStyle name="Currency 2 3 5" xfId="13619"/>
    <cellStyle name="Currency 2 3 6" xfId="17122"/>
    <cellStyle name="Currency 2 3 7" xfId="13615"/>
    <cellStyle name="Currency 2 4" xfId="807"/>
    <cellStyle name="Currency 2 4 2" xfId="1560"/>
    <cellStyle name="Currency 2 4 2 10" xfId="18381"/>
    <cellStyle name="Currency 2 4 2 2" xfId="3044"/>
    <cellStyle name="Currency 2 4 2 2 2" xfId="5945"/>
    <cellStyle name="Currency 2 4 2 2 2 2" xfId="11721"/>
    <cellStyle name="Currency 2 4 2 2 2 2 2" xfId="44243"/>
    <cellStyle name="Currency 2 4 2 2 2 2 3" xfId="31843"/>
    <cellStyle name="Currency 2 4 2 2 2 3" xfId="40022"/>
    <cellStyle name="Currency 2 4 2 2 2 4" xfId="48942"/>
    <cellStyle name="Currency 2 4 2 2 2 5" xfId="53564"/>
    <cellStyle name="Currency 2 4 2 2 2 6" xfId="26014"/>
    <cellStyle name="Currency 2 4 2 2 3" xfId="8836"/>
    <cellStyle name="Currency 2 4 2 2 3 2" xfId="31844"/>
    <cellStyle name="Currency 2 4 2 2 3 2 2" xfId="44244"/>
    <cellStyle name="Currency 2 4 2 2 3 3" xfId="41324"/>
    <cellStyle name="Currency 2 4 2 2 3 4" xfId="48943"/>
    <cellStyle name="Currency 2 4 2 2 3 5" xfId="53565"/>
    <cellStyle name="Currency 2 4 2 2 3 6" xfId="27298"/>
    <cellStyle name="Currency 2 4 2 2 4" xfId="31842"/>
    <cellStyle name="Currency 2 4 2 2 4 2" xfId="44242"/>
    <cellStyle name="Currency 2 4 2 2 5" xfId="38722"/>
    <cellStyle name="Currency 2 4 2 2 6" xfId="48941"/>
    <cellStyle name="Currency 2 4 2 2 7" xfId="53563"/>
    <cellStyle name="Currency 2 4 2 2 8" xfId="23174"/>
    <cellStyle name="Currency 2 4 2 3" xfId="4505"/>
    <cellStyle name="Currency 2 4 2 3 2" xfId="10281"/>
    <cellStyle name="Currency 2 4 2 3 2 2" xfId="44245"/>
    <cellStyle name="Currency 2 4 2 3 2 3" xfId="31845"/>
    <cellStyle name="Currency 2 4 2 3 3" xfId="38072"/>
    <cellStyle name="Currency 2 4 2 3 4" xfId="48944"/>
    <cellStyle name="Currency 2 4 2 3 5" xfId="53566"/>
    <cellStyle name="Currency 2 4 2 3 6" xfId="20960"/>
    <cellStyle name="Currency 2 4 2 4" xfId="7396"/>
    <cellStyle name="Currency 2 4 2 4 2" xfId="31846"/>
    <cellStyle name="Currency 2 4 2 4 2 2" xfId="44246"/>
    <cellStyle name="Currency 2 4 2 4 3" xfId="39373"/>
    <cellStyle name="Currency 2 4 2 4 4" xfId="48945"/>
    <cellStyle name="Currency 2 4 2 4 5" xfId="53567"/>
    <cellStyle name="Currency 2 4 2 4 6" xfId="25381"/>
    <cellStyle name="Currency 2 4 2 5" xfId="26661"/>
    <cellStyle name="Currency 2 4 2 5 2" xfId="31847"/>
    <cellStyle name="Currency 2 4 2 5 2 2" xfId="44247"/>
    <cellStyle name="Currency 2 4 2 5 3" xfId="40672"/>
    <cellStyle name="Currency 2 4 2 5 4" xfId="48946"/>
    <cellStyle name="Currency 2 4 2 5 5" xfId="53568"/>
    <cellStyle name="Currency 2 4 2 6" xfId="31841"/>
    <cellStyle name="Currency 2 4 2 6 2" xfId="44241"/>
    <cellStyle name="Currency 2 4 2 7" xfId="37412"/>
    <cellStyle name="Currency 2 4 2 8" xfId="48940"/>
    <cellStyle name="Currency 2 4 2 9" xfId="53562"/>
    <cellStyle name="Currency 2 4 3" xfId="2383"/>
    <cellStyle name="Currency 2 4 3 2" xfId="5287"/>
    <cellStyle name="Currency 2 4 3 2 2" xfId="11063"/>
    <cellStyle name="Currency 2 4 3 3" xfId="8178"/>
    <cellStyle name="Currency 2 4 3 4" xfId="17123"/>
    <cellStyle name="Currency 2 4 4" xfId="3847"/>
    <cellStyle name="Currency 2 4 4 2" xfId="9623"/>
    <cellStyle name="Currency 2 4 5" xfId="6738"/>
    <cellStyle name="Currency 2 4 6" xfId="13620"/>
    <cellStyle name="Currency 2 5" xfId="953"/>
    <cellStyle name="Currency 2 5 2" xfId="18436"/>
    <cellStyle name="Currency 2 5 3" xfId="17124"/>
    <cellStyle name="Currency 2 5 4" xfId="13621"/>
    <cellStyle name="Currency 2 6" xfId="408"/>
    <cellStyle name="Currency 2 6 2" xfId="18476"/>
    <cellStyle name="Currency 2 6 3" xfId="17125"/>
    <cellStyle name="Currency 2 6 4" xfId="13622"/>
    <cellStyle name="Currency 2 7" xfId="13623"/>
    <cellStyle name="Currency 2 7 2" xfId="17477"/>
    <cellStyle name="Currency 2 8" xfId="13624"/>
    <cellStyle name="Currency 2 8 10" xfId="17568"/>
    <cellStyle name="Currency 2 8 2" xfId="22667"/>
    <cellStyle name="Currency 2 8 2 2" xfId="25511"/>
    <cellStyle name="Currency 2 8 2 2 2" xfId="31850"/>
    <cellStyle name="Currency 2 8 2 2 2 2" xfId="44250"/>
    <cellStyle name="Currency 2 8 2 2 3" xfId="39514"/>
    <cellStyle name="Currency 2 8 2 2 4" xfId="48949"/>
    <cellStyle name="Currency 2 8 2 2 5" xfId="53571"/>
    <cellStyle name="Currency 2 8 2 3" xfId="26793"/>
    <cellStyle name="Currency 2 8 2 3 2" xfId="31851"/>
    <cellStyle name="Currency 2 8 2 3 2 2" xfId="44251"/>
    <cellStyle name="Currency 2 8 2 3 3" xfId="40815"/>
    <cellStyle name="Currency 2 8 2 3 4" xfId="48950"/>
    <cellStyle name="Currency 2 8 2 3 5" xfId="53572"/>
    <cellStyle name="Currency 2 8 2 4" xfId="31849"/>
    <cellStyle name="Currency 2 8 2 4 2" xfId="44249"/>
    <cellStyle name="Currency 2 8 2 5" xfId="38213"/>
    <cellStyle name="Currency 2 8 2 6" xfId="48948"/>
    <cellStyle name="Currency 2 8 2 7" xfId="53570"/>
    <cellStyle name="Currency 2 8 3" xfId="20452"/>
    <cellStyle name="Currency 2 8 3 2" xfId="31852"/>
    <cellStyle name="Currency 2 8 3 2 2" xfId="44252"/>
    <cellStyle name="Currency 2 8 3 3" xfId="37564"/>
    <cellStyle name="Currency 2 8 3 4" xfId="48951"/>
    <cellStyle name="Currency 2 8 3 5" xfId="53573"/>
    <cellStyle name="Currency 2 8 4" xfId="24876"/>
    <cellStyle name="Currency 2 8 4 2" xfId="31853"/>
    <cellStyle name="Currency 2 8 4 2 2" xfId="44253"/>
    <cellStyle name="Currency 2 8 4 3" xfId="38865"/>
    <cellStyle name="Currency 2 8 4 4" xfId="48952"/>
    <cellStyle name="Currency 2 8 4 5" xfId="53574"/>
    <cellStyle name="Currency 2 8 5" xfId="26153"/>
    <cellStyle name="Currency 2 8 5 2" xfId="31854"/>
    <cellStyle name="Currency 2 8 5 2 2" xfId="44254"/>
    <cellStyle name="Currency 2 8 5 3" xfId="40163"/>
    <cellStyle name="Currency 2 8 5 4" xfId="48953"/>
    <cellStyle name="Currency 2 8 5 5" xfId="53575"/>
    <cellStyle name="Currency 2 8 6" xfId="31848"/>
    <cellStyle name="Currency 2 8 6 2" xfId="44248"/>
    <cellStyle name="Currency 2 8 7" xfId="36903"/>
    <cellStyle name="Currency 2 8 8" xfId="48947"/>
    <cellStyle name="Currency 2 8 9" xfId="53569"/>
    <cellStyle name="Currency 2 9" xfId="13625"/>
    <cellStyle name="Currency 2 9 10" xfId="18570"/>
    <cellStyle name="Currency 2 9 2" xfId="23208"/>
    <cellStyle name="Currency 2 9 2 2" xfId="26045"/>
    <cellStyle name="Currency 2 9 2 2 2" xfId="31857"/>
    <cellStyle name="Currency 2 9 2 2 2 2" xfId="44257"/>
    <cellStyle name="Currency 2 9 2 2 3" xfId="40053"/>
    <cellStyle name="Currency 2 9 2 2 4" xfId="48956"/>
    <cellStyle name="Currency 2 9 2 2 5" xfId="53578"/>
    <cellStyle name="Currency 2 9 2 3" xfId="27329"/>
    <cellStyle name="Currency 2 9 2 3 2" xfId="31858"/>
    <cellStyle name="Currency 2 9 2 3 2 2" xfId="44258"/>
    <cellStyle name="Currency 2 9 2 3 3" xfId="41356"/>
    <cellStyle name="Currency 2 9 2 3 4" xfId="48957"/>
    <cellStyle name="Currency 2 9 2 3 5" xfId="53579"/>
    <cellStyle name="Currency 2 9 2 4" xfId="31856"/>
    <cellStyle name="Currency 2 9 2 4 2" xfId="44256"/>
    <cellStyle name="Currency 2 9 2 5" xfId="38754"/>
    <cellStyle name="Currency 2 9 2 6" xfId="48955"/>
    <cellStyle name="Currency 2 9 2 7" xfId="53577"/>
    <cellStyle name="Currency 2 9 3" xfId="20995"/>
    <cellStyle name="Currency 2 9 3 2" xfId="31859"/>
    <cellStyle name="Currency 2 9 3 2 2" xfId="44259"/>
    <cellStyle name="Currency 2 9 3 3" xfId="38103"/>
    <cellStyle name="Currency 2 9 3 4" xfId="48958"/>
    <cellStyle name="Currency 2 9 3 5" xfId="53580"/>
    <cellStyle name="Currency 2 9 4" xfId="25412"/>
    <cellStyle name="Currency 2 9 4 2" xfId="31860"/>
    <cellStyle name="Currency 2 9 4 2 2" xfId="44260"/>
    <cellStyle name="Currency 2 9 4 3" xfId="39404"/>
    <cellStyle name="Currency 2 9 4 4" xfId="48959"/>
    <cellStyle name="Currency 2 9 4 5" xfId="53581"/>
    <cellStyle name="Currency 2 9 5" xfId="26692"/>
    <cellStyle name="Currency 2 9 5 2" xfId="31861"/>
    <cellStyle name="Currency 2 9 5 2 2" xfId="44261"/>
    <cellStyle name="Currency 2 9 5 3" xfId="40704"/>
    <cellStyle name="Currency 2 9 5 4" xfId="48960"/>
    <cellStyle name="Currency 2 9 5 5" xfId="53582"/>
    <cellStyle name="Currency 2 9 6" xfId="31855"/>
    <cellStyle name="Currency 2 9 6 2" xfId="44255"/>
    <cellStyle name="Currency 2 9 7" xfId="37444"/>
    <cellStyle name="Currency 2 9 8" xfId="48954"/>
    <cellStyle name="Currency 2 9 9" xfId="53576"/>
    <cellStyle name="Currency 2*" xfId="13626"/>
    <cellStyle name="Currency 2_CLdcfmodel" xfId="13627"/>
    <cellStyle name="Currency 20" xfId="13628"/>
    <cellStyle name="Currency 20 2" xfId="13629"/>
    <cellStyle name="Currency 20 2 2" xfId="13630"/>
    <cellStyle name="Currency 20 2 2 2" xfId="13631"/>
    <cellStyle name="Currency 20 2 2 2 2" xfId="13632"/>
    <cellStyle name="Currency 20 2 2 3" xfId="13633"/>
    <cellStyle name="Currency 20 2 3" xfId="13634"/>
    <cellStyle name="Currency 20 2 3 2" xfId="13635"/>
    <cellStyle name="Currency 20 2 4" xfId="13636"/>
    <cellStyle name="Currency 20 3" xfId="13637"/>
    <cellStyle name="Currency 20 3 2" xfId="13638"/>
    <cellStyle name="Currency 20 3 2 2" xfId="13639"/>
    <cellStyle name="Currency 20 3 2 2 2" xfId="13640"/>
    <cellStyle name="Currency 20 3 2 3" xfId="13641"/>
    <cellStyle name="Currency 20 3 3" xfId="13642"/>
    <cellStyle name="Currency 20 3 3 2" xfId="13643"/>
    <cellStyle name="Currency 20 3 4" xfId="13644"/>
    <cellStyle name="Currency 20 4" xfId="13645"/>
    <cellStyle name="Currency 20 4 2" xfId="13646"/>
    <cellStyle name="Currency 20 4 2 2" xfId="13647"/>
    <cellStyle name="Currency 20 4 3" xfId="13648"/>
    <cellStyle name="Currency 20 5" xfId="13649"/>
    <cellStyle name="Currency 20 5 2" xfId="13650"/>
    <cellStyle name="Currency 20 6" xfId="13651"/>
    <cellStyle name="Currency 21" xfId="13652"/>
    <cellStyle name="Currency 21 2" xfId="13653"/>
    <cellStyle name="Currency 21 2 2" xfId="13654"/>
    <cellStyle name="Currency 21 2 2 2" xfId="13655"/>
    <cellStyle name="Currency 21 2 2 2 2" xfId="13656"/>
    <cellStyle name="Currency 21 2 2 3" xfId="13657"/>
    <cellStyle name="Currency 21 2 3" xfId="13658"/>
    <cellStyle name="Currency 21 2 3 2" xfId="13659"/>
    <cellStyle name="Currency 21 2 4" xfId="13660"/>
    <cellStyle name="Currency 21 3" xfId="13661"/>
    <cellStyle name="Currency 21 3 2" xfId="13662"/>
    <cellStyle name="Currency 21 3 2 2" xfId="13663"/>
    <cellStyle name="Currency 21 3 2 2 2" xfId="13664"/>
    <cellStyle name="Currency 21 3 2 3" xfId="13665"/>
    <cellStyle name="Currency 21 3 3" xfId="13666"/>
    <cellStyle name="Currency 21 3 3 2" xfId="13667"/>
    <cellStyle name="Currency 21 3 4" xfId="13668"/>
    <cellStyle name="Currency 21 4" xfId="13669"/>
    <cellStyle name="Currency 21 4 2" xfId="13670"/>
    <cellStyle name="Currency 21 4 2 2" xfId="13671"/>
    <cellStyle name="Currency 21 4 3" xfId="13672"/>
    <cellStyle name="Currency 21 5" xfId="13673"/>
    <cellStyle name="Currency 21 5 2" xfId="13674"/>
    <cellStyle name="Currency 21 6" xfId="13675"/>
    <cellStyle name="Currency 22" xfId="13676"/>
    <cellStyle name="Currency 22 2" xfId="13677"/>
    <cellStyle name="Currency 22 2 2" xfId="13678"/>
    <cellStyle name="Currency 22 2 2 2" xfId="13679"/>
    <cellStyle name="Currency 22 2 2 2 2" xfId="13680"/>
    <cellStyle name="Currency 22 2 2 3" xfId="13681"/>
    <cellStyle name="Currency 22 2 3" xfId="13682"/>
    <cellStyle name="Currency 22 2 3 2" xfId="13683"/>
    <cellStyle name="Currency 22 2 4" xfId="13684"/>
    <cellStyle name="Currency 22 3" xfId="13685"/>
    <cellStyle name="Currency 22 3 2" xfId="13686"/>
    <cellStyle name="Currency 22 3 2 2" xfId="13687"/>
    <cellStyle name="Currency 22 3 2 2 2" xfId="13688"/>
    <cellStyle name="Currency 22 3 2 3" xfId="13689"/>
    <cellStyle name="Currency 22 3 3" xfId="13690"/>
    <cellStyle name="Currency 22 3 3 2" xfId="13691"/>
    <cellStyle name="Currency 22 3 4" xfId="13692"/>
    <cellStyle name="Currency 22 4" xfId="13693"/>
    <cellStyle name="Currency 22 4 2" xfId="13694"/>
    <cellStyle name="Currency 22 4 2 2" xfId="13695"/>
    <cellStyle name="Currency 22 4 3" xfId="13696"/>
    <cellStyle name="Currency 22 5" xfId="13697"/>
    <cellStyle name="Currency 22 5 2" xfId="13698"/>
    <cellStyle name="Currency 22 6" xfId="13699"/>
    <cellStyle name="Currency 23" xfId="13700"/>
    <cellStyle name="Currency 23 2" xfId="13701"/>
    <cellStyle name="Currency 23 2 2" xfId="13702"/>
    <cellStyle name="Currency 23 2 2 2" xfId="13703"/>
    <cellStyle name="Currency 23 2 2 2 2" xfId="13704"/>
    <cellStyle name="Currency 23 2 2 3" xfId="13705"/>
    <cellStyle name="Currency 23 2 3" xfId="13706"/>
    <cellStyle name="Currency 23 2 3 2" xfId="13707"/>
    <cellStyle name="Currency 23 2 4" xfId="13708"/>
    <cellStyle name="Currency 23 3" xfId="13709"/>
    <cellStyle name="Currency 23 3 2" xfId="13710"/>
    <cellStyle name="Currency 23 3 2 2" xfId="13711"/>
    <cellStyle name="Currency 23 3 2 2 2" xfId="13712"/>
    <cellStyle name="Currency 23 3 2 3" xfId="13713"/>
    <cellStyle name="Currency 23 3 3" xfId="13714"/>
    <cellStyle name="Currency 23 3 3 2" xfId="13715"/>
    <cellStyle name="Currency 23 3 4" xfId="13716"/>
    <cellStyle name="Currency 23 4" xfId="13717"/>
    <cellStyle name="Currency 23 4 2" xfId="13718"/>
    <cellStyle name="Currency 23 4 2 2" xfId="13719"/>
    <cellStyle name="Currency 23 4 3" xfId="13720"/>
    <cellStyle name="Currency 23 5" xfId="13721"/>
    <cellStyle name="Currency 23 5 2" xfId="13722"/>
    <cellStyle name="Currency 23 6" xfId="13723"/>
    <cellStyle name="Currency 24" xfId="13724"/>
    <cellStyle name="Currency 24 2" xfId="13725"/>
    <cellStyle name="Currency 24 2 2" xfId="13726"/>
    <cellStyle name="Currency 24 2 2 2" xfId="13727"/>
    <cellStyle name="Currency 24 2 2 2 2" xfId="13728"/>
    <cellStyle name="Currency 24 2 2 3" xfId="13729"/>
    <cellStyle name="Currency 24 2 3" xfId="13730"/>
    <cellStyle name="Currency 24 2 3 2" xfId="13731"/>
    <cellStyle name="Currency 24 2 4" xfId="13732"/>
    <cellStyle name="Currency 24 3" xfId="13733"/>
    <cellStyle name="Currency 24 3 2" xfId="13734"/>
    <cellStyle name="Currency 24 3 2 2" xfId="13735"/>
    <cellStyle name="Currency 24 3 2 2 2" xfId="13736"/>
    <cellStyle name="Currency 24 3 2 3" xfId="13737"/>
    <cellStyle name="Currency 24 3 3" xfId="13738"/>
    <cellStyle name="Currency 24 3 3 2" xfId="13739"/>
    <cellStyle name="Currency 24 3 4" xfId="13740"/>
    <cellStyle name="Currency 24 4" xfId="13741"/>
    <cellStyle name="Currency 24 4 2" xfId="13742"/>
    <cellStyle name="Currency 24 4 2 2" xfId="13743"/>
    <cellStyle name="Currency 24 4 3" xfId="13744"/>
    <cellStyle name="Currency 24 5" xfId="13745"/>
    <cellStyle name="Currency 24 5 2" xfId="13746"/>
    <cellStyle name="Currency 24 6" xfId="13747"/>
    <cellStyle name="Currency 25" xfId="17119"/>
    <cellStyle name="Currency 26" xfId="13748"/>
    <cellStyle name="Currency 26 2" xfId="13749"/>
    <cellStyle name="Currency 26 2 2" xfId="13750"/>
    <cellStyle name="Currency 26 2 2 2" xfId="13751"/>
    <cellStyle name="Currency 26 2 2 2 2" xfId="13752"/>
    <cellStyle name="Currency 26 2 2 3" xfId="13753"/>
    <cellStyle name="Currency 26 2 3" xfId="13754"/>
    <cellStyle name="Currency 26 2 3 2" xfId="13755"/>
    <cellStyle name="Currency 26 2 4" xfId="13756"/>
    <cellStyle name="Currency 26 3" xfId="13757"/>
    <cellStyle name="Currency 26 3 2" xfId="13758"/>
    <cellStyle name="Currency 26 3 2 2" xfId="13759"/>
    <cellStyle name="Currency 26 3 2 2 2" xfId="13760"/>
    <cellStyle name="Currency 26 3 2 3" xfId="13761"/>
    <cellStyle name="Currency 26 3 3" xfId="13762"/>
    <cellStyle name="Currency 26 3 3 2" xfId="13763"/>
    <cellStyle name="Currency 26 3 4" xfId="13764"/>
    <cellStyle name="Currency 26 4" xfId="13765"/>
    <cellStyle name="Currency 26 4 2" xfId="13766"/>
    <cellStyle name="Currency 26 4 2 2" xfId="13767"/>
    <cellStyle name="Currency 26 4 3" xfId="13768"/>
    <cellStyle name="Currency 26 5" xfId="13769"/>
    <cellStyle name="Currency 26 5 2" xfId="13770"/>
    <cellStyle name="Currency 26 6" xfId="13771"/>
    <cellStyle name="Currency 27" xfId="13772"/>
    <cellStyle name="Currency 27 2" xfId="13773"/>
    <cellStyle name="Currency 27 2 2" xfId="13774"/>
    <cellStyle name="Currency 27 2 2 2" xfId="13775"/>
    <cellStyle name="Currency 27 2 2 2 2" xfId="13776"/>
    <cellStyle name="Currency 27 2 2 3" xfId="13777"/>
    <cellStyle name="Currency 27 2 3" xfId="13778"/>
    <cellStyle name="Currency 27 2 3 2" xfId="13779"/>
    <cellStyle name="Currency 27 2 4" xfId="13780"/>
    <cellStyle name="Currency 27 3" xfId="13781"/>
    <cellStyle name="Currency 27 3 2" xfId="13782"/>
    <cellStyle name="Currency 27 3 2 2" xfId="13783"/>
    <cellStyle name="Currency 27 3 2 2 2" xfId="13784"/>
    <cellStyle name="Currency 27 3 2 3" xfId="13785"/>
    <cellStyle name="Currency 27 3 3" xfId="13786"/>
    <cellStyle name="Currency 27 3 3 2" xfId="13787"/>
    <cellStyle name="Currency 27 3 4" xfId="13788"/>
    <cellStyle name="Currency 27 4" xfId="13789"/>
    <cellStyle name="Currency 27 4 2" xfId="13790"/>
    <cellStyle name="Currency 27 4 2 2" xfId="13791"/>
    <cellStyle name="Currency 27 4 3" xfId="13792"/>
    <cellStyle name="Currency 27 5" xfId="13793"/>
    <cellStyle name="Currency 27 5 2" xfId="13794"/>
    <cellStyle name="Currency 27 6" xfId="13795"/>
    <cellStyle name="Currency 28" xfId="13796"/>
    <cellStyle name="Currency 28 2" xfId="13797"/>
    <cellStyle name="Currency 28 2 2" xfId="13798"/>
    <cellStyle name="Currency 28 2 2 2" xfId="13799"/>
    <cellStyle name="Currency 28 2 2 2 2" xfId="13800"/>
    <cellStyle name="Currency 28 2 2 3" xfId="13801"/>
    <cellStyle name="Currency 28 2 3" xfId="13802"/>
    <cellStyle name="Currency 28 2 3 2" xfId="13803"/>
    <cellStyle name="Currency 28 2 4" xfId="13804"/>
    <cellStyle name="Currency 28 3" xfId="13805"/>
    <cellStyle name="Currency 28 3 2" xfId="13806"/>
    <cellStyle name="Currency 28 3 2 2" xfId="13807"/>
    <cellStyle name="Currency 28 3 2 2 2" xfId="13808"/>
    <cellStyle name="Currency 28 3 2 3" xfId="13809"/>
    <cellStyle name="Currency 28 3 3" xfId="13810"/>
    <cellStyle name="Currency 28 3 3 2" xfId="13811"/>
    <cellStyle name="Currency 28 3 4" xfId="13812"/>
    <cellStyle name="Currency 28 4" xfId="13813"/>
    <cellStyle name="Currency 28 4 2" xfId="13814"/>
    <cellStyle name="Currency 28 4 2 2" xfId="13815"/>
    <cellStyle name="Currency 28 4 3" xfId="13816"/>
    <cellStyle name="Currency 28 5" xfId="13817"/>
    <cellStyle name="Currency 28 5 2" xfId="13818"/>
    <cellStyle name="Currency 28 6" xfId="13819"/>
    <cellStyle name="Currency 29" xfId="13820"/>
    <cellStyle name="Currency 29 2" xfId="13821"/>
    <cellStyle name="Currency 29 2 2" xfId="13822"/>
    <cellStyle name="Currency 29 2 2 2" xfId="13823"/>
    <cellStyle name="Currency 29 2 2 2 2" xfId="13824"/>
    <cellStyle name="Currency 29 2 2 3" xfId="13825"/>
    <cellStyle name="Currency 29 2 3" xfId="13826"/>
    <cellStyle name="Currency 29 2 3 2" xfId="13827"/>
    <cellStyle name="Currency 29 2 4" xfId="13828"/>
    <cellStyle name="Currency 29 3" xfId="13829"/>
    <cellStyle name="Currency 29 3 2" xfId="13830"/>
    <cellStyle name="Currency 29 3 2 2" xfId="13831"/>
    <cellStyle name="Currency 29 3 2 2 2" xfId="13832"/>
    <cellStyle name="Currency 29 3 2 3" xfId="13833"/>
    <cellStyle name="Currency 29 3 3" xfId="13834"/>
    <cellStyle name="Currency 29 3 3 2" xfId="13835"/>
    <cellStyle name="Currency 29 3 4" xfId="13836"/>
    <cellStyle name="Currency 29 4" xfId="13837"/>
    <cellStyle name="Currency 29 4 2" xfId="13838"/>
    <cellStyle name="Currency 29 4 2 2" xfId="13839"/>
    <cellStyle name="Currency 29 4 3" xfId="13840"/>
    <cellStyle name="Currency 29 5" xfId="13841"/>
    <cellStyle name="Currency 29 5 2" xfId="13842"/>
    <cellStyle name="Currency 29 6" xfId="13843"/>
    <cellStyle name="Currency 3" xfId="23"/>
    <cellStyle name="Currency 3 2" xfId="624"/>
    <cellStyle name="Currency 3 2 2" xfId="13846"/>
    <cellStyle name="Currency 3 2 2 2" xfId="13847"/>
    <cellStyle name="Currency 3 2 2 3" xfId="18180"/>
    <cellStyle name="Currency 3 2 3" xfId="13848"/>
    <cellStyle name="Currency 3 2 4" xfId="13849"/>
    <cellStyle name="Currency 3 2 5" xfId="13850"/>
    <cellStyle name="Currency 3 2 6" xfId="17479"/>
    <cellStyle name="Currency 3 2 7" xfId="13845"/>
    <cellStyle name="Currency 3 3" xfId="615"/>
    <cellStyle name="Currency 3 3 2" xfId="17982"/>
    <cellStyle name="Currency 3 3 3" xfId="13851"/>
    <cellStyle name="Currency 3 4" xfId="788"/>
    <cellStyle name="Currency 3 4 2" xfId="13852"/>
    <cellStyle name="Currency 3 5" xfId="13853"/>
    <cellStyle name="Currency 3 6" xfId="13854"/>
    <cellStyle name="Currency 3 7" xfId="17126"/>
    <cellStyle name="Currency 3 8" xfId="13844"/>
    <cellStyle name="Currency 30" xfId="55568"/>
    <cellStyle name="Currency 31" xfId="55574"/>
    <cellStyle name="Currency 32" xfId="55576"/>
    <cellStyle name="Currency 33" xfId="55578"/>
    <cellStyle name="Currency 34" xfId="55582"/>
    <cellStyle name="Currency 35" xfId="55584"/>
    <cellStyle name="Currency 36" xfId="55589"/>
    <cellStyle name="Currency 37" xfId="55591"/>
    <cellStyle name="Currency 38" xfId="55597"/>
    <cellStyle name="Currency 39" xfId="55599"/>
    <cellStyle name="Currency 4" xfId="965"/>
    <cellStyle name="Currency 4 10" xfId="13856"/>
    <cellStyle name="Currency 4 11" xfId="17127"/>
    <cellStyle name="Currency 4 12" xfId="13855"/>
    <cellStyle name="Currency 4 2" xfId="13857"/>
    <cellStyle name="Currency 4 2 2" xfId="13858"/>
    <cellStyle name="Currency 4 2 2 2" xfId="13859"/>
    <cellStyle name="Currency 4 2 2 2 2" xfId="13860"/>
    <cellStyle name="Currency 4 2 2 3" xfId="13861"/>
    <cellStyle name="Currency 4 2 3" xfId="13862"/>
    <cellStyle name="Currency 4 2 3 2" xfId="13863"/>
    <cellStyle name="Currency 4 2 4" xfId="13864"/>
    <cellStyle name="Currency 4 2 5" xfId="17476"/>
    <cellStyle name="Currency 4 3" xfId="13865"/>
    <cellStyle name="Currency 4 3 10" xfId="18576"/>
    <cellStyle name="Currency 4 3 2" xfId="13866"/>
    <cellStyle name="Currency 4 3 2 2" xfId="13867"/>
    <cellStyle name="Currency 4 3 2 2 2" xfId="13868"/>
    <cellStyle name="Currency 4 3 2 2 2 2" xfId="44264"/>
    <cellStyle name="Currency 4 3 2 2 2 3" xfId="31864"/>
    <cellStyle name="Currency 4 3 2 2 3" xfId="40059"/>
    <cellStyle name="Currency 4 3 2 2 4" xfId="48963"/>
    <cellStyle name="Currency 4 3 2 2 5" xfId="53585"/>
    <cellStyle name="Currency 4 3 2 2 6" xfId="26050"/>
    <cellStyle name="Currency 4 3 2 3" xfId="13869"/>
    <cellStyle name="Currency 4 3 2 3 2" xfId="31865"/>
    <cellStyle name="Currency 4 3 2 3 2 2" xfId="44265"/>
    <cellStyle name="Currency 4 3 2 3 3" xfId="41362"/>
    <cellStyle name="Currency 4 3 2 3 4" xfId="48964"/>
    <cellStyle name="Currency 4 3 2 3 5" xfId="53586"/>
    <cellStyle name="Currency 4 3 2 3 6" xfId="27335"/>
    <cellStyle name="Currency 4 3 2 4" xfId="31863"/>
    <cellStyle name="Currency 4 3 2 4 2" xfId="44263"/>
    <cellStyle name="Currency 4 3 2 5" xfId="38760"/>
    <cellStyle name="Currency 4 3 2 6" xfId="48962"/>
    <cellStyle name="Currency 4 3 2 7" xfId="53584"/>
    <cellStyle name="Currency 4 3 2 8" xfId="23213"/>
    <cellStyle name="Currency 4 3 3" xfId="13870"/>
    <cellStyle name="Currency 4 3 3 2" xfId="13871"/>
    <cellStyle name="Currency 4 3 3 2 2" xfId="44266"/>
    <cellStyle name="Currency 4 3 3 2 3" xfId="31866"/>
    <cellStyle name="Currency 4 3 3 3" xfId="38109"/>
    <cellStyle name="Currency 4 3 3 4" xfId="48965"/>
    <cellStyle name="Currency 4 3 3 5" xfId="53587"/>
    <cellStyle name="Currency 4 3 3 6" xfId="21000"/>
    <cellStyle name="Currency 4 3 4" xfId="13872"/>
    <cellStyle name="Currency 4 3 4 2" xfId="31867"/>
    <cellStyle name="Currency 4 3 4 2 2" xfId="44267"/>
    <cellStyle name="Currency 4 3 4 3" xfId="39410"/>
    <cellStyle name="Currency 4 3 4 4" xfId="48966"/>
    <cellStyle name="Currency 4 3 4 5" xfId="53588"/>
    <cellStyle name="Currency 4 3 4 6" xfId="25418"/>
    <cellStyle name="Currency 4 3 5" xfId="26698"/>
    <cellStyle name="Currency 4 3 5 2" xfId="31868"/>
    <cellStyle name="Currency 4 3 5 2 2" xfId="44268"/>
    <cellStyle name="Currency 4 3 5 3" xfId="40710"/>
    <cellStyle name="Currency 4 3 5 4" xfId="48967"/>
    <cellStyle name="Currency 4 3 5 5" xfId="53589"/>
    <cellStyle name="Currency 4 3 6" xfId="31862"/>
    <cellStyle name="Currency 4 3 6 2" xfId="44262"/>
    <cellStyle name="Currency 4 3 7" xfId="37450"/>
    <cellStyle name="Currency 4 3 8" xfId="48961"/>
    <cellStyle name="Currency 4 3 9" xfId="53583"/>
    <cellStyle name="Currency 4 4" xfId="13873"/>
    <cellStyle name="Currency 4 4 2" xfId="13874"/>
    <cellStyle name="Currency 4 4 2 2" xfId="13875"/>
    <cellStyle name="Currency 4 4 3" xfId="13876"/>
    <cellStyle name="Currency 4 4 4" xfId="50785"/>
    <cellStyle name="Currency 4 5" xfId="13877"/>
    <cellStyle name="Currency 4 5 2" xfId="13878"/>
    <cellStyle name="Currency 4 5 2 2" xfId="13879"/>
    <cellStyle name="Currency 4 5 3" xfId="13880"/>
    <cellStyle name="Currency 4 6" xfId="13881"/>
    <cellStyle name="Currency 4 6 2" xfId="13882"/>
    <cellStyle name="Currency 4 6 2 2" xfId="13883"/>
    <cellStyle name="Currency 4 6 3" xfId="13884"/>
    <cellStyle name="Currency 4 7" xfId="13885"/>
    <cellStyle name="Currency 4 7 2" xfId="13886"/>
    <cellStyle name="Currency 4 8" xfId="13887"/>
    <cellStyle name="Currency 4 9" xfId="13888"/>
    <cellStyle name="Currency 40" xfId="55603"/>
    <cellStyle name="Currency 41" xfId="55605"/>
    <cellStyle name="Currency 42" xfId="55606"/>
    <cellStyle name="Currency 43" xfId="55761"/>
    <cellStyle name="Currency 44" xfId="55763"/>
    <cellStyle name="Currency 45" xfId="55772"/>
    <cellStyle name="Currency 46" xfId="55774"/>
    <cellStyle name="Currency 47" xfId="55779"/>
    <cellStyle name="Currency 48" xfId="55781"/>
    <cellStyle name="Currency 49" xfId="55785"/>
    <cellStyle name="Currency 5" xfId="409"/>
    <cellStyle name="Currency 5 2" xfId="13889"/>
    <cellStyle name="Currency 5 2 2" xfId="13890"/>
    <cellStyle name="Currency 5 2 2 2" xfId="13891"/>
    <cellStyle name="Currency 5 2 2 2 2" xfId="13892"/>
    <cellStyle name="Currency 5 2 2 2 2 2" xfId="44271"/>
    <cellStyle name="Currency 5 2 2 2 3" xfId="39854"/>
    <cellStyle name="Currency 5 2 2 2 4" xfId="48970"/>
    <cellStyle name="Currency 5 2 2 2 5" xfId="53592"/>
    <cellStyle name="Currency 5 2 2 3" xfId="13893"/>
    <cellStyle name="Currency 5 2 2 3 2" xfId="31871"/>
    <cellStyle name="Currency 5 2 2 3 2 2" xfId="44272"/>
    <cellStyle name="Currency 5 2 2 3 3" xfId="41156"/>
    <cellStyle name="Currency 5 2 2 3 4" xfId="48971"/>
    <cellStyle name="Currency 5 2 2 3 5" xfId="53593"/>
    <cellStyle name="Currency 5 2 2 4" xfId="31870"/>
    <cellStyle name="Currency 5 2 2 4 2" xfId="44270"/>
    <cellStyle name="Currency 5 2 2 5" xfId="38554"/>
    <cellStyle name="Currency 5 2 2 6" xfId="48969"/>
    <cellStyle name="Currency 5 2 2 7" xfId="53591"/>
    <cellStyle name="Currency 5 2 3" xfId="13894"/>
    <cellStyle name="Currency 5 2 3 2" xfId="13895"/>
    <cellStyle name="Currency 5 2 3 2 2" xfId="44273"/>
    <cellStyle name="Currency 5 2 3 3" xfId="37904"/>
    <cellStyle name="Currency 5 2 3 4" xfId="48972"/>
    <cellStyle name="Currency 5 2 3 5" xfId="53594"/>
    <cellStyle name="Currency 5 2 4" xfId="13896"/>
    <cellStyle name="Currency 5 2 4 2" xfId="31872"/>
    <cellStyle name="Currency 5 2 4 2 2" xfId="44274"/>
    <cellStyle name="Currency 5 2 4 3" xfId="39205"/>
    <cellStyle name="Currency 5 2 4 4" xfId="48973"/>
    <cellStyle name="Currency 5 2 4 5" xfId="53595"/>
    <cellStyle name="Currency 5 2 5" xfId="26493"/>
    <cellStyle name="Currency 5 2 5 2" xfId="31873"/>
    <cellStyle name="Currency 5 2 5 2 2" xfId="44275"/>
    <cellStyle name="Currency 5 2 5 3" xfId="40504"/>
    <cellStyle name="Currency 5 2 5 4" xfId="48974"/>
    <cellStyle name="Currency 5 2 5 5" xfId="53596"/>
    <cellStyle name="Currency 5 2 6" xfId="31869"/>
    <cellStyle name="Currency 5 2 6 2" xfId="44269"/>
    <cellStyle name="Currency 5 2 7" xfId="37244"/>
    <cellStyle name="Currency 5 2 8" xfId="48968"/>
    <cellStyle name="Currency 5 2 9" xfId="53590"/>
    <cellStyle name="Currency 5 3" xfId="13897"/>
    <cellStyle name="Currency 5 3 2" xfId="13898"/>
    <cellStyle name="Currency 5 3 2 2" xfId="13899"/>
    <cellStyle name="Currency 5 3 2 2 2" xfId="13900"/>
    <cellStyle name="Currency 5 3 2 2 2 2" xfId="44278"/>
    <cellStyle name="Currency 5 3 2 2 3" xfId="39855"/>
    <cellStyle name="Currency 5 3 2 2 4" xfId="48977"/>
    <cellStyle name="Currency 5 3 2 2 5" xfId="53599"/>
    <cellStyle name="Currency 5 3 2 3" xfId="13901"/>
    <cellStyle name="Currency 5 3 2 3 2" xfId="31876"/>
    <cellStyle name="Currency 5 3 2 3 2 2" xfId="44279"/>
    <cellStyle name="Currency 5 3 2 3 3" xfId="41157"/>
    <cellStyle name="Currency 5 3 2 3 4" xfId="48978"/>
    <cellStyle name="Currency 5 3 2 3 5" xfId="53600"/>
    <cellStyle name="Currency 5 3 2 4" xfId="31875"/>
    <cellStyle name="Currency 5 3 2 4 2" xfId="44277"/>
    <cellStyle name="Currency 5 3 2 5" xfId="38555"/>
    <cellStyle name="Currency 5 3 2 6" xfId="48976"/>
    <cellStyle name="Currency 5 3 2 7" xfId="53598"/>
    <cellStyle name="Currency 5 3 3" xfId="13902"/>
    <cellStyle name="Currency 5 3 3 2" xfId="13903"/>
    <cellStyle name="Currency 5 3 3 2 2" xfId="44280"/>
    <cellStyle name="Currency 5 3 3 3" xfId="37905"/>
    <cellStyle name="Currency 5 3 3 4" xfId="48979"/>
    <cellStyle name="Currency 5 3 3 5" xfId="53601"/>
    <cellStyle name="Currency 5 3 4" xfId="13904"/>
    <cellStyle name="Currency 5 3 4 2" xfId="31877"/>
    <cellStyle name="Currency 5 3 4 2 2" xfId="44281"/>
    <cellStyle name="Currency 5 3 4 3" xfId="39206"/>
    <cellStyle name="Currency 5 3 4 4" xfId="48980"/>
    <cellStyle name="Currency 5 3 4 5" xfId="53602"/>
    <cellStyle name="Currency 5 3 5" xfId="26494"/>
    <cellStyle name="Currency 5 3 5 2" xfId="31878"/>
    <cellStyle name="Currency 5 3 5 2 2" xfId="44282"/>
    <cellStyle name="Currency 5 3 5 3" xfId="40505"/>
    <cellStyle name="Currency 5 3 5 4" xfId="48981"/>
    <cellStyle name="Currency 5 3 5 5" xfId="53603"/>
    <cellStyle name="Currency 5 3 6" xfId="31874"/>
    <cellStyle name="Currency 5 3 6 2" xfId="44276"/>
    <cellStyle name="Currency 5 3 7" xfId="37245"/>
    <cellStyle name="Currency 5 3 8" xfId="48975"/>
    <cellStyle name="Currency 5 3 9" xfId="53597"/>
    <cellStyle name="Currency 5 4" xfId="13905"/>
    <cellStyle name="Currency 5 4 2" xfId="13906"/>
    <cellStyle name="Currency 5 4 2 2" xfId="13907"/>
    <cellStyle name="Currency 5 4 2 2 2" xfId="31881"/>
    <cellStyle name="Currency 5 4 2 2 2 2" xfId="44285"/>
    <cellStyle name="Currency 5 4 2 2 3" xfId="39856"/>
    <cellStyle name="Currency 5 4 2 2 4" xfId="48984"/>
    <cellStyle name="Currency 5 4 2 2 5" xfId="53606"/>
    <cellStyle name="Currency 5 4 2 3" xfId="27133"/>
    <cellStyle name="Currency 5 4 2 3 2" xfId="31882"/>
    <cellStyle name="Currency 5 4 2 3 2 2" xfId="44286"/>
    <cellStyle name="Currency 5 4 2 3 3" xfId="41158"/>
    <cellStyle name="Currency 5 4 2 3 4" xfId="48985"/>
    <cellStyle name="Currency 5 4 2 3 5" xfId="53607"/>
    <cellStyle name="Currency 5 4 2 4" xfId="31880"/>
    <cellStyle name="Currency 5 4 2 4 2" xfId="44284"/>
    <cellStyle name="Currency 5 4 2 5" xfId="38556"/>
    <cellStyle name="Currency 5 4 2 6" xfId="48983"/>
    <cellStyle name="Currency 5 4 2 7" xfId="53605"/>
    <cellStyle name="Currency 5 4 3" xfId="13908"/>
    <cellStyle name="Currency 5 4 3 2" xfId="31883"/>
    <cellStyle name="Currency 5 4 3 2 2" xfId="44287"/>
    <cellStyle name="Currency 5 4 3 3" xfId="37906"/>
    <cellStyle name="Currency 5 4 3 4" xfId="48986"/>
    <cellStyle name="Currency 5 4 3 5" xfId="53608"/>
    <cellStyle name="Currency 5 4 4" xfId="25216"/>
    <cellStyle name="Currency 5 4 4 2" xfId="31884"/>
    <cellStyle name="Currency 5 4 4 2 2" xfId="44288"/>
    <cellStyle name="Currency 5 4 4 3" xfId="39207"/>
    <cellStyle name="Currency 5 4 4 4" xfId="48987"/>
    <cellStyle name="Currency 5 4 4 5" xfId="53609"/>
    <cellStyle name="Currency 5 4 5" xfId="26495"/>
    <cellStyle name="Currency 5 4 5 2" xfId="31885"/>
    <cellStyle name="Currency 5 4 5 2 2" xfId="44289"/>
    <cellStyle name="Currency 5 4 5 3" xfId="40506"/>
    <cellStyle name="Currency 5 4 5 4" xfId="48988"/>
    <cellStyle name="Currency 5 4 5 5" xfId="53610"/>
    <cellStyle name="Currency 5 4 6" xfId="31879"/>
    <cellStyle name="Currency 5 4 6 2" xfId="44283"/>
    <cellStyle name="Currency 5 4 7" xfId="37246"/>
    <cellStyle name="Currency 5 4 8" xfId="48982"/>
    <cellStyle name="Currency 5 4 9" xfId="53604"/>
    <cellStyle name="Currency 5 5" xfId="13909"/>
    <cellStyle name="Currency 5 5 2" xfId="13910"/>
    <cellStyle name="Currency 5 5 3" xfId="18307"/>
    <cellStyle name="Currency 5 6" xfId="13911"/>
    <cellStyle name="Currency 5 7" xfId="12519"/>
    <cellStyle name="Currency 50" xfId="55791"/>
    <cellStyle name="Currency 51" xfId="55794"/>
    <cellStyle name="Currency 52" xfId="55798"/>
    <cellStyle name="Currency 53" xfId="55800"/>
    <cellStyle name="Currency 54" xfId="55802"/>
    <cellStyle name="Currency 55" xfId="55804"/>
    <cellStyle name="Currency 56" xfId="55806"/>
    <cellStyle name="Currency 57" xfId="55807"/>
    <cellStyle name="Currency 58" xfId="55973"/>
    <cellStyle name="Currency 59" xfId="55977"/>
    <cellStyle name="Currency 6" xfId="9528"/>
    <cellStyle name="Currency 6 2" xfId="13913"/>
    <cellStyle name="Currency 6 2 2" xfId="13914"/>
    <cellStyle name="Currency 6 2 2 2" xfId="13915"/>
    <cellStyle name="Currency 6 2 2 2 2" xfId="13916"/>
    <cellStyle name="Currency 6 2 2 2 2 2" xfId="44292"/>
    <cellStyle name="Currency 6 2 2 2 3" xfId="39857"/>
    <cellStyle name="Currency 6 2 2 2 4" xfId="48991"/>
    <cellStyle name="Currency 6 2 2 2 5" xfId="53613"/>
    <cellStyle name="Currency 6 2 2 3" xfId="13917"/>
    <cellStyle name="Currency 6 2 2 3 2" xfId="31888"/>
    <cellStyle name="Currency 6 2 2 3 2 2" xfId="44293"/>
    <cellStyle name="Currency 6 2 2 3 3" xfId="41159"/>
    <cellStyle name="Currency 6 2 2 3 4" xfId="48992"/>
    <cellStyle name="Currency 6 2 2 3 5" xfId="53614"/>
    <cellStyle name="Currency 6 2 2 4" xfId="31887"/>
    <cellStyle name="Currency 6 2 2 4 2" xfId="44291"/>
    <cellStyle name="Currency 6 2 2 5" xfId="38557"/>
    <cellStyle name="Currency 6 2 2 6" xfId="48990"/>
    <cellStyle name="Currency 6 2 2 7" xfId="53612"/>
    <cellStyle name="Currency 6 2 3" xfId="13918"/>
    <cellStyle name="Currency 6 2 3 2" xfId="13919"/>
    <cellStyle name="Currency 6 2 3 2 2" xfId="44294"/>
    <cellStyle name="Currency 6 2 3 3" xfId="37907"/>
    <cellStyle name="Currency 6 2 3 4" xfId="48993"/>
    <cellStyle name="Currency 6 2 3 5" xfId="53615"/>
    <cellStyle name="Currency 6 2 4" xfId="13920"/>
    <cellStyle name="Currency 6 2 4 2" xfId="31889"/>
    <cellStyle name="Currency 6 2 4 2 2" xfId="44295"/>
    <cellStyle name="Currency 6 2 4 3" xfId="39208"/>
    <cellStyle name="Currency 6 2 4 4" xfId="48994"/>
    <cellStyle name="Currency 6 2 4 5" xfId="53616"/>
    <cellStyle name="Currency 6 2 5" xfId="26496"/>
    <cellStyle name="Currency 6 2 5 2" xfId="31890"/>
    <cellStyle name="Currency 6 2 5 2 2" xfId="44296"/>
    <cellStyle name="Currency 6 2 5 3" xfId="40507"/>
    <cellStyle name="Currency 6 2 5 4" xfId="48995"/>
    <cellStyle name="Currency 6 2 5 5" xfId="53617"/>
    <cellStyle name="Currency 6 2 6" xfId="31886"/>
    <cellStyle name="Currency 6 2 6 2" xfId="44290"/>
    <cellStyle name="Currency 6 2 7" xfId="37247"/>
    <cellStyle name="Currency 6 2 8" xfId="48989"/>
    <cellStyle name="Currency 6 2 9" xfId="53611"/>
    <cellStyle name="Currency 6 3" xfId="13921"/>
    <cellStyle name="Currency 6 3 2" xfId="13922"/>
    <cellStyle name="Currency 6 3 2 2" xfId="13923"/>
    <cellStyle name="Currency 6 3 2 2 2" xfId="13924"/>
    <cellStyle name="Currency 6 3 2 3" xfId="13925"/>
    <cellStyle name="Currency 6 3 3" xfId="13926"/>
    <cellStyle name="Currency 6 3 3 2" xfId="13927"/>
    <cellStyle name="Currency 6 3 4" xfId="13928"/>
    <cellStyle name="Currency 6 4" xfId="13929"/>
    <cellStyle name="Currency 6 4 2" xfId="13930"/>
    <cellStyle name="Currency 6 4 2 2" xfId="13931"/>
    <cellStyle name="Currency 6 4 3" xfId="13932"/>
    <cellStyle name="Currency 6 5" xfId="13933"/>
    <cellStyle name="Currency 6 5 2" xfId="13934"/>
    <cellStyle name="Currency 6 6" xfId="13935"/>
    <cellStyle name="Currency 6 7" xfId="17340"/>
    <cellStyle name="Currency 6 8" xfId="13912"/>
    <cellStyle name="Currency 60" xfId="55983"/>
    <cellStyle name="Currency 61" xfId="55985"/>
    <cellStyle name="Currency 62" xfId="55990"/>
    <cellStyle name="Currency 63" xfId="55992"/>
    <cellStyle name="Currency 64" xfId="55998"/>
    <cellStyle name="Currency 65" xfId="56002"/>
    <cellStyle name="Currency 66" xfId="56006"/>
    <cellStyle name="Currency 67" xfId="56008"/>
    <cellStyle name="Currency 68" xfId="56010"/>
    <cellStyle name="Currency 69" xfId="56011"/>
    <cellStyle name="Currency 7" xfId="13936"/>
    <cellStyle name="Currency 7 2" xfId="13937"/>
    <cellStyle name="Currency 7 3" xfId="17342"/>
    <cellStyle name="Currency 70" xfId="12515"/>
    <cellStyle name="Currency 8" xfId="13938"/>
    <cellStyle name="Currency 8 2" xfId="13939"/>
    <cellStyle name="Currency 8 2 2" xfId="13940"/>
    <cellStyle name="Currency 8 2 2 2" xfId="13941"/>
    <cellStyle name="Currency 8 2 2 2 2" xfId="13942"/>
    <cellStyle name="Currency 8 2 2 3" xfId="13943"/>
    <cellStyle name="Currency 8 2 2 4" xfId="48998"/>
    <cellStyle name="Currency 8 2 2 5" xfId="53620"/>
    <cellStyle name="Currency 8 2 3" xfId="13944"/>
    <cellStyle name="Currency 8 2 3 2" xfId="13945"/>
    <cellStyle name="Currency 8 2 3 2 2" xfId="44299"/>
    <cellStyle name="Currency 8 2 3 3" xfId="41400"/>
    <cellStyle name="Currency 8 2 3 4" xfId="48999"/>
    <cellStyle name="Currency 8 2 3 5" xfId="53621"/>
    <cellStyle name="Currency 8 2 4" xfId="13946"/>
    <cellStyle name="Currency 8 2 4 2" xfId="44298"/>
    <cellStyle name="Currency 8 2 5" xfId="38798"/>
    <cellStyle name="Currency 8 2 6" xfId="48997"/>
    <cellStyle name="Currency 8 2 7" xfId="53619"/>
    <cellStyle name="Currency 8 3" xfId="13947"/>
    <cellStyle name="Currency 8 3 2" xfId="13948"/>
    <cellStyle name="Currency 8 3 2 2" xfId="13949"/>
    <cellStyle name="Currency 8 3 2 2 2" xfId="13950"/>
    <cellStyle name="Currency 8 3 2 3" xfId="13951"/>
    <cellStyle name="Currency 8 3 3" xfId="13952"/>
    <cellStyle name="Currency 8 3 3 2" xfId="13953"/>
    <cellStyle name="Currency 8 3 4" xfId="13954"/>
    <cellStyle name="Currency 8 3 5" xfId="53622"/>
    <cellStyle name="Currency 8 4" xfId="13955"/>
    <cellStyle name="Currency 8 4 2" xfId="13956"/>
    <cellStyle name="Currency 8 4 2 2" xfId="13957"/>
    <cellStyle name="Currency 8 4 3" xfId="13958"/>
    <cellStyle name="Currency 8 4 4" xfId="49000"/>
    <cellStyle name="Currency 8 4 5" xfId="53623"/>
    <cellStyle name="Currency 8 5" xfId="13959"/>
    <cellStyle name="Currency 8 5 2" xfId="13960"/>
    <cellStyle name="Currency 8 5 2 2" xfId="44300"/>
    <cellStyle name="Currency 8 5 3" xfId="40748"/>
    <cellStyle name="Currency 8 5 4" xfId="49001"/>
    <cellStyle name="Currency 8 5 5" xfId="53624"/>
    <cellStyle name="Currency 8 6" xfId="13961"/>
    <cellStyle name="Currency 8 6 2" xfId="44297"/>
    <cellStyle name="Currency 8 7" xfId="13962"/>
    <cellStyle name="Currency 8 7 2" xfId="37488"/>
    <cellStyle name="Currency 8 8" xfId="48996"/>
    <cellStyle name="Currency 8 9" xfId="53618"/>
    <cellStyle name="Currency 9" xfId="13963"/>
    <cellStyle name="Currency 9 2" xfId="13964"/>
    <cellStyle name="Currency 9 2 2" xfId="13965"/>
    <cellStyle name="Currency 9 2 2 2" xfId="13966"/>
    <cellStyle name="Currency 9 2 2 2 2" xfId="13967"/>
    <cellStyle name="Currency 9 2 2 3" xfId="13968"/>
    <cellStyle name="Currency 9 2 2 4" xfId="44301"/>
    <cellStyle name="Currency 9 2 3" xfId="13969"/>
    <cellStyle name="Currency 9 2 3 2" xfId="13970"/>
    <cellStyle name="Currency 9 2 4" xfId="13971"/>
    <cellStyle name="Currency 9 2 5" xfId="31891"/>
    <cellStyle name="Currency 9 3" xfId="13972"/>
    <cellStyle name="Currency 9 3 2" xfId="13973"/>
    <cellStyle name="Currency 9 3 2 2" xfId="13974"/>
    <cellStyle name="Currency 9 3 2 2 2" xfId="13975"/>
    <cellStyle name="Currency 9 3 2 3" xfId="13976"/>
    <cellStyle name="Currency 9 3 3" xfId="13977"/>
    <cellStyle name="Currency 9 3 3 2" xfId="13978"/>
    <cellStyle name="Currency 9 3 4" xfId="13979"/>
    <cellStyle name="Currency 9 3 5" xfId="37511"/>
    <cellStyle name="Currency 9 4" xfId="13980"/>
    <cellStyle name="Currency 9 4 2" xfId="13981"/>
    <cellStyle name="Currency 9 4 2 2" xfId="13982"/>
    <cellStyle name="Currency 9 4 3" xfId="13983"/>
    <cellStyle name="Currency 9 4 4" xfId="49002"/>
    <cellStyle name="Currency 9 5" xfId="13984"/>
    <cellStyle name="Currency 9 5 2" xfId="13985"/>
    <cellStyle name="Currency 9 5 3" xfId="53625"/>
    <cellStyle name="Currency 9 6" xfId="13986"/>
    <cellStyle name="Currency 9 7" xfId="20396"/>
    <cellStyle name="Currency Per Share" xfId="13987"/>
    <cellStyle name="Currency0" xfId="8"/>
    <cellStyle name="Currency0 2" xfId="17129"/>
    <cellStyle name="Currency0 2 2" xfId="17480"/>
    <cellStyle name="Currency0 3" xfId="17130"/>
    <cellStyle name="Currency0 3 2" xfId="18358"/>
    <cellStyle name="Currency0 4" xfId="17347"/>
    <cellStyle name="Currency0 5" xfId="17128"/>
    <cellStyle name="Currency0 6" xfId="13988"/>
    <cellStyle name="Currency2" xfId="13989"/>
    <cellStyle name="CUS.Work.Area" xfId="13990"/>
    <cellStyle name="Dash" xfId="13991"/>
    <cellStyle name="Data" xfId="13992"/>
    <cellStyle name="Data 2" xfId="13993"/>
    <cellStyle name="Data 3" xfId="13994"/>
    <cellStyle name="Date" xfId="9"/>
    <cellStyle name="Date [mm-dd-yyyy]" xfId="13996"/>
    <cellStyle name="Date [mm-dd-yyyy] 2" xfId="13997"/>
    <cellStyle name="Date [mm-d-yyyy]" xfId="13998"/>
    <cellStyle name="Date [mmm-yyyy]" xfId="13999"/>
    <cellStyle name="Date 2" xfId="17132"/>
    <cellStyle name="Date 2 2" xfId="17481"/>
    <cellStyle name="Date 3" xfId="17133"/>
    <cellStyle name="Date 3 2" xfId="18359"/>
    <cellStyle name="Date 4" xfId="17348"/>
    <cellStyle name="Date 5" xfId="17131"/>
    <cellStyle name="Date 6" xfId="13995"/>
    <cellStyle name="Date Aligned" xfId="14000"/>
    <cellStyle name="Date Aligned*" xfId="14001"/>
    <cellStyle name="Date Aligned_comp_Integrateds" xfId="14002"/>
    <cellStyle name="Date Short" xfId="14003"/>
    <cellStyle name="date_ Pies " xfId="14004"/>
    <cellStyle name="DblLineDollarAcct" xfId="14005"/>
    <cellStyle name="DblLinePercent" xfId="14006"/>
    <cellStyle name="Dezimal [0]_A17 - 31.03.1998" xfId="14007"/>
    <cellStyle name="Dezimal_A17 - 31.03.1998" xfId="14008"/>
    <cellStyle name="Dia" xfId="14009"/>
    <cellStyle name="Dollar_ Pies " xfId="14010"/>
    <cellStyle name="DollarAccounting" xfId="14011"/>
    <cellStyle name="Dotted Line" xfId="14012"/>
    <cellStyle name="Dotted Line 2" xfId="14013"/>
    <cellStyle name="Dotted Line 3" xfId="14014"/>
    <cellStyle name="Double Accounting" xfId="14015"/>
    <cellStyle name="Duizenden" xfId="14016"/>
    <cellStyle name="Encabez1" xfId="14017"/>
    <cellStyle name="Encabez2" xfId="14018"/>
    <cellStyle name="Enter Currency (0)" xfId="14019"/>
    <cellStyle name="Enter Currency (2)" xfId="14020"/>
    <cellStyle name="Enter Units (0)" xfId="14021"/>
    <cellStyle name="Enter Units (1)" xfId="14022"/>
    <cellStyle name="Enter Units (2)" xfId="14023"/>
    <cellStyle name="Euro" xfId="14024"/>
    <cellStyle name="Excel Built-in Good" xfId="17134"/>
    <cellStyle name="Excel Built-in Good 2" xfId="18278"/>
    <cellStyle name="Excel Built-in Normal" xfId="17341"/>
    <cellStyle name="Explanatory Text" xfId="12431" builtinId="53" customBuiltin="1"/>
    <cellStyle name="Explanatory Text 10" xfId="410"/>
    <cellStyle name="Explanatory Text 11" xfId="411"/>
    <cellStyle name="Explanatory Text 12" xfId="412"/>
    <cellStyle name="Explanatory Text 13" xfId="413"/>
    <cellStyle name="Explanatory Text 14" xfId="414"/>
    <cellStyle name="Explanatory Text 15" xfId="415"/>
    <cellStyle name="Explanatory Text 16" xfId="800"/>
    <cellStyle name="Explanatory Text 2" xfId="416"/>
    <cellStyle name="Explanatory Text 2 10" xfId="17135"/>
    <cellStyle name="Explanatory Text 2 11" xfId="12490"/>
    <cellStyle name="Explanatory Text 2 2" xfId="735"/>
    <cellStyle name="Explanatory Text 2 2 2" xfId="17482"/>
    <cellStyle name="Explanatory Text 2 2 3" xfId="18710"/>
    <cellStyle name="Explanatory Text 2 2 4" xfId="17136"/>
    <cellStyle name="Explanatory Text 2 2 5" xfId="14025"/>
    <cellStyle name="Explanatory Text 2 3" xfId="14026"/>
    <cellStyle name="Explanatory Text 2 3 2" xfId="18337"/>
    <cellStyle name="Explanatory Text 2 3 3" xfId="17137"/>
    <cellStyle name="Explanatory Text 2 4" xfId="14027"/>
    <cellStyle name="Explanatory Text 2 4 2" xfId="17416"/>
    <cellStyle name="Explanatory Text 2 5" xfId="14028"/>
    <cellStyle name="Explanatory Text 2 5 2" xfId="17570"/>
    <cellStyle name="Explanatory Text 2 6" xfId="14029"/>
    <cellStyle name="Explanatory Text 2 6 2" xfId="18268"/>
    <cellStyle name="Explanatory Text 2 7" xfId="14030"/>
    <cellStyle name="Explanatory Text 2 7 2" xfId="18645"/>
    <cellStyle name="Explanatory Text 2 8" xfId="14031"/>
    <cellStyle name="Explanatory Text 2 9" xfId="14032"/>
    <cellStyle name="Explanatory Text 3" xfId="417"/>
    <cellStyle name="Explanatory Text 3 2" xfId="17983"/>
    <cellStyle name="Explanatory Text 3 3" xfId="18308"/>
    <cellStyle name="Explanatory Text 3 4" xfId="17138"/>
    <cellStyle name="Explanatory Text 4" xfId="418"/>
    <cellStyle name="Explanatory Text 4 2" xfId="18464"/>
    <cellStyle name="Explanatory Text 4 3" xfId="17139"/>
    <cellStyle name="Explanatory Text 5" xfId="419"/>
    <cellStyle name="Explanatory Text 5 2" xfId="17387"/>
    <cellStyle name="Explanatory Text 6" xfId="420"/>
    <cellStyle name="Explanatory Text 6 2" xfId="17569"/>
    <cellStyle name="Explanatory Text 7" xfId="421"/>
    <cellStyle name="Explanatory Text 8" xfId="422"/>
    <cellStyle name="Explanatory Text 9" xfId="423"/>
    <cellStyle name="fact" xfId="14033"/>
    <cellStyle name="FieldName" xfId="14034"/>
    <cellStyle name="FieldName 10" xfId="55712"/>
    <cellStyle name="FieldName 11" xfId="55714"/>
    <cellStyle name="FieldName 12" xfId="55659"/>
    <cellStyle name="FieldName 13" xfId="55658"/>
    <cellStyle name="FieldName 14" xfId="55657"/>
    <cellStyle name="FieldName 15" xfId="55713"/>
    <cellStyle name="FieldName 16" xfId="55867"/>
    <cellStyle name="FieldName 17" xfId="55918"/>
    <cellStyle name="FieldName 18" xfId="55919"/>
    <cellStyle name="FieldName 19" xfId="55920"/>
    <cellStyle name="FieldName 2" xfId="55455"/>
    <cellStyle name="FieldName 20" xfId="55868"/>
    <cellStyle name="FieldName 21" xfId="55921"/>
    <cellStyle name="FieldName 22" xfId="55922"/>
    <cellStyle name="FieldName 23" xfId="55869"/>
    <cellStyle name="FieldName 3" xfId="55507"/>
    <cellStyle name="FieldName 4" xfId="55508"/>
    <cellStyle name="FieldName 5" xfId="55509"/>
    <cellStyle name="FieldName 6" xfId="55510"/>
    <cellStyle name="FieldName 7" xfId="55511"/>
    <cellStyle name="FieldName 8" xfId="55456"/>
    <cellStyle name="FieldName 9" xfId="55711"/>
    <cellStyle name="Fijo" xfId="14035"/>
    <cellStyle name="Financiero" xfId="14036"/>
    <cellStyle name="fitness_general" xfId="18142"/>
    <cellStyle name="Fitness-header" xfId="18143"/>
    <cellStyle name="Fixed" xfId="10"/>
    <cellStyle name="Fixed 2" xfId="17141"/>
    <cellStyle name="Fixed 2 2" xfId="17483"/>
    <cellStyle name="Fixed 3" xfId="17142"/>
    <cellStyle name="Fixed 3 2" xfId="18360"/>
    <cellStyle name="Fixed 4" xfId="17349"/>
    <cellStyle name="Fixed 5" xfId="17140"/>
    <cellStyle name="Fixed 6" xfId="14037"/>
    <cellStyle name="Footnote" xfId="14038"/>
    <cellStyle name="Good" xfId="12423" builtinId="26" customBuiltin="1"/>
    <cellStyle name="Good 10" xfId="424"/>
    <cellStyle name="Good 11" xfId="425"/>
    <cellStyle name="Good 12" xfId="426"/>
    <cellStyle name="Good 13" xfId="427"/>
    <cellStyle name="Good 14" xfId="428"/>
    <cellStyle name="Good 15" xfId="429"/>
    <cellStyle name="Good 16" xfId="796"/>
    <cellStyle name="Good 2" xfId="430"/>
    <cellStyle name="Good 2 10" xfId="17143"/>
    <cellStyle name="Good 2 11" xfId="12491"/>
    <cellStyle name="Good 2 2" xfId="725"/>
    <cellStyle name="Good 2 2 2" xfId="17484"/>
    <cellStyle name="Good 2 2 3" xfId="18711"/>
    <cellStyle name="Good 2 2 4" xfId="17144"/>
    <cellStyle name="Good 2 2 5" xfId="14039"/>
    <cellStyle name="Good 2 3" xfId="14040"/>
    <cellStyle name="Good 2 3 2" xfId="18328"/>
    <cellStyle name="Good 2 3 3" xfId="22628"/>
    <cellStyle name="Good 2 3 4" xfId="20413"/>
    <cellStyle name="Good 2 3 5" xfId="17145"/>
    <cellStyle name="Good 2 4" xfId="14041"/>
    <cellStyle name="Good 2 4 2" xfId="17406"/>
    <cellStyle name="Good 2 5" xfId="14042"/>
    <cellStyle name="Good 2 5 2" xfId="17572"/>
    <cellStyle name="Good 2 6" xfId="14043"/>
    <cellStyle name="Good 2 6 2" xfId="18269"/>
    <cellStyle name="Good 2 7" xfId="14044"/>
    <cellStyle name="Good 2 7 2" xfId="18646"/>
    <cellStyle name="Good 2 8" xfId="14045"/>
    <cellStyle name="Good 2 9" xfId="14046"/>
    <cellStyle name="Good 3" xfId="431"/>
    <cellStyle name="Good 3 2" xfId="17984"/>
    <cellStyle name="Good 3 3" xfId="18309"/>
    <cellStyle name="Good 3 4" xfId="17146"/>
    <cellStyle name="Good 4" xfId="432"/>
    <cellStyle name="Good 4 2" xfId="18465"/>
    <cellStyle name="Good 4 3" xfId="17147"/>
    <cellStyle name="Good 5" xfId="433"/>
    <cellStyle name="Good 5 2" xfId="17388"/>
    <cellStyle name="Good 6" xfId="434"/>
    <cellStyle name="Good 6 2" xfId="17571"/>
    <cellStyle name="Good 7" xfId="435"/>
    <cellStyle name="Good 8" xfId="436"/>
    <cellStyle name="Good 9" xfId="437"/>
    <cellStyle name="Grey" xfId="776"/>
    <cellStyle name="Grey 2" xfId="17149"/>
    <cellStyle name="Grey 2 2" xfId="18390"/>
    <cellStyle name="Grey 3" xfId="17573"/>
    <cellStyle name="Grey 4" xfId="18270"/>
    <cellStyle name="Grey 5" xfId="17148"/>
    <cellStyle name="GWN Table Body" xfId="14047"/>
    <cellStyle name="GWN Table Header" xfId="14048"/>
    <cellStyle name="GWN Table Left Header" xfId="14049"/>
    <cellStyle name="GWN Table Note" xfId="14050"/>
    <cellStyle name="GWN Table Title" xfId="14051"/>
    <cellStyle name="hard no" xfId="14052"/>
    <cellStyle name="Hard Percent" xfId="14053"/>
    <cellStyle name="hardno" xfId="14054"/>
    <cellStyle name="Header" xfId="14055"/>
    <cellStyle name="Header1" xfId="14056"/>
    <cellStyle name="Header2" xfId="14057"/>
    <cellStyle name="Heading" xfId="14058"/>
    <cellStyle name="Heading 1" xfId="12419" builtinId="16" customBuiltin="1"/>
    <cellStyle name="Heading 1 10" xfId="438"/>
    <cellStyle name="Heading 1 11" xfId="439"/>
    <cellStyle name="Heading 1 12" xfId="440"/>
    <cellStyle name="Heading 1 13" xfId="441"/>
    <cellStyle name="Heading 1 14" xfId="442"/>
    <cellStyle name="Heading 1 15" xfId="443"/>
    <cellStyle name="Heading 1 16" xfId="801"/>
    <cellStyle name="Heading 1 2" xfId="444"/>
    <cellStyle name="Heading 1 2 2" xfId="721"/>
    <cellStyle name="Heading 1 2 2 2" xfId="18325"/>
    <cellStyle name="Heading 1 2 2 3" xfId="18712"/>
    <cellStyle name="Heading 1 2 2 4" xfId="17151"/>
    <cellStyle name="Heading 1 2 2 5" xfId="14059"/>
    <cellStyle name="Heading 1 2 3" xfId="14060"/>
    <cellStyle name="Heading 1 2 3 2" xfId="18431"/>
    <cellStyle name="Heading 1 2 3 3" xfId="17152"/>
    <cellStyle name="Heading 1 2 4" xfId="14061"/>
    <cellStyle name="Heading 1 2 4 2" xfId="17403"/>
    <cellStyle name="Heading 1 2 5" xfId="14062"/>
    <cellStyle name="Heading 1 2 5 2" xfId="17575"/>
    <cellStyle name="Heading 1 2 6" xfId="14063"/>
    <cellStyle name="Heading 1 2 6 2" xfId="18647"/>
    <cellStyle name="Heading 1 2 7" xfId="17150"/>
    <cellStyle name="Heading 1 2 8" xfId="12492"/>
    <cellStyle name="Heading 1 3" xfId="445"/>
    <cellStyle name="Heading 1 3 2" xfId="17485"/>
    <cellStyle name="Heading 1 3 3" xfId="17153"/>
    <cellStyle name="Heading 1 3 4" xfId="14064"/>
    <cellStyle name="Heading 1 4" xfId="446"/>
    <cellStyle name="Heading 1 4 2" xfId="17985"/>
    <cellStyle name="Heading 1 4 3" xfId="18310"/>
    <cellStyle name="Heading 1 4 4" xfId="17154"/>
    <cellStyle name="Heading 1 5" xfId="447"/>
    <cellStyle name="Heading 1 5 2" xfId="17350"/>
    <cellStyle name="Heading 1 6" xfId="448"/>
    <cellStyle name="Heading 1 6 2" xfId="17389"/>
    <cellStyle name="Heading 1 7" xfId="449"/>
    <cellStyle name="Heading 1 7 2" xfId="17574"/>
    <cellStyle name="Heading 1 8" xfId="450"/>
    <cellStyle name="Heading 1 9" xfId="451"/>
    <cellStyle name="Heading 2" xfId="12420" builtinId="17" customBuiltin="1"/>
    <cellStyle name="Heading 2 10" xfId="452"/>
    <cellStyle name="Heading 2 11" xfId="453"/>
    <cellStyle name="Heading 2 12" xfId="454"/>
    <cellStyle name="Heading 2 13" xfId="455"/>
    <cellStyle name="Heading 2 14" xfId="456"/>
    <cellStyle name="Heading 2 15" xfId="457"/>
    <cellStyle name="Heading 2 16" xfId="799"/>
    <cellStyle name="Heading 2 2" xfId="458"/>
    <cellStyle name="Heading 2 2 2" xfId="720"/>
    <cellStyle name="Heading 2 2 2 2" xfId="18324"/>
    <cellStyle name="Heading 2 2 2 3" xfId="18713"/>
    <cellStyle name="Heading 2 2 2 4" xfId="17156"/>
    <cellStyle name="Heading 2 2 2 5" xfId="14065"/>
    <cellStyle name="Heading 2 2 3" xfId="14066"/>
    <cellStyle name="Heading 2 2 3 2" xfId="18432"/>
    <cellStyle name="Heading 2 2 3 3" xfId="17157"/>
    <cellStyle name="Heading 2 2 4" xfId="14067"/>
    <cellStyle name="Heading 2 2 4 2" xfId="17402"/>
    <cellStyle name="Heading 2 2 5" xfId="14068"/>
    <cellStyle name="Heading 2 2 5 2" xfId="17577"/>
    <cellStyle name="Heading 2 2 6" xfId="14069"/>
    <cellStyle name="Heading 2 2 6 2" xfId="18648"/>
    <cellStyle name="Heading 2 2 7" xfId="17155"/>
    <cellStyle name="Heading 2 2 8" xfId="12493"/>
    <cellStyle name="Heading 2 3" xfId="459"/>
    <cellStyle name="Heading 2 3 2" xfId="17486"/>
    <cellStyle name="Heading 2 3 3" xfId="17158"/>
    <cellStyle name="Heading 2 3 4" xfId="14070"/>
    <cellStyle name="Heading 2 4" xfId="460"/>
    <cellStyle name="Heading 2 4 2" xfId="17986"/>
    <cellStyle name="Heading 2 4 3" xfId="18311"/>
    <cellStyle name="Heading 2 4 4" xfId="17159"/>
    <cellStyle name="Heading 2 5" xfId="461"/>
    <cellStyle name="Heading 2 5 2" xfId="17351"/>
    <cellStyle name="Heading 2 6" xfId="462"/>
    <cellStyle name="Heading 2 6 2" xfId="17390"/>
    <cellStyle name="Heading 2 7" xfId="463"/>
    <cellStyle name="Heading 2 7 2" xfId="17576"/>
    <cellStyle name="Heading 2 8" xfId="464"/>
    <cellStyle name="Heading 2 9" xfId="465"/>
    <cellStyle name="Heading 3" xfId="12421" builtinId="18" customBuiltin="1"/>
    <cellStyle name="Heading 3 10" xfId="466"/>
    <cellStyle name="Heading 3 11" xfId="467"/>
    <cellStyle name="Heading 3 12" xfId="468"/>
    <cellStyle name="Heading 3 13" xfId="469"/>
    <cellStyle name="Heading 3 14" xfId="470"/>
    <cellStyle name="Heading 3 15" xfId="471"/>
    <cellStyle name="Heading 3 16" xfId="798"/>
    <cellStyle name="Heading 3 2" xfId="472"/>
    <cellStyle name="Heading 3 2 2" xfId="723"/>
    <cellStyle name="Heading 3 2 2 10" xfId="18761"/>
    <cellStyle name="Heading 3 2 2 10 10" xfId="19314"/>
    <cellStyle name="Heading 3 2 2 10 10 2" xfId="20122"/>
    <cellStyle name="Heading 3 2 2 10 10 2 2" xfId="24567"/>
    <cellStyle name="Heading 3 2 2 10 10 2 2 2" xfId="31892"/>
    <cellStyle name="Heading 3 2 2 10 10 2 3" xfId="22354"/>
    <cellStyle name="Heading 3 2 2 10 10 2 3 2" xfId="31893"/>
    <cellStyle name="Heading 3 2 2 10 10 2 4" xfId="28797"/>
    <cellStyle name="Heading 3 2 2 10 10 3" xfId="23759"/>
    <cellStyle name="Heading 3 2 2 10 10 3 2" xfId="31894"/>
    <cellStyle name="Heading 3 2 2 10 10 4" xfId="21546"/>
    <cellStyle name="Heading 3 2 2 10 10 4 2" xfId="31895"/>
    <cellStyle name="Heading 3 2 2 10 10 5" xfId="27989"/>
    <cellStyle name="Heading 3 2 2 10 11" xfId="19366"/>
    <cellStyle name="Heading 3 2 2 10 11 2" xfId="20174"/>
    <cellStyle name="Heading 3 2 2 10 11 2 2" xfId="24619"/>
    <cellStyle name="Heading 3 2 2 10 11 2 2 2" xfId="31896"/>
    <cellStyle name="Heading 3 2 2 10 11 2 3" xfId="22406"/>
    <cellStyle name="Heading 3 2 2 10 11 2 3 2" xfId="31897"/>
    <cellStyle name="Heading 3 2 2 10 11 2 4" xfId="28849"/>
    <cellStyle name="Heading 3 2 2 10 11 3" xfId="23811"/>
    <cellStyle name="Heading 3 2 2 10 11 3 2" xfId="31898"/>
    <cellStyle name="Heading 3 2 2 10 11 4" xfId="21598"/>
    <cellStyle name="Heading 3 2 2 10 11 4 2" xfId="31899"/>
    <cellStyle name="Heading 3 2 2 10 11 5" xfId="28041"/>
    <cellStyle name="Heading 3 2 2 10 12" xfId="19418"/>
    <cellStyle name="Heading 3 2 2 10 12 2" xfId="20226"/>
    <cellStyle name="Heading 3 2 2 10 12 2 2" xfId="24671"/>
    <cellStyle name="Heading 3 2 2 10 12 2 2 2" xfId="31900"/>
    <cellStyle name="Heading 3 2 2 10 12 2 3" xfId="22458"/>
    <cellStyle name="Heading 3 2 2 10 12 2 3 2" xfId="31901"/>
    <cellStyle name="Heading 3 2 2 10 12 2 4" xfId="28901"/>
    <cellStyle name="Heading 3 2 2 10 12 3" xfId="23863"/>
    <cellStyle name="Heading 3 2 2 10 12 3 2" xfId="31902"/>
    <cellStyle name="Heading 3 2 2 10 12 4" xfId="21650"/>
    <cellStyle name="Heading 3 2 2 10 12 4 2" xfId="31903"/>
    <cellStyle name="Heading 3 2 2 10 12 5" xfId="28093"/>
    <cellStyle name="Heading 3 2 2 10 13" xfId="19470"/>
    <cellStyle name="Heading 3 2 2 10 13 2" xfId="20278"/>
    <cellStyle name="Heading 3 2 2 10 13 2 2" xfId="24723"/>
    <cellStyle name="Heading 3 2 2 10 13 2 2 2" xfId="31904"/>
    <cellStyle name="Heading 3 2 2 10 13 2 3" xfId="22510"/>
    <cellStyle name="Heading 3 2 2 10 13 2 3 2" xfId="31905"/>
    <cellStyle name="Heading 3 2 2 10 13 2 4" xfId="28953"/>
    <cellStyle name="Heading 3 2 2 10 13 3" xfId="23915"/>
    <cellStyle name="Heading 3 2 2 10 13 3 2" xfId="31906"/>
    <cellStyle name="Heading 3 2 2 10 13 4" xfId="21702"/>
    <cellStyle name="Heading 3 2 2 10 13 4 2" xfId="31907"/>
    <cellStyle name="Heading 3 2 2 10 13 5" xfId="28145"/>
    <cellStyle name="Heading 3 2 2 10 14" xfId="19522"/>
    <cellStyle name="Heading 3 2 2 10 14 2" xfId="20330"/>
    <cellStyle name="Heading 3 2 2 10 14 2 2" xfId="24775"/>
    <cellStyle name="Heading 3 2 2 10 14 2 2 2" xfId="31908"/>
    <cellStyle name="Heading 3 2 2 10 14 2 3" xfId="22562"/>
    <cellStyle name="Heading 3 2 2 10 14 2 3 2" xfId="31909"/>
    <cellStyle name="Heading 3 2 2 10 14 2 4" xfId="29005"/>
    <cellStyle name="Heading 3 2 2 10 14 3" xfId="23967"/>
    <cellStyle name="Heading 3 2 2 10 14 3 2" xfId="31910"/>
    <cellStyle name="Heading 3 2 2 10 14 4" xfId="21754"/>
    <cellStyle name="Heading 3 2 2 10 14 4 2" xfId="31911"/>
    <cellStyle name="Heading 3 2 2 10 14 5" xfId="28197"/>
    <cellStyle name="Heading 3 2 2 10 15" xfId="19574"/>
    <cellStyle name="Heading 3 2 2 10 15 2" xfId="20382"/>
    <cellStyle name="Heading 3 2 2 10 15 2 2" xfId="24827"/>
    <cellStyle name="Heading 3 2 2 10 15 2 2 2" xfId="31912"/>
    <cellStyle name="Heading 3 2 2 10 15 2 3" xfId="22614"/>
    <cellStyle name="Heading 3 2 2 10 15 2 3 2" xfId="31913"/>
    <cellStyle name="Heading 3 2 2 10 15 2 4" xfId="29057"/>
    <cellStyle name="Heading 3 2 2 10 15 3" xfId="24019"/>
    <cellStyle name="Heading 3 2 2 10 15 3 2" xfId="31914"/>
    <cellStyle name="Heading 3 2 2 10 15 4" xfId="21806"/>
    <cellStyle name="Heading 3 2 2 10 15 4 2" xfId="31915"/>
    <cellStyle name="Heading 3 2 2 10 15 5" xfId="28249"/>
    <cellStyle name="Heading 3 2 2 10 16" xfId="19626"/>
    <cellStyle name="Heading 3 2 2 10 16 2" xfId="24071"/>
    <cellStyle name="Heading 3 2 2 10 16 2 2" xfId="31916"/>
    <cellStyle name="Heading 3 2 2 10 16 3" xfId="21858"/>
    <cellStyle name="Heading 3 2 2 10 16 3 2" xfId="31917"/>
    <cellStyle name="Heading 3 2 2 10 16 4" xfId="28301"/>
    <cellStyle name="Heading 3 2 2 10 17" xfId="27500"/>
    <cellStyle name="Heading 3 2 2 10 2" xfId="18822"/>
    <cellStyle name="Heading 3 2 2 10 2 2" xfId="19706"/>
    <cellStyle name="Heading 3 2 2 10 2 2 2" xfId="24151"/>
    <cellStyle name="Heading 3 2 2 10 2 2 2 2" xfId="31918"/>
    <cellStyle name="Heading 3 2 2 10 2 2 3" xfId="21938"/>
    <cellStyle name="Heading 3 2 2 10 2 2 3 2" xfId="31919"/>
    <cellStyle name="Heading 3 2 2 10 2 2 4" xfId="28381"/>
    <cellStyle name="Heading 3 2 2 10 2 3" xfId="23323"/>
    <cellStyle name="Heading 3 2 2 10 2 3 2" xfId="31920"/>
    <cellStyle name="Heading 3 2 2 10 2 4" xfId="21110"/>
    <cellStyle name="Heading 3 2 2 10 2 4 2" xfId="31921"/>
    <cellStyle name="Heading 3 2 2 10 2 5" xfId="27573"/>
    <cellStyle name="Heading 3 2 2 10 3" xfId="18876"/>
    <cellStyle name="Heading 3 2 2 10 3 2" xfId="19758"/>
    <cellStyle name="Heading 3 2 2 10 3 2 2" xfId="24203"/>
    <cellStyle name="Heading 3 2 2 10 3 2 2 2" xfId="31922"/>
    <cellStyle name="Heading 3 2 2 10 3 2 3" xfId="21990"/>
    <cellStyle name="Heading 3 2 2 10 3 2 3 2" xfId="31923"/>
    <cellStyle name="Heading 3 2 2 10 3 2 4" xfId="28433"/>
    <cellStyle name="Heading 3 2 2 10 3 3" xfId="18950"/>
    <cellStyle name="Heading 3 2 2 10 3 3 2" xfId="23395"/>
    <cellStyle name="Heading 3 2 2 10 3 3 2 2" xfId="31925"/>
    <cellStyle name="Heading 3 2 2 10 3 3 3" xfId="21182"/>
    <cellStyle name="Heading 3 2 2 10 3 3 3 2" xfId="31926"/>
    <cellStyle name="Heading 3 2 2 10 3 3 4" xfId="31924"/>
    <cellStyle name="Heading 3 2 2 10 3 4" xfId="27625"/>
    <cellStyle name="Heading 3 2 2 10 4" xfId="19002"/>
    <cellStyle name="Heading 3 2 2 10 4 2" xfId="19810"/>
    <cellStyle name="Heading 3 2 2 10 4 2 2" xfId="24255"/>
    <cellStyle name="Heading 3 2 2 10 4 2 2 2" xfId="31927"/>
    <cellStyle name="Heading 3 2 2 10 4 2 3" xfId="22042"/>
    <cellStyle name="Heading 3 2 2 10 4 2 3 2" xfId="31928"/>
    <cellStyle name="Heading 3 2 2 10 4 2 4" xfId="28485"/>
    <cellStyle name="Heading 3 2 2 10 4 3" xfId="23447"/>
    <cellStyle name="Heading 3 2 2 10 4 3 2" xfId="31929"/>
    <cellStyle name="Heading 3 2 2 10 4 4" xfId="21234"/>
    <cellStyle name="Heading 3 2 2 10 4 4 2" xfId="31930"/>
    <cellStyle name="Heading 3 2 2 10 4 5" xfId="27677"/>
    <cellStyle name="Heading 3 2 2 10 5" xfId="19054"/>
    <cellStyle name="Heading 3 2 2 10 5 2" xfId="19862"/>
    <cellStyle name="Heading 3 2 2 10 5 2 2" xfId="24307"/>
    <cellStyle name="Heading 3 2 2 10 5 2 2 2" xfId="31931"/>
    <cellStyle name="Heading 3 2 2 10 5 2 3" xfId="22094"/>
    <cellStyle name="Heading 3 2 2 10 5 2 3 2" xfId="31932"/>
    <cellStyle name="Heading 3 2 2 10 5 2 4" xfId="28537"/>
    <cellStyle name="Heading 3 2 2 10 5 3" xfId="23499"/>
    <cellStyle name="Heading 3 2 2 10 5 3 2" xfId="31933"/>
    <cellStyle name="Heading 3 2 2 10 5 4" xfId="21286"/>
    <cellStyle name="Heading 3 2 2 10 5 4 2" xfId="31934"/>
    <cellStyle name="Heading 3 2 2 10 5 5" xfId="27729"/>
    <cellStyle name="Heading 3 2 2 10 6" xfId="19106"/>
    <cellStyle name="Heading 3 2 2 10 6 2" xfId="19914"/>
    <cellStyle name="Heading 3 2 2 10 6 2 2" xfId="24359"/>
    <cellStyle name="Heading 3 2 2 10 6 2 2 2" xfId="31935"/>
    <cellStyle name="Heading 3 2 2 10 6 2 3" xfId="22146"/>
    <cellStyle name="Heading 3 2 2 10 6 2 3 2" xfId="31936"/>
    <cellStyle name="Heading 3 2 2 10 6 2 4" xfId="28589"/>
    <cellStyle name="Heading 3 2 2 10 6 3" xfId="23551"/>
    <cellStyle name="Heading 3 2 2 10 6 3 2" xfId="31937"/>
    <cellStyle name="Heading 3 2 2 10 6 4" xfId="21338"/>
    <cellStyle name="Heading 3 2 2 10 6 4 2" xfId="31938"/>
    <cellStyle name="Heading 3 2 2 10 6 5" xfId="27781"/>
    <cellStyle name="Heading 3 2 2 10 7" xfId="19158"/>
    <cellStyle name="Heading 3 2 2 10 7 2" xfId="19966"/>
    <cellStyle name="Heading 3 2 2 10 7 2 2" xfId="24411"/>
    <cellStyle name="Heading 3 2 2 10 7 2 2 2" xfId="31939"/>
    <cellStyle name="Heading 3 2 2 10 7 2 3" xfId="22198"/>
    <cellStyle name="Heading 3 2 2 10 7 2 3 2" xfId="31940"/>
    <cellStyle name="Heading 3 2 2 10 7 2 4" xfId="28641"/>
    <cellStyle name="Heading 3 2 2 10 7 3" xfId="23603"/>
    <cellStyle name="Heading 3 2 2 10 7 3 2" xfId="31941"/>
    <cellStyle name="Heading 3 2 2 10 7 4" xfId="21390"/>
    <cellStyle name="Heading 3 2 2 10 7 4 2" xfId="31942"/>
    <cellStyle name="Heading 3 2 2 10 7 5" xfId="27833"/>
    <cellStyle name="Heading 3 2 2 10 8" xfId="19210"/>
    <cellStyle name="Heading 3 2 2 10 8 2" xfId="20018"/>
    <cellStyle name="Heading 3 2 2 10 8 2 2" xfId="24463"/>
    <cellStyle name="Heading 3 2 2 10 8 2 2 2" xfId="31943"/>
    <cellStyle name="Heading 3 2 2 10 8 2 3" xfId="22250"/>
    <cellStyle name="Heading 3 2 2 10 8 2 3 2" xfId="31944"/>
    <cellStyle name="Heading 3 2 2 10 8 2 4" xfId="28693"/>
    <cellStyle name="Heading 3 2 2 10 8 3" xfId="23655"/>
    <cellStyle name="Heading 3 2 2 10 8 3 2" xfId="31945"/>
    <cellStyle name="Heading 3 2 2 10 8 4" xfId="21442"/>
    <cellStyle name="Heading 3 2 2 10 8 4 2" xfId="31946"/>
    <cellStyle name="Heading 3 2 2 10 8 5" xfId="27885"/>
    <cellStyle name="Heading 3 2 2 10 9" xfId="19262"/>
    <cellStyle name="Heading 3 2 2 10 9 2" xfId="20070"/>
    <cellStyle name="Heading 3 2 2 10 9 2 2" xfId="24515"/>
    <cellStyle name="Heading 3 2 2 10 9 2 2 2" xfId="31947"/>
    <cellStyle name="Heading 3 2 2 10 9 2 3" xfId="22302"/>
    <cellStyle name="Heading 3 2 2 10 9 2 3 2" xfId="31948"/>
    <cellStyle name="Heading 3 2 2 10 9 2 4" xfId="28745"/>
    <cellStyle name="Heading 3 2 2 10 9 3" xfId="23707"/>
    <cellStyle name="Heading 3 2 2 10 9 3 2" xfId="31949"/>
    <cellStyle name="Heading 3 2 2 10 9 4" xfId="21494"/>
    <cellStyle name="Heading 3 2 2 10 9 4 2" xfId="31950"/>
    <cellStyle name="Heading 3 2 2 10 9 5" xfId="27937"/>
    <cellStyle name="Heading 3 2 2 11" xfId="18736"/>
    <cellStyle name="Heading 3 2 2 11 10" xfId="19289"/>
    <cellStyle name="Heading 3 2 2 11 10 2" xfId="20097"/>
    <cellStyle name="Heading 3 2 2 11 10 2 2" xfId="24542"/>
    <cellStyle name="Heading 3 2 2 11 10 2 2 2" xfId="31951"/>
    <cellStyle name="Heading 3 2 2 11 10 2 3" xfId="22329"/>
    <cellStyle name="Heading 3 2 2 11 10 2 3 2" xfId="31952"/>
    <cellStyle name="Heading 3 2 2 11 10 2 4" xfId="28772"/>
    <cellStyle name="Heading 3 2 2 11 10 3" xfId="23734"/>
    <cellStyle name="Heading 3 2 2 11 10 3 2" xfId="31953"/>
    <cellStyle name="Heading 3 2 2 11 10 4" xfId="21521"/>
    <cellStyle name="Heading 3 2 2 11 10 4 2" xfId="31954"/>
    <cellStyle name="Heading 3 2 2 11 10 5" xfId="27964"/>
    <cellStyle name="Heading 3 2 2 11 11" xfId="19341"/>
    <cellStyle name="Heading 3 2 2 11 11 2" xfId="20149"/>
    <cellStyle name="Heading 3 2 2 11 11 2 2" xfId="24594"/>
    <cellStyle name="Heading 3 2 2 11 11 2 2 2" xfId="31955"/>
    <cellStyle name="Heading 3 2 2 11 11 2 3" xfId="22381"/>
    <cellStyle name="Heading 3 2 2 11 11 2 3 2" xfId="31956"/>
    <cellStyle name="Heading 3 2 2 11 11 2 4" xfId="28824"/>
    <cellStyle name="Heading 3 2 2 11 11 3" xfId="23786"/>
    <cellStyle name="Heading 3 2 2 11 11 3 2" xfId="31957"/>
    <cellStyle name="Heading 3 2 2 11 11 4" xfId="21573"/>
    <cellStyle name="Heading 3 2 2 11 11 4 2" xfId="31958"/>
    <cellStyle name="Heading 3 2 2 11 11 5" xfId="28016"/>
    <cellStyle name="Heading 3 2 2 11 12" xfId="19393"/>
    <cellStyle name="Heading 3 2 2 11 12 2" xfId="20201"/>
    <cellStyle name="Heading 3 2 2 11 12 2 2" xfId="24646"/>
    <cellStyle name="Heading 3 2 2 11 12 2 2 2" xfId="31959"/>
    <cellStyle name="Heading 3 2 2 11 12 2 3" xfId="22433"/>
    <cellStyle name="Heading 3 2 2 11 12 2 3 2" xfId="31960"/>
    <cellStyle name="Heading 3 2 2 11 12 2 4" xfId="28876"/>
    <cellStyle name="Heading 3 2 2 11 12 3" xfId="23838"/>
    <cellStyle name="Heading 3 2 2 11 12 3 2" xfId="31961"/>
    <cellStyle name="Heading 3 2 2 11 12 4" xfId="21625"/>
    <cellStyle name="Heading 3 2 2 11 12 4 2" xfId="31962"/>
    <cellStyle name="Heading 3 2 2 11 12 5" xfId="28068"/>
    <cellStyle name="Heading 3 2 2 11 13" xfId="19445"/>
    <cellStyle name="Heading 3 2 2 11 13 2" xfId="20253"/>
    <cellStyle name="Heading 3 2 2 11 13 2 2" xfId="24698"/>
    <cellStyle name="Heading 3 2 2 11 13 2 2 2" xfId="31963"/>
    <cellStyle name="Heading 3 2 2 11 13 2 3" xfId="22485"/>
    <cellStyle name="Heading 3 2 2 11 13 2 3 2" xfId="31964"/>
    <cellStyle name="Heading 3 2 2 11 13 2 4" xfId="28928"/>
    <cellStyle name="Heading 3 2 2 11 13 3" xfId="23890"/>
    <cellStyle name="Heading 3 2 2 11 13 3 2" xfId="31965"/>
    <cellStyle name="Heading 3 2 2 11 13 4" xfId="21677"/>
    <cellStyle name="Heading 3 2 2 11 13 4 2" xfId="31966"/>
    <cellStyle name="Heading 3 2 2 11 13 5" xfId="28120"/>
    <cellStyle name="Heading 3 2 2 11 14" xfId="19497"/>
    <cellStyle name="Heading 3 2 2 11 14 2" xfId="20305"/>
    <cellStyle name="Heading 3 2 2 11 14 2 2" xfId="24750"/>
    <cellStyle name="Heading 3 2 2 11 14 2 2 2" xfId="31967"/>
    <cellStyle name="Heading 3 2 2 11 14 2 3" xfId="22537"/>
    <cellStyle name="Heading 3 2 2 11 14 2 3 2" xfId="31968"/>
    <cellStyle name="Heading 3 2 2 11 14 2 4" xfId="28980"/>
    <cellStyle name="Heading 3 2 2 11 14 3" xfId="23942"/>
    <cellStyle name="Heading 3 2 2 11 14 3 2" xfId="31969"/>
    <cellStyle name="Heading 3 2 2 11 14 4" xfId="21729"/>
    <cellStyle name="Heading 3 2 2 11 14 4 2" xfId="31970"/>
    <cellStyle name="Heading 3 2 2 11 14 5" xfId="28172"/>
    <cellStyle name="Heading 3 2 2 11 15" xfId="19549"/>
    <cellStyle name="Heading 3 2 2 11 15 2" xfId="20357"/>
    <cellStyle name="Heading 3 2 2 11 15 2 2" xfId="24802"/>
    <cellStyle name="Heading 3 2 2 11 15 2 2 2" xfId="31971"/>
    <cellStyle name="Heading 3 2 2 11 15 2 3" xfId="22589"/>
    <cellStyle name="Heading 3 2 2 11 15 2 3 2" xfId="31972"/>
    <cellStyle name="Heading 3 2 2 11 15 2 4" xfId="29032"/>
    <cellStyle name="Heading 3 2 2 11 15 3" xfId="23994"/>
    <cellStyle name="Heading 3 2 2 11 15 3 2" xfId="31973"/>
    <cellStyle name="Heading 3 2 2 11 15 4" xfId="21781"/>
    <cellStyle name="Heading 3 2 2 11 15 4 2" xfId="31974"/>
    <cellStyle name="Heading 3 2 2 11 15 5" xfId="28224"/>
    <cellStyle name="Heading 3 2 2 11 16" xfId="19601"/>
    <cellStyle name="Heading 3 2 2 11 16 2" xfId="24046"/>
    <cellStyle name="Heading 3 2 2 11 16 2 2" xfId="31975"/>
    <cellStyle name="Heading 3 2 2 11 16 3" xfId="21833"/>
    <cellStyle name="Heading 3 2 2 11 16 3 2" xfId="31976"/>
    <cellStyle name="Heading 3 2 2 11 16 4" xfId="28276"/>
    <cellStyle name="Heading 3 2 2 11 17" xfId="27475"/>
    <cellStyle name="Heading 3 2 2 11 2" xfId="18797"/>
    <cellStyle name="Heading 3 2 2 11 2 2" xfId="19681"/>
    <cellStyle name="Heading 3 2 2 11 2 2 2" xfId="24126"/>
    <cellStyle name="Heading 3 2 2 11 2 2 2 2" xfId="31977"/>
    <cellStyle name="Heading 3 2 2 11 2 2 3" xfId="21913"/>
    <cellStyle name="Heading 3 2 2 11 2 2 3 2" xfId="31978"/>
    <cellStyle name="Heading 3 2 2 11 2 2 4" xfId="28356"/>
    <cellStyle name="Heading 3 2 2 11 2 3" xfId="23298"/>
    <cellStyle name="Heading 3 2 2 11 2 3 2" xfId="31979"/>
    <cellStyle name="Heading 3 2 2 11 2 4" xfId="21085"/>
    <cellStyle name="Heading 3 2 2 11 2 4 2" xfId="31980"/>
    <cellStyle name="Heading 3 2 2 11 2 5" xfId="27548"/>
    <cellStyle name="Heading 3 2 2 11 3" xfId="18851"/>
    <cellStyle name="Heading 3 2 2 11 3 2" xfId="19733"/>
    <cellStyle name="Heading 3 2 2 11 3 2 2" xfId="24178"/>
    <cellStyle name="Heading 3 2 2 11 3 2 2 2" xfId="31981"/>
    <cellStyle name="Heading 3 2 2 11 3 2 3" xfId="21965"/>
    <cellStyle name="Heading 3 2 2 11 3 2 3 2" xfId="31982"/>
    <cellStyle name="Heading 3 2 2 11 3 2 4" xfId="28408"/>
    <cellStyle name="Heading 3 2 2 11 3 3" xfId="18925"/>
    <cellStyle name="Heading 3 2 2 11 3 3 2" xfId="23370"/>
    <cellStyle name="Heading 3 2 2 11 3 3 2 2" xfId="31984"/>
    <cellStyle name="Heading 3 2 2 11 3 3 3" xfId="21157"/>
    <cellStyle name="Heading 3 2 2 11 3 3 3 2" xfId="31985"/>
    <cellStyle name="Heading 3 2 2 11 3 3 4" xfId="31983"/>
    <cellStyle name="Heading 3 2 2 11 3 4" xfId="27600"/>
    <cellStyle name="Heading 3 2 2 11 4" xfId="18977"/>
    <cellStyle name="Heading 3 2 2 11 4 2" xfId="19785"/>
    <cellStyle name="Heading 3 2 2 11 4 2 2" xfId="24230"/>
    <cellStyle name="Heading 3 2 2 11 4 2 2 2" xfId="31986"/>
    <cellStyle name="Heading 3 2 2 11 4 2 3" xfId="22017"/>
    <cellStyle name="Heading 3 2 2 11 4 2 3 2" xfId="31987"/>
    <cellStyle name="Heading 3 2 2 11 4 2 4" xfId="28460"/>
    <cellStyle name="Heading 3 2 2 11 4 3" xfId="23422"/>
    <cellStyle name="Heading 3 2 2 11 4 3 2" xfId="31988"/>
    <cellStyle name="Heading 3 2 2 11 4 4" xfId="21209"/>
    <cellStyle name="Heading 3 2 2 11 4 4 2" xfId="31989"/>
    <cellStyle name="Heading 3 2 2 11 4 5" xfId="27652"/>
    <cellStyle name="Heading 3 2 2 11 5" xfId="19029"/>
    <cellStyle name="Heading 3 2 2 11 5 2" xfId="19837"/>
    <cellStyle name="Heading 3 2 2 11 5 2 2" xfId="24282"/>
    <cellStyle name="Heading 3 2 2 11 5 2 2 2" xfId="31990"/>
    <cellStyle name="Heading 3 2 2 11 5 2 3" xfId="22069"/>
    <cellStyle name="Heading 3 2 2 11 5 2 3 2" xfId="31991"/>
    <cellStyle name="Heading 3 2 2 11 5 2 4" xfId="28512"/>
    <cellStyle name="Heading 3 2 2 11 5 3" xfId="23474"/>
    <cellStyle name="Heading 3 2 2 11 5 3 2" xfId="31992"/>
    <cellStyle name="Heading 3 2 2 11 5 4" xfId="21261"/>
    <cellStyle name="Heading 3 2 2 11 5 4 2" xfId="31993"/>
    <cellStyle name="Heading 3 2 2 11 5 5" xfId="27704"/>
    <cellStyle name="Heading 3 2 2 11 6" xfId="19081"/>
    <cellStyle name="Heading 3 2 2 11 6 2" xfId="19889"/>
    <cellStyle name="Heading 3 2 2 11 6 2 2" xfId="24334"/>
    <cellStyle name="Heading 3 2 2 11 6 2 2 2" xfId="31994"/>
    <cellStyle name="Heading 3 2 2 11 6 2 3" xfId="22121"/>
    <cellStyle name="Heading 3 2 2 11 6 2 3 2" xfId="31995"/>
    <cellStyle name="Heading 3 2 2 11 6 2 4" xfId="28564"/>
    <cellStyle name="Heading 3 2 2 11 6 3" xfId="23526"/>
    <cellStyle name="Heading 3 2 2 11 6 3 2" xfId="31996"/>
    <cellStyle name="Heading 3 2 2 11 6 4" xfId="21313"/>
    <cellStyle name="Heading 3 2 2 11 6 4 2" xfId="31997"/>
    <cellStyle name="Heading 3 2 2 11 6 5" xfId="27756"/>
    <cellStyle name="Heading 3 2 2 11 7" xfId="19133"/>
    <cellStyle name="Heading 3 2 2 11 7 2" xfId="19941"/>
    <cellStyle name="Heading 3 2 2 11 7 2 2" xfId="24386"/>
    <cellStyle name="Heading 3 2 2 11 7 2 2 2" xfId="31998"/>
    <cellStyle name="Heading 3 2 2 11 7 2 3" xfId="22173"/>
    <cellStyle name="Heading 3 2 2 11 7 2 3 2" xfId="31999"/>
    <cellStyle name="Heading 3 2 2 11 7 2 4" xfId="28616"/>
    <cellStyle name="Heading 3 2 2 11 7 3" xfId="23578"/>
    <cellStyle name="Heading 3 2 2 11 7 3 2" xfId="32000"/>
    <cellStyle name="Heading 3 2 2 11 7 4" xfId="21365"/>
    <cellStyle name="Heading 3 2 2 11 7 4 2" xfId="32001"/>
    <cellStyle name="Heading 3 2 2 11 7 5" xfId="27808"/>
    <cellStyle name="Heading 3 2 2 11 8" xfId="19185"/>
    <cellStyle name="Heading 3 2 2 11 8 2" xfId="19993"/>
    <cellStyle name="Heading 3 2 2 11 8 2 2" xfId="24438"/>
    <cellStyle name="Heading 3 2 2 11 8 2 2 2" xfId="32002"/>
    <cellStyle name="Heading 3 2 2 11 8 2 3" xfId="22225"/>
    <cellStyle name="Heading 3 2 2 11 8 2 3 2" xfId="32003"/>
    <cellStyle name="Heading 3 2 2 11 8 2 4" xfId="28668"/>
    <cellStyle name="Heading 3 2 2 11 8 3" xfId="23630"/>
    <cellStyle name="Heading 3 2 2 11 8 3 2" xfId="32004"/>
    <cellStyle name="Heading 3 2 2 11 8 4" xfId="21417"/>
    <cellStyle name="Heading 3 2 2 11 8 4 2" xfId="32005"/>
    <cellStyle name="Heading 3 2 2 11 8 5" xfId="27860"/>
    <cellStyle name="Heading 3 2 2 11 9" xfId="19237"/>
    <cellStyle name="Heading 3 2 2 11 9 2" xfId="20045"/>
    <cellStyle name="Heading 3 2 2 11 9 2 2" xfId="24490"/>
    <cellStyle name="Heading 3 2 2 11 9 2 2 2" xfId="32006"/>
    <cellStyle name="Heading 3 2 2 11 9 2 3" xfId="22277"/>
    <cellStyle name="Heading 3 2 2 11 9 2 3 2" xfId="32007"/>
    <cellStyle name="Heading 3 2 2 11 9 2 4" xfId="28720"/>
    <cellStyle name="Heading 3 2 2 11 9 3" xfId="23682"/>
    <cellStyle name="Heading 3 2 2 11 9 3 2" xfId="32008"/>
    <cellStyle name="Heading 3 2 2 11 9 4" xfId="21469"/>
    <cellStyle name="Heading 3 2 2 11 9 4 2" xfId="32009"/>
    <cellStyle name="Heading 3 2 2 11 9 5" xfId="27912"/>
    <cellStyle name="Heading 3 2 2 12" xfId="18732"/>
    <cellStyle name="Heading 3 2 2 12 10" xfId="19285"/>
    <cellStyle name="Heading 3 2 2 12 10 2" xfId="20093"/>
    <cellStyle name="Heading 3 2 2 12 10 2 2" xfId="24538"/>
    <cellStyle name="Heading 3 2 2 12 10 2 2 2" xfId="32010"/>
    <cellStyle name="Heading 3 2 2 12 10 2 3" xfId="22325"/>
    <cellStyle name="Heading 3 2 2 12 10 2 3 2" xfId="32011"/>
    <cellStyle name="Heading 3 2 2 12 10 2 4" xfId="28768"/>
    <cellStyle name="Heading 3 2 2 12 10 3" xfId="23730"/>
    <cellStyle name="Heading 3 2 2 12 10 3 2" xfId="32012"/>
    <cellStyle name="Heading 3 2 2 12 10 4" xfId="21517"/>
    <cellStyle name="Heading 3 2 2 12 10 4 2" xfId="32013"/>
    <cellStyle name="Heading 3 2 2 12 10 5" xfId="27960"/>
    <cellStyle name="Heading 3 2 2 12 11" xfId="19337"/>
    <cellStyle name="Heading 3 2 2 12 11 2" xfId="20145"/>
    <cellStyle name="Heading 3 2 2 12 11 2 2" xfId="24590"/>
    <cellStyle name="Heading 3 2 2 12 11 2 2 2" xfId="32014"/>
    <cellStyle name="Heading 3 2 2 12 11 2 3" xfId="22377"/>
    <cellStyle name="Heading 3 2 2 12 11 2 3 2" xfId="32015"/>
    <cellStyle name="Heading 3 2 2 12 11 2 4" xfId="28820"/>
    <cellStyle name="Heading 3 2 2 12 11 3" xfId="23782"/>
    <cellStyle name="Heading 3 2 2 12 11 3 2" xfId="32016"/>
    <cellStyle name="Heading 3 2 2 12 11 4" xfId="21569"/>
    <cellStyle name="Heading 3 2 2 12 11 4 2" xfId="32017"/>
    <cellStyle name="Heading 3 2 2 12 11 5" xfId="28012"/>
    <cellStyle name="Heading 3 2 2 12 12" xfId="19389"/>
    <cellStyle name="Heading 3 2 2 12 12 2" xfId="20197"/>
    <cellStyle name="Heading 3 2 2 12 12 2 2" xfId="24642"/>
    <cellStyle name="Heading 3 2 2 12 12 2 2 2" xfId="32018"/>
    <cellStyle name="Heading 3 2 2 12 12 2 3" xfId="22429"/>
    <cellStyle name="Heading 3 2 2 12 12 2 3 2" xfId="32019"/>
    <cellStyle name="Heading 3 2 2 12 12 2 4" xfId="28872"/>
    <cellStyle name="Heading 3 2 2 12 12 3" xfId="23834"/>
    <cellStyle name="Heading 3 2 2 12 12 3 2" xfId="32020"/>
    <cellStyle name="Heading 3 2 2 12 12 4" xfId="21621"/>
    <cellStyle name="Heading 3 2 2 12 12 4 2" xfId="32021"/>
    <cellStyle name="Heading 3 2 2 12 12 5" xfId="28064"/>
    <cellStyle name="Heading 3 2 2 12 13" xfId="19441"/>
    <cellStyle name="Heading 3 2 2 12 13 2" xfId="20249"/>
    <cellStyle name="Heading 3 2 2 12 13 2 2" xfId="24694"/>
    <cellStyle name="Heading 3 2 2 12 13 2 2 2" xfId="32022"/>
    <cellStyle name="Heading 3 2 2 12 13 2 3" xfId="22481"/>
    <cellStyle name="Heading 3 2 2 12 13 2 3 2" xfId="32023"/>
    <cellStyle name="Heading 3 2 2 12 13 2 4" xfId="28924"/>
    <cellStyle name="Heading 3 2 2 12 13 3" xfId="23886"/>
    <cellStyle name="Heading 3 2 2 12 13 3 2" xfId="32024"/>
    <cellStyle name="Heading 3 2 2 12 13 4" xfId="21673"/>
    <cellStyle name="Heading 3 2 2 12 13 4 2" xfId="32025"/>
    <cellStyle name="Heading 3 2 2 12 13 5" xfId="28116"/>
    <cellStyle name="Heading 3 2 2 12 14" xfId="19493"/>
    <cellStyle name="Heading 3 2 2 12 14 2" xfId="20301"/>
    <cellStyle name="Heading 3 2 2 12 14 2 2" xfId="24746"/>
    <cellStyle name="Heading 3 2 2 12 14 2 2 2" xfId="32026"/>
    <cellStyle name="Heading 3 2 2 12 14 2 3" xfId="22533"/>
    <cellStyle name="Heading 3 2 2 12 14 2 3 2" xfId="32027"/>
    <cellStyle name="Heading 3 2 2 12 14 2 4" xfId="28976"/>
    <cellStyle name="Heading 3 2 2 12 14 3" xfId="23938"/>
    <cellStyle name="Heading 3 2 2 12 14 3 2" xfId="32028"/>
    <cellStyle name="Heading 3 2 2 12 14 4" xfId="21725"/>
    <cellStyle name="Heading 3 2 2 12 14 4 2" xfId="32029"/>
    <cellStyle name="Heading 3 2 2 12 14 5" xfId="28168"/>
    <cellStyle name="Heading 3 2 2 12 15" xfId="19545"/>
    <cellStyle name="Heading 3 2 2 12 15 2" xfId="20353"/>
    <cellStyle name="Heading 3 2 2 12 15 2 2" xfId="24798"/>
    <cellStyle name="Heading 3 2 2 12 15 2 2 2" xfId="32030"/>
    <cellStyle name="Heading 3 2 2 12 15 2 3" xfId="22585"/>
    <cellStyle name="Heading 3 2 2 12 15 2 3 2" xfId="32031"/>
    <cellStyle name="Heading 3 2 2 12 15 2 4" xfId="29028"/>
    <cellStyle name="Heading 3 2 2 12 15 3" xfId="23990"/>
    <cellStyle name="Heading 3 2 2 12 15 3 2" xfId="32032"/>
    <cellStyle name="Heading 3 2 2 12 15 4" xfId="21777"/>
    <cellStyle name="Heading 3 2 2 12 15 4 2" xfId="32033"/>
    <cellStyle name="Heading 3 2 2 12 15 5" xfId="28220"/>
    <cellStyle name="Heading 3 2 2 12 16" xfId="19597"/>
    <cellStyle name="Heading 3 2 2 12 16 2" xfId="24042"/>
    <cellStyle name="Heading 3 2 2 12 16 2 2" xfId="32034"/>
    <cellStyle name="Heading 3 2 2 12 16 3" xfId="21829"/>
    <cellStyle name="Heading 3 2 2 12 16 3 2" xfId="32035"/>
    <cellStyle name="Heading 3 2 2 12 16 4" xfId="28272"/>
    <cellStyle name="Heading 3 2 2 12 17" xfId="27471"/>
    <cellStyle name="Heading 3 2 2 12 2" xfId="18793"/>
    <cellStyle name="Heading 3 2 2 12 2 2" xfId="19677"/>
    <cellStyle name="Heading 3 2 2 12 2 2 2" xfId="24122"/>
    <cellStyle name="Heading 3 2 2 12 2 2 2 2" xfId="32036"/>
    <cellStyle name="Heading 3 2 2 12 2 2 3" xfId="21909"/>
    <cellStyle name="Heading 3 2 2 12 2 2 3 2" xfId="32037"/>
    <cellStyle name="Heading 3 2 2 12 2 2 4" xfId="28352"/>
    <cellStyle name="Heading 3 2 2 12 2 3" xfId="23294"/>
    <cellStyle name="Heading 3 2 2 12 2 3 2" xfId="32038"/>
    <cellStyle name="Heading 3 2 2 12 2 4" xfId="21081"/>
    <cellStyle name="Heading 3 2 2 12 2 4 2" xfId="32039"/>
    <cellStyle name="Heading 3 2 2 12 2 5" xfId="27544"/>
    <cellStyle name="Heading 3 2 2 12 3" xfId="18847"/>
    <cellStyle name="Heading 3 2 2 12 3 2" xfId="19729"/>
    <cellStyle name="Heading 3 2 2 12 3 2 2" xfId="24174"/>
    <cellStyle name="Heading 3 2 2 12 3 2 2 2" xfId="32040"/>
    <cellStyle name="Heading 3 2 2 12 3 2 3" xfId="21961"/>
    <cellStyle name="Heading 3 2 2 12 3 2 3 2" xfId="32041"/>
    <cellStyle name="Heading 3 2 2 12 3 2 4" xfId="28404"/>
    <cellStyle name="Heading 3 2 2 12 3 3" xfId="18921"/>
    <cellStyle name="Heading 3 2 2 12 3 3 2" xfId="23366"/>
    <cellStyle name="Heading 3 2 2 12 3 3 2 2" xfId="32043"/>
    <cellStyle name="Heading 3 2 2 12 3 3 3" xfId="21153"/>
    <cellStyle name="Heading 3 2 2 12 3 3 3 2" xfId="32044"/>
    <cellStyle name="Heading 3 2 2 12 3 3 4" xfId="32042"/>
    <cellStyle name="Heading 3 2 2 12 3 4" xfId="27596"/>
    <cellStyle name="Heading 3 2 2 12 4" xfId="18973"/>
    <cellStyle name="Heading 3 2 2 12 4 2" xfId="19781"/>
    <cellStyle name="Heading 3 2 2 12 4 2 2" xfId="24226"/>
    <cellStyle name="Heading 3 2 2 12 4 2 2 2" xfId="32045"/>
    <cellStyle name="Heading 3 2 2 12 4 2 3" xfId="22013"/>
    <cellStyle name="Heading 3 2 2 12 4 2 3 2" xfId="32046"/>
    <cellStyle name="Heading 3 2 2 12 4 2 4" xfId="28456"/>
    <cellStyle name="Heading 3 2 2 12 4 3" xfId="23418"/>
    <cellStyle name="Heading 3 2 2 12 4 3 2" xfId="32047"/>
    <cellStyle name="Heading 3 2 2 12 4 4" xfId="21205"/>
    <cellStyle name="Heading 3 2 2 12 4 4 2" xfId="32048"/>
    <cellStyle name="Heading 3 2 2 12 4 5" xfId="27648"/>
    <cellStyle name="Heading 3 2 2 12 5" xfId="19025"/>
    <cellStyle name="Heading 3 2 2 12 5 2" xfId="19833"/>
    <cellStyle name="Heading 3 2 2 12 5 2 2" xfId="24278"/>
    <cellStyle name="Heading 3 2 2 12 5 2 2 2" xfId="32049"/>
    <cellStyle name="Heading 3 2 2 12 5 2 3" xfId="22065"/>
    <cellStyle name="Heading 3 2 2 12 5 2 3 2" xfId="32050"/>
    <cellStyle name="Heading 3 2 2 12 5 2 4" xfId="28508"/>
    <cellStyle name="Heading 3 2 2 12 5 3" xfId="23470"/>
    <cellStyle name="Heading 3 2 2 12 5 3 2" xfId="32051"/>
    <cellStyle name="Heading 3 2 2 12 5 4" xfId="21257"/>
    <cellStyle name="Heading 3 2 2 12 5 4 2" xfId="32052"/>
    <cellStyle name="Heading 3 2 2 12 5 5" xfId="27700"/>
    <cellStyle name="Heading 3 2 2 12 6" xfId="19077"/>
    <cellStyle name="Heading 3 2 2 12 6 2" xfId="19885"/>
    <cellStyle name="Heading 3 2 2 12 6 2 2" xfId="24330"/>
    <cellStyle name="Heading 3 2 2 12 6 2 2 2" xfId="32053"/>
    <cellStyle name="Heading 3 2 2 12 6 2 3" xfId="22117"/>
    <cellStyle name="Heading 3 2 2 12 6 2 3 2" xfId="32054"/>
    <cellStyle name="Heading 3 2 2 12 6 2 4" xfId="28560"/>
    <cellStyle name="Heading 3 2 2 12 6 3" xfId="23522"/>
    <cellStyle name="Heading 3 2 2 12 6 3 2" xfId="32055"/>
    <cellStyle name="Heading 3 2 2 12 6 4" xfId="21309"/>
    <cellStyle name="Heading 3 2 2 12 6 4 2" xfId="32056"/>
    <cellStyle name="Heading 3 2 2 12 6 5" xfId="27752"/>
    <cellStyle name="Heading 3 2 2 12 7" xfId="19129"/>
    <cellStyle name="Heading 3 2 2 12 7 2" xfId="19937"/>
    <cellStyle name="Heading 3 2 2 12 7 2 2" xfId="24382"/>
    <cellStyle name="Heading 3 2 2 12 7 2 2 2" xfId="32057"/>
    <cellStyle name="Heading 3 2 2 12 7 2 3" xfId="22169"/>
    <cellStyle name="Heading 3 2 2 12 7 2 3 2" xfId="32058"/>
    <cellStyle name="Heading 3 2 2 12 7 2 4" xfId="28612"/>
    <cellStyle name="Heading 3 2 2 12 7 3" xfId="23574"/>
    <cellStyle name="Heading 3 2 2 12 7 3 2" xfId="32059"/>
    <cellStyle name="Heading 3 2 2 12 7 4" xfId="21361"/>
    <cellStyle name="Heading 3 2 2 12 7 4 2" xfId="32060"/>
    <cellStyle name="Heading 3 2 2 12 7 5" xfId="27804"/>
    <cellStyle name="Heading 3 2 2 12 8" xfId="19181"/>
    <cellStyle name="Heading 3 2 2 12 8 2" xfId="19989"/>
    <cellStyle name="Heading 3 2 2 12 8 2 2" xfId="24434"/>
    <cellStyle name="Heading 3 2 2 12 8 2 2 2" xfId="32061"/>
    <cellStyle name="Heading 3 2 2 12 8 2 3" xfId="22221"/>
    <cellStyle name="Heading 3 2 2 12 8 2 3 2" xfId="32062"/>
    <cellStyle name="Heading 3 2 2 12 8 2 4" xfId="28664"/>
    <cellStyle name="Heading 3 2 2 12 8 3" xfId="23626"/>
    <cellStyle name="Heading 3 2 2 12 8 3 2" xfId="32063"/>
    <cellStyle name="Heading 3 2 2 12 8 4" xfId="21413"/>
    <cellStyle name="Heading 3 2 2 12 8 4 2" xfId="32064"/>
    <cellStyle name="Heading 3 2 2 12 8 5" xfId="27856"/>
    <cellStyle name="Heading 3 2 2 12 9" xfId="19233"/>
    <cellStyle name="Heading 3 2 2 12 9 2" xfId="20041"/>
    <cellStyle name="Heading 3 2 2 12 9 2 2" xfId="24486"/>
    <cellStyle name="Heading 3 2 2 12 9 2 2 2" xfId="32065"/>
    <cellStyle name="Heading 3 2 2 12 9 2 3" xfId="22273"/>
    <cellStyle name="Heading 3 2 2 12 9 2 3 2" xfId="32066"/>
    <cellStyle name="Heading 3 2 2 12 9 2 4" xfId="28716"/>
    <cellStyle name="Heading 3 2 2 12 9 3" xfId="23678"/>
    <cellStyle name="Heading 3 2 2 12 9 3 2" xfId="32067"/>
    <cellStyle name="Heading 3 2 2 12 9 4" xfId="21465"/>
    <cellStyle name="Heading 3 2 2 12 9 4 2" xfId="32068"/>
    <cellStyle name="Heading 3 2 2 12 9 5" xfId="27908"/>
    <cellStyle name="Heading 3 2 2 13" xfId="18740"/>
    <cellStyle name="Heading 3 2 2 13 10" xfId="19293"/>
    <cellStyle name="Heading 3 2 2 13 10 2" xfId="20101"/>
    <cellStyle name="Heading 3 2 2 13 10 2 2" xfId="24546"/>
    <cellStyle name="Heading 3 2 2 13 10 2 2 2" xfId="32069"/>
    <cellStyle name="Heading 3 2 2 13 10 2 3" xfId="22333"/>
    <cellStyle name="Heading 3 2 2 13 10 2 3 2" xfId="32070"/>
    <cellStyle name="Heading 3 2 2 13 10 2 4" xfId="28776"/>
    <cellStyle name="Heading 3 2 2 13 10 3" xfId="23738"/>
    <cellStyle name="Heading 3 2 2 13 10 3 2" xfId="32071"/>
    <cellStyle name="Heading 3 2 2 13 10 4" xfId="21525"/>
    <cellStyle name="Heading 3 2 2 13 10 4 2" xfId="32072"/>
    <cellStyle name="Heading 3 2 2 13 10 5" xfId="27968"/>
    <cellStyle name="Heading 3 2 2 13 11" xfId="19345"/>
    <cellStyle name="Heading 3 2 2 13 11 2" xfId="20153"/>
    <cellStyle name="Heading 3 2 2 13 11 2 2" xfId="24598"/>
    <cellStyle name="Heading 3 2 2 13 11 2 2 2" xfId="32073"/>
    <cellStyle name="Heading 3 2 2 13 11 2 3" xfId="22385"/>
    <cellStyle name="Heading 3 2 2 13 11 2 3 2" xfId="32074"/>
    <cellStyle name="Heading 3 2 2 13 11 2 4" xfId="28828"/>
    <cellStyle name="Heading 3 2 2 13 11 3" xfId="23790"/>
    <cellStyle name="Heading 3 2 2 13 11 3 2" xfId="32075"/>
    <cellStyle name="Heading 3 2 2 13 11 4" xfId="21577"/>
    <cellStyle name="Heading 3 2 2 13 11 4 2" xfId="32076"/>
    <cellStyle name="Heading 3 2 2 13 11 5" xfId="28020"/>
    <cellStyle name="Heading 3 2 2 13 12" xfId="19397"/>
    <cellStyle name="Heading 3 2 2 13 12 2" xfId="20205"/>
    <cellStyle name="Heading 3 2 2 13 12 2 2" xfId="24650"/>
    <cellStyle name="Heading 3 2 2 13 12 2 2 2" xfId="32077"/>
    <cellStyle name="Heading 3 2 2 13 12 2 3" xfId="22437"/>
    <cellStyle name="Heading 3 2 2 13 12 2 3 2" xfId="32078"/>
    <cellStyle name="Heading 3 2 2 13 12 2 4" xfId="28880"/>
    <cellStyle name="Heading 3 2 2 13 12 3" xfId="23842"/>
    <cellStyle name="Heading 3 2 2 13 12 3 2" xfId="32079"/>
    <cellStyle name="Heading 3 2 2 13 12 4" xfId="21629"/>
    <cellStyle name="Heading 3 2 2 13 12 4 2" xfId="32080"/>
    <cellStyle name="Heading 3 2 2 13 12 5" xfId="28072"/>
    <cellStyle name="Heading 3 2 2 13 13" xfId="19449"/>
    <cellStyle name="Heading 3 2 2 13 13 2" xfId="20257"/>
    <cellStyle name="Heading 3 2 2 13 13 2 2" xfId="24702"/>
    <cellStyle name="Heading 3 2 2 13 13 2 2 2" xfId="32081"/>
    <cellStyle name="Heading 3 2 2 13 13 2 3" xfId="22489"/>
    <cellStyle name="Heading 3 2 2 13 13 2 3 2" xfId="32082"/>
    <cellStyle name="Heading 3 2 2 13 13 2 4" xfId="28932"/>
    <cellStyle name="Heading 3 2 2 13 13 3" xfId="23894"/>
    <cellStyle name="Heading 3 2 2 13 13 3 2" xfId="32083"/>
    <cellStyle name="Heading 3 2 2 13 13 4" xfId="21681"/>
    <cellStyle name="Heading 3 2 2 13 13 4 2" xfId="32084"/>
    <cellStyle name="Heading 3 2 2 13 13 5" xfId="28124"/>
    <cellStyle name="Heading 3 2 2 13 14" xfId="19501"/>
    <cellStyle name="Heading 3 2 2 13 14 2" xfId="20309"/>
    <cellStyle name="Heading 3 2 2 13 14 2 2" xfId="24754"/>
    <cellStyle name="Heading 3 2 2 13 14 2 2 2" xfId="32085"/>
    <cellStyle name="Heading 3 2 2 13 14 2 3" xfId="22541"/>
    <cellStyle name="Heading 3 2 2 13 14 2 3 2" xfId="32086"/>
    <cellStyle name="Heading 3 2 2 13 14 2 4" xfId="28984"/>
    <cellStyle name="Heading 3 2 2 13 14 3" xfId="23946"/>
    <cellStyle name="Heading 3 2 2 13 14 3 2" xfId="32087"/>
    <cellStyle name="Heading 3 2 2 13 14 4" xfId="21733"/>
    <cellStyle name="Heading 3 2 2 13 14 4 2" xfId="32088"/>
    <cellStyle name="Heading 3 2 2 13 14 5" xfId="28176"/>
    <cellStyle name="Heading 3 2 2 13 15" xfId="19553"/>
    <cellStyle name="Heading 3 2 2 13 15 2" xfId="20361"/>
    <cellStyle name="Heading 3 2 2 13 15 2 2" xfId="24806"/>
    <cellStyle name="Heading 3 2 2 13 15 2 2 2" xfId="32089"/>
    <cellStyle name="Heading 3 2 2 13 15 2 3" xfId="22593"/>
    <cellStyle name="Heading 3 2 2 13 15 2 3 2" xfId="32090"/>
    <cellStyle name="Heading 3 2 2 13 15 2 4" xfId="29036"/>
    <cellStyle name="Heading 3 2 2 13 15 3" xfId="23998"/>
    <cellStyle name="Heading 3 2 2 13 15 3 2" xfId="32091"/>
    <cellStyle name="Heading 3 2 2 13 15 4" xfId="21785"/>
    <cellStyle name="Heading 3 2 2 13 15 4 2" xfId="32092"/>
    <cellStyle name="Heading 3 2 2 13 15 5" xfId="28228"/>
    <cellStyle name="Heading 3 2 2 13 16" xfId="19605"/>
    <cellStyle name="Heading 3 2 2 13 16 2" xfId="24050"/>
    <cellStyle name="Heading 3 2 2 13 16 2 2" xfId="32093"/>
    <cellStyle name="Heading 3 2 2 13 16 3" xfId="21837"/>
    <cellStyle name="Heading 3 2 2 13 16 3 2" xfId="32094"/>
    <cellStyle name="Heading 3 2 2 13 16 4" xfId="28280"/>
    <cellStyle name="Heading 3 2 2 13 17" xfId="27479"/>
    <cellStyle name="Heading 3 2 2 13 2" xfId="18801"/>
    <cellStyle name="Heading 3 2 2 13 2 2" xfId="19685"/>
    <cellStyle name="Heading 3 2 2 13 2 2 2" xfId="24130"/>
    <cellStyle name="Heading 3 2 2 13 2 2 2 2" xfId="32095"/>
    <cellStyle name="Heading 3 2 2 13 2 2 3" xfId="21917"/>
    <cellStyle name="Heading 3 2 2 13 2 2 3 2" xfId="32096"/>
    <cellStyle name="Heading 3 2 2 13 2 2 4" xfId="28360"/>
    <cellStyle name="Heading 3 2 2 13 2 3" xfId="23302"/>
    <cellStyle name="Heading 3 2 2 13 2 3 2" xfId="32097"/>
    <cellStyle name="Heading 3 2 2 13 2 4" xfId="21089"/>
    <cellStyle name="Heading 3 2 2 13 2 4 2" xfId="32098"/>
    <cellStyle name="Heading 3 2 2 13 2 5" xfId="27552"/>
    <cellStyle name="Heading 3 2 2 13 3" xfId="18855"/>
    <cellStyle name="Heading 3 2 2 13 3 2" xfId="19737"/>
    <cellStyle name="Heading 3 2 2 13 3 2 2" xfId="24182"/>
    <cellStyle name="Heading 3 2 2 13 3 2 2 2" xfId="32099"/>
    <cellStyle name="Heading 3 2 2 13 3 2 3" xfId="21969"/>
    <cellStyle name="Heading 3 2 2 13 3 2 3 2" xfId="32100"/>
    <cellStyle name="Heading 3 2 2 13 3 2 4" xfId="28412"/>
    <cellStyle name="Heading 3 2 2 13 3 3" xfId="18929"/>
    <cellStyle name="Heading 3 2 2 13 3 3 2" xfId="23374"/>
    <cellStyle name="Heading 3 2 2 13 3 3 2 2" xfId="32102"/>
    <cellStyle name="Heading 3 2 2 13 3 3 3" xfId="21161"/>
    <cellStyle name="Heading 3 2 2 13 3 3 3 2" xfId="32103"/>
    <cellStyle name="Heading 3 2 2 13 3 3 4" xfId="32101"/>
    <cellStyle name="Heading 3 2 2 13 3 4" xfId="27604"/>
    <cellStyle name="Heading 3 2 2 13 4" xfId="18981"/>
    <cellStyle name="Heading 3 2 2 13 4 2" xfId="19789"/>
    <cellStyle name="Heading 3 2 2 13 4 2 2" xfId="24234"/>
    <cellStyle name="Heading 3 2 2 13 4 2 2 2" xfId="32104"/>
    <cellStyle name="Heading 3 2 2 13 4 2 3" xfId="22021"/>
    <cellStyle name="Heading 3 2 2 13 4 2 3 2" xfId="32105"/>
    <cellStyle name="Heading 3 2 2 13 4 2 4" xfId="28464"/>
    <cellStyle name="Heading 3 2 2 13 4 3" xfId="23426"/>
    <cellStyle name="Heading 3 2 2 13 4 3 2" xfId="32106"/>
    <cellStyle name="Heading 3 2 2 13 4 4" xfId="21213"/>
    <cellStyle name="Heading 3 2 2 13 4 4 2" xfId="32107"/>
    <cellStyle name="Heading 3 2 2 13 4 5" xfId="27656"/>
    <cellStyle name="Heading 3 2 2 13 5" xfId="19033"/>
    <cellStyle name="Heading 3 2 2 13 5 2" xfId="19841"/>
    <cellStyle name="Heading 3 2 2 13 5 2 2" xfId="24286"/>
    <cellStyle name="Heading 3 2 2 13 5 2 2 2" xfId="32108"/>
    <cellStyle name="Heading 3 2 2 13 5 2 3" xfId="22073"/>
    <cellStyle name="Heading 3 2 2 13 5 2 3 2" xfId="32109"/>
    <cellStyle name="Heading 3 2 2 13 5 2 4" xfId="28516"/>
    <cellStyle name="Heading 3 2 2 13 5 3" xfId="23478"/>
    <cellStyle name="Heading 3 2 2 13 5 3 2" xfId="32110"/>
    <cellStyle name="Heading 3 2 2 13 5 4" xfId="21265"/>
    <cellStyle name="Heading 3 2 2 13 5 4 2" xfId="32111"/>
    <cellStyle name="Heading 3 2 2 13 5 5" xfId="27708"/>
    <cellStyle name="Heading 3 2 2 13 6" xfId="19085"/>
    <cellStyle name="Heading 3 2 2 13 6 2" xfId="19893"/>
    <cellStyle name="Heading 3 2 2 13 6 2 2" xfId="24338"/>
    <cellStyle name="Heading 3 2 2 13 6 2 2 2" xfId="32112"/>
    <cellStyle name="Heading 3 2 2 13 6 2 3" xfId="22125"/>
    <cellStyle name="Heading 3 2 2 13 6 2 3 2" xfId="32113"/>
    <cellStyle name="Heading 3 2 2 13 6 2 4" xfId="28568"/>
    <cellStyle name="Heading 3 2 2 13 6 3" xfId="23530"/>
    <cellStyle name="Heading 3 2 2 13 6 3 2" xfId="32114"/>
    <cellStyle name="Heading 3 2 2 13 6 4" xfId="21317"/>
    <cellStyle name="Heading 3 2 2 13 6 4 2" xfId="32115"/>
    <cellStyle name="Heading 3 2 2 13 6 5" xfId="27760"/>
    <cellStyle name="Heading 3 2 2 13 7" xfId="19137"/>
    <cellStyle name="Heading 3 2 2 13 7 2" xfId="19945"/>
    <cellStyle name="Heading 3 2 2 13 7 2 2" xfId="24390"/>
    <cellStyle name="Heading 3 2 2 13 7 2 2 2" xfId="32116"/>
    <cellStyle name="Heading 3 2 2 13 7 2 3" xfId="22177"/>
    <cellStyle name="Heading 3 2 2 13 7 2 3 2" xfId="32117"/>
    <cellStyle name="Heading 3 2 2 13 7 2 4" xfId="28620"/>
    <cellStyle name="Heading 3 2 2 13 7 3" xfId="23582"/>
    <cellStyle name="Heading 3 2 2 13 7 3 2" xfId="32118"/>
    <cellStyle name="Heading 3 2 2 13 7 4" xfId="21369"/>
    <cellStyle name="Heading 3 2 2 13 7 4 2" xfId="32119"/>
    <cellStyle name="Heading 3 2 2 13 7 5" xfId="27812"/>
    <cellStyle name="Heading 3 2 2 13 8" xfId="19189"/>
    <cellStyle name="Heading 3 2 2 13 8 2" xfId="19997"/>
    <cellStyle name="Heading 3 2 2 13 8 2 2" xfId="24442"/>
    <cellStyle name="Heading 3 2 2 13 8 2 2 2" xfId="32120"/>
    <cellStyle name="Heading 3 2 2 13 8 2 3" xfId="22229"/>
    <cellStyle name="Heading 3 2 2 13 8 2 3 2" xfId="32121"/>
    <cellStyle name="Heading 3 2 2 13 8 2 4" xfId="28672"/>
    <cellStyle name="Heading 3 2 2 13 8 3" xfId="23634"/>
    <cellStyle name="Heading 3 2 2 13 8 3 2" xfId="32122"/>
    <cellStyle name="Heading 3 2 2 13 8 4" xfId="21421"/>
    <cellStyle name="Heading 3 2 2 13 8 4 2" xfId="32123"/>
    <cellStyle name="Heading 3 2 2 13 8 5" xfId="27864"/>
    <cellStyle name="Heading 3 2 2 13 9" xfId="19241"/>
    <cellStyle name="Heading 3 2 2 13 9 2" xfId="20049"/>
    <cellStyle name="Heading 3 2 2 13 9 2 2" xfId="24494"/>
    <cellStyle name="Heading 3 2 2 13 9 2 2 2" xfId="32124"/>
    <cellStyle name="Heading 3 2 2 13 9 2 3" xfId="22281"/>
    <cellStyle name="Heading 3 2 2 13 9 2 3 2" xfId="32125"/>
    <cellStyle name="Heading 3 2 2 13 9 2 4" xfId="28724"/>
    <cellStyle name="Heading 3 2 2 13 9 3" xfId="23686"/>
    <cellStyle name="Heading 3 2 2 13 9 3 2" xfId="32126"/>
    <cellStyle name="Heading 3 2 2 13 9 4" xfId="21473"/>
    <cellStyle name="Heading 3 2 2 13 9 4 2" xfId="32127"/>
    <cellStyle name="Heading 3 2 2 13 9 5" xfId="27916"/>
    <cellStyle name="Heading 3 2 2 14" xfId="18757"/>
    <cellStyle name="Heading 3 2 2 14 10" xfId="19310"/>
    <cellStyle name="Heading 3 2 2 14 10 2" xfId="20118"/>
    <cellStyle name="Heading 3 2 2 14 10 2 2" xfId="24563"/>
    <cellStyle name="Heading 3 2 2 14 10 2 2 2" xfId="32128"/>
    <cellStyle name="Heading 3 2 2 14 10 2 3" xfId="22350"/>
    <cellStyle name="Heading 3 2 2 14 10 2 3 2" xfId="32129"/>
    <cellStyle name="Heading 3 2 2 14 10 2 4" xfId="28793"/>
    <cellStyle name="Heading 3 2 2 14 10 3" xfId="23755"/>
    <cellStyle name="Heading 3 2 2 14 10 3 2" xfId="32130"/>
    <cellStyle name="Heading 3 2 2 14 10 4" xfId="21542"/>
    <cellStyle name="Heading 3 2 2 14 10 4 2" xfId="32131"/>
    <cellStyle name="Heading 3 2 2 14 10 5" xfId="27985"/>
    <cellStyle name="Heading 3 2 2 14 11" xfId="19362"/>
    <cellStyle name="Heading 3 2 2 14 11 2" xfId="20170"/>
    <cellStyle name="Heading 3 2 2 14 11 2 2" xfId="24615"/>
    <cellStyle name="Heading 3 2 2 14 11 2 2 2" xfId="32132"/>
    <cellStyle name="Heading 3 2 2 14 11 2 3" xfId="22402"/>
    <cellStyle name="Heading 3 2 2 14 11 2 3 2" xfId="32133"/>
    <cellStyle name="Heading 3 2 2 14 11 2 4" xfId="28845"/>
    <cellStyle name="Heading 3 2 2 14 11 3" xfId="23807"/>
    <cellStyle name="Heading 3 2 2 14 11 3 2" xfId="32134"/>
    <cellStyle name="Heading 3 2 2 14 11 4" xfId="21594"/>
    <cellStyle name="Heading 3 2 2 14 11 4 2" xfId="32135"/>
    <cellStyle name="Heading 3 2 2 14 11 5" xfId="28037"/>
    <cellStyle name="Heading 3 2 2 14 12" xfId="19414"/>
    <cellStyle name="Heading 3 2 2 14 12 2" xfId="20222"/>
    <cellStyle name="Heading 3 2 2 14 12 2 2" xfId="24667"/>
    <cellStyle name="Heading 3 2 2 14 12 2 2 2" xfId="32136"/>
    <cellStyle name="Heading 3 2 2 14 12 2 3" xfId="22454"/>
    <cellStyle name="Heading 3 2 2 14 12 2 3 2" xfId="32137"/>
    <cellStyle name="Heading 3 2 2 14 12 2 4" xfId="28897"/>
    <cellStyle name="Heading 3 2 2 14 12 3" xfId="23859"/>
    <cellStyle name="Heading 3 2 2 14 12 3 2" xfId="32138"/>
    <cellStyle name="Heading 3 2 2 14 12 4" xfId="21646"/>
    <cellStyle name="Heading 3 2 2 14 12 4 2" xfId="32139"/>
    <cellStyle name="Heading 3 2 2 14 12 5" xfId="28089"/>
    <cellStyle name="Heading 3 2 2 14 13" xfId="19466"/>
    <cellStyle name="Heading 3 2 2 14 13 2" xfId="20274"/>
    <cellStyle name="Heading 3 2 2 14 13 2 2" xfId="24719"/>
    <cellStyle name="Heading 3 2 2 14 13 2 2 2" xfId="32140"/>
    <cellStyle name="Heading 3 2 2 14 13 2 3" xfId="22506"/>
    <cellStyle name="Heading 3 2 2 14 13 2 3 2" xfId="32141"/>
    <cellStyle name="Heading 3 2 2 14 13 2 4" xfId="28949"/>
    <cellStyle name="Heading 3 2 2 14 13 3" xfId="23911"/>
    <cellStyle name="Heading 3 2 2 14 13 3 2" xfId="32142"/>
    <cellStyle name="Heading 3 2 2 14 13 4" xfId="21698"/>
    <cellStyle name="Heading 3 2 2 14 13 4 2" xfId="32143"/>
    <cellStyle name="Heading 3 2 2 14 13 5" xfId="28141"/>
    <cellStyle name="Heading 3 2 2 14 14" xfId="19518"/>
    <cellStyle name="Heading 3 2 2 14 14 2" xfId="20326"/>
    <cellStyle name="Heading 3 2 2 14 14 2 2" xfId="24771"/>
    <cellStyle name="Heading 3 2 2 14 14 2 2 2" xfId="32144"/>
    <cellStyle name="Heading 3 2 2 14 14 2 3" xfId="22558"/>
    <cellStyle name="Heading 3 2 2 14 14 2 3 2" xfId="32145"/>
    <cellStyle name="Heading 3 2 2 14 14 2 4" xfId="29001"/>
    <cellStyle name="Heading 3 2 2 14 14 3" xfId="23963"/>
    <cellStyle name="Heading 3 2 2 14 14 3 2" xfId="32146"/>
    <cellStyle name="Heading 3 2 2 14 14 4" xfId="21750"/>
    <cellStyle name="Heading 3 2 2 14 14 4 2" xfId="32147"/>
    <cellStyle name="Heading 3 2 2 14 14 5" xfId="28193"/>
    <cellStyle name="Heading 3 2 2 14 15" xfId="19570"/>
    <cellStyle name="Heading 3 2 2 14 15 2" xfId="20378"/>
    <cellStyle name="Heading 3 2 2 14 15 2 2" xfId="24823"/>
    <cellStyle name="Heading 3 2 2 14 15 2 2 2" xfId="32148"/>
    <cellStyle name="Heading 3 2 2 14 15 2 3" xfId="22610"/>
    <cellStyle name="Heading 3 2 2 14 15 2 3 2" xfId="32149"/>
    <cellStyle name="Heading 3 2 2 14 15 2 4" xfId="29053"/>
    <cellStyle name="Heading 3 2 2 14 15 3" xfId="24015"/>
    <cellStyle name="Heading 3 2 2 14 15 3 2" xfId="32150"/>
    <cellStyle name="Heading 3 2 2 14 15 4" xfId="21802"/>
    <cellStyle name="Heading 3 2 2 14 15 4 2" xfId="32151"/>
    <cellStyle name="Heading 3 2 2 14 15 5" xfId="28245"/>
    <cellStyle name="Heading 3 2 2 14 16" xfId="19622"/>
    <cellStyle name="Heading 3 2 2 14 16 2" xfId="24067"/>
    <cellStyle name="Heading 3 2 2 14 16 2 2" xfId="32152"/>
    <cellStyle name="Heading 3 2 2 14 16 3" xfId="21854"/>
    <cellStyle name="Heading 3 2 2 14 16 3 2" xfId="32153"/>
    <cellStyle name="Heading 3 2 2 14 16 4" xfId="28297"/>
    <cellStyle name="Heading 3 2 2 14 17" xfId="27496"/>
    <cellStyle name="Heading 3 2 2 14 2" xfId="18818"/>
    <cellStyle name="Heading 3 2 2 14 2 2" xfId="19702"/>
    <cellStyle name="Heading 3 2 2 14 2 2 2" xfId="24147"/>
    <cellStyle name="Heading 3 2 2 14 2 2 2 2" xfId="32154"/>
    <cellStyle name="Heading 3 2 2 14 2 2 3" xfId="21934"/>
    <cellStyle name="Heading 3 2 2 14 2 2 3 2" xfId="32155"/>
    <cellStyle name="Heading 3 2 2 14 2 2 4" xfId="28377"/>
    <cellStyle name="Heading 3 2 2 14 2 3" xfId="23319"/>
    <cellStyle name="Heading 3 2 2 14 2 3 2" xfId="32156"/>
    <cellStyle name="Heading 3 2 2 14 2 4" xfId="21106"/>
    <cellStyle name="Heading 3 2 2 14 2 4 2" xfId="32157"/>
    <cellStyle name="Heading 3 2 2 14 2 5" xfId="27569"/>
    <cellStyle name="Heading 3 2 2 14 3" xfId="18872"/>
    <cellStyle name="Heading 3 2 2 14 3 2" xfId="19754"/>
    <cellStyle name="Heading 3 2 2 14 3 2 2" xfId="24199"/>
    <cellStyle name="Heading 3 2 2 14 3 2 2 2" xfId="32158"/>
    <cellStyle name="Heading 3 2 2 14 3 2 3" xfId="21986"/>
    <cellStyle name="Heading 3 2 2 14 3 2 3 2" xfId="32159"/>
    <cellStyle name="Heading 3 2 2 14 3 2 4" xfId="28429"/>
    <cellStyle name="Heading 3 2 2 14 3 3" xfId="18946"/>
    <cellStyle name="Heading 3 2 2 14 3 3 2" xfId="23391"/>
    <cellStyle name="Heading 3 2 2 14 3 3 2 2" xfId="32161"/>
    <cellStyle name="Heading 3 2 2 14 3 3 3" xfId="21178"/>
    <cellStyle name="Heading 3 2 2 14 3 3 3 2" xfId="32162"/>
    <cellStyle name="Heading 3 2 2 14 3 3 4" xfId="32160"/>
    <cellStyle name="Heading 3 2 2 14 3 4" xfId="27621"/>
    <cellStyle name="Heading 3 2 2 14 4" xfId="18998"/>
    <cellStyle name="Heading 3 2 2 14 4 2" xfId="19806"/>
    <cellStyle name="Heading 3 2 2 14 4 2 2" xfId="24251"/>
    <cellStyle name="Heading 3 2 2 14 4 2 2 2" xfId="32163"/>
    <cellStyle name="Heading 3 2 2 14 4 2 3" xfId="22038"/>
    <cellStyle name="Heading 3 2 2 14 4 2 3 2" xfId="32164"/>
    <cellStyle name="Heading 3 2 2 14 4 2 4" xfId="28481"/>
    <cellStyle name="Heading 3 2 2 14 4 3" xfId="23443"/>
    <cellStyle name="Heading 3 2 2 14 4 3 2" xfId="32165"/>
    <cellStyle name="Heading 3 2 2 14 4 4" xfId="21230"/>
    <cellStyle name="Heading 3 2 2 14 4 4 2" xfId="32166"/>
    <cellStyle name="Heading 3 2 2 14 4 5" xfId="27673"/>
    <cellStyle name="Heading 3 2 2 14 5" xfId="19050"/>
    <cellStyle name="Heading 3 2 2 14 5 2" xfId="19858"/>
    <cellStyle name="Heading 3 2 2 14 5 2 2" xfId="24303"/>
    <cellStyle name="Heading 3 2 2 14 5 2 2 2" xfId="32167"/>
    <cellStyle name="Heading 3 2 2 14 5 2 3" xfId="22090"/>
    <cellStyle name="Heading 3 2 2 14 5 2 3 2" xfId="32168"/>
    <cellStyle name="Heading 3 2 2 14 5 2 4" xfId="28533"/>
    <cellStyle name="Heading 3 2 2 14 5 3" xfId="23495"/>
    <cellStyle name="Heading 3 2 2 14 5 3 2" xfId="32169"/>
    <cellStyle name="Heading 3 2 2 14 5 4" xfId="21282"/>
    <cellStyle name="Heading 3 2 2 14 5 4 2" xfId="32170"/>
    <cellStyle name="Heading 3 2 2 14 5 5" xfId="27725"/>
    <cellStyle name="Heading 3 2 2 14 6" xfId="19102"/>
    <cellStyle name="Heading 3 2 2 14 6 2" xfId="19910"/>
    <cellStyle name="Heading 3 2 2 14 6 2 2" xfId="24355"/>
    <cellStyle name="Heading 3 2 2 14 6 2 2 2" xfId="32171"/>
    <cellStyle name="Heading 3 2 2 14 6 2 3" xfId="22142"/>
    <cellStyle name="Heading 3 2 2 14 6 2 3 2" xfId="32172"/>
    <cellStyle name="Heading 3 2 2 14 6 2 4" xfId="28585"/>
    <cellStyle name="Heading 3 2 2 14 6 3" xfId="23547"/>
    <cellStyle name="Heading 3 2 2 14 6 3 2" xfId="32173"/>
    <cellStyle name="Heading 3 2 2 14 6 4" xfId="21334"/>
    <cellStyle name="Heading 3 2 2 14 6 4 2" xfId="32174"/>
    <cellStyle name="Heading 3 2 2 14 6 5" xfId="27777"/>
    <cellStyle name="Heading 3 2 2 14 7" xfId="19154"/>
    <cellStyle name="Heading 3 2 2 14 7 2" xfId="19962"/>
    <cellStyle name="Heading 3 2 2 14 7 2 2" xfId="24407"/>
    <cellStyle name="Heading 3 2 2 14 7 2 2 2" xfId="32175"/>
    <cellStyle name="Heading 3 2 2 14 7 2 3" xfId="22194"/>
    <cellStyle name="Heading 3 2 2 14 7 2 3 2" xfId="32176"/>
    <cellStyle name="Heading 3 2 2 14 7 2 4" xfId="28637"/>
    <cellStyle name="Heading 3 2 2 14 7 3" xfId="23599"/>
    <cellStyle name="Heading 3 2 2 14 7 3 2" xfId="32177"/>
    <cellStyle name="Heading 3 2 2 14 7 4" xfId="21386"/>
    <cellStyle name="Heading 3 2 2 14 7 4 2" xfId="32178"/>
    <cellStyle name="Heading 3 2 2 14 7 5" xfId="27829"/>
    <cellStyle name="Heading 3 2 2 14 8" xfId="19206"/>
    <cellStyle name="Heading 3 2 2 14 8 2" xfId="20014"/>
    <cellStyle name="Heading 3 2 2 14 8 2 2" xfId="24459"/>
    <cellStyle name="Heading 3 2 2 14 8 2 2 2" xfId="32179"/>
    <cellStyle name="Heading 3 2 2 14 8 2 3" xfId="22246"/>
    <cellStyle name="Heading 3 2 2 14 8 2 3 2" xfId="32180"/>
    <cellStyle name="Heading 3 2 2 14 8 2 4" xfId="28689"/>
    <cellStyle name="Heading 3 2 2 14 8 3" xfId="23651"/>
    <cellStyle name="Heading 3 2 2 14 8 3 2" xfId="32181"/>
    <cellStyle name="Heading 3 2 2 14 8 4" xfId="21438"/>
    <cellStyle name="Heading 3 2 2 14 8 4 2" xfId="32182"/>
    <cellStyle name="Heading 3 2 2 14 8 5" xfId="27881"/>
    <cellStyle name="Heading 3 2 2 14 9" xfId="19258"/>
    <cellStyle name="Heading 3 2 2 14 9 2" xfId="20066"/>
    <cellStyle name="Heading 3 2 2 14 9 2 2" xfId="24511"/>
    <cellStyle name="Heading 3 2 2 14 9 2 2 2" xfId="32183"/>
    <cellStyle name="Heading 3 2 2 14 9 2 3" xfId="22298"/>
    <cellStyle name="Heading 3 2 2 14 9 2 3 2" xfId="32184"/>
    <cellStyle name="Heading 3 2 2 14 9 2 4" xfId="28741"/>
    <cellStyle name="Heading 3 2 2 14 9 3" xfId="23703"/>
    <cellStyle name="Heading 3 2 2 14 9 3 2" xfId="32185"/>
    <cellStyle name="Heading 3 2 2 14 9 4" xfId="21490"/>
    <cellStyle name="Heading 3 2 2 14 9 4 2" xfId="32186"/>
    <cellStyle name="Heading 3 2 2 14 9 5" xfId="27933"/>
    <cellStyle name="Heading 3 2 2 15" xfId="18729"/>
    <cellStyle name="Heading 3 2 2 15 10" xfId="19282"/>
    <cellStyle name="Heading 3 2 2 15 10 2" xfId="20090"/>
    <cellStyle name="Heading 3 2 2 15 10 2 2" xfId="24535"/>
    <cellStyle name="Heading 3 2 2 15 10 2 2 2" xfId="32187"/>
    <cellStyle name="Heading 3 2 2 15 10 2 3" xfId="22322"/>
    <cellStyle name="Heading 3 2 2 15 10 2 3 2" xfId="32188"/>
    <cellStyle name="Heading 3 2 2 15 10 2 4" xfId="28765"/>
    <cellStyle name="Heading 3 2 2 15 10 3" xfId="23727"/>
    <cellStyle name="Heading 3 2 2 15 10 3 2" xfId="32189"/>
    <cellStyle name="Heading 3 2 2 15 10 4" xfId="21514"/>
    <cellStyle name="Heading 3 2 2 15 10 4 2" xfId="32190"/>
    <cellStyle name="Heading 3 2 2 15 10 5" xfId="27957"/>
    <cellStyle name="Heading 3 2 2 15 11" xfId="19334"/>
    <cellStyle name="Heading 3 2 2 15 11 2" xfId="20142"/>
    <cellStyle name="Heading 3 2 2 15 11 2 2" xfId="24587"/>
    <cellStyle name="Heading 3 2 2 15 11 2 2 2" xfId="32191"/>
    <cellStyle name="Heading 3 2 2 15 11 2 3" xfId="22374"/>
    <cellStyle name="Heading 3 2 2 15 11 2 3 2" xfId="32192"/>
    <cellStyle name="Heading 3 2 2 15 11 2 4" xfId="28817"/>
    <cellStyle name="Heading 3 2 2 15 11 3" xfId="23779"/>
    <cellStyle name="Heading 3 2 2 15 11 3 2" xfId="32193"/>
    <cellStyle name="Heading 3 2 2 15 11 4" xfId="21566"/>
    <cellStyle name="Heading 3 2 2 15 11 4 2" xfId="32194"/>
    <cellStyle name="Heading 3 2 2 15 11 5" xfId="28009"/>
    <cellStyle name="Heading 3 2 2 15 12" xfId="19386"/>
    <cellStyle name="Heading 3 2 2 15 12 2" xfId="20194"/>
    <cellStyle name="Heading 3 2 2 15 12 2 2" xfId="24639"/>
    <cellStyle name="Heading 3 2 2 15 12 2 2 2" xfId="32195"/>
    <cellStyle name="Heading 3 2 2 15 12 2 3" xfId="22426"/>
    <cellStyle name="Heading 3 2 2 15 12 2 3 2" xfId="32196"/>
    <cellStyle name="Heading 3 2 2 15 12 2 4" xfId="28869"/>
    <cellStyle name="Heading 3 2 2 15 12 3" xfId="23831"/>
    <cellStyle name="Heading 3 2 2 15 12 3 2" xfId="32197"/>
    <cellStyle name="Heading 3 2 2 15 12 4" xfId="21618"/>
    <cellStyle name="Heading 3 2 2 15 12 4 2" xfId="32198"/>
    <cellStyle name="Heading 3 2 2 15 12 5" xfId="28061"/>
    <cellStyle name="Heading 3 2 2 15 13" xfId="19438"/>
    <cellStyle name="Heading 3 2 2 15 13 2" xfId="20246"/>
    <cellStyle name="Heading 3 2 2 15 13 2 2" xfId="24691"/>
    <cellStyle name="Heading 3 2 2 15 13 2 2 2" xfId="32199"/>
    <cellStyle name="Heading 3 2 2 15 13 2 3" xfId="22478"/>
    <cellStyle name="Heading 3 2 2 15 13 2 3 2" xfId="32200"/>
    <cellStyle name="Heading 3 2 2 15 13 2 4" xfId="28921"/>
    <cellStyle name="Heading 3 2 2 15 13 3" xfId="23883"/>
    <cellStyle name="Heading 3 2 2 15 13 3 2" xfId="32201"/>
    <cellStyle name="Heading 3 2 2 15 13 4" xfId="21670"/>
    <cellStyle name="Heading 3 2 2 15 13 4 2" xfId="32202"/>
    <cellStyle name="Heading 3 2 2 15 13 5" xfId="28113"/>
    <cellStyle name="Heading 3 2 2 15 14" xfId="19490"/>
    <cellStyle name="Heading 3 2 2 15 14 2" xfId="20298"/>
    <cellStyle name="Heading 3 2 2 15 14 2 2" xfId="24743"/>
    <cellStyle name="Heading 3 2 2 15 14 2 2 2" xfId="32203"/>
    <cellStyle name="Heading 3 2 2 15 14 2 3" xfId="22530"/>
    <cellStyle name="Heading 3 2 2 15 14 2 3 2" xfId="32204"/>
    <cellStyle name="Heading 3 2 2 15 14 2 4" xfId="28973"/>
    <cellStyle name="Heading 3 2 2 15 14 3" xfId="23935"/>
    <cellStyle name="Heading 3 2 2 15 14 3 2" xfId="32205"/>
    <cellStyle name="Heading 3 2 2 15 14 4" xfId="21722"/>
    <cellStyle name="Heading 3 2 2 15 14 4 2" xfId="32206"/>
    <cellStyle name="Heading 3 2 2 15 14 5" xfId="28165"/>
    <cellStyle name="Heading 3 2 2 15 15" xfId="19542"/>
    <cellStyle name="Heading 3 2 2 15 15 2" xfId="20350"/>
    <cellStyle name="Heading 3 2 2 15 15 2 2" xfId="24795"/>
    <cellStyle name="Heading 3 2 2 15 15 2 2 2" xfId="32207"/>
    <cellStyle name="Heading 3 2 2 15 15 2 3" xfId="22582"/>
    <cellStyle name="Heading 3 2 2 15 15 2 3 2" xfId="32208"/>
    <cellStyle name="Heading 3 2 2 15 15 2 4" xfId="29025"/>
    <cellStyle name="Heading 3 2 2 15 15 3" xfId="23987"/>
    <cellStyle name="Heading 3 2 2 15 15 3 2" xfId="32209"/>
    <cellStyle name="Heading 3 2 2 15 15 4" xfId="21774"/>
    <cellStyle name="Heading 3 2 2 15 15 4 2" xfId="32210"/>
    <cellStyle name="Heading 3 2 2 15 15 5" xfId="28217"/>
    <cellStyle name="Heading 3 2 2 15 16" xfId="19594"/>
    <cellStyle name="Heading 3 2 2 15 16 2" xfId="24039"/>
    <cellStyle name="Heading 3 2 2 15 16 2 2" xfId="32211"/>
    <cellStyle name="Heading 3 2 2 15 16 3" xfId="21826"/>
    <cellStyle name="Heading 3 2 2 15 16 3 2" xfId="32212"/>
    <cellStyle name="Heading 3 2 2 15 16 4" xfId="28269"/>
    <cellStyle name="Heading 3 2 2 15 17" xfId="27468"/>
    <cellStyle name="Heading 3 2 2 15 2" xfId="18790"/>
    <cellStyle name="Heading 3 2 2 15 2 2" xfId="19674"/>
    <cellStyle name="Heading 3 2 2 15 2 2 2" xfId="24119"/>
    <cellStyle name="Heading 3 2 2 15 2 2 2 2" xfId="32213"/>
    <cellStyle name="Heading 3 2 2 15 2 2 3" xfId="21906"/>
    <cellStyle name="Heading 3 2 2 15 2 2 3 2" xfId="32214"/>
    <cellStyle name="Heading 3 2 2 15 2 2 4" xfId="28349"/>
    <cellStyle name="Heading 3 2 2 15 2 3" xfId="23291"/>
    <cellStyle name="Heading 3 2 2 15 2 3 2" xfId="32215"/>
    <cellStyle name="Heading 3 2 2 15 2 4" xfId="21078"/>
    <cellStyle name="Heading 3 2 2 15 2 4 2" xfId="32216"/>
    <cellStyle name="Heading 3 2 2 15 2 5" xfId="27541"/>
    <cellStyle name="Heading 3 2 2 15 3" xfId="18844"/>
    <cellStyle name="Heading 3 2 2 15 3 2" xfId="19726"/>
    <cellStyle name="Heading 3 2 2 15 3 2 2" xfId="24171"/>
    <cellStyle name="Heading 3 2 2 15 3 2 2 2" xfId="32217"/>
    <cellStyle name="Heading 3 2 2 15 3 2 3" xfId="21958"/>
    <cellStyle name="Heading 3 2 2 15 3 2 3 2" xfId="32218"/>
    <cellStyle name="Heading 3 2 2 15 3 2 4" xfId="28401"/>
    <cellStyle name="Heading 3 2 2 15 3 3" xfId="18918"/>
    <cellStyle name="Heading 3 2 2 15 3 3 2" xfId="23363"/>
    <cellStyle name="Heading 3 2 2 15 3 3 2 2" xfId="32220"/>
    <cellStyle name="Heading 3 2 2 15 3 3 3" xfId="21150"/>
    <cellStyle name="Heading 3 2 2 15 3 3 3 2" xfId="32221"/>
    <cellStyle name="Heading 3 2 2 15 3 3 4" xfId="32219"/>
    <cellStyle name="Heading 3 2 2 15 3 4" xfId="27593"/>
    <cellStyle name="Heading 3 2 2 15 4" xfId="18970"/>
    <cellStyle name="Heading 3 2 2 15 4 2" xfId="19778"/>
    <cellStyle name="Heading 3 2 2 15 4 2 2" xfId="24223"/>
    <cellStyle name="Heading 3 2 2 15 4 2 2 2" xfId="32222"/>
    <cellStyle name="Heading 3 2 2 15 4 2 3" xfId="22010"/>
    <cellStyle name="Heading 3 2 2 15 4 2 3 2" xfId="32223"/>
    <cellStyle name="Heading 3 2 2 15 4 2 4" xfId="28453"/>
    <cellStyle name="Heading 3 2 2 15 4 3" xfId="23415"/>
    <cellStyle name="Heading 3 2 2 15 4 3 2" xfId="32224"/>
    <cellStyle name="Heading 3 2 2 15 4 4" xfId="21202"/>
    <cellStyle name="Heading 3 2 2 15 4 4 2" xfId="32225"/>
    <cellStyle name="Heading 3 2 2 15 4 5" xfId="27645"/>
    <cellStyle name="Heading 3 2 2 15 5" xfId="19022"/>
    <cellStyle name="Heading 3 2 2 15 5 2" xfId="19830"/>
    <cellStyle name="Heading 3 2 2 15 5 2 2" xfId="24275"/>
    <cellStyle name="Heading 3 2 2 15 5 2 2 2" xfId="32226"/>
    <cellStyle name="Heading 3 2 2 15 5 2 3" xfId="22062"/>
    <cellStyle name="Heading 3 2 2 15 5 2 3 2" xfId="32227"/>
    <cellStyle name="Heading 3 2 2 15 5 2 4" xfId="28505"/>
    <cellStyle name="Heading 3 2 2 15 5 3" xfId="23467"/>
    <cellStyle name="Heading 3 2 2 15 5 3 2" xfId="32228"/>
    <cellStyle name="Heading 3 2 2 15 5 4" xfId="21254"/>
    <cellStyle name="Heading 3 2 2 15 5 4 2" xfId="32229"/>
    <cellStyle name="Heading 3 2 2 15 5 5" xfId="27697"/>
    <cellStyle name="Heading 3 2 2 15 6" xfId="19074"/>
    <cellStyle name="Heading 3 2 2 15 6 2" xfId="19882"/>
    <cellStyle name="Heading 3 2 2 15 6 2 2" xfId="24327"/>
    <cellStyle name="Heading 3 2 2 15 6 2 2 2" xfId="32230"/>
    <cellStyle name="Heading 3 2 2 15 6 2 3" xfId="22114"/>
    <cellStyle name="Heading 3 2 2 15 6 2 3 2" xfId="32231"/>
    <cellStyle name="Heading 3 2 2 15 6 2 4" xfId="28557"/>
    <cellStyle name="Heading 3 2 2 15 6 3" xfId="23519"/>
    <cellStyle name="Heading 3 2 2 15 6 3 2" xfId="32232"/>
    <cellStyle name="Heading 3 2 2 15 6 4" xfId="21306"/>
    <cellStyle name="Heading 3 2 2 15 6 4 2" xfId="32233"/>
    <cellStyle name="Heading 3 2 2 15 6 5" xfId="27749"/>
    <cellStyle name="Heading 3 2 2 15 7" xfId="19126"/>
    <cellStyle name="Heading 3 2 2 15 7 2" xfId="19934"/>
    <cellStyle name="Heading 3 2 2 15 7 2 2" xfId="24379"/>
    <cellStyle name="Heading 3 2 2 15 7 2 2 2" xfId="32234"/>
    <cellStyle name="Heading 3 2 2 15 7 2 3" xfId="22166"/>
    <cellStyle name="Heading 3 2 2 15 7 2 3 2" xfId="32235"/>
    <cellStyle name="Heading 3 2 2 15 7 2 4" xfId="28609"/>
    <cellStyle name="Heading 3 2 2 15 7 3" xfId="23571"/>
    <cellStyle name="Heading 3 2 2 15 7 3 2" xfId="32236"/>
    <cellStyle name="Heading 3 2 2 15 7 4" xfId="21358"/>
    <cellStyle name="Heading 3 2 2 15 7 4 2" xfId="32237"/>
    <cellStyle name="Heading 3 2 2 15 7 5" xfId="27801"/>
    <cellStyle name="Heading 3 2 2 15 8" xfId="19178"/>
    <cellStyle name="Heading 3 2 2 15 8 2" xfId="19986"/>
    <cellStyle name="Heading 3 2 2 15 8 2 2" xfId="24431"/>
    <cellStyle name="Heading 3 2 2 15 8 2 2 2" xfId="32238"/>
    <cellStyle name="Heading 3 2 2 15 8 2 3" xfId="22218"/>
    <cellStyle name="Heading 3 2 2 15 8 2 3 2" xfId="32239"/>
    <cellStyle name="Heading 3 2 2 15 8 2 4" xfId="28661"/>
    <cellStyle name="Heading 3 2 2 15 8 3" xfId="23623"/>
    <cellStyle name="Heading 3 2 2 15 8 3 2" xfId="32240"/>
    <cellStyle name="Heading 3 2 2 15 8 4" xfId="21410"/>
    <cellStyle name="Heading 3 2 2 15 8 4 2" xfId="32241"/>
    <cellStyle name="Heading 3 2 2 15 8 5" xfId="27853"/>
    <cellStyle name="Heading 3 2 2 15 9" xfId="19230"/>
    <cellStyle name="Heading 3 2 2 15 9 2" xfId="20038"/>
    <cellStyle name="Heading 3 2 2 15 9 2 2" xfId="24483"/>
    <cellStyle name="Heading 3 2 2 15 9 2 2 2" xfId="32242"/>
    <cellStyle name="Heading 3 2 2 15 9 2 3" xfId="22270"/>
    <cellStyle name="Heading 3 2 2 15 9 2 3 2" xfId="32243"/>
    <cellStyle name="Heading 3 2 2 15 9 2 4" xfId="28713"/>
    <cellStyle name="Heading 3 2 2 15 9 3" xfId="23675"/>
    <cellStyle name="Heading 3 2 2 15 9 3 2" xfId="32244"/>
    <cellStyle name="Heading 3 2 2 15 9 4" xfId="21462"/>
    <cellStyle name="Heading 3 2 2 15 9 4 2" xfId="32245"/>
    <cellStyle name="Heading 3 2 2 15 9 5" xfId="27905"/>
    <cellStyle name="Heading 3 2 2 16" xfId="18762"/>
    <cellStyle name="Heading 3 2 2 16 10" xfId="19315"/>
    <cellStyle name="Heading 3 2 2 16 10 2" xfId="20123"/>
    <cellStyle name="Heading 3 2 2 16 10 2 2" xfId="24568"/>
    <cellStyle name="Heading 3 2 2 16 10 2 2 2" xfId="32246"/>
    <cellStyle name="Heading 3 2 2 16 10 2 3" xfId="22355"/>
    <cellStyle name="Heading 3 2 2 16 10 2 3 2" xfId="32247"/>
    <cellStyle name="Heading 3 2 2 16 10 2 4" xfId="28798"/>
    <cellStyle name="Heading 3 2 2 16 10 3" xfId="23760"/>
    <cellStyle name="Heading 3 2 2 16 10 3 2" xfId="32248"/>
    <cellStyle name="Heading 3 2 2 16 10 4" xfId="21547"/>
    <cellStyle name="Heading 3 2 2 16 10 4 2" xfId="32249"/>
    <cellStyle name="Heading 3 2 2 16 10 5" xfId="27990"/>
    <cellStyle name="Heading 3 2 2 16 11" xfId="19367"/>
    <cellStyle name="Heading 3 2 2 16 11 2" xfId="20175"/>
    <cellStyle name="Heading 3 2 2 16 11 2 2" xfId="24620"/>
    <cellStyle name="Heading 3 2 2 16 11 2 2 2" xfId="32250"/>
    <cellStyle name="Heading 3 2 2 16 11 2 3" xfId="22407"/>
    <cellStyle name="Heading 3 2 2 16 11 2 3 2" xfId="32251"/>
    <cellStyle name="Heading 3 2 2 16 11 2 4" xfId="28850"/>
    <cellStyle name="Heading 3 2 2 16 11 3" xfId="23812"/>
    <cellStyle name="Heading 3 2 2 16 11 3 2" xfId="32252"/>
    <cellStyle name="Heading 3 2 2 16 11 4" xfId="21599"/>
    <cellStyle name="Heading 3 2 2 16 11 4 2" xfId="32253"/>
    <cellStyle name="Heading 3 2 2 16 11 5" xfId="28042"/>
    <cellStyle name="Heading 3 2 2 16 12" xfId="19419"/>
    <cellStyle name="Heading 3 2 2 16 12 2" xfId="20227"/>
    <cellStyle name="Heading 3 2 2 16 12 2 2" xfId="24672"/>
    <cellStyle name="Heading 3 2 2 16 12 2 2 2" xfId="32254"/>
    <cellStyle name="Heading 3 2 2 16 12 2 3" xfId="22459"/>
    <cellStyle name="Heading 3 2 2 16 12 2 3 2" xfId="32255"/>
    <cellStyle name="Heading 3 2 2 16 12 2 4" xfId="28902"/>
    <cellStyle name="Heading 3 2 2 16 12 3" xfId="23864"/>
    <cellStyle name="Heading 3 2 2 16 12 3 2" xfId="32256"/>
    <cellStyle name="Heading 3 2 2 16 12 4" xfId="21651"/>
    <cellStyle name="Heading 3 2 2 16 12 4 2" xfId="32257"/>
    <cellStyle name="Heading 3 2 2 16 12 5" xfId="28094"/>
    <cellStyle name="Heading 3 2 2 16 13" xfId="19471"/>
    <cellStyle name="Heading 3 2 2 16 13 2" xfId="20279"/>
    <cellStyle name="Heading 3 2 2 16 13 2 2" xfId="24724"/>
    <cellStyle name="Heading 3 2 2 16 13 2 2 2" xfId="32258"/>
    <cellStyle name="Heading 3 2 2 16 13 2 3" xfId="22511"/>
    <cellStyle name="Heading 3 2 2 16 13 2 3 2" xfId="32259"/>
    <cellStyle name="Heading 3 2 2 16 13 2 4" xfId="28954"/>
    <cellStyle name="Heading 3 2 2 16 13 3" xfId="23916"/>
    <cellStyle name="Heading 3 2 2 16 13 3 2" xfId="32260"/>
    <cellStyle name="Heading 3 2 2 16 13 4" xfId="21703"/>
    <cellStyle name="Heading 3 2 2 16 13 4 2" xfId="32261"/>
    <cellStyle name="Heading 3 2 2 16 13 5" xfId="28146"/>
    <cellStyle name="Heading 3 2 2 16 14" xfId="19523"/>
    <cellStyle name="Heading 3 2 2 16 14 2" xfId="20331"/>
    <cellStyle name="Heading 3 2 2 16 14 2 2" xfId="24776"/>
    <cellStyle name="Heading 3 2 2 16 14 2 2 2" xfId="32262"/>
    <cellStyle name="Heading 3 2 2 16 14 2 3" xfId="22563"/>
    <cellStyle name="Heading 3 2 2 16 14 2 3 2" xfId="32263"/>
    <cellStyle name="Heading 3 2 2 16 14 2 4" xfId="29006"/>
    <cellStyle name="Heading 3 2 2 16 14 3" xfId="23968"/>
    <cellStyle name="Heading 3 2 2 16 14 3 2" xfId="32264"/>
    <cellStyle name="Heading 3 2 2 16 14 4" xfId="21755"/>
    <cellStyle name="Heading 3 2 2 16 14 4 2" xfId="32265"/>
    <cellStyle name="Heading 3 2 2 16 14 5" xfId="28198"/>
    <cellStyle name="Heading 3 2 2 16 15" xfId="19575"/>
    <cellStyle name="Heading 3 2 2 16 15 2" xfId="20383"/>
    <cellStyle name="Heading 3 2 2 16 15 2 2" xfId="24828"/>
    <cellStyle name="Heading 3 2 2 16 15 2 2 2" xfId="32266"/>
    <cellStyle name="Heading 3 2 2 16 15 2 3" xfId="22615"/>
    <cellStyle name="Heading 3 2 2 16 15 2 3 2" xfId="32267"/>
    <cellStyle name="Heading 3 2 2 16 15 2 4" xfId="29058"/>
    <cellStyle name="Heading 3 2 2 16 15 3" xfId="24020"/>
    <cellStyle name="Heading 3 2 2 16 15 3 2" xfId="32268"/>
    <cellStyle name="Heading 3 2 2 16 15 4" xfId="21807"/>
    <cellStyle name="Heading 3 2 2 16 15 4 2" xfId="32269"/>
    <cellStyle name="Heading 3 2 2 16 15 5" xfId="28250"/>
    <cellStyle name="Heading 3 2 2 16 16" xfId="19627"/>
    <cellStyle name="Heading 3 2 2 16 16 2" xfId="24072"/>
    <cellStyle name="Heading 3 2 2 16 16 2 2" xfId="32270"/>
    <cellStyle name="Heading 3 2 2 16 16 3" xfId="21859"/>
    <cellStyle name="Heading 3 2 2 16 16 3 2" xfId="32271"/>
    <cellStyle name="Heading 3 2 2 16 16 4" xfId="28302"/>
    <cellStyle name="Heading 3 2 2 16 17" xfId="27501"/>
    <cellStyle name="Heading 3 2 2 16 2" xfId="18823"/>
    <cellStyle name="Heading 3 2 2 16 2 2" xfId="19707"/>
    <cellStyle name="Heading 3 2 2 16 2 2 2" xfId="24152"/>
    <cellStyle name="Heading 3 2 2 16 2 2 2 2" xfId="32272"/>
    <cellStyle name="Heading 3 2 2 16 2 2 3" xfId="21939"/>
    <cellStyle name="Heading 3 2 2 16 2 2 3 2" xfId="32273"/>
    <cellStyle name="Heading 3 2 2 16 2 2 4" xfId="28382"/>
    <cellStyle name="Heading 3 2 2 16 2 3" xfId="23324"/>
    <cellStyle name="Heading 3 2 2 16 2 3 2" xfId="32274"/>
    <cellStyle name="Heading 3 2 2 16 2 4" xfId="21111"/>
    <cellStyle name="Heading 3 2 2 16 2 4 2" xfId="32275"/>
    <cellStyle name="Heading 3 2 2 16 2 5" xfId="27574"/>
    <cellStyle name="Heading 3 2 2 16 3" xfId="18877"/>
    <cellStyle name="Heading 3 2 2 16 3 2" xfId="19759"/>
    <cellStyle name="Heading 3 2 2 16 3 2 2" xfId="24204"/>
    <cellStyle name="Heading 3 2 2 16 3 2 2 2" xfId="32276"/>
    <cellStyle name="Heading 3 2 2 16 3 2 3" xfId="21991"/>
    <cellStyle name="Heading 3 2 2 16 3 2 3 2" xfId="32277"/>
    <cellStyle name="Heading 3 2 2 16 3 2 4" xfId="28434"/>
    <cellStyle name="Heading 3 2 2 16 3 3" xfId="18951"/>
    <cellStyle name="Heading 3 2 2 16 3 3 2" xfId="23396"/>
    <cellStyle name="Heading 3 2 2 16 3 3 2 2" xfId="32279"/>
    <cellStyle name="Heading 3 2 2 16 3 3 3" xfId="21183"/>
    <cellStyle name="Heading 3 2 2 16 3 3 3 2" xfId="32280"/>
    <cellStyle name="Heading 3 2 2 16 3 3 4" xfId="32278"/>
    <cellStyle name="Heading 3 2 2 16 3 4" xfId="27626"/>
    <cellStyle name="Heading 3 2 2 16 4" xfId="19003"/>
    <cellStyle name="Heading 3 2 2 16 4 2" xfId="19811"/>
    <cellStyle name="Heading 3 2 2 16 4 2 2" xfId="24256"/>
    <cellStyle name="Heading 3 2 2 16 4 2 2 2" xfId="32281"/>
    <cellStyle name="Heading 3 2 2 16 4 2 3" xfId="22043"/>
    <cellStyle name="Heading 3 2 2 16 4 2 3 2" xfId="32282"/>
    <cellStyle name="Heading 3 2 2 16 4 2 4" xfId="28486"/>
    <cellStyle name="Heading 3 2 2 16 4 3" xfId="23448"/>
    <cellStyle name="Heading 3 2 2 16 4 3 2" xfId="32283"/>
    <cellStyle name="Heading 3 2 2 16 4 4" xfId="21235"/>
    <cellStyle name="Heading 3 2 2 16 4 4 2" xfId="32284"/>
    <cellStyle name="Heading 3 2 2 16 4 5" xfId="27678"/>
    <cellStyle name="Heading 3 2 2 16 5" xfId="19055"/>
    <cellStyle name="Heading 3 2 2 16 5 2" xfId="19863"/>
    <cellStyle name="Heading 3 2 2 16 5 2 2" xfId="24308"/>
    <cellStyle name="Heading 3 2 2 16 5 2 2 2" xfId="32285"/>
    <cellStyle name="Heading 3 2 2 16 5 2 3" xfId="22095"/>
    <cellStyle name="Heading 3 2 2 16 5 2 3 2" xfId="32286"/>
    <cellStyle name="Heading 3 2 2 16 5 2 4" xfId="28538"/>
    <cellStyle name="Heading 3 2 2 16 5 3" xfId="23500"/>
    <cellStyle name="Heading 3 2 2 16 5 3 2" xfId="32287"/>
    <cellStyle name="Heading 3 2 2 16 5 4" xfId="21287"/>
    <cellStyle name="Heading 3 2 2 16 5 4 2" xfId="32288"/>
    <cellStyle name="Heading 3 2 2 16 5 5" xfId="27730"/>
    <cellStyle name="Heading 3 2 2 16 6" xfId="19107"/>
    <cellStyle name="Heading 3 2 2 16 6 2" xfId="19915"/>
    <cellStyle name="Heading 3 2 2 16 6 2 2" xfId="24360"/>
    <cellStyle name="Heading 3 2 2 16 6 2 2 2" xfId="32289"/>
    <cellStyle name="Heading 3 2 2 16 6 2 3" xfId="22147"/>
    <cellStyle name="Heading 3 2 2 16 6 2 3 2" xfId="32290"/>
    <cellStyle name="Heading 3 2 2 16 6 2 4" xfId="28590"/>
    <cellStyle name="Heading 3 2 2 16 6 3" xfId="23552"/>
    <cellStyle name="Heading 3 2 2 16 6 3 2" xfId="32291"/>
    <cellStyle name="Heading 3 2 2 16 6 4" xfId="21339"/>
    <cellStyle name="Heading 3 2 2 16 6 4 2" xfId="32292"/>
    <cellStyle name="Heading 3 2 2 16 6 5" xfId="27782"/>
    <cellStyle name="Heading 3 2 2 16 7" xfId="19159"/>
    <cellStyle name="Heading 3 2 2 16 7 2" xfId="19967"/>
    <cellStyle name="Heading 3 2 2 16 7 2 2" xfId="24412"/>
    <cellStyle name="Heading 3 2 2 16 7 2 2 2" xfId="32293"/>
    <cellStyle name="Heading 3 2 2 16 7 2 3" xfId="22199"/>
    <cellStyle name="Heading 3 2 2 16 7 2 3 2" xfId="32294"/>
    <cellStyle name="Heading 3 2 2 16 7 2 4" xfId="28642"/>
    <cellStyle name="Heading 3 2 2 16 7 3" xfId="23604"/>
    <cellStyle name="Heading 3 2 2 16 7 3 2" xfId="32295"/>
    <cellStyle name="Heading 3 2 2 16 7 4" xfId="21391"/>
    <cellStyle name="Heading 3 2 2 16 7 4 2" xfId="32296"/>
    <cellStyle name="Heading 3 2 2 16 7 5" xfId="27834"/>
    <cellStyle name="Heading 3 2 2 16 8" xfId="19211"/>
    <cellStyle name="Heading 3 2 2 16 8 2" xfId="20019"/>
    <cellStyle name="Heading 3 2 2 16 8 2 2" xfId="24464"/>
    <cellStyle name="Heading 3 2 2 16 8 2 2 2" xfId="32297"/>
    <cellStyle name="Heading 3 2 2 16 8 2 3" xfId="22251"/>
    <cellStyle name="Heading 3 2 2 16 8 2 3 2" xfId="32298"/>
    <cellStyle name="Heading 3 2 2 16 8 2 4" xfId="28694"/>
    <cellStyle name="Heading 3 2 2 16 8 3" xfId="23656"/>
    <cellStyle name="Heading 3 2 2 16 8 3 2" xfId="32299"/>
    <cellStyle name="Heading 3 2 2 16 8 4" xfId="21443"/>
    <cellStyle name="Heading 3 2 2 16 8 4 2" xfId="32300"/>
    <cellStyle name="Heading 3 2 2 16 8 5" xfId="27886"/>
    <cellStyle name="Heading 3 2 2 16 9" xfId="19263"/>
    <cellStyle name="Heading 3 2 2 16 9 2" xfId="20071"/>
    <cellStyle name="Heading 3 2 2 16 9 2 2" xfId="24516"/>
    <cellStyle name="Heading 3 2 2 16 9 2 2 2" xfId="32301"/>
    <cellStyle name="Heading 3 2 2 16 9 2 3" xfId="22303"/>
    <cellStyle name="Heading 3 2 2 16 9 2 3 2" xfId="32302"/>
    <cellStyle name="Heading 3 2 2 16 9 2 4" xfId="28746"/>
    <cellStyle name="Heading 3 2 2 16 9 3" xfId="23708"/>
    <cellStyle name="Heading 3 2 2 16 9 3 2" xfId="32303"/>
    <cellStyle name="Heading 3 2 2 16 9 4" xfId="21495"/>
    <cellStyle name="Heading 3 2 2 16 9 4 2" xfId="32304"/>
    <cellStyle name="Heading 3 2 2 16 9 5" xfId="27938"/>
    <cellStyle name="Heading 3 2 2 17" xfId="18747"/>
    <cellStyle name="Heading 3 2 2 17 10" xfId="19300"/>
    <cellStyle name="Heading 3 2 2 17 10 2" xfId="20108"/>
    <cellStyle name="Heading 3 2 2 17 10 2 2" xfId="24553"/>
    <cellStyle name="Heading 3 2 2 17 10 2 2 2" xfId="32305"/>
    <cellStyle name="Heading 3 2 2 17 10 2 3" xfId="22340"/>
    <cellStyle name="Heading 3 2 2 17 10 2 3 2" xfId="32306"/>
    <cellStyle name="Heading 3 2 2 17 10 2 4" xfId="28783"/>
    <cellStyle name="Heading 3 2 2 17 10 3" xfId="23745"/>
    <cellStyle name="Heading 3 2 2 17 10 3 2" xfId="32307"/>
    <cellStyle name="Heading 3 2 2 17 10 4" xfId="21532"/>
    <cellStyle name="Heading 3 2 2 17 10 4 2" xfId="32308"/>
    <cellStyle name="Heading 3 2 2 17 10 5" xfId="27975"/>
    <cellStyle name="Heading 3 2 2 17 11" xfId="19352"/>
    <cellStyle name="Heading 3 2 2 17 11 2" xfId="20160"/>
    <cellStyle name="Heading 3 2 2 17 11 2 2" xfId="24605"/>
    <cellStyle name="Heading 3 2 2 17 11 2 2 2" xfId="32309"/>
    <cellStyle name="Heading 3 2 2 17 11 2 3" xfId="22392"/>
    <cellStyle name="Heading 3 2 2 17 11 2 3 2" xfId="32310"/>
    <cellStyle name="Heading 3 2 2 17 11 2 4" xfId="28835"/>
    <cellStyle name="Heading 3 2 2 17 11 3" xfId="23797"/>
    <cellStyle name="Heading 3 2 2 17 11 3 2" xfId="32311"/>
    <cellStyle name="Heading 3 2 2 17 11 4" xfId="21584"/>
    <cellStyle name="Heading 3 2 2 17 11 4 2" xfId="32312"/>
    <cellStyle name="Heading 3 2 2 17 11 5" xfId="28027"/>
    <cellStyle name="Heading 3 2 2 17 12" xfId="19404"/>
    <cellStyle name="Heading 3 2 2 17 12 2" xfId="20212"/>
    <cellStyle name="Heading 3 2 2 17 12 2 2" xfId="24657"/>
    <cellStyle name="Heading 3 2 2 17 12 2 2 2" xfId="32313"/>
    <cellStyle name="Heading 3 2 2 17 12 2 3" xfId="22444"/>
    <cellStyle name="Heading 3 2 2 17 12 2 3 2" xfId="32314"/>
    <cellStyle name="Heading 3 2 2 17 12 2 4" xfId="28887"/>
    <cellStyle name="Heading 3 2 2 17 12 3" xfId="23849"/>
    <cellStyle name="Heading 3 2 2 17 12 3 2" xfId="32315"/>
    <cellStyle name="Heading 3 2 2 17 12 4" xfId="21636"/>
    <cellStyle name="Heading 3 2 2 17 12 4 2" xfId="32316"/>
    <cellStyle name="Heading 3 2 2 17 12 5" xfId="28079"/>
    <cellStyle name="Heading 3 2 2 17 13" xfId="19456"/>
    <cellStyle name="Heading 3 2 2 17 13 2" xfId="20264"/>
    <cellStyle name="Heading 3 2 2 17 13 2 2" xfId="24709"/>
    <cellStyle name="Heading 3 2 2 17 13 2 2 2" xfId="32317"/>
    <cellStyle name="Heading 3 2 2 17 13 2 3" xfId="22496"/>
    <cellStyle name="Heading 3 2 2 17 13 2 3 2" xfId="32318"/>
    <cellStyle name="Heading 3 2 2 17 13 2 4" xfId="28939"/>
    <cellStyle name="Heading 3 2 2 17 13 3" xfId="23901"/>
    <cellStyle name="Heading 3 2 2 17 13 3 2" xfId="32319"/>
    <cellStyle name="Heading 3 2 2 17 13 4" xfId="21688"/>
    <cellStyle name="Heading 3 2 2 17 13 4 2" xfId="32320"/>
    <cellStyle name="Heading 3 2 2 17 13 5" xfId="28131"/>
    <cellStyle name="Heading 3 2 2 17 14" xfId="19508"/>
    <cellStyle name="Heading 3 2 2 17 14 2" xfId="20316"/>
    <cellStyle name="Heading 3 2 2 17 14 2 2" xfId="24761"/>
    <cellStyle name="Heading 3 2 2 17 14 2 2 2" xfId="32321"/>
    <cellStyle name="Heading 3 2 2 17 14 2 3" xfId="22548"/>
    <cellStyle name="Heading 3 2 2 17 14 2 3 2" xfId="32322"/>
    <cellStyle name="Heading 3 2 2 17 14 2 4" xfId="28991"/>
    <cellStyle name="Heading 3 2 2 17 14 3" xfId="23953"/>
    <cellStyle name="Heading 3 2 2 17 14 3 2" xfId="32323"/>
    <cellStyle name="Heading 3 2 2 17 14 4" xfId="21740"/>
    <cellStyle name="Heading 3 2 2 17 14 4 2" xfId="32324"/>
    <cellStyle name="Heading 3 2 2 17 14 5" xfId="28183"/>
    <cellStyle name="Heading 3 2 2 17 15" xfId="19560"/>
    <cellStyle name="Heading 3 2 2 17 15 2" xfId="20368"/>
    <cellStyle name="Heading 3 2 2 17 15 2 2" xfId="24813"/>
    <cellStyle name="Heading 3 2 2 17 15 2 2 2" xfId="32325"/>
    <cellStyle name="Heading 3 2 2 17 15 2 3" xfId="22600"/>
    <cellStyle name="Heading 3 2 2 17 15 2 3 2" xfId="32326"/>
    <cellStyle name="Heading 3 2 2 17 15 2 4" xfId="29043"/>
    <cellStyle name="Heading 3 2 2 17 15 3" xfId="24005"/>
    <cellStyle name="Heading 3 2 2 17 15 3 2" xfId="32327"/>
    <cellStyle name="Heading 3 2 2 17 15 4" xfId="21792"/>
    <cellStyle name="Heading 3 2 2 17 15 4 2" xfId="32328"/>
    <cellStyle name="Heading 3 2 2 17 15 5" xfId="28235"/>
    <cellStyle name="Heading 3 2 2 17 16" xfId="19612"/>
    <cellStyle name="Heading 3 2 2 17 16 2" xfId="24057"/>
    <cellStyle name="Heading 3 2 2 17 16 2 2" xfId="32329"/>
    <cellStyle name="Heading 3 2 2 17 16 3" xfId="21844"/>
    <cellStyle name="Heading 3 2 2 17 16 3 2" xfId="32330"/>
    <cellStyle name="Heading 3 2 2 17 16 4" xfId="28287"/>
    <cellStyle name="Heading 3 2 2 17 17" xfId="27486"/>
    <cellStyle name="Heading 3 2 2 17 2" xfId="18808"/>
    <cellStyle name="Heading 3 2 2 17 2 2" xfId="19692"/>
    <cellStyle name="Heading 3 2 2 17 2 2 2" xfId="24137"/>
    <cellStyle name="Heading 3 2 2 17 2 2 2 2" xfId="32331"/>
    <cellStyle name="Heading 3 2 2 17 2 2 3" xfId="21924"/>
    <cellStyle name="Heading 3 2 2 17 2 2 3 2" xfId="32332"/>
    <cellStyle name="Heading 3 2 2 17 2 2 4" xfId="28367"/>
    <cellStyle name="Heading 3 2 2 17 2 3" xfId="23309"/>
    <cellStyle name="Heading 3 2 2 17 2 3 2" xfId="32333"/>
    <cellStyle name="Heading 3 2 2 17 2 4" xfId="21096"/>
    <cellStyle name="Heading 3 2 2 17 2 4 2" xfId="32334"/>
    <cellStyle name="Heading 3 2 2 17 2 5" xfId="27559"/>
    <cellStyle name="Heading 3 2 2 17 3" xfId="18862"/>
    <cellStyle name="Heading 3 2 2 17 3 2" xfId="19744"/>
    <cellStyle name="Heading 3 2 2 17 3 2 2" xfId="24189"/>
    <cellStyle name="Heading 3 2 2 17 3 2 2 2" xfId="32335"/>
    <cellStyle name="Heading 3 2 2 17 3 2 3" xfId="21976"/>
    <cellStyle name="Heading 3 2 2 17 3 2 3 2" xfId="32336"/>
    <cellStyle name="Heading 3 2 2 17 3 2 4" xfId="28419"/>
    <cellStyle name="Heading 3 2 2 17 3 3" xfId="18936"/>
    <cellStyle name="Heading 3 2 2 17 3 3 2" xfId="23381"/>
    <cellStyle name="Heading 3 2 2 17 3 3 2 2" xfId="32338"/>
    <cellStyle name="Heading 3 2 2 17 3 3 3" xfId="21168"/>
    <cellStyle name="Heading 3 2 2 17 3 3 3 2" xfId="32339"/>
    <cellStyle name="Heading 3 2 2 17 3 3 4" xfId="32337"/>
    <cellStyle name="Heading 3 2 2 17 3 4" xfId="27611"/>
    <cellStyle name="Heading 3 2 2 17 4" xfId="18988"/>
    <cellStyle name="Heading 3 2 2 17 4 2" xfId="19796"/>
    <cellStyle name="Heading 3 2 2 17 4 2 2" xfId="24241"/>
    <cellStyle name="Heading 3 2 2 17 4 2 2 2" xfId="32340"/>
    <cellStyle name="Heading 3 2 2 17 4 2 3" xfId="22028"/>
    <cellStyle name="Heading 3 2 2 17 4 2 3 2" xfId="32341"/>
    <cellStyle name="Heading 3 2 2 17 4 2 4" xfId="28471"/>
    <cellStyle name="Heading 3 2 2 17 4 3" xfId="23433"/>
    <cellStyle name="Heading 3 2 2 17 4 3 2" xfId="32342"/>
    <cellStyle name="Heading 3 2 2 17 4 4" xfId="21220"/>
    <cellStyle name="Heading 3 2 2 17 4 4 2" xfId="32343"/>
    <cellStyle name="Heading 3 2 2 17 4 5" xfId="27663"/>
    <cellStyle name="Heading 3 2 2 17 5" xfId="19040"/>
    <cellStyle name="Heading 3 2 2 17 5 2" xfId="19848"/>
    <cellStyle name="Heading 3 2 2 17 5 2 2" xfId="24293"/>
    <cellStyle name="Heading 3 2 2 17 5 2 2 2" xfId="32344"/>
    <cellStyle name="Heading 3 2 2 17 5 2 3" xfId="22080"/>
    <cellStyle name="Heading 3 2 2 17 5 2 3 2" xfId="32345"/>
    <cellStyle name="Heading 3 2 2 17 5 2 4" xfId="28523"/>
    <cellStyle name="Heading 3 2 2 17 5 3" xfId="23485"/>
    <cellStyle name="Heading 3 2 2 17 5 3 2" xfId="32346"/>
    <cellStyle name="Heading 3 2 2 17 5 4" xfId="21272"/>
    <cellStyle name="Heading 3 2 2 17 5 4 2" xfId="32347"/>
    <cellStyle name="Heading 3 2 2 17 5 5" xfId="27715"/>
    <cellStyle name="Heading 3 2 2 17 6" xfId="19092"/>
    <cellStyle name="Heading 3 2 2 17 6 2" xfId="19900"/>
    <cellStyle name="Heading 3 2 2 17 6 2 2" xfId="24345"/>
    <cellStyle name="Heading 3 2 2 17 6 2 2 2" xfId="32348"/>
    <cellStyle name="Heading 3 2 2 17 6 2 3" xfId="22132"/>
    <cellStyle name="Heading 3 2 2 17 6 2 3 2" xfId="32349"/>
    <cellStyle name="Heading 3 2 2 17 6 2 4" xfId="28575"/>
    <cellStyle name="Heading 3 2 2 17 6 3" xfId="23537"/>
    <cellStyle name="Heading 3 2 2 17 6 3 2" xfId="32350"/>
    <cellStyle name="Heading 3 2 2 17 6 4" xfId="21324"/>
    <cellStyle name="Heading 3 2 2 17 6 4 2" xfId="32351"/>
    <cellStyle name="Heading 3 2 2 17 6 5" xfId="27767"/>
    <cellStyle name="Heading 3 2 2 17 7" xfId="19144"/>
    <cellStyle name="Heading 3 2 2 17 7 2" xfId="19952"/>
    <cellStyle name="Heading 3 2 2 17 7 2 2" xfId="24397"/>
    <cellStyle name="Heading 3 2 2 17 7 2 2 2" xfId="32352"/>
    <cellStyle name="Heading 3 2 2 17 7 2 3" xfId="22184"/>
    <cellStyle name="Heading 3 2 2 17 7 2 3 2" xfId="32353"/>
    <cellStyle name="Heading 3 2 2 17 7 2 4" xfId="28627"/>
    <cellStyle name="Heading 3 2 2 17 7 3" xfId="23589"/>
    <cellStyle name="Heading 3 2 2 17 7 3 2" xfId="32354"/>
    <cellStyle name="Heading 3 2 2 17 7 4" xfId="21376"/>
    <cellStyle name="Heading 3 2 2 17 7 4 2" xfId="32355"/>
    <cellStyle name="Heading 3 2 2 17 7 5" xfId="27819"/>
    <cellStyle name="Heading 3 2 2 17 8" xfId="19196"/>
    <cellStyle name="Heading 3 2 2 17 8 2" xfId="20004"/>
    <cellStyle name="Heading 3 2 2 17 8 2 2" xfId="24449"/>
    <cellStyle name="Heading 3 2 2 17 8 2 2 2" xfId="32356"/>
    <cellStyle name="Heading 3 2 2 17 8 2 3" xfId="22236"/>
    <cellStyle name="Heading 3 2 2 17 8 2 3 2" xfId="32357"/>
    <cellStyle name="Heading 3 2 2 17 8 2 4" xfId="28679"/>
    <cellStyle name="Heading 3 2 2 17 8 3" xfId="23641"/>
    <cellStyle name="Heading 3 2 2 17 8 3 2" xfId="32358"/>
    <cellStyle name="Heading 3 2 2 17 8 4" xfId="21428"/>
    <cellStyle name="Heading 3 2 2 17 8 4 2" xfId="32359"/>
    <cellStyle name="Heading 3 2 2 17 8 5" xfId="27871"/>
    <cellStyle name="Heading 3 2 2 17 9" xfId="19248"/>
    <cellStyle name="Heading 3 2 2 17 9 2" xfId="20056"/>
    <cellStyle name="Heading 3 2 2 17 9 2 2" xfId="24501"/>
    <cellStyle name="Heading 3 2 2 17 9 2 2 2" xfId="32360"/>
    <cellStyle name="Heading 3 2 2 17 9 2 3" xfId="22288"/>
    <cellStyle name="Heading 3 2 2 17 9 2 3 2" xfId="32361"/>
    <cellStyle name="Heading 3 2 2 17 9 2 4" xfId="28731"/>
    <cellStyle name="Heading 3 2 2 17 9 3" xfId="23693"/>
    <cellStyle name="Heading 3 2 2 17 9 3 2" xfId="32362"/>
    <cellStyle name="Heading 3 2 2 17 9 4" xfId="21480"/>
    <cellStyle name="Heading 3 2 2 17 9 4 2" xfId="32363"/>
    <cellStyle name="Heading 3 2 2 17 9 5" xfId="27923"/>
    <cellStyle name="Heading 3 2 2 18" xfId="18722"/>
    <cellStyle name="Heading 3 2 2 18 10" xfId="19275"/>
    <cellStyle name="Heading 3 2 2 18 10 2" xfId="20083"/>
    <cellStyle name="Heading 3 2 2 18 10 2 2" xfId="24528"/>
    <cellStyle name="Heading 3 2 2 18 10 2 2 2" xfId="32364"/>
    <cellStyle name="Heading 3 2 2 18 10 2 3" xfId="22315"/>
    <cellStyle name="Heading 3 2 2 18 10 2 3 2" xfId="32365"/>
    <cellStyle name="Heading 3 2 2 18 10 2 4" xfId="28758"/>
    <cellStyle name="Heading 3 2 2 18 10 3" xfId="23720"/>
    <cellStyle name="Heading 3 2 2 18 10 3 2" xfId="32366"/>
    <cellStyle name="Heading 3 2 2 18 10 4" xfId="21507"/>
    <cellStyle name="Heading 3 2 2 18 10 4 2" xfId="32367"/>
    <cellStyle name="Heading 3 2 2 18 10 5" xfId="27950"/>
    <cellStyle name="Heading 3 2 2 18 11" xfId="19327"/>
    <cellStyle name="Heading 3 2 2 18 11 2" xfId="20135"/>
    <cellStyle name="Heading 3 2 2 18 11 2 2" xfId="24580"/>
    <cellStyle name="Heading 3 2 2 18 11 2 2 2" xfId="32368"/>
    <cellStyle name="Heading 3 2 2 18 11 2 3" xfId="22367"/>
    <cellStyle name="Heading 3 2 2 18 11 2 3 2" xfId="32369"/>
    <cellStyle name="Heading 3 2 2 18 11 2 4" xfId="28810"/>
    <cellStyle name="Heading 3 2 2 18 11 3" xfId="23772"/>
    <cellStyle name="Heading 3 2 2 18 11 3 2" xfId="32370"/>
    <cellStyle name="Heading 3 2 2 18 11 4" xfId="21559"/>
    <cellStyle name="Heading 3 2 2 18 11 4 2" xfId="32371"/>
    <cellStyle name="Heading 3 2 2 18 11 5" xfId="28002"/>
    <cellStyle name="Heading 3 2 2 18 12" xfId="19379"/>
    <cellStyle name="Heading 3 2 2 18 12 2" xfId="20187"/>
    <cellStyle name="Heading 3 2 2 18 12 2 2" xfId="24632"/>
    <cellStyle name="Heading 3 2 2 18 12 2 2 2" xfId="32372"/>
    <cellStyle name="Heading 3 2 2 18 12 2 3" xfId="22419"/>
    <cellStyle name="Heading 3 2 2 18 12 2 3 2" xfId="32373"/>
    <cellStyle name="Heading 3 2 2 18 12 2 4" xfId="28862"/>
    <cellStyle name="Heading 3 2 2 18 12 3" xfId="23824"/>
    <cellStyle name="Heading 3 2 2 18 12 3 2" xfId="32374"/>
    <cellStyle name="Heading 3 2 2 18 12 4" xfId="21611"/>
    <cellStyle name="Heading 3 2 2 18 12 4 2" xfId="32375"/>
    <cellStyle name="Heading 3 2 2 18 12 5" xfId="28054"/>
    <cellStyle name="Heading 3 2 2 18 13" xfId="19431"/>
    <cellStyle name="Heading 3 2 2 18 13 2" xfId="20239"/>
    <cellStyle name="Heading 3 2 2 18 13 2 2" xfId="24684"/>
    <cellStyle name="Heading 3 2 2 18 13 2 2 2" xfId="32376"/>
    <cellStyle name="Heading 3 2 2 18 13 2 3" xfId="22471"/>
    <cellStyle name="Heading 3 2 2 18 13 2 3 2" xfId="32377"/>
    <cellStyle name="Heading 3 2 2 18 13 2 4" xfId="28914"/>
    <cellStyle name="Heading 3 2 2 18 13 3" xfId="23876"/>
    <cellStyle name="Heading 3 2 2 18 13 3 2" xfId="32378"/>
    <cellStyle name="Heading 3 2 2 18 13 4" xfId="21663"/>
    <cellStyle name="Heading 3 2 2 18 13 4 2" xfId="32379"/>
    <cellStyle name="Heading 3 2 2 18 13 5" xfId="28106"/>
    <cellStyle name="Heading 3 2 2 18 14" xfId="19483"/>
    <cellStyle name="Heading 3 2 2 18 14 2" xfId="20291"/>
    <cellStyle name="Heading 3 2 2 18 14 2 2" xfId="24736"/>
    <cellStyle name="Heading 3 2 2 18 14 2 2 2" xfId="32380"/>
    <cellStyle name="Heading 3 2 2 18 14 2 3" xfId="22523"/>
    <cellStyle name="Heading 3 2 2 18 14 2 3 2" xfId="32381"/>
    <cellStyle name="Heading 3 2 2 18 14 2 4" xfId="28966"/>
    <cellStyle name="Heading 3 2 2 18 14 3" xfId="23928"/>
    <cellStyle name="Heading 3 2 2 18 14 3 2" xfId="32382"/>
    <cellStyle name="Heading 3 2 2 18 14 4" xfId="21715"/>
    <cellStyle name="Heading 3 2 2 18 14 4 2" xfId="32383"/>
    <cellStyle name="Heading 3 2 2 18 14 5" xfId="28158"/>
    <cellStyle name="Heading 3 2 2 18 15" xfId="19535"/>
    <cellStyle name="Heading 3 2 2 18 15 2" xfId="20343"/>
    <cellStyle name="Heading 3 2 2 18 15 2 2" xfId="24788"/>
    <cellStyle name="Heading 3 2 2 18 15 2 2 2" xfId="32384"/>
    <cellStyle name="Heading 3 2 2 18 15 2 3" xfId="22575"/>
    <cellStyle name="Heading 3 2 2 18 15 2 3 2" xfId="32385"/>
    <cellStyle name="Heading 3 2 2 18 15 2 4" xfId="29018"/>
    <cellStyle name="Heading 3 2 2 18 15 3" xfId="23980"/>
    <cellStyle name="Heading 3 2 2 18 15 3 2" xfId="32386"/>
    <cellStyle name="Heading 3 2 2 18 15 4" xfId="21767"/>
    <cellStyle name="Heading 3 2 2 18 15 4 2" xfId="32387"/>
    <cellStyle name="Heading 3 2 2 18 15 5" xfId="28210"/>
    <cellStyle name="Heading 3 2 2 18 16" xfId="19587"/>
    <cellStyle name="Heading 3 2 2 18 16 2" xfId="24032"/>
    <cellStyle name="Heading 3 2 2 18 16 2 2" xfId="32388"/>
    <cellStyle name="Heading 3 2 2 18 16 3" xfId="21819"/>
    <cellStyle name="Heading 3 2 2 18 16 3 2" xfId="32389"/>
    <cellStyle name="Heading 3 2 2 18 16 4" xfId="28262"/>
    <cellStyle name="Heading 3 2 2 18 17" xfId="27461"/>
    <cellStyle name="Heading 3 2 2 18 2" xfId="18783"/>
    <cellStyle name="Heading 3 2 2 18 2 2" xfId="19667"/>
    <cellStyle name="Heading 3 2 2 18 2 2 2" xfId="24112"/>
    <cellStyle name="Heading 3 2 2 18 2 2 2 2" xfId="32390"/>
    <cellStyle name="Heading 3 2 2 18 2 2 3" xfId="21899"/>
    <cellStyle name="Heading 3 2 2 18 2 2 3 2" xfId="32391"/>
    <cellStyle name="Heading 3 2 2 18 2 2 4" xfId="28342"/>
    <cellStyle name="Heading 3 2 2 18 2 3" xfId="23284"/>
    <cellStyle name="Heading 3 2 2 18 2 3 2" xfId="32392"/>
    <cellStyle name="Heading 3 2 2 18 2 4" xfId="21071"/>
    <cellStyle name="Heading 3 2 2 18 2 4 2" xfId="32393"/>
    <cellStyle name="Heading 3 2 2 18 2 5" xfId="27534"/>
    <cellStyle name="Heading 3 2 2 18 3" xfId="18837"/>
    <cellStyle name="Heading 3 2 2 18 3 2" xfId="19719"/>
    <cellStyle name="Heading 3 2 2 18 3 2 2" xfId="24164"/>
    <cellStyle name="Heading 3 2 2 18 3 2 2 2" xfId="32394"/>
    <cellStyle name="Heading 3 2 2 18 3 2 3" xfId="21951"/>
    <cellStyle name="Heading 3 2 2 18 3 2 3 2" xfId="32395"/>
    <cellStyle name="Heading 3 2 2 18 3 2 4" xfId="28394"/>
    <cellStyle name="Heading 3 2 2 18 3 3" xfId="18911"/>
    <cellStyle name="Heading 3 2 2 18 3 3 2" xfId="23356"/>
    <cellStyle name="Heading 3 2 2 18 3 3 2 2" xfId="32397"/>
    <cellStyle name="Heading 3 2 2 18 3 3 3" xfId="21143"/>
    <cellStyle name="Heading 3 2 2 18 3 3 3 2" xfId="32398"/>
    <cellStyle name="Heading 3 2 2 18 3 3 4" xfId="32396"/>
    <cellStyle name="Heading 3 2 2 18 3 4" xfId="27586"/>
    <cellStyle name="Heading 3 2 2 18 4" xfId="18963"/>
    <cellStyle name="Heading 3 2 2 18 4 2" xfId="19771"/>
    <cellStyle name="Heading 3 2 2 18 4 2 2" xfId="24216"/>
    <cellStyle name="Heading 3 2 2 18 4 2 2 2" xfId="32399"/>
    <cellStyle name="Heading 3 2 2 18 4 2 3" xfId="22003"/>
    <cellStyle name="Heading 3 2 2 18 4 2 3 2" xfId="32400"/>
    <cellStyle name="Heading 3 2 2 18 4 2 4" xfId="28446"/>
    <cellStyle name="Heading 3 2 2 18 4 3" xfId="23408"/>
    <cellStyle name="Heading 3 2 2 18 4 3 2" xfId="32401"/>
    <cellStyle name="Heading 3 2 2 18 4 4" xfId="21195"/>
    <cellStyle name="Heading 3 2 2 18 4 4 2" xfId="32402"/>
    <cellStyle name="Heading 3 2 2 18 4 5" xfId="27638"/>
    <cellStyle name="Heading 3 2 2 18 5" xfId="19015"/>
    <cellStyle name="Heading 3 2 2 18 5 2" xfId="19823"/>
    <cellStyle name="Heading 3 2 2 18 5 2 2" xfId="24268"/>
    <cellStyle name="Heading 3 2 2 18 5 2 2 2" xfId="32403"/>
    <cellStyle name="Heading 3 2 2 18 5 2 3" xfId="22055"/>
    <cellStyle name="Heading 3 2 2 18 5 2 3 2" xfId="32404"/>
    <cellStyle name="Heading 3 2 2 18 5 2 4" xfId="28498"/>
    <cellStyle name="Heading 3 2 2 18 5 3" xfId="23460"/>
    <cellStyle name="Heading 3 2 2 18 5 3 2" xfId="32405"/>
    <cellStyle name="Heading 3 2 2 18 5 4" xfId="21247"/>
    <cellStyle name="Heading 3 2 2 18 5 4 2" xfId="32406"/>
    <cellStyle name="Heading 3 2 2 18 5 5" xfId="27690"/>
    <cellStyle name="Heading 3 2 2 18 6" xfId="19067"/>
    <cellStyle name="Heading 3 2 2 18 6 2" xfId="19875"/>
    <cellStyle name="Heading 3 2 2 18 6 2 2" xfId="24320"/>
    <cellStyle name="Heading 3 2 2 18 6 2 2 2" xfId="32407"/>
    <cellStyle name="Heading 3 2 2 18 6 2 3" xfId="22107"/>
    <cellStyle name="Heading 3 2 2 18 6 2 3 2" xfId="32408"/>
    <cellStyle name="Heading 3 2 2 18 6 2 4" xfId="28550"/>
    <cellStyle name="Heading 3 2 2 18 6 3" xfId="23512"/>
    <cellStyle name="Heading 3 2 2 18 6 3 2" xfId="32409"/>
    <cellStyle name="Heading 3 2 2 18 6 4" xfId="21299"/>
    <cellStyle name="Heading 3 2 2 18 6 4 2" xfId="32410"/>
    <cellStyle name="Heading 3 2 2 18 6 5" xfId="27742"/>
    <cellStyle name="Heading 3 2 2 18 7" xfId="19119"/>
    <cellStyle name="Heading 3 2 2 18 7 2" xfId="19927"/>
    <cellStyle name="Heading 3 2 2 18 7 2 2" xfId="24372"/>
    <cellStyle name="Heading 3 2 2 18 7 2 2 2" xfId="32411"/>
    <cellStyle name="Heading 3 2 2 18 7 2 3" xfId="22159"/>
    <cellStyle name="Heading 3 2 2 18 7 2 3 2" xfId="32412"/>
    <cellStyle name="Heading 3 2 2 18 7 2 4" xfId="28602"/>
    <cellStyle name="Heading 3 2 2 18 7 3" xfId="23564"/>
    <cellStyle name="Heading 3 2 2 18 7 3 2" xfId="32413"/>
    <cellStyle name="Heading 3 2 2 18 7 4" xfId="21351"/>
    <cellStyle name="Heading 3 2 2 18 7 4 2" xfId="32414"/>
    <cellStyle name="Heading 3 2 2 18 7 5" xfId="27794"/>
    <cellStyle name="Heading 3 2 2 18 8" xfId="19171"/>
    <cellStyle name="Heading 3 2 2 18 8 2" xfId="19979"/>
    <cellStyle name="Heading 3 2 2 18 8 2 2" xfId="24424"/>
    <cellStyle name="Heading 3 2 2 18 8 2 2 2" xfId="32415"/>
    <cellStyle name="Heading 3 2 2 18 8 2 3" xfId="22211"/>
    <cellStyle name="Heading 3 2 2 18 8 2 3 2" xfId="32416"/>
    <cellStyle name="Heading 3 2 2 18 8 2 4" xfId="28654"/>
    <cellStyle name="Heading 3 2 2 18 8 3" xfId="23616"/>
    <cellStyle name="Heading 3 2 2 18 8 3 2" xfId="32417"/>
    <cellStyle name="Heading 3 2 2 18 8 4" xfId="21403"/>
    <cellStyle name="Heading 3 2 2 18 8 4 2" xfId="32418"/>
    <cellStyle name="Heading 3 2 2 18 8 5" xfId="27846"/>
    <cellStyle name="Heading 3 2 2 18 9" xfId="19223"/>
    <cellStyle name="Heading 3 2 2 18 9 2" xfId="20031"/>
    <cellStyle name="Heading 3 2 2 18 9 2 2" xfId="24476"/>
    <cellStyle name="Heading 3 2 2 18 9 2 2 2" xfId="32419"/>
    <cellStyle name="Heading 3 2 2 18 9 2 3" xfId="22263"/>
    <cellStyle name="Heading 3 2 2 18 9 2 3 2" xfId="32420"/>
    <cellStyle name="Heading 3 2 2 18 9 2 4" xfId="28706"/>
    <cellStyle name="Heading 3 2 2 18 9 3" xfId="23668"/>
    <cellStyle name="Heading 3 2 2 18 9 3 2" xfId="32421"/>
    <cellStyle name="Heading 3 2 2 18 9 4" xfId="21455"/>
    <cellStyle name="Heading 3 2 2 18 9 4 2" xfId="32422"/>
    <cellStyle name="Heading 3 2 2 18 9 5" xfId="27898"/>
    <cellStyle name="Heading 3 2 2 19" xfId="18738"/>
    <cellStyle name="Heading 3 2 2 19 10" xfId="19291"/>
    <cellStyle name="Heading 3 2 2 19 10 2" xfId="20099"/>
    <cellStyle name="Heading 3 2 2 19 10 2 2" xfId="24544"/>
    <cellStyle name="Heading 3 2 2 19 10 2 2 2" xfId="32423"/>
    <cellStyle name="Heading 3 2 2 19 10 2 3" xfId="22331"/>
    <cellStyle name="Heading 3 2 2 19 10 2 3 2" xfId="32424"/>
    <cellStyle name="Heading 3 2 2 19 10 2 4" xfId="28774"/>
    <cellStyle name="Heading 3 2 2 19 10 3" xfId="23736"/>
    <cellStyle name="Heading 3 2 2 19 10 3 2" xfId="32425"/>
    <cellStyle name="Heading 3 2 2 19 10 4" xfId="21523"/>
    <cellStyle name="Heading 3 2 2 19 10 4 2" xfId="32426"/>
    <cellStyle name="Heading 3 2 2 19 10 5" xfId="27966"/>
    <cellStyle name="Heading 3 2 2 19 11" xfId="19343"/>
    <cellStyle name="Heading 3 2 2 19 11 2" xfId="20151"/>
    <cellStyle name="Heading 3 2 2 19 11 2 2" xfId="24596"/>
    <cellStyle name="Heading 3 2 2 19 11 2 2 2" xfId="32427"/>
    <cellStyle name="Heading 3 2 2 19 11 2 3" xfId="22383"/>
    <cellStyle name="Heading 3 2 2 19 11 2 3 2" xfId="32428"/>
    <cellStyle name="Heading 3 2 2 19 11 2 4" xfId="28826"/>
    <cellStyle name="Heading 3 2 2 19 11 3" xfId="23788"/>
    <cellStyle name="Heading 3 2 2 19 11 3 2" xfId="32429"/>
    <cellStyle name="Heading 3 2 2 19 11 4" xfId="21575"/>
    <cellStyle name="Heading 3 2 2 19 11 4 2" xfId="32430"/>
    <cellStyle name="Heading 3 2 2 19 11 5" xfId="28018"/>
    <cellStyle name="Heading 3 2 2 19 12" xfId="19395"/>
    <cellStyle name="Heading 3 2 2 19 12 2" xfId="20203"/>
    <cellStyle name="Heading 3 2 2 19 12 2 2" xfId="24648"/>
    <cellStyle name="Heading 3 2 2 19 12 2 2 2" xfId="32431"/>
    <cellStyle name="Heading 3 2 2 19 12 2 3" xfId="22435"/>
    <cellStyle name="Heading 3 2 2 19 12 2 3 2" xfId="32432"/>
    <cellStyle name="Heading 3 2 2 19 12 2 4" xfId="28878"/>
    <cellStyle name="Heading 3 2 2 19 12 3" xfId="23840"/>
    <cellStyle name="Heading 3 2 2 19 12 3 2" xfId="32433"/>
    <cellStyle name="Heading 3 2 2 19 12 4" xfId="21627"/>
    <cellStyle name="Heading 3 2 2 19 12 4 2" xfId="32434"/>
    <cellStyle name="Heading 3 2 2 19 12 5" xfId="28070"/>
    <cellStyle name="Heading 3 2 2 19 13" xfId="19447"/>
    <cellStyle name="Heading 3 2 2 19 13 2" xfId="20255"/>
    <cellStyle name="Heading 3 2 2 19 13 2 2" xfId="24700"/>
    <cellStyle name="Heading 3 2 2 19 13 2 2 2" xfId="32435"/>
    <cellStyle name="Heading 3 2 2 19 13 2 3" xfId="22487"/>
    <cellStyle name="Heading 3 2 2 19 13 2 3 2" xfId="32436"/>
    <cellStyle name="Heading 3 2 2 19 13 2 4" xfId="28930"/>
    <cellStyle name="Heading 3 2 2 19 13 3" xfId="23892"/>
    <cellStyle name="Heading 3 2 2 19 13 3 2" xfId="32437"/>
    <cellStyle name="Heading 3 2 2 19 13 4" xfId="21679"/>
    <cellStyle name="Heading 3 2 2 19 13 4 2" xfId="32438"/>
    <cellStyle name="Heading 3 2 2 19 13 5" xfId="28122"/>
    <cellStyle name="Heading 3 2 2 19 14" xfId="19499"/>
    <cellStyle name="Heading 3 2 2 19 14 2" xfId="20307"/>
    <cellStyle name="Heading 3 2 2 19 14 2 2" xfId="24752"/>
    <cellStyle name="Heading 3 2 2 19 14 2 2 2" xfId="32439"/>
    <cellStyle name="Heading 3 2 2 19 14 2 3" xfId="22539"/>
    <cellStyle name="Heading 3 2 2 19 14 2 3 2" xfId="32440"/>
    <cellStyle name="Heading 3 2 2 19 14 2 4" xfId="28982"/>
    <cellStyle name="Heading 3 2 2 19 14 3" xfId="23944"/>
    <cellStyle name="Heading 3 2 2 19 14 3 2" xfId="32441"/>
    <cellStyle name="Heading 3 2 2 19 14 4" xfId="21731"/>
    <cellStyle name="Heading 3 2 2 19 14 4 2" xfId="32442"/>
    <cellStyle name="Heading 3 2 2 19 14 5" xfId="28174"/>
    <cellStyle name="Heading 3 2 2 19 15" xfId="19551"/>
    <cellStyle name="Heading 3 2 2 19 15 2" xfId="20359"/>
    <cellStyle name="Heading 3 2 2 19 15 2 2" xfId="24804"/>
    <cellStyle name="Heading 3 2 2 19 15 2 2 2" xfId="32443"/>
    <cellStyle name="Heading 3 2 2 19 15 2 3" xfId="22591"/>
    <cellStyle name="Heading 3 2 2 19 15 2 3 2" xfId="32444"/>
    <cellStyle name="Heading 3 2 2 19 15 2 4" xfId="29034"/>
    <cellStyle name="Heading 3 2 2 19 15 3" xfId="23996"/>
    <cellStyle name="Heading 3 2 2 19 15 3 2" xfId="32445"/>
    <cellStyle name="Heading 3 2 2 19 15 4" xfId="21783"/>
    <cellStyle name="Heading 3 2 2 19 15 4 2" xfId="32446"/>
    <cellStyle name="Heading 3 2 2 19 15 5" xfId="28226"/>
    <cellStyle name="Heading 3 2 2 19 16" xfId="19603"/>
    <cellStyle name="Heading 3 2 2 19 16 2" xfId="24048"/>
    <cellStyle name="Heading 3 2 2 19 16 2 2" xfId="32447"/>
    <cellStyle name="Heading 3 2 2 19 16 3" xfId="21835"/>
    <cellStyle name="Heading 3 2 2 19 16 3 2" xfId="32448"/>
    <cellStyle name="Heading 3 2 2 19 16 4" xfId="28278"/>
    <cellStyle name="Heading 3 2 2 19 17" xfId="27477"/>
    <cellStyle name="Heading 3 2 2 19 2" xfId="18799"/>
    <cellStyle name="Heading 3 2 2 19 2 2" xfId="19683"/>
    <cellStyle name="Heading 3 2 2 19 2 2 2" xfId="24128"/>
    <cellStyle name="Heading 3 2 2 19 2 2 2 2" xfId="32449"/>
    <cellStyle name="Heading 3 2 2 19 2 2 3" xfId="21915"/>
    <cellStyle name="Heading 3 2 2 19 2 2 3 2" xfId="32450"/>
    <cellStyle name="Heading 3 2 2 19 2 2 4" xfId="28358"/>
    <cellStyle name="Heading 3 2 2 19 2 3" xfId="23300"/>
    <cellStyle name="Heading 3 2 2 19 2 3 2" xfId="32451"/>
    <cellStyle name="Heading 3 2 2 19 2 4" xfId="21087"/>
    <cellStyle name="Heading 3 2 2 19 2 4 2" xfId="32452"/>
    <cellStyle name="Heading 3 2 2 19 2 5" xfId="27550"/>
    <cellStyle name="Heading 3 2 2 19 3" xfId="18853"/>
    <cellStyle name="Heading 3 2 2 19 3 2" xfId="19735"/>
    <cellStyle name="Heading 3 2 2 19 3 2 2" xfId="24180"/>
    <cellStyle name="Heading 3 2 2 19 3 2 2 2" xfId="32453"/>
    <cellStyle name="Heading 3 2 2 19 3 2 3" xfId="21967"/>
    <cellStyle name="Heading 3 2 2 19 3 2 3 2" xfId="32454"/>
    <cellStyle name="Heading 3 2 2 19 3 2 4" xfId="28410"/>
    <cellStyle name="Heading 3 2 2 19 3 3" xfId="18927"/>
    <cellStyle name="Heading 3 2 2 19 3 3 2" xfId="23372"/>
    <cellStyle name="Heading 3 2 2 19 3 3 2 2" xfId="32456"/>
    <cellStyle name="Heading 3 2 2 19 3 3 3" xfId="21159"/>
    <cellStyle name="Heading 3 2 2 19 3 3 3 2" xfId="32457"/>
    <cellStyle name="Heading 3 2 2 19 3 3 4" xfId="32455"/>
    <cellStyle name="Heading 3 2 2 19 3 4" xfId="27602"/>
    <cellStyle name="Heading 3 2 2 19 4" xfId="18979"/>
    <cellStyle name="Heading 3 2 2 19 4 2" xfId="19787"/>
    <cellStyle name="Heading 3 2 2 19 4 2 2" xfId="24232"/>
    <cellStyle name="Heading 3 2 2 19 4 2 2 2" xfId="32458"/>
    <cellStyle name="Heading 3 2 2 19 4 2 3" xfId="22019"/>
    <cellStyle name="Heading 3 2 2 19 4 2 3 2" xfId="32459"/>
    <cellStyle name="Heading 3 2 2 19 4 2 4" xfId="28462"/>
    <cellStyle name="Heading 3 2 2 19 4 3" xfId="23424"/>
    <cellStyle name="Heading 3 2 2 19 4 3 2" xfId="32460"/>
    <cellStyle name="Heading 3 2 2 19 4 4" xfId="21211"/>
    <cellStyle name="Heading 3 2 2 19 4 4 2" xfId="32461"/>
    <cellStyle name="Heading 3 2 2 19 4 5" xfId="27654"/>
    <cellStyle name="Heading 3 2 2 19 5" xfId="19031"/>
    <cellStyle name="Heading 3 2 2 19 5 2" xfId="19839"/>
    <cellStyle name="Heading 3 2 2 19 5 2 2" xfId="24284"/>
    <cellStyle name="Heading 3 2 2 19 5 2 2 2" xfId="32462"/>
    <cellStyle name="Heading 3 2 2 19 5 2 3" xfId="22071"/>
    <cellStyle name="Heading 3 2 2 19 5 2 3 2" xfId="32463"/>
    <cellStyle name="Heading 3 2 2 19 5 2 4" xfId="28514"/>
    <cellStyle name="Heading 3 2 2 19 5 3" xfId="23476"/>
    <cellStyle name="Heading 3 2 2 19 5 3 2" xfId="32464"/>
    <cellStyle name="Heading 3 2 2 19 5 4" xfId="21263"/>
    <cellStyle name="Heading 3 2 2 19 5 4 2" xfId="32465"/>
    <cellStyle name="Heading 3 2 2 19 5 5" xfId="27706"/>
    <cellStyle name="Heading 3 2 2 19 6" xfId="19083"/>
    <cellStyle name="Heading 3 2 2 19 6 2" xfId="19891"/>
    <cellStyle name="Heading 3 2 2 19 6 2 2" xfId="24336"/>
    <cellStyle name="Heading 3 2 2 19 6 2 2 2" xfId="32466"/>
    <cellStyle name="Heading 3 2 2 19 6 2 3" xfId="22123"/>
    <cellStyle name="Heading 3 2 2 19 6 2 3 2" xfId="32467"/>
    <cellStyle name="Heading 3 2 2 19 6 2 4" xfId="28566"/>
    <cellStyle name="Heading 3 2 2 19 6 3" xfId="23528"/>
    <cellStyle name="Heading 3 2 2 19 6 3 2" xfId="32468"/>
    <cellStyle name="Heading 3 2 2 19 6 4" xfId="21315"/>
    <cellStyle name="Heading 3 2 2 19 6 4 2" xfId="32469"/>
    <cellStyle name="Heading 3 2 2 19 6 5" xfId="27758"/>
    <cellStyle name="Heading 3 2 2 19 7" xfId="19135"/>
    <cellStyle name="Heading 3 2 2 19 7 2" xfId="19943"/>
    <cellStyle name="Heading 3 2 2 19 7 2 2" xfId="24388"/>
    <cellStyle name="Heading 3 2 2 19 7 2 2 2" xfId="32470"/>
    <cellStyle name="Heading 3 2 2 19 7 2 3" xfId="22175"/>
    <cellStyle name="Heading 3 2 2 19 7 2 3 2" xfId="32471"/>
    <cellStyle name="Heading 3 2 2 19 7 2 4" xfId="28618"/>
    <cellStyle name="Heading 3 2 2 19 7 3" xfId="23580"/>
    <cellStyle name="Heading 3 2 2 19 7 3 2" xfId="32472"/>
    <cellStyle name="Heading 3 2 2 19 7 4" xfId="21367"/>
    <cellStyle name="Heading 3 2 2 19 7 4 2" xfId="32473"/>
    <cellStyle name="Heading 3 2 2 19 7 5" xfId="27810"/>
    <cellStyle name="Heading 3 2 2 19 8" xfId="19187"/>
    <cellStyle name="Heading 3 2 2 19 8 2" xfId="19995"/>
    <cellStyle name="Heading 3 2 2 19 8 2 2" xfId="24440"/>
    <cellStyle name="Heading 3 2 2 19 8 2 2 2" xfId="32474"/>
    <cellStyle name="Heading 3 2 2 19 8 2 3" xfId="22227"/>
    <cellStyle name="Heading 3 2 2 19 8 2 3 2" xfId="32475"/>
    <cellStyle name="Heading 3 2 2 19 8 2 4" xfId="28670"/>
    <cellStyle name="Heading 3 2 2 19 8 3" xfId="23632"/>
    <cellStyle name="Heading 3 2 2 19 8 3 2" xfId="32476"/>
    <cellStyle name="Heading 3 2 2 19 8 4" xfId="21419"/>
    <cellStyle name="Heading 3 2 2 19 8 4 2" xfId="32477"/>
    <cellStyle name="Heading 3 2 2 19 8 5" xfId="27862"/>
    <cellStyle name="Heading 3 2 2 19 9" xfId="19239"/>
    <cellStyle name="Heading 3 2 2 19 9 2" xfId="20047"/>
    <cellStyle name="Heading 3 2 2 19 9 2 2" xfId="24492"/>
    <cellStyle name="Heading 3 2 2 19 9 2 2 2" xfId="32478"/>
    <cellStyle name="Heading 3 2 2 19 9 2 3" xfId="22279"/>
    <cellStyle name="Heading 3 2 2 19 9 2 3 2" xfId="32479"/>
    <cellStyle name="Heading 3 2 2 19 9 2 4" xfId="28722"/>
    <cellStyle name="Heading 3 2 2 19 9 3" xfId="23684"/>
    <cellStyle name="Heading 3 2 2 19 9 3 2" xfId="32480"/>
    <cellStyle name="Heading 3 2 2 19 9 4" xfId="21471"/>
    <cellStyle name="Heading 3 2 2 19 9 4 2" xfId="32481"/>
    <cellStyle name="Heading 3 2 2 19 9 5" xfId="27914"/>
    <cellStyle name="Heading 3 2 2 2" xfId="17487"/>
    <cellStyle name="Heading 3 2 2 2 10" xfId="18894"/>
    <cellStyle name="Heading 3 2 2 2 10 2" xfId="19653"/>
    <cellStyle name="Heading 3 2 2 2 10 2 2" xfId="24098"/>
    <cellStyle name="Heading 3 2 2 2 10 2 2 2" xfId="32483"/>
    <cellStyle name="Heading 3 2 2 2 10 2 3" xfId="21885"/>
    <cellStyle name="Heading 3 2 2 2 10 2 3 2" xfId="32484"/>
    <cellStyle name="Heading 3 2 2 2 10 2 4" xfId="28328"/>
    <cellStyle name="Heading 3 2 2 2 10 3" xfId="23340"/>
    <cellStyle name="Heading 3 2 2 2 10 3 2" xfId="32485"/>
    <cellStyle name="Heading 3 2 2 2 10 4" xfId="21127"/>
    <cellStyle name="Heading 3 2 2 2 10 4 2" xfId="32486"/>
    <cellStyle name="Heading 3 2 2 2 10 5" xfId="27519"/>
    <cellStyle name="Heading 3 2 2 2 11" xfId="18620"/>
    <cellStyle name="Heading 3 2 2 2 11 2" xfId="19644"/>
    <cellStyle name="Heading 3 2 2 2 11 2 2" xfId="24089"/>
    <cellStyle name="Heading 3 2 2 2 11 2 2 2" xfId="32487"/>
    <cellStyle name="Heading 3 2 2 2 11 2 3" xfId="21876"/>
    <cellStyle name="Heading 3 2 2 2 11 2 3 2" xfId="32488"/>
    <cellStyle name="Heading 3 2 2 2 11 2 4" xfId="28319"/>
    <cellStyle name="Heading 3 2 2 2 11 3" xfId="23252"/>
    <cellStyle name="Heading 3 2 2 2 11 3 2" xfId="32489"/>
    <cellStyle name="Heading 3 2 2 2 11 4" xfId="21039"/>
    <cellStyle name="Heading 3 2 2 2 11 4 2" xfId="32490"/>
    <cellStyle name="Heading 3 2 2 2 11 5" xfId="27443"/>
    <cellStyle name="Heading 3 2 2 2 12" xfId="18907"/>
    <cellStyle name="Heading 3 2 2 2 12 2" xfId="19665"/>
    <cellStyle name="Heading 3 2 2 2 12 2 2" xfId="24110"/>
    <cellStyle name="Heading 3 2 2 2 12 2 2 2" xfId="32491"/>
    <cellStyle name="Heading 3 2 2 2 12 2 3" xfId="21897"/>
    <cellStyle name="Heading 3 2 2 2 12 2 3 2" xfId="32492"/>
    <cellStyle name="Heading 3 2 2 2 12 2 4" xfId="28340"/>
    <cellStyle name="Heading 3 2 2 2 12 3" xfId="23353"/>
    <cellStyle name="Heading 3 2 2 2 12 3 2" xfId="32493"/>
    <cellStyle name="Heading 3 2 2 2 12 4" xfId="21140"/>
    <cellStyle name="Heading 3 2 2 2 12 4 2" xfId="32494"/>
    <cellStyle name="Heading 3 2 2 2 12 5" xfId="27532"/>
    <cellStyle name="Heading 3 2 2 2 13" xfId="18891"/>
    <cellStyle name="Heading 3 2 2 2 13 2" xfId="19650"/>
    <cellStyle name="Heading 3 2 2 2 13 2 2" xfId="24095"/>
    <cellStyle name="Heading 3 2 2 2 13 2 2 2" xfId="32495"/>
    <cellStyle name="Heading 3 2 2 2 13 2 3" xfId="21882"/>
    <cellStyle name="Heading 3 2 2 2 13 2 3 2" xfId="32496"/>
    <cellStyle name="Heading 3 2 2 2 13 2 4" xfId="28325"/>
    <cellStyle name="Heading 3 2 2 2 13 3" xfId="23337"/>
    <cellStyle name="Heading 3 2 2 2 13 3 2" xfId="32497"/>
    <cellStyle name="Heading 3 2 2 2 13 4" xfId="21124"/>
    <cellStyle name="Heading 3 2 2 2 13 4 2" xfId="32498"/>
    <cellStyle name="Heading 3 2 2 2 13 5" xfId="27516"/>
    <cellStyle name="Heading 3 2 2 2 14" xfId="18903"/>
    <cellStyle name="Heading 3 2 2 2 14 2" xfId="19661"/>
    <cellStyle name="Heading 3 2 2 2 14 2 2" xfId="24106"/>
    <cellStyle name="Heading 3 2 2 2 14 2 2 2" xfId="32499"/>
    <cellStyle name="Heading 3 2 2 2 14 2 3" xfId="21893"/>
    <cellStyle name="Heading 3 2 2 2 14 2 3 2" xfId="32500"/>
    <cellStyle name="Heading 3 2 2 2 14 2 4" xfId="28336"/>
    <cellStyle name="Heading 3 2 2 2 14 3" xfId="23349"/>
    <cellStyle name="Heading 3 2 2 2 14 3 2" xfId="32501"/>
    <cellStyle name="Heading 3 2 2 2 14 4" xfId="21136"/>
    <cellStyle name="Heading 3 2 2 2 14 4 2" xfId="32502"/>
    <cellStyle name="Heading 3 2 2 2 14 5" xfId="27528"/>
    <cellStyle name="Heading 3 2 2 2 15" xfId="18895"/>
    <cellStyle name="Heading 3 2 2 2 15 2" xfId="19654"/>
    <cellStyle name="Heading 3 2 2 2 15 2 2" xfId="24099"/>
    <cellStyle name="Heading 3 2 2 2 15 2 2 2" xfId="32503"/>
    <cellStyle name="Heading 3 2 2 2 15 2 3" xfId="21886"/>
    <cellStyle name="Heading 3 2 2 2 15 2 3 2" xfId="32504"/>
    <cellStyle name="Heading 3 2 2 2 15 2 4" xfId="28329"/>
    <cellStyle name="Heading 3 2 2 2 15 3" xfId="23341"/>
    <cellStyle name="Heading 3 2 2 2 15 3 2" xfId="32505"/>
    <cellStyle name="Heading 3 2 2 2 15 4" xfId="21128"/>
    <cellStyle name="Heading 3 2 2 2 15 4 2" xfId="32506"/>
    <cellStyle name="Heading 3 2 2 2 15 5" xfId="27520"/>
    <cellStyle name="Heading 3 2 2 2 16" xfId="18681"/>
    <cellStyle name="Heading 3 2 2 2 16 2" xfId="23274"/>
    <cellStyle name="Heading 3 2 2 2 16 2 2" xfId="32507"/>
    <cellStyle name="Heading 3 2 2 2 16 3" xfId="21061"/>
    <cellStyle name="Heading 3 2 2 2 16 3 2" xfId="32508"/>
    <cellStyle name="Heading 3 2 2 2 16 4" xfId="27452"/>
    <cellStyle name="Heading 3 2 2 2 17" xfId="22651"/>
    <cellStyle name="Heading 3 2 2 2 17 2" xfId="32509"/>
    <cellStyle name="Heading 3 2 2 2 18" xfId="20436"/>
    <cellStyle name="Heading 3 2 2 2 18 2" xfId="32510"/>
    <cellStyle name="Heading 3 2 2 2 19" xfId="27460"/>
    <cellStyle name="Heading 3 2 2 2 2" xfId="18721"/>
    <cellStyle name="Heading 3 2 2 2 2 2" xfId="19666"/>
    <cellStyle name="Heading 3 2 2 2 2 2 2" xfId="24111"/>
    <cellStyle name="Heading 3 2 2 2 2 2 2 2" xfId="32511"/>
    <cellStyle name="Heading 3 2 2 2 2 2 3" xfId="21898"/>
    <cellStyle name="Heading 3 2 2 2 2 2 3 2" xfId="32512"/>
    <cellStyle name="Heading 3 2 2 2 2 2 4" xfId="28341"/>
    <cellStyle name="Heading 3 2 2 2 2 3" xfId="18908"/>
    <cellStyle name="Heading 3 2 2 2 2 3 2" xfId="23354"/>
    <cellStyle name="Heading 3 2 2 2 2 3 2 2" xfId="32514"/>
    <cellStyle name="Heading 3 2 2 2 2 3 3" xfId="21141"/>
    <cellStyle name="Heading 3 2 2 2 2 3 3 2" xfId="32515"/>
    <cellStyle name="Heading 3 2 2 2 2 3 4" xfId="32513"/>
    <cellStyle name="Heading 3 2 2 2 2 4" xfId="23276"/>
    <cellStyle name="Heading 3 2 2 2 2 4 2" xfId="32516"/>
    <cellStyle name="Heading 3 2 2 2 2 5" xfId="21063"/>
    <cellStyle name="Heading 3 2 2 2 2 5 2" xfId="32517"/>
    <cellStyle name="Heading 3 2 2 2 2 6" xfId="27533"/>
    <cellStyle name="Heading 3 2 2 2 20" xfId="32482"/>
    <cellStyle name="Heading 3 2 2 2 3" xfId="18782"/>
    <cellStyle name="Heading 3 2 2 2 3 2" xfId="19647"/>
    <cellStyle name="Heading 3 2 2 2 3 2 2" xfId="24092"/>
    <cellStyle name="Heading 3 2 2 2 3 2 2 2" xfId="32518"/>
    <cellStyle name="Heading 3 2 2 2 3 2 3" xfId="21879"/>
    <cellStyle name="Heading 3 2 2 2 3 2 3 2" xfId="32519"/>
    <cellStyle name="Heading 3 2 2 2 3 2 4" xfId="28322"/>
    <cellStyle name="Heading 3 2 2 2 3 3" xfId="23283"/>
    <cellStyle name="Heading 3 2 2 2 3 3 2" xfId="32520"/>
    <cellStyle name="Heading 3 2 2 2 3 4" xfId="21070"/>
    <cellStyle name="Heading 3 2 2 2 3 4 2" xfId="32521"/>
    <cellStyle name="Heading 3 2 2 2 3 5" xfId="27428"/>
    <cellStyle name="Heading 3 2 2 2 4" xfId="18836"/>
    <cellStyle name="Heading 3 2 2 2 4 2" xfId="19649"/>
    <cellStyle name="Heading 3 2 2 2 4 2 2" xfId="24094"/>
    <cellStyle name="Heading 3 2 2 2 4 2 2 2" xfId="32522"/>
    <cellStyle name="Heading 3 2 2 2 4 2 3" xfId="21881"/>
    <cellStyle name="Heading 3 2 2 2 4 2 3 2" xfId="32523"/>
    <cellStyle name="Heading 3 2 2 2 4 2 4" xfId="28324"/>
    <cellStyle name="Heading 3 2 2 2 4 3" xfId="18890"/>
    <cellStyle name="Heading 3 2 2 2 4 3 2" xfId="23336"/>
    <cellStyle name="Heading 3 2 2 2 4 3 2 2" xfId="32525"/>
    <cellStyle name="Heading 3 2 2 2 4 3 3" xfId="21123"/>
    <cellStyle name="Heading 3 2 2 2 4 3 3 2" xfId="32526"/>
    <cellStyle name="Heading 3 2 2 2 4 3 4" xfId="32524"/>
    <cellStyle name="Heading 3 2 2 2 4 4" xfId="27515"/>
    <cellStyle name="Heading 3 2 2 2 5" xfId="18779"/>
    <cellStyle name="Heading 3 2 2 2 5 2" xfId="19643"/>
    <cellStyle name="Heading 3 2 2 2 5 2 2" xfId="24088"/>
    <cellStyle name="Heading 3 2 2 2 5 2 2 2" xfId="32527"/>
    <cellStyle name="Heading 3 2 2 2 5 2 3" xfId="21875"/>
    <cellStyle name="Heading 3 2 2 2 5 2 3 2" xfId="32528"/>
    <cellStyle name="Heading 3 2 2 2 5 2 4" xfId="28318"/>
    <cellStyle name="Heading 3 2 2 2 5 3" xfId="23281"/>
    <cellStyle name="Heading 3 2 2 2 5 3 2" xfId="32529"/>
    <cellStyle name="Heading 3 2 2 2 5 4" xfId="21068"/>
    <cellStyle name="Heading 3 2 2 2 5 4 2" xfId="32530"/>
    <cellStyle name="Heading 3 2 2 2 5 5" xfId="27431"/>
    <cellStyle name="Heading 3 2 2 2 6" xfId="18905"/>
    <cellStyle name="Heading 3 2 2 2 6 2" xfId="19663"/>
    <cellStyle name="Heading 3 2 2 2 6 2 2" xfId="24108"/>
    <cellStyle name="Heading 3 2 2 2 6 2 2 2" xfId="32531"/>
    <cellStyle name="Heading 3 2 2 2 6 2 3" xfId="21895"/>
    <cellStyle name="Heading 3 2 2 2 6 2 3 2" xfId="32532"/>
    <cellStyle name="Heading 3 2 2 2 6 2 4" xfId="28338"/>
    <cellStyle name="Heading 3 2 2 2 6 3" xfId="23351"/>
    <cellStyle name="Heading 3 2 2 2 6 3 2" xfId="32533"/>
    <cellStyle name="Heading 3 2 2 2 6 4" xfId="21138"/>
    <cellStyle name="Heading 3 2 2 2 6 4 2" xfId="32534"/>
    <cellStyle name="Heading 3 2 2 2 6 5" xfId="27530"/>
    <cellStyle name="Heading 3 2 2 2 7" xfId="18893"/>
    <cellStyle name="Heading 3 2 2 2 7 2" xfId="19652"/>
    <cellStyle name="Heading 3 2 2 2 7 2 2" xfId="24097"/>
    <cellStyle name="Heading 3 2 2 2 7 2 2 2" xfId="32535"/>
    <cellStyle name="Heading 3 2 2 2 7 2 3" xfId="21884"/>
    <cellStyle name="Heading 3 2 2 2 7 2 3 2" xfId="32536"/>
    <cellStyle name="Heading 3 2 2 2 7 2 4" xfId="28327"/>
    <cellStyle name="Heading 3 2 2 2 7 3" xfId="23339"/>
    <cellStyle name="Heading 3 2 2 2 7 3 2" xfId="32537"/>
    <cellStyle name="Heading 3 2 2 2 7 4" xfId="21126"/>
    <cellStyle name="Heading 3 2 2 2 7 4 2" xfId="32538"/>
    <cellStyle name="Heading 3 2 2 2 7 5" xfId="27518"/>
    <cellStyle name="Heading 3 2 2 2 8" xfId="18901"/>
    <cellStyle name="Heading 3 2 2 2 8 2" xfId="19659"/>
    <cellStyle name="Heading 3 2 2 2 8 2 2" xfId="24104"/>
    <cellStyle name="Heading 3 2 2 2 8 2 2 2" xfId="32539"/>
    <cellStyle name="Heading 3 2 2 2 8 2 3" xfId="21891"/>
    <cellStyle name="Heading 3 2 2 2 8 2 3 2" xfId="32540"/>
    <cellStyle name="Heading 3 2 2 2 8 2 4" xfId="28334"/>
    <cellStyle name="Heading 3 2 2 2 8 3" xfId="23347"/>
    <cellStyle name="Heading 3 2 2 2 8 3 2" xfId="32541"/>
    <cellStyle name="Heading 3 2 2 2 8 4" xfId="21134"/>
    <cellStyle name="Heading 3 2 2 2 8 4 2" xfId="32542"/>
    <cellStyle name="Heading 3 2 2 2 8 5" xfId="27526"/>
    <cellStyle name="Heading 3 2 2 2 9" xfId="18777"/>
    <cellStyle name="Heading 3 2 2 2 9 2" xfId="19645"/>
    <cellStyle name="Heading 3 2 2 2 9 2 2" xfId="24090"/>
    <cellStyle name="Heading 3 2 2 2 9 2 2 2" xfId="32543"/>
    <cellStyle name="Heading 3 2 2 2 9 2 3" xfId="21877"/>
    <cellStyle name="Heading 3 2 2 2 9 2 3 2" xfId="32544"/>
    <cellStyle name="Heading 3 2 2 2 9 2 4" xfId="28320"/>
    <cellStyle name="Heading 3 2 2 2 9 3" xfId="23279"/>
    <cellStyle name="Heading 3 2 2 2 9 3 2" xfId="32545"/>
    <cellStyle name="Heading 3 2 2 2 9 4" xfId="21066"/>
    <cellStyle name="Heading 3 2 2 2 9 4 2" xfId="32546"/>
    <cellStyle name="Heading 3 2 2 2 9 5" xfId="27453"/>
    <cellStyle name="Heading 3 2 2 20" xfId="18753"/>
    <cellStyle name="Heading 3 2 2 20 10" xfId="19306"/>
    <cellStyle name="Heading 3 2 2 20 10 2" xfId="20114"/>
    <cellStyle name="Heading 3 2 2 20 10 2 2" xfId="24559"/>
    <cellStyle name="Heading 3 2 2 20 10 2 2 2" xfId="32547"/>
    <cellStyle name="Heading 3 2 2 20 10 2 3" xfId="22346"/>
    <cellStyle name="Heading 3 2 2 20 10 2 3 2" xfId="32548"/>
    <cellStyle name="Heading 3 2 2 20 10 2 4" xfId="28789"/>
    <cellStyle name="Heading 3 2 2 20 10 3" xfId="23751"/>
    <cellStyle name="Heading 3 2 2 20 10 3 2" xfId="32549"/>
    <cellStyle name="Heading 3 2 2 20 10 4" xfId="21538"/>
    <cellStyle name="Heading 3 2 2 20 10 4 2" xfId="32550"/>
    <cellStyle name="Heading 3 2 2 20 10 5" xfId="27981"/>
    <cellStyle name="Heading 3 2 2 20 11" xfId="19358"/>
    <cellStyle name="Heading 3 2 2 20 11 2" xfId="20166"/>
    <cellStyle name="Heading 3 2 2 20 11 2 2" xfId="24611"/>
    <cellStyle name="Heading 3 2 2 20 11 2 2 2" xfId="32551"/>
    <cellStyle name="Heading 3 2 2 20 11 2 3" xfId="22398"/>
    <cellStyle name="Heading 3 2 2 20 11 2 3 2" xfId="32552"/>
    <cellStyle name="Heading 3 2 2 20 11 2 4" xfId="28841"/>
    <cellStyle name="Heading 3 2 2 20 11 3" xfId="23803"/>
    <cellStyle name="Heading 3 2 2 20 11 3 2" xfId="32553"/>
    <cellStyle name="Heading 3 2 2 20 11 4" xfId="21590"/>
    <cellStyle name="Heading 3 2 2 20 11 4 2" xfId="32554"/>
    <cellStyle name="Heading 3 2 2 20 11 5" xfId="28033"/>
    <cellStyle name="Heading 3 2 2 20 12" xfId="19410"/>
    <cellStyle name="Heading 3 2 2 20 12 2" xfId="20218"/>
    <cellStyle name="Heading 3 2 2 20 12 2 2" xfId="24663"/>
    <cellStyle name="Heading 3 2 2 20 12 2 2 2" xfId="32555"/>
    <cellStyle name="Heading 3 2 2 20 12 2 3" xfId="22450"/>
    <cellStyle name="Heading 3 2 2 20 12 2 3 2" xfId="32556"/>
    <cellStyle name="Heading 3 2 2 20 12 2 4" xfId="28893"/>
    <cellStyle name="Heading 3 2 2 20 12 3" xfId="23855"/>
    <cellStyle name="Heading 3 2 2 20 12 3 2" xfId="32557"/>
    <cellStyle name="Heading 3 2 2 20 12 4" xfId="21642"/>
    <cellStyle name="Heading 3 2 2 20 12 4 2" xfId="32558"/>
    <cellStyle name="Heading 3 2 2 20 12 5" xfId="28085"/>
    <cellStyle name="Heading 3 2 2 20 13" xfId="19462"/>
    <cellStyle name="Heading 3 2 2 20 13 2" xfId="20270"/>
    <cellStyle name="Heading 3 2 2 20 13 2 2" xfId="24715"/>
    <cellStyle name="Heading 3 2 2 20 13 2 2 2" xfId="32559"/>
    <cellStyle name="Heading 3 2 2 20 13 2 3" xfId="22502"/>
    <cellStyle name="Heading 3 2 2 20 13 2 3 2" xfId="32560"/>
    <cellStyle name="Heading 3 2 2 20 13 2 4" xfId="28945"/>
    <cellStyle name="Heading 3 2 2 20 13 3" xfId="23907"/>
    <cellStyle name="Heading 3 2 2 20 13 3 2" xfId="32561"/>
    <cellStyle name="Heading 3 2 2 20 13 4" xfId="21694"/>
    <cellStyle name="Heading 3 2 2 20 13 4 2" xfId="32562"/>
    <cellStyle name="Heading 3 2 2 20 13 5" xfId="28137"/>
    <cellStyle name="Heading 3 2 2 20 14" xfId="19514"/>
    <cellStyle name="Heading 3 2 2 20 14 2" xfId="20322"/>
    <cellStyle name="Heading 3 2 2 20 14 2 2" xfId="24767"/>
    <cellStyle name="Heading 3 2 2 20 14 2 2 2" xfId="32563"/>
    <cellStyle name="Heading 3 2 2 20 14 2 3" xfId="22554"/>
    <cellStyle name="Heading 3 2 2 20 14 2 3 2" xfId="32564"/>
    <cellStyle name="Heading 3 2 2 20 14 2 4" xfId="28997"/>
    <cellStyle name="Heading 3 2 2 20 14 3" xfId="23959"/>
    <cellStyle name="Heading 3 2 2 20 14 3 2" xfId="32565"/>
    <cellStyle name="Heading 3 2 2 20 14 4" xfId="21746"/>
    <cellStyle name="Heading 3 2 2 20 14 4 2" xfId="32566"/>
    <cellStyle name="Heading 3 2 2 20 14 5" xfId="28189"/>
    <cellStyle name="Heading 3 2 2 20 15" xfId="19566"/>
    <cellStyle name="Heading 3 2 2 20 15 2" xfId="20374"/>
    <cellStyle name="Heading 3 2 2 20 15 2 2" xfId="24819"/>
    <cellStyle name="Heading 3 2 2 20 15 2 2 2" xfId="32567"/>
    <cellStyle name="Heading 3 2 2 20 15 2 3" xfId="22606"/>
    <cellStyle name="Heading 3 2 2 20 15 2 3 2" xfId="32568"/>
    <cellStyle name="Heading 3 2 2 20 15 2 4" xfId="29049"/>
    <cellStyle name="Heading 3 2 2 20 15 3" xfId="24011"/>
    <cellStyle name="Heading 3 2 2 20 15 3 2" xfId="32569"/>
    <cellStyle name="Heading 3 2 2 20 15 4" xfId="21798"/>
    <cellStyle name="Heading 3 2 2 20 15 4 2" xfId="32570"/>
    <cellStyle name="Heading 3 2 2 20 15 5" xfId="28241"/>
    <cellStyle name="Heading 3 2 2 20 16" xfId="19618"/>
    <cellStyle name="Heading 3 2 2 20 16 2" xfId="24063"/>
    <cellStyle name="Heading 3 2 2 20 16 2 2" xfId="32571"/>
    <cellStyle name="Heading 3 2 2 20 16 3" xfId="21850"/>
    <cellStyle name="Heading 3 2 2 20 16 3 2" xfId="32572"/>
    <cellStyle name="Heading 3 2 2 20 16 4" xfId="28293"/>
    <cellStyle name="Heading 3 2 2 20 17" xfId="27492"/>
    <cellStyle name="Heading 3 2 2 20 2" xfId="18814"/>
    <cellStyle name="Heading 3 2 2 20 2 2" xfId="19698"/>
    <cellStyle name="Heading 3 2 2 20 2 2 2" xfId="24143"/>
    <cellStyle name="Heading 3 2 2 20 2 2 2 2" xfId="32573"/>
    <cellStyle name="Heading 3 2 2 20 2 2 3" xfId="21930"/>
    <cellStyle name="Heading 3 2 2 20 2 2 3 2" xfId="32574"/>
    <cellStyle name="Heading 3 2 2 20 2 2 4" xfId="28373"/>
    <cellStyle name="Heading 3 2 2 20 2 3" xfId="23315"/>
    <cellStyle name="Heading 3 2 2 20 2 3 2" xfId="32575"/>
    <cellStyle name="Heading 3 2 2 20 2 4" xfId="21102"/>
    <cellStyle name="Heading 3 2 2 20 2 4 2" xfId="32576"/>
    <cellStyle name="Heading 3 2 2 20 2 5" xfId="27565"/>
    <cellStyle name="Heading 3 2 2 20 3" xfId="18868"/>
    <cellStyle name="Heading 3 2 2 20 3 2" xfId="19750"/>
    <cellStyle name="Heading 3 2 2 20 3 2 2" xfId="24195"/>
    <cellStyle name="Heading 3 2 2 20 3 2 2 2" xfId="32577"/>
    <cellStyle name="Heading 3 2 2 20 3 2 3" xfId="21982"/>
    <cellStyle name="Heading 3 2 2 20 3 2 3 2" xfId="32578"/>
    <cellStyle name="Heading 3 2 2 20 3 2 4" xfId="28425"/>
    <cellStyle name="Heading 3 2 2 20 3 3" xfId="18942"/>
    <cellStyle name="Heading 3 2 2 20 3 3 2" xfId="23387"/>
    <cellStyle name="Heading 3 2 2 20 3 3 2 2" xfId="32580"/>
    <cellStyle name="Heading 3 2 2 20 3 3 3" xfId="21174"/>
    <cellStyle name="Heading 3 2 2 20 3 3 3 2" xfId="32581"/>
    <cellStyle name="Heading 3 2 2 20 3 3 4" xfId="32579"/>
    <cellStyle name="Heading 3 2 2 20 3 4" xfId="27617"/>
    <cellStyle name="Heading 3 2 2 20 4" xfId="18994"/>
    <cellStyle name="Heading 3 2 2 20 4 2" xfId="19802"/>
    <cellStyle name="Heading 3 2 2 20 4 2 2" xfId="24247"/>
    <cellStyle name="Heading 3 2 2 20 4 2 2 2" xfId="32582"/>
    <cellStyle name="Heading 3 2 2 20 4 2 3" xfId="22034"/>
    <cellStyle name="Heading 3 2 2 20 4 2 3 2" xfId="32583"/>
    <cellStyle name="Heading 3 2 2 20 4 2 4" xfId="28477"/>
    <cellStyle name="Heading 3 2 2 20 4 3" xfId="23439"/>
    <cellStyle name="Heading 3 2 2 20 4 3 2" xfId="32584"/>
    <cellStyle name="Heading 3 2 2 20 4 4" xfId="21226"/>
    <cellStyle name="Heading 3 2 2 20 4 4 2" xfId="32585"/>
    <cellStyle name="Heading 3 2 2 20 4 5" xfId="27669"/>
    <cellStyle name="Heading 3 2 2 20 5" xfId="19046"/>
    <cellStyle name="Heading 3 2 2 20 5 2" xfId="19854"/>
    <cellStyle name="Heading 3 2 2 20 5 2 2" xfId="24299"/>
    <cellStyle name="Heading 3 2 2 20 5 2 2 2" xfId="32586"/>
    <cellStyle name="Heading 3 2 2 20 5 2 3" xfId="22086"/>
    <cellStyle name="Heading 3 2 2 20 5 2 3 2" xfId="32587"/>
    <cellStyle name="Heading 3 2 2 20 5 2 4" xfId="28529"/>
    <cellStyle name="Heading 3 2 2 20 5 3" xfId="23491"/>
    <cellStyle name="Heading 3 2 2 20 5 3 2" xfId="32588"/>
    <cellStyle name="Heading 3 2 2 20 5 4" xfId="21278"/>
    <cellStyle name="Heading 3 2 2 20 5 4 2" xfId="32589"/>
    <cellStyle name="Heading 3 2 2 20 5 5" xfId="27721"/>
    <cellStyle name="Heading 3 2 2 20 6" xfId="19098"/>
    <cellStyle name="Heading 3 2 2 20 6 2" xfId="19906"/>
    <cellStyle name="Heading 3 2 2 20 6 2 2" xfId="24351"/>
    <cellStyle name="Heading 3 2 2 20 6 2 2 2" xfId="32590"/>
    <cellStyle name="Heading 3 2 2 20 6 2 3" xfId="22138"/>
    <cellStyle name="Heading 3 2 2 20 6 2 3 2" xfId="32591"/>
    <cellStyle name="Heading 3 2 2 20 6 2 4" xfId="28581"/>
    <cellStyle name="Heading 3 2 2 20 6 3" xfId="23543"/>
    <cellStyle name="Heading 3 2 2 20 6 3 2" xfId="32592"/>
    <cellStyle name="Heading 3 2 2 20 6 4" xfId="21330"/>
    <cellStyle name="Heading 3 2 2 20 6 4 2" xfId="32593"/>
    <cellStyle name="Heading 3 2 2 20 6 5" xfId="27773"/>
    <cellStyle name="Heading 3 2 2 20 7" xfId="19150"/>
    <cellStyle name="Heading 3 2 2 20 7 2" xfId="19958"/>
    <cellStyle name="Heading 3 2 2 20 7 2 2" xfId="24403"/>
    <cellStyle name="Heading 3 2 2 20 7 2 2 2" xfId="32594"/>
    <cellStyle name="Heading 3 2 2 20 7 2 3" xfId="22190"/>
    <cellStyle name="Heading 3 2 2 20 7 2 3 2" xfId="32595"/>
    <cellStyle name="Heading 3 2 2 20 7 2 4" xfId="28633"/>
    <cellStyle name="Heading 3 2 2 20 7 3" xfId="23595"/>
    <cellStyle name="Heading 3 2 2 20 7 3 2" xfId="32596"/>
    <cellStyle name="Heading 3 2 2 20 7 4" xfId="21382"/>
    <cellStyle name="Heading 3 2 2 20 7 4 2" xfId="32597"/>
    <cellStyle name="Heading 3 2 2 20 7 5" xfId="27825"/>
    <cellStyle name="Heading 3 2 2 20 8" xfId="19202"/>
    <cellStyle name="Heading 3 2 2 20 8 2" xfId="20010"/>
    <cellStyle name="Heading 3 2 2 20 8 2 2" xfId="24455"/>
    <cellStyle name="Heading 3 2 2 20 8 2 2 2" xfId="32598"/>
    <cellStyle name="Heading 3 2 2 20 8 2 3" xfId="22242"/>
    <cellStyle name="Heading 3 2 2 20 8 2 3 2" xfId="32599"/>
    <cellStyle name="Heading 3 2 2 20 8 2 4" xfId="28685"/>
    <cellStyle name="Heading 3 2 2 20 8 3" xfId="23647"/>
    <cellStyle name="Heading 3 2 2 20 8 3 2" xfId="32600"/>
    <cellStyle name="Heading 3 2 2 20 8 4" xfId="21434"/>
    <cellStyle name="Heading 3 2 2 20 8 4 2" xfId="32601"/>
    <cellStyle name="Heading 3 2 2 20 8 5" xfId="27877"/>
    <cellStyle name="Heading 3 2 2 20 9" xfId="19254"/>
    <cellStyle name="Heading 3 2 2 20 9 2" xfId="20062"/>
    <cellStyle name="Heading 3 2 2 20 9 2 2" xfId="24507"/>
    <cellStyle name="Heading 3 2 2 20 9 2 2 2" xfId="32602"/>
    <cellStyle name="Heading 3 2 2 20 9 2 3" xfId="22294"/>
    <cellStyle name="Heading 3 2 2 20 9 2 3 2" xfId="32603"/>
    <cellStyle name="Heading 3 2 2 20 9 2 4" xfId="28737"/>
    <cellStyle name="Heading 3 2 2 20 9 3" xfId="23699"/>
    <cellStyle name="Heading 3 2 2 20 9 3 2" xfId="32604"/>
    <cellStyle name="Heading 3 2 2 20 9 4" xfId="21486"/>
    <cellStyle name="Heading 3 2 2 20 9 4 2" xfId="32605"/>
    <cellStyle name="Heading 3 2 2 20 9 5" xfId="27929"/>
    <cellStyle name="Heading 3 2 2 21" xfId="18728"/>
    <cellStyle name="Heading 3 2 2 21 10" xfId="19281"/>
    <cellStyle name="Heading 3 2 2 21 10 2" xfId="20089"/>
    <cellStyle name="Heading 3 2 2 21 10 2 2" xfId="24534"/>
    <cellStyle name="Heading 3 2 2 21 10 2 2 2" xfId="32606"/>
    <cellStyle name="Heading 3 2 2 21 10 2 3" xfId="22321"/>
    <cellStyle name="Heading 3 2 2 21 10 2 3 2" xfId="32607"/>
    <cellStyle name="Heading 3 2 2 21 10 2 4" xfId="28764"/>
    <cellStyle name="Heading 3 2 2 21 10 3" xfId="23726"/>
    <cellStyle name="Heading 3 2 2 21 10 3 2" xfId="32608"/>
    <cellStyle name="Heading 3 2 2 21 10 4" xfId="21513"/>
    <cellStyle name="Heading 3 2 2 21 10 4 2" xfId="32609"/>
    <cellStyle name="Heading 3 2 2 21 10 5" xfId="27956"/>
    <cellStyle name="Heading 3 2 2 21 11" xfId="19333"/>
    <cellStyle name="Heading 3 2 2 21 11 2" xfId="20141"/>
    <cellStyle name="Heading 3 2 2 21 11 2 2" xfId="24586"/>
    <cellStyle name="Heading 3 2 2 21 11 2 2 2" xfId="32610"/>
    <cellStyle name="Heading 3 2 2 21 11 2 3" xfId="22373"/>
    <cellStyle name="Heading 3 2 2 21 11 2 3 2" xfId="32611"/>
    <cellStyle name="Heading 3 2 2 21 11 2 4" xfId="28816"/>
    <cellStyle name="Heading 3 2 2 21 11 3" xfId="23778"/>
    <cellStyle name="Heading 3 2 2 21 11 3 2" xfId="32612"/>
    <cellStyle name="Heading 3 2 2 21 11 4" xfId="21565"/>
    <cellStyle name="Heading 3 2 2 21 11 4 2" xfId="32613"/>
    <cellStyle name="Heading 3 2 2 21 11 5" xfId="28008"/>
    <cellStyle name="Heading 3 2 2 21 12" xfId="19385"/>
    <cellStyle name="Heading 3 2 2 21 12 2" xfId="20193"/>
    <cellStyle name="Heading 3 2 2 21 12 2 2" xfId="24638"/>
    <cellStyle name="Heading 3 2 2 21 12 2 2 2" xfId="32614"/>
    <cellStyle name="Heading 3 2 2 21 12 2 3" xfId="22425"/>
    <cellStyle name="Heading 3 2 2 21 12 2 3 2" xfId="32615"/>
    <cellStyle name="Heading 3 2 2 21 12 2 4" xfId="28868"/>
    <cellStyle name="Heading 3 2 2 21 12 3" xfId="23830"/>
    <cellStyle name="Heading 3 2 2 21 12 3 2" xfId="32616"/>
    <cellStyle name="Heading 3 2 2 21 12 4" xfId="21617"/>
    <cellStyle name="Heading 3 2 2 21 12 4 2" xfId="32617"/>
    <cellStyle name="Heading 3 2 2 21 12 5" xfId="28060"/>
    <cellStyle name="Heading 3 2 2 21 13" xfId="19437"/>
    <cellStyle name="Heading 3 2 2 21 13 2" xfId="20245"/>
    <cellStyle name="Heading 3 2 2 21 13 2 2" xfId="24690"/>
    <cellStyle name="Heading 3 2 2 21 13 2 2 2" xfId="32618"/>
    <cellStyle name="Heading 3 2 2 21 13 2 3" xfId="22477"/>
    <cellStyle name="Heading 3 2 2 21 13 2 3 2" xfId="32619"/>
    <cellStyle name="Heading 3 2 2 21 13 2 4" xfId="28920"/>
    <cellStyle name="Heading 3 2 2 21 13 3" xfId="23882"/>
    <cellStyle name="Heading 3 2 2 21 13 3 2" xfId="32620"/>
    <cellStyle name="Heading 3 2 2 21 13 4" xfId="21669"/>
    <cellStyle name="Heading 3 2 2 21 13 4 2" xfId="32621"/>
    <cellStyle name="Heading 3 2 2 21 13 5" xfId="28112"/>
    <cellStyle name="Heading 3 2 2 21 14" xfId="19489"/>
    <cellStyle name="Heading 3 2 2 21 14 2" xfId="20297"/>
    <cellStyle name="Heading 3 2 2 21 14 2 2" xfId="24742"/>
    <cellStyle name="Heading 3 2 2 21 14 2 2 2" xfId="32622"/>
    <cellStyle name="Heading 3 2 2 21 14 2 3" xfId="22529"/>
    <cellStyle name="Heading 3 2 2 21 14 2 3 2" xfId="32623"/>
    <cellStyle name="Heading 3 2 2 21 14 2 4" xfId="28972"/>
    <cellStyle name="Heading 3 2 2 21 14 3" xfId="23934"/>
    <cellStyle name="Heading 3 2 2 21 14 3 2" xfId="32624"/>
    <cellStyle name="Heading 3 2 2 21 14 4" xfId="21721"/>
    <cellStyle name="Heading 3 2 2 21 14 4 2" xfId="32625"/>
    <cellStyle name="Heading 3 2 2 21 14 5" xfId="28164"/>
    <cellStyle name="Heading 3 2 2 21 15" xfId="19541"/>
    <cellStyle name="Heading 3 2 2 21 15 2" xfId="20349"/>
    <cellStyle name="Heading 3 2 2 21 15 2 2" xfId="24794"/>
    <cellStyle name="Heading 3 2 2 21 15 2 2 2" xfId="32626"/>
    <cellStyle name="Heading 3 2 2 21 15 2 3" xfId="22581"/>
    <cellStyle name="Heading 3 2 2 21 15 2 3 2" xfId="32627"/>
    <cellStyle name="Heading 3 2 2 21 15 2 4" xfId="29024"/>
    <cellStyle name="Heading 3 2 2 21 15 3" xfId="23986"/>
    <cellStyle name="Heading 3 2 2 21 15 3 2" xfId="32628"/>
    <cellStyle name="Heading 3 2 2 21 15 4" xfId="21773"/>
    <cellStyle name="Heading 3 2 2 21 15 4 2" xfId="32629"/>
    <cellStyle name="Heading 3 2 2 21 15 5" xfId="28216"/>
    <cellStyle name="Heading 3 2 2 21 16" xfId="19593"/>
    <cellStyle name="Heading 3 2 2 21 16 2" xfId="24038"/>
    <cellStyle name="Heading 3 2 2 21 16 2 2" xfId="32630"/>
    <cellStyle name="Heading 3 2 2 21 16 3" xfId="21825"/>
    <cellStyle name="Heading 3 2 2 21 16 3 2" xfId="32631"/>
    <cellStyle name="Heading 3 2 2 21 16 4" xfId="28268"/>
    <cellStyle name="Heading 3 2 2 21 17" xfId="27467"/>
    <cellStyle name="Heading 3 2 2 21 2" xfId="18789"/>
    <cellStyle name="Heading 3 2 2 21 2 2" xfId="19673"/>
    <cellStyle name="Heading 3 2 2 21 2 2 2" xfId="24118"/>
    <cellStyle name="Heading 3 2 2 21 2 2 2 2" xfId="32632"/>
    <cellStyle name="Heading 3 2 2 21 2 2 3" xfId="21905"/>
    <cellStyle name="Heading 3 2 2 21 2 2 3 2" xfId="32633"/>
    <cellStyle name="Heading 3 2 2 21 2 2 4" xfId="28348"/>
    <cellStyle name="Heading 3 2 2 21 2 3" xfId="23290"/>
    <cellStyle name="Heading 3 2 2 21 2 3 2" xfId="32634"/>
    <cellStyle name="Heading 3 2 2 21 2 4" xfId="21077"/>
    <cellStyle name="Heading 3 2 2 21 2 4 2" xfId="32635"/>
    <cellStyle name="Heading 3 2 2 21 2 5" xfId="27540"/>
    <cellStyle name="Heading 3 2 2 21 3" xfId="18843"/>
    <cellStyle name="Heading 3 2 2 21 3 2" xfId="19725"/>
    <cellStyle name="Heading 3 2 2 21 3 2 2" xfId="24170"/>
    <cellStyle name="Heading 3 2 2 21 3 2 2 2" xfId="32636"/>
    <cellStyle name="Heading 3 2 2 21 3 2 3" xfId="21957"/>
    <cellStyle name="Heading 3 2 2 21 3 2 3 2" xfId="32637"/>
    <cellStyle name="Heading 3 2 2 21 3 2 4" xfId="28400"/>
    <cellStyle name="Heading 3 2 2 21 3 3" xfId="18917"/>
    <cellStyle name="Heading 3 2 2 21 3 3 2" xfId="23362"/>
    <cellStyle name="Heading 3 2 2 21 3 3 2 2" xfId="32639"/>
    <cellStyle name="Heading 3 2 2 21 3 3 3" xfId="21149"/>
    <cellStyle name="Heading 3 2 2 21 3 3 3 2" xfId="32640"/>
    <cellStyle name="Heading 3 2 2 21 3 3 4" xfId="32638"/>
    <cellStyle name="Heading 3 2 2 21 3 4" xfId="27592"/>
    <cellStyle name="Heading 3 2 2 21 4" xfId="18969"/>
    <cellStyle name="Heading 3 2 2 21 4 2" xfId="19777"/>
    <cellStyle name="Heading 3 2 2 21 4 2 2" xfId="24222"/>
    <cellStyle name="Heading 3 2 2 21 4 2 2 2" xfId="32641"/>
    <cellStyle name="Heading 3 2 2 21 4 2 3" xfId="22009"/>
    <cellStyle name="Heading 3 2 2 21 4 2 3 2" xfId="32642"/>
    <cellStyle name="Heading 3 2 2 21 4 2 4" xfId="28452"/>
    <cellStyle name="Heading 3 2 2 21 4 3" xfId="23414"/>
    <cellStyle name="Heading 3 2 2 21 4 3 2" xfId="32643"/>
    <cellStyle name="Heading 3 2 2 21 4 4" xfId="21201"/>
    <cellStyle name="Heading 3 2 2 21 4 4 2" xfId="32644"/>
    <cellStyle name="Heading 3 2 2 21 4 5" xfId="27644"/>
    <cellStyle name="Heading 3 2 2 21 5" xfId="19021"/>
    <cellStyle name="Heading 3 2 2 21 5 2" xfId="19829"/>
    <cellStyle name="Heading 3 2 2 21 5 2 2" xfId="24274"/>
    <cellStyle name="Heading 3 2 2 21 5 2 2 2" xfId="32645"/>
    <cellStyle name="Heading 3 2 2 21 5 2 3" xfId="22061"/>
    <cellStyle name="Heading 3 2 2 21 5 2 3 2" xfId="32646"/>
    <cellStyle name="Heading 3 2 2 21 5 2 4" xfId="28504"/>
    <cellStyle name="Heading 3 2 2 21 5 3" xfId="23466"/>
    <cellStyle name="Heading 3 2 2 21 5 3 2" xfId="32647"/>
    <cellStyle name="Heading 3 2 2 21 5 4" xfId="21253"/>
    <cellStyle name="Heading 3 2 2 21 5 4 2" xfId="32648"/>
    <cellStyle name="Heading 3 2 2 21 5 5" xfId="27696"/>
    <cellStyle name="Heading 3 2 2 21 6" xfId="19073"/>
    <cellStyle name="Heading 3 2 2 21 6 2" xfId="19881"/>
    <cellStyle name="Heading 3 2 2 21 6 2 2" xfId="24326"/>
    <cellStyle name="Heading 3 2 2 21 6 2 2 2" xfId="32649"/>
    <cellStyle name="Heading 3 2 2 21 6 2 3" xfId="22113"/>
    <cellStyle name="Heading 3 2 2 21 6 2 3 2" xfId="32650"/>
    <cellStyle name="Heading 3 2 2 21 6 2 4" xfId="28556"/>
    <cellStyle name="Heading 3 2 2 21 6 3" xfId="23518"/>
    <cellStyle name="Heading 3 2 2 21 6 3 2" xfId="32651"/>
    <cellStyle name="Heading 3 2 2 21 6 4" xfId="21305"/>
    <cellStyle name="Heading 3 2 2 21 6 4 2" xfId="32652"/>
    <cellStyle name="Heading 3 2 2 21 6 5" xfId="27748"/>
    <cellStyle name="Heading 3 2 2 21 7" xfId="19125"/>
    <cellStyle name="Heading 3 2 2 21 7 2" xfId="19933"/>
    <cellStyle name="Heading 3 2 2 21 7 2 2" xfId="24378"/>
    <cellStyle name="Heading 3 2 2 21 7 2 2 2" xfId="32653"/>
    <cellStyle name="Heading 3 2 2 21 7 2 3" xfId="22165"/>
    <cellStyle name="Heading 3 2 2 21 7 2 3 2" xfId="32654"/>
    <cellStyle name="Heading 3 2 2 21 7 2 4" xfId="28608"/>
    <cellStyle name="Heading 3 2 2 21 7 3" xfId="23570"/>
    <cellStyle name="Heading 3 2 2 21 7 3 2" xfId="32655"/>
    <cellStyle name="Heading 3 2 2 21 7 4" xfId="21357"/>
    <cellStyle name="Heading 3 2 2 21 7 4 2" xfId="32656"/>
    <cellStyle name="Heading 3 2 2 21 7 5" xfId="27800"/>
    <cellStyle name="Heading 3 2 2 21 8" xfId="19177"/>
    <cellStyle name="Heading 3 2 2 21 8 2" xfId="19985"/>
    <cellStyle name="Heading 3 2 2 21 8 2 2" xfId="24430"/>
    <cellStyle name="Heading 3 2 2 21 8 2 2 2" xfId="32657"/>
    <cellStyle name="Heading 3 2 2 21 8 2 3" xfId="22217"/>
    <cellStyle name="Heading 3 2 2 21 8 2 3 2" xfId="32658"/>
    <cellStyle name="Heading 3 2 2 21 8 2 4" xfId="28660"/>
    <cellStyle name="Heading 3 2 2 21 8 3" xfId="23622"/>
    <cellStyle name="Heading 3 2 2 21 8 3 2" xfId="32659"/>
    <cellStyle name="Heading 3 2 2 21 8 4" xfId="21409"/>
    <cellStyle name="Heading 3 2 2 21 8 4 2" xfId="32660"/>
    <cellStyle name="Heading 3 2 2 21 8 5" xfId="27852"/>
    <cellStyle name="Heading 3 2 2 21 9" xfId="19229"/>
    <cellStyle name="Heading 3 2 2 21 9 2" xfId="20037"/>
    <cellStyle name="Heading 3 2 2 21 9 2 2" xfId="24482"/>
    <cellStyle name="Heading 3 2 2 21 9 2 2 2" xfId="32661"/>
    <cellStyle name="Heading 3 2 2 21 9 2 3" xfId="22269"/>
    <cellStyle name="Heading 3 2 2 21 9 2 3 2" xfId="32662"/>
    <cellStyle name="Heading 3 2 2 21 9 2 4" xfId="28712"/>
    <cellStyle name="Heading 3 2 2 21 9 3" xfId="23674"/>
    <cellStyle name="Heading 3 2 2 21 9 3 2" xfId="32663"/>
    <cellStyle name="Heading 3 2 2 21 9 4" xfId="21461"/>
    <cellStyle name="Heading 3 2 2 21 9 4 2" xfId="32664"/>
    <cellStyle name="Heading 3 2 2 21 9 5" xfId="27904"/>
    <cellStyle name="Heading 3 2 2 22" xfId="18741"/>
    <cellStyle name="Heading 3 2 2 22 10" xfId="19294"/>
    <cellStyle name="Heading 3 2 2 22 10 2" xfId="20102"/>
    <cellStyle name="Heading 3 2 2 22 10 2 2" xfId="24547"/>
    <cellStyle name="Heading 3 2 2 22 10 2 2 2" xfId="32665"/>
    <cellStyle name="Heading 3 2 2 22 10 2 3" xfId="22334"/>
    <cellStyle name="Heading 3 2 2 22 10 2 3 2" xfId="32666"/>
    <cellStyle name="Heading 3 2 2 22 10 2 4" xfId="28777"/>
    <cellStyle name="Heading 3 2 2 22 10 3" xfId="23739"/>
    <cellStyle name="Heading 3 2 2 22 10 3 2" xfId="32667"/>
    <cellStyle name="Heading 3 2 2 22 10 4" xfId="21526"/>
    <cellStyle name="Heading 3 2 2 22 10 4 2" xfId="32668"/>
    <cellStyle name="Heading 3 2 2 22 10 5" xfId="27969"/>
    <cellStyle name="Heading 3 2 2 22 11" xfId="19346"/>
    <cellStyle name="Heading 3 2 2 22 11 2" xfId="20154"/>
    <cellStyle name="Heading 3 2 2 22 11 2 2" xfId="24599"/>
    <cellStyle name="Heading 3 2 2 22 11 2 2 2" xfId="32669"/>
    <cellStyle name="Heading 3 2 2 22 11 2 3" xfId="22386"/>
    <cellStyle name="Heading 3 2 2 22 11 2 3 2" xfId="32670"/>
    <cellStyle name="Heading 3 2 2 22 11 2 4" xfId="28829"/>
    <cellStyle name="Heading 3 2 2 22 11 3" xfId="23791"/>
    <cellStyle name="Heading 3 2 2 22 11 3 2" xfId="32671"/>
    <cellStyle name="Heading 3 2 2 22 11 4" xfId="21578"/>
    <cellStyle name="Heading 3 2 2 22 11 4 2" xfId="32672"/>
    <cellStyle name="Heading 3 2 2 22 11 5" xfId="28021"/>
    <cellStyle name="Heading 3 2 2 22 12" xfId="19398"/>
    <cellStyle name="Heading 3 2 2 22 12 2" xfId="20206"/>
    <cellStyle name="Heading 3 2 2 22 12 2 2" xfId="24651"/>
    <cellStyle name="Heading 3 2 2 22 12 2 2 2" xfId="32673"/>
    <cellStyle name="Heading 3 2 2 22 12 2 3" xfId="22438"/>
    <cellStyle name="Heading 3 2 2 22 12 2 3 2" xfId="32674"/>
    <cellStyle name="Heading 3 2 2 22 12 2 4" xfId="28881"/>
    <cellStyle name="Heading 3 2 2 22 12 3" xfId="23843"/>
    <cellStyle name="Heading 3 2 2 22 12 3 2" xfId="32675"/>
    <cellStyle name="Heading 3 2 2 22 12 4" xfId="21630"/>
    <cellStyle name="Heading 3 2 2 22 12 4 2" xfId="32676"/>
    <cellStyle name="Heading 3 2 2 22 12 5" xfId="28073"/>
    <cellStyle name="Heading 3 2 2 22 13" xfId="19450"/>
    <cellStyle name="Heading 3 2 2 22 13 2" xfId="20258"/>
    <cellStyle name="Heading 3 2 2 22 13 2 2" xfId="24703"/>
    <cellStyle name="Heading 3 2 2 22 13 2 2 2" xfId="32677"/>
    <cellStyle name="Heading 3 2 2 22 13 2 3" xfId="22490"/>
    <cellStyle name="Heading 3 2 2 22 13 2 3 2" xfId="32678"/>
    <cellStyle name="Heading 3 2 2 22 13 2 4" xfId="28933"/>
    <cellStyle name="Heading 3 2 2 22 13 3" xfId="23895"/>
    <cellStyle name="Heading 3 2 2 22 13 3 2" xfId="32679"/>
    <cellStyle name="Heading 3 2 2 22 13 4" xfId="21682"/>
    <cellStyle name="Heading 3 2 2 22 13 4 2" xfId="32680"/>
    <cellStyle name="Heading 3 2 2 22 13 5" xfId="28125"/>
    <cellStyle name="Heading 3 2 2 22 14" xfId="19502"/>
    <cellStyle name="Heading 3 2 2 22 14 2" xfId="20310"/>
    <cellStyle name="Heading 3 2 2 22 14 2 2" xfId="24755"/>
    <cellStyle name="Heading 3 2 2 22 14 2 2 2" xfId="32681"/>
    <cellStyle name="Heading 3 2 2 22 14 2 3" xfId="22542"/>
    <cellStyle name="Heading 3 2 2 22 14 2 3 2" xfId="32682"/>
    <cellStyle name="Heading 3 2 2 22 14 2 4" xfId="28985"/>
    <cellStyle name="Heading 3 2 2 22 14 3" xfId="23947"/>
    <cellStyle name="Heading 3 2 2 22 14 3 2" xfId="32683"/>
    <cellStyle name="Heading 3 2 2 22 14 4" xfId="21734"/>
    <cellStyle name="Heading 3 2 2 22 14 4 2" xfId="32684"/>
    <cellStyle name="Heading 3 2 2 22 14 5" xfId="28177"/>
    <cellStyle name="Heading 3 2 2 22 15" xfId="19554"/>
    <cellStyle name="Heading 3 2 2 22 15 2" xfId="20362"/>
    <cellStyle name="Heading 3 2 2 22 15 2 2" xfId="24807"/>
    <cellStyle name="Heading 3 2 2 22 15 2 2 2" xfId="32685"/>
    <cellStyle name="Heading 3 2 2 22 15 2 3" xfId="22594"/>
    <cellStyle name="Heading 3 2 2 22 15 2 3 2" xfId="32686"/>
    <cellStyle name="Heading 3 2 2 22 15 2 4" xfId="29037"/>
    <cellStyle name="Heading 3 2 2 22 15 3" xfId="23999"/>
    <cellStyle name="Heading 3 2 2 22 15 3 2" xfId="32687"/>
    <cellStyle name="Heading 3 2 2 22 15 4" xfId="21786"/>
    <cellStyle name="Heading 3 2 2 22 15 4 2" xfId="32688"/>
    <cellStyle name="Heading 3 2 2 22 15 5" xfId="28229"/>
    <cellStyle name="Heading 3 2 2 22 16" xfId="19606"/>
    <cellStyle name="Heading 3 2 2 22 16 2" xfId="24051"/>
    <cellStyle name="Heading 3 2 2 22 16 2 2" xfId="32689"/>
    <cellStyle name="Heading 3 2 2 22 16 3" xfId="21838"/>
    <cellStyle name="Heading 3 2 2 22 16 3 2" xfId="32690"/>
    <cellStyle name="Heading 3 2 2 22 16 4" xfId="28281"/>
    <cellStyle name="Heading 3 2 2 22 17" xfId="27480"/>
    <cellStyle name="Heading 3 2 2 22 2" xfId="18802"/>
    <cellStyle name="Heading 3 2 2 22 2 2" xfId="19686"/>
    <cellStyle name="Heading 3 2 2 22 2 2 2" xfId="24131"/>
    <cellStyle name="Heading 3 2 2 22 2 2 2 2" xfId="32691"/>
    <cellStyle name="Heading 3 2 2 22 2 2 3" xfId="21918"/>
    <cellStyle name="Heading 3 2 2 22 2 2 3 2" xfId="32692"/>
    <cellStyle name="Heading 3 2 2 22 2 2 4" xfId="28361"/>
    <cellStyle name="Heading 3 2 2 22 2 3" xfId="23303"/>
    <cellStyle name="Heading 3 2 2 22 2 3 2" xfId="32693"/>
    <cellStyle name="Heading 3 2 2 22 2 4" xfId="21090"/>
    <cellStyle name="Heading 3 2 2 22 2 4 2" xfId="32694"/>
    <cellStyle name="Heading 3 2 2 22 2 5" xfId="27553"/>
    <cellStyle name="Heading 3 2 2 22 3" xfId="18856"/>
    <cellStyle name="Heading 3 2 2 22 3 2" xfId="19738"/>
    <cellStyle name="Heading 3 2 2 22 3 2 2" xfId="24183"/>
    <cellStyle name="Heading 3 2 2 22 3 2 2 2" xfId="32695"/>
    <cellStyle name="Heading 3 2 2 22 3 2 3" xfId="21970"/>
    <cellStyle name="Heading 3 2 2 22 3 2 3 2" xfId="32696"/>
    <cellStyle name="Heading 3 2 2 22 3 2 4" xfId="28413"/>
    <cellStyle name="Heading 3 2 2 22 3 3" xfId="18930"/>
    <cellStyle name="Heading 3 2 2 22 3 3 2" xfId="23375"/>
    <cellStyle name="Heading 3 2 2 22 3 3 2 2" xfId="32698"/>
    <cellStyle name="Heading 3 2 2 22 3 3 3" xfId="21162"/>
    <cellStyle name="Heading 3 2 2 22 3 3 3 2" xfId="32699"/>
    <cellStyle name="Heading 3 2 2 22 3 3 4" xfId="32697"/>
    <cellStyle name="Heading 3 2 2 22 3 4" xfId="27605"/>
    <cellStyle name="Heading 3 2 2 22 4" xfId="18982"/>
    <cellStyle name="Heading 3 2 2 22 4 2" xfId="19790"/>
    <cellStyle name="Heading 3 2 2 22 4 2 2" xfId="24235"/>
    <cellStyle name="Heading 3 2 2 22 4 2 2 2" xfId="32700"/>
    <cellStyle name="Heading 3 2 2 22 4 2 3" xfId="22022"/>
    <cellStyle name="Heading 3 2 2 22 4 2 3 2" xfId="32701"/>
    <cellStyle name="Heading 3 2 2 22 4 2 4" xfId="28465"/>
    <cellStyle name="Heading 3 2 2 22 4 3" xfId="23427"/>
    <cellStyle name="Heading 3 2 2 22 4 3 2" xfId="32702"/>
    <cellStyle name="Heading 3 2 2 22 4 4" xfId="21214"/>
    <cellStyle name="Heading 3 2 2 22 4 4 2" xfId="32703"/>
    <cellStyle name="Heading 3 2 2 22 4 5" xfId="27657"/>
    <cellStyle name="Heading 3 2 2 22 5" xfId="19034"/>
    <cellStyle name="Heading 3 2 2 22 5 2" xfId="19842"/>
    <cellStyle name="Heading 3 2 2 22 5 2 2" xfId="24287"/>
    <cellStyle name="Heading 3 2 2 22 5 2 2 2" xfId="32704"/>
    <cellStyle name="Heading 3 2 2 22 5 2 3" xfId="22074"/>
    <cellStyle name="Heading 3 2 2 22 5 2 3 2" xfId="32705"/>
    <cellStyle name="Heading 3 2 2 22 5 2 4" xfId="28517"/>
    <cellStyle name="Heading 3 2 2 22 5 3" xfId="23479"/>
    <cellStyle name="Heading 3 2 2 22 5 3 2" xfId="32706"/>
    <cellStyle name="Heading 3 2 2 22 5 4" xfId="21266"/>
    <cellStyle name="Heading 3 2 2 22 5 4 2" xfId="32707"/>
    <cellStyle name="Heading 3 2 2 22 5 5" xfId="27709"/>
    <cellStyle name="Heading 3 2 2 22 6" xfId="19086"/>
    <cellStyle name="Heading 3 2 2 22 6 2" xfId="19894"/>
    <cellStyle name="Heading 3 2 2 22 6 2 2" xfId="24339"/>
    <cellStyle name="Heading 3 2 2 22 6 2 2 2" xfId="32708"/>
    <cellStyle name="Heading 3 2 2 22 6 2 3" xfId="22126"/>
    <cellStyle name="Heading 3 2 2 22 6 2 3 2" xfId="32709"/>
    <cellStyle name="Heading 3 2 2 22 6 2 4" xfId="28569"/>
    <cellStyle name="Heading 3 2 2 22 6 3" xfId="23531"/>
    <cellStyle name="Heading 3 2 2 22 6 3 2" xfId="32710"/>
    <cellStyle name="Heading 3 2 2 22 6 4" xfId="21318"/>
    <cellStyle name="Heading 3 2 2 22 6 4 2" xfId="32711"/>
    <cellStyle name="Heading 3 2 2 22 6 5" xfId="27761"/>
    <cellStyle name="Heading 3 2 2 22 7" xfId="19138"/>
    <cellStyle name="Heading 3 2 2 22 7 2" xfId="19946"/>
    <cellStyle name="Heading 3 2 2 22 7 2 2" xfId="24391"/>
    <cellStyle name="Heading 3 2 2 22 7 2 2 2" xfId="32712"/>
    <cellStyle name="Heading 3 2 2 22 7 2 3" xfId="22178"/>
    <cellStyle name="Heading 3 2 2 22 7 2 3 2" xfId="32713"/>
    <cellStyle name="Heading 3 2 2 22 7 2 4" xfId="28621"/>
    <cellStyle name="Heading 3 2 2 22 7 3" xfId="23583"/>
    <cellStyle name="Heading 3 2 2 22 7 3 2" xfId="32714"/>
    <cellStyle name="Heading 3 2 2 22 7 4" xfId="21370"/>
    <cellStyle name="Heading 3 2 2 22 7 4 2" xfId="32715"/>
    <cellStyle name="Heading 3 2 2 22 7 5" xfId="27813"/>
    <cellStyle name="Heading 3 2 2 22 8" xfId="19190"/>
    <cellStyle name="Heading 3 2 2 22 8 2" xfId="19998"/>
    <cellStyle name="Heading 3 2 2 22 8 2 2" xfId="24443"/>
    <cellStyle name="Heading 3 2 2 22 8 2 2 2" xfId="32716"/>
    <cellStyle name="Heading 3 2 2 22 8 2 3" xfId="22230"/>
    <cellStyle name="Heading 3 2 2 22 8 2 3 2" xfId="32717"/>
    <cellStyle name="Heading 3 2 2 22 8 2 4" xfId="28673"/>
    <cellStyle name="Heading 3 2 2 22 8 3" xfId="23635"/>
    <cellStyle name="Heading 3 2 2 22 8 3 2" xfId="32718"/>
    <cellStyle name="Heading 3 2 2 22 8 4" xfId="21422"/>
    <cellStyle name="Heading 3 2 2 22 8 4 2" xfId="32719"/>
    <cellStyle name="Heading 3 2 2 22 8 5" xfId="27865"/>
    <cellStyle name="Heading 3 2 2 22 9" xfId="19242"/>
    <cellStyle name="Heading 3 2 2 22 9 2" xfId="20050"/>
    <cellStyle name="Heading 3 2 2 22 9 2 2" xfId="24495"/>
    <cellStyle name="Heading 3 2 2 22 9 2 2 2" xfId="32720"/>
    <cellStyle name="Heading 3 2 2 22 9 2 3" xfId="22282"/>
    <cellStyle name="Heading 3 2 2 22 9 2 3 2" xfId="32721"/>
    <cellStyle name="Heading 3 2 2 22 9 2 4" xfId="28725"/>
    <cellStyle name="Heading 3 2 2 22 9 3" xfId="23687"/>
    <cellStyle name="Heading 3 2 2 22 9 3 2" xfId="32722"/>
    <cellStyle name="Heading 3 2 2 22 9 4" xfId="21474"/>
    <cellStyle name="Heading 3 2 2 22 9 4 2" xfId="32723"/>
    <cellStyle name="Heading 3 2 2 22 9 5" xfId="27917"/>
    <cellStyle name="Heading 3 2 2 23" xfId="18725"/>
    <cellStyle name="Heading 3 2 2 23 10" xfId="19278"/>
    <cellStyle name="Heading 3 2 2 23 10 2" xfId="20086"/>
    <cellStyle name="Heading 3 2 2 23 10 2 2" xfId="24531"/>
    <cellStyle name="Heading 3 2 2 23 10 2 2 2" xfId="32724"/>
    <cellStyle name="Heading 3 2 2 23 10 2 3" xfId="22318"/>
    <cellStyle name="Heading 3 2 2 23 10 2 3 2" xfId="32725"/>
    <cellStyle name="Heading 3 2 2 23 10 2 4" xfId="28761"/>
    <cellStyle name="Heading 3 2 2 23 10 3" xfId="23723"/>
    <cellStyle name="Heading 3 2 2 23 10 3 2" xfId="32726"/>
    <cellStyle name="Heading 3 2 2 23 10 4" xfId="21510"/>
    <cellStyle name="Heading 3 2 2 23 10 4 2" xfId="32727"/>
    <cellStyle name="Heading 3 2 2 23 10 5" xfId="27953"/>
    <cellStyle name="Heading 3 2 2 23 11" xfId="19330"/>
    <cellStyle name="Heading 3 2 2 23 11 2" xfId="20138"/>
    <cellStyle name="Heading 3 2 2 23 11 2 2" xfId="24583"/>
    <cellStyle name="Heading 3 2 2 23 11 2 2 2" xfId="32728"/>
    <cellStyle name="Heading 3 2 2 23 11 2 3" xfId="22370"/>
    <cellStyle name="Heading 3 2 2 23 11 2 3 2" xfId="32729"/>
    <cellStyle name="Heading 3 2 2 23 11 2 4" xfId="28813"/>
    <cellStyle name="Heading 3 2 2 23 11 3" xfId="23775"/>
    <cellStyle name="Heading 3 2 2 23 11 3 2" xfId="32730"/>
    <cellStyle name="Heading 3 2 2 23 11 4" xfId="21562"/>
    <cellStyle name="Heading 3 2 2 23 11 4 2" xfId="32731"/>
    <cellStyle name="Heading 3 2 2 23 11 5" xfId="28005"/>
    <cellStyle name="Heading 3 2 2 23 12" xfId="19382"/>
    <cellStyle name="Heading 3 2 2 23 12 2" xfId="20190"/>
    <cellStyle name="Heading 3 2 2 23 12 2 2" xfId="24635"/>
    <cellStyle name="Heading 3 2 2 23 12 2 2 2" xfId="32732"/>
    <cellStyle name="Heading 3 2 2 23 12 2 3" xfId="22422"/>
    <cellStyle name="Heading 3 2 2 23 12 2 3 2" xfId="32733"/>
    <cellStyle name="Heading 3 2 2 23 12 2 4" xfId="28865"/>
    <cellStyle name="Heading 3 2 2 23 12 3" xfId="23827"/>
    <cellStyle name="Heading 3 2 2 23 12 3 2" xfId="32734"/>
    <cellStyle name="Heading 3 2 2 23 12 4" xfId="21614"/>
    <cellStyle name="Heading 3 2 2 23 12 4 2" xfId="32735"/>
    <cellStyle name="Heading 3 2 2 23 12 5" xfId="28057"/>
    <cellStyle name="Heading 3 2 2 23 13" xfId="19434"/>
    <cellStyle name="Heading 3 2 2 23 13 2" xfId="20242"/>
    <cellStyle name="Heading 3 2 2 23 13 2 2" xfId="24687"/>
    <cellStyle name="Heading 3 2 2 23 13 2 2 2" xfId="32736"/>
    <cellStyle name="Heading 3 2 2 23 13 2 3" xfId="22474"/>
    <cellStyle name="Heading 3 2 2 23 13 2 3 2" xfId="32737"/>
    <cellStyle name="Heading 3 2 2 23 13 2 4" xfId="28917"/>
    <cellStyle name="Heading 3 2 2 23 13 3" xfId="23879"/>
    <cellStyle name="Heading 3 2 2 23 13 3 2" xfId="32738"/>
    <cellStyle name="Heading 3 2 2 23 13 4" xfId="21666"/>
    <cellStyle name="Heading 3 2 2 23 13 4 2" xfId="32739"/>
    <cellStyle name="Heading 3 2 2 23 13 5" xfId="28109"/>
    <cellStyle name="Heading 3 2 2 23 14" xfId="19486"/>
    <cellStyle name="Heading 3 2 2 23 14 2" xfId="20294"/>
    <cellStyle name="Heading 3 2 2 23 14 2 2" xfId="24739"/>
    <cellStyle name="Heading 3 2 2 23 14 2 2 2" xfId="32740"/>
    <cellStyle name="Heading 3 2 2 23 14 2 3" xfId="22526"/>
    <cellStyle name="Heading 3 2 2 23 14 2 3 2" xfId="32741"/>
    <cellStyle name="Heading 3 2 2 23 14 2 4" xfId="28969"/>
    <cellStyle name="Heading 3 2 2 23 14 3" xfId="23931"/>
    <cellStyle name="Heading 3 2 2 23 14 3 2" xfId="32742"/>
    <cellStyle name="Heading 3 2 2 23 14 4" xfId="21718"/>
    <cellStyle name="Heading 3 2 2 23 14 4 2" xfId="32743"/>
    <cellStyle name="Heading 3 2 2 23 14 5" xfId="28161"/>
    <cellStyle name="Heading 3 2 2 23 15" xfId="19538"/>
    <cellStyle name="Heading 3 2 2 23 15 2" xfId="20346"/>
    <cellStyle name="Heading 3 2 2 23 15 2 2" xfId="24791"/>
    <cellStyle name="Heading 3 2 2 23 15 2 2 2" xfId="32744"/>
    <cellStyle name="Heading 3 2 2 23 15 2 3" xfId="22578"/>
    <cellStyle name="Heading 3 2 2 23 15 2 3 2" xfId="32745"/>
    <cellStyle name="Heading 3 2 2 23 15 2 4" xfId="29021"/>
    <cellStyle name="Heading 3 2 2 23 15 3" xfId="23983"/>
    <cellStyle name="Heading 3 2 2 23 15 3 2" xfId="32746"/>
    <cellStyle name="Heading 3 2 2 23 15 4" xfId="21770"/>
    <cellStyle name="Heading 3 2 2 23 15 4 2" xfId="32747"/>
    <cellStyle name="Heading 3 2 2 23 15 5" xfId="28213"/>
    <cellStyle name="Heading 3 2 2 23 16" xfId="19590"/>
    <cellStyle name="Heading 3 2 2 23 16 2" xfId="24035"/>
    <cellStyle name="Heading 3 2 2 23 16 2 2" xfId="32748"/>
    <cellStyle name="Heading 3 2 2 23 16 3" xfId="21822"/>
    <cellStyle name="Heading 3 2 2 23 16 3 2" xfId="32749"/>
    <cellStyle name="Heading 3 2 2 23 16 4" xfId="28265"/>
    <cellStyle name="Heading 3 2 2 23 17" xfId="27464"/>
    <cellStyle name="Heading 3 2 2 23 2" xfId="18786"/>
    <cellStyle name="Heading 3 2 2 23 2 2" xfId="19670"/>
    <cellStyle name="Heading 3 2 2 23 2 2 2" xfId="24115"/>
    <cellStyle name="Heading 3 2 2 23 2 2 2 2" xfId="32750"/>
    <cellStyle name="Heading 3 2 2 23 2 2 3" xfId="21902"/>
    <cellStyle name="Heading 3 2 2 23 2 2 3 2" xfId="32751"/>
    <cellStyle name="Heading 3 2 2 23 2 2 4" xfId="28345"/>
    <cellStyle name="Heading 3 2 2 23 2 3" xfId="23287"/>
    <cellStyle name="Heading 3 2 2 23 2 3 2" xfId="32752"/>
    <cellStyle name="Heading 3 2 2 23 2 4" xfId="21074"/>
    <cellStyle name="Heading 3 2 2 23 2 4 2" xfId="32753"/>
    <cellStyle name="Heading 3 2 2 23 2 5" xfId="27537"/>
    <cellStyle name="Heading 3 2 2 23 3" xfId="18840"/>
    <cellStyle name="Heading 3 2 2 23 3 2" xfId="19722"/>
    <cellStyle name="Heading 3 2 2 23 3 2 2" xfId="24167"/>
    <cellStyle name="Heading 3 2 2 23 3 2 2 2" xfId="32754"/>
    <cellStyle name="Heading 3 2 2 23 3 2 3" xfId="21954"/>
    <cellStyle name="Heading 3 2 2 23 3 2 3 2" xfId="32755"/>
    <cellStyle name="Heading 3 2 2 23 3 2 4" xfId="28397"/>
    <cellStyle name="Heading 3 2 2 23 3 3" xfId="18914"/>
    <cellStyle name="Heading 3 2 2 23 3 3 2" xfId="23359"/>
    <cellStyle name="Heading 3 2 2 23 3 3 2 2" xfId="32757"/>
    <cellStyle name="Heading 3 2 2 23 3 3 3" xfId="21146"/>
    <cellStyle name="Heading 3 2 2 23 3 3 3 2" xfId="32758"/>
    <cellStyle name="Heading 3 2 2 23 3 3 4" xfId="32756"/>
    <cellStyle name="Heading 3 2 2 23 3 4" xfId="27589"/>
    <cellStyle name="Heading 3 2 2 23 4" xfId="18966"/>
    <cellStyle name="Heading 3 2 2 23 4 2" xfId="19774"/>
    <cellStyle name="Heading 3 2 2 23 4 2 2" xfId="24219"/>
    <cellStyle name="Heading 3 2 2 23 4 2 2 2" xfId="32759"/>
    <cellStyle name="Heading 3 2 2 23 4 2 3" xfId="22006"/>
    <cellStyle name="Heading 3 2 2 23 4 2 3 2" xfId="32760"/>
    <cellStyle name="Heading 3 2 2 23 4 2 4" xfId="28449"/>
    <cellStyle name="Heading 3 2 2 23 4 3" xfId="23411"/>
    <cellStyle name="Heading 3 2 2 23 4 3 2" xfId="32761"/>
    <cellStyle name="Heading 3 2 2 23 4 4" xfId="21198"/>
    <cellStyle name="Heading 3 2 2 23 4 4 2" xfId="32762"/>
    <cellStyle name="Heading 3 2 2 23 4 5" xfId="27641"/>
    <cellStyle name="Heading 3 2 2 23 5" xfId="19018"/>
    <cellStyle name="Heading 3 2 2 23 5 2" xfId="19826"/>
    <cellStyle name="Heading 3 2 2 23 5 2 2" xfId="24271"/>
    <cellStyle name="Heading 3 2 2 23 5 2 2 2" xfId="32763"/>
    <cellStyle name="Heading 3 2 2 23 5 2 3" xfId="22058"/>
    <cellStyle name="Heading 3 2 2 23 5 2 3 2" xfId="32764"/>
    <cellStyle name="Heading 3 2 2 23 5 2 4" xfId="28501"/>
    <cellStyle name="Heading 3 2 2 23 5 3" xfId="23463"/>
    <cellStyle name="Heading 3 2 2 23 5 3 2" xfId="32765"/>
    <cellStyle name="Heading 3 2 2 23 5 4" xfId="21250"/>
    <cellStyle name="Heading 3 2 2 23 5 4 2" xfId="32766"/>
    <cellStyle name="Heading 3 2 2 23 5 5" xfId="27693"/>
    <cellStyle name="Heading 3 2 2 23 6" xfId="19070"/>
    <cellStyle name="Heading 3 2 2 23 6 2" xfId="19878"/>
    <cellStyle name="Heading 3 2 2 23 6 2 2" xfId="24323"/>
    <cellStyle name="Heading 3 2 2 23 6 2 2 2" xfId="32767"/>
    <cellStyle name="Heading 3 2 2 23 6 2 3" xfId="22110"/>
    <cellStyle name="Heading 3 2 2 23 6 2 3 2" xfId="32768"/>
    <cellStyle name="Heading 3 2 2 23 6 2 4" xfId="28553"/>
    <cellStyle name="Heading 3 2 2 23 6 3" xfId="23515"/>
    <cellStyle name="Heading 3 2 2 23 6 3 2" xfId="32769"/>
    <cellStyle name="Heading 3 2 2 23 6 4" xfId="21302"/>
    <cellStyle name="Heading 3 2 2 23 6 4 2" xfId="32770"/>
    <cellStyle name="Heading 3 2 2 23 6 5" xfId="27745"/>
    <cellStyle name="Heading 3 2 2 23 7" xfId="19122"/>
    <cellStyle name="Heading 3 2 2 23 7 2" xfId="19930"/>
    <cellStyle name="Heading 3 2 2 23 7 2 2" xfId="24375"/>
    <cellStyle name="Heading 3 2 2 23 7 2 2 2" xfId="32771"/>
    <cellStyle name="Heading 3 2 2 23 7 2 3" xfId="22162"/>
    <cellStyle name="Heading 3 2 2 23 7 2 3 2" xfId="32772"/>
    <cellStyle name="Heading 3 2 2 23 7 2 4" xfId="28605"/>
    <cellStyle name="Heading 3 2 2 23 7 3" xfId="23567"/>
    <cellStyle name="Heading 3 2 2 23 7 3 2" xfId="32773"/>
    <cellStyle name="Heading 3 2 2 23 7 4" xfId="21354"/>
    <cellStyle name="Heading 3 2 2 23 7 4 2" xfId="32774"/>
    <cellStyle name="Heading 3 2 2 23 7 5" xfId="27797"/>
    <cellStyle name="Heading 3 2 2 23 8" xfId="19174"/>
    <cellStyle name="Heading 3 2 2 23 8 2" xfId="19982"/>
    <cellStyle name="Heading 3 2 2 23 8 2 2" xfId="24427"/>
    <cellStyle name="Heading 3 2 2 23 8 2 2 2" xfId="32775"/>
    <cellStyle name="Heading 3 2 2 23 8 2 3" xfId="22214"/>
    <cellStyle name="Heading 3 2 2 23 8 2 3 2" xfId="32776"/>
    <cellStyle name="Heading 3 2 2 23 8 2 4" xfId="28657"/>
    <cellStyle name="Heading 3 2 2 23 8 3" xfId="23619"/>
    <cellStyle name="Heading 3 2 2 23 8 3 2" xfId="32777"/>
    <cellStyle name="Heading 3 2 2 23 8 4" xfId="21406"/>
    <cellStyle name="Heading 3 2 2 23 8 4 2" xfId="32778"/>
    <cellStyle name="Heading 3 2 2 23 8 5" xfId="27849"/>
    <cellStyle name="Heading 3 2 2 23 9" xfId="19226"/>
    <cellStyle name="Heading 3 2 2 23 9 2" xfId="20034"/>
    <cellStyle name="Heading 3 2 2 23 9 2 2" xfId="24479"/>
    <cellStyle name="Heading 3 2 2 23 9 2 2 2" xfId="32779"/>
    <cellStyle name="Heading 3 2 2 23 9 2 3" xfId="22266"/>
    <cellStyle name="Heading 3 2 2 23 9 2 3 2" xfId="32780"/>
    <cellStyle name="Heading 3 2 2 23 9 2 4" xfId="28709"/>
    <cellStyle name="Heading 3 2 2 23 9 3" xfId="23671"/>
    <cellStyle name="Heading 3 2 2 23 9 3 2" xfId="32781"/>
    <cellStyle name="Heading 3 2 2 23 9 4" xfId="21458"/>
    <cellStyle name="Heading 3 2 2 23 9 4 2" xfId="32782"/>
    <cellStyle name="Heading 3 2 2 23 9 5" xfId="27901"/>
    <cellStyle name="Heading 3 2 2 24" xfId="18750"/>
    <cellStyle name="Heading 3 2 2 24 10" xfId="19303"/>
    <cellStyle name="Heading 3 2 2 24 10 2" xfId="20111"/>
    <cellStyle name="Heading 3 2 2 24 10 2 2" xfId="24556"/>
    <cellStyle name="Heading 3 2 2 24 10 2 2 2" xfId="32783"/>
    <cellStyle name="Heading 3 2 2 24 10 2 3" xfId="22343"/>
    <cellStyle name="Heading 3 2 2 24 10 2 3 2" xfId="32784"/>
    <cellStyle name="Heading 3 2 2 24 10 2 4" xfId="28786"/>
    <cellStyle name="Heading 3 2 2 24 10 3" xfId="23748"/>
    <cellStyle name="Heading 3 2 2 24 10 3 2" xfId="32785"/>
    <cellStyle name="Heading 3 2 2 24 10 4" xfId="21535"/>
    <cellStyle name="Heading 3 2 2 24 10 4 2" xfId="32786"/>
    <cellStyle name="Heading 3 2 2 24 10 5" xfId="27978"/>
    <cellStyle name="Heading 3 2 2 24 11" xfId="19355"/>
    <cellStyle name="Heading 3 2 2 24 11 2" xfId="20163"/>
    <cellStyle name="Heading 3 2 2 24 11 2 2" xfId="24608"/>
    <cellStyle name="Heading 3 2 2 24 11 2 2 2" xfId="32787"/>
    <cellStyle name="Heading 3 2 2 24 11 2 3" xfId="22395"/>
    <cellStyle name="Heading 3 2 2 24 11 2 3 2" xfId="32788"/>
    <cellStyle name="Heading 3 2 2 24 11 2 4" xfId="28838"/>
    <cellStyle name="Heading 3 2 2 24 11 3" xfId="23800"/>
    <cellStyle name="Heading 3 2 2 24 11 3 2" xfId="32789"/>
    <cellStyle name="Heading 3 2 2 24 11 4" xfId="21587"/>
    <cellStyle name="Heading 3 2 2 24 11 4 2" xfId="32790"/>
    <cellStyle name="Heading 3 2 2 24 11 5" xfId="28030"/>
    <cellStyle name="Heading 3 2 2 24 12" xfId="19407"/>
    <cellStyle name="Heading 3 2 2 24 12 2" xfId="20215"/>
    <cellStyle name="Heading 3 2 2 24 12 2 2" xfId="24660"/>
    <cellStyle name="Heading 3 2 2 24 12 2 2 2" xfId="32791"/>
    <cellStyle name="Heading 3 2 2 24 12 2 3" xfId="22447"/>
    <cellStyle name="Heading 3 2 2 24 12 2 3 2" xfId="32792"/>
    <cellStyle name="Heading 3 2 2 24 12 2 4" xfId="28890"/>
    <cellStyle name="Heading 3 2 2 24 12 3" xfId="23852"/>
    <cellStyle name="Heading 3 2 2 24 12 3 2" xfId="32793"/>
    <cellStyle name="Heading 3 2 2 24 12 4" xfId="21639"/>
    <cellStyle name="Heading 3 2 2 24 12 4 2" xfId="32794"/>
    <cellStyle name="Heading 3 2 2 24 12 5" xfId="28082"/>
    <cellStyle name="Heading 3 2 2 24 13" xfId="19459"/>
    <cellStyle name="Heading 3 2 2 24 13 2" xfId="20267"/>
    <cellStyle name="Heading 3 2 2 24 13 2 2" xfId="24712"/>
    <cellStyle name="Heading 3 2 2 24 13 2 2 2" xfId="32795"/>
    <cellStyle name="Heading 3 2 2 24 13 2 3" xfId="22499"/>
    <cellStyle name="Heading 3 2 2 24 13 2 3 2" xfId="32796"/>
    <cellStyle name="Heading 3 2 2 24 13 2 4" xfId="28942"/>
    <cellStyle name="Heading 3 2 2 24 13 3" xfId="23904"/>
    <cellStyle name="Heading 3 2 2 24 13 3 2" xfId="32797"/>
    <cellStyle name="Heading 3 2 2 24 13 4" xfId="21691"/>
    <cellStyle name="Heading 3 2 2 24 13 4 2" xfId="32798"/>
    <cellStyle name="Heading 3 2 2 24 13 5" xfId="28134"/>
    <cellStyle name="Heading 3 2 2 24 14" xfId="19511"/>
    <cellStyle name="Heading 3 2 2 24 14 2" xfId="20319"/>
    <cellStyle name="Heading 3 2 2 24 14 2 2" xfId="24764"/>
    <cellStyle name="Heading 3 2 2 24 14 2 2 2" xfId="32799"/>
    <cellStyle name="Heading 3 2 2 24 14 2 3" xfId="22551"/>
    <cellStyle name="Heading 3 2 2 24 14 2 3 2" xfId="32800"/>
    <cellStyle name="Heading 3 2 2 24 14 2 4" xfId="28994"/>
    <cellStyle name="Heading 3 2 2 24 14 3" xfId="23956"/>
    <cellStyle name="Heading 3 2 2 24 14 3 2" xfId="32801"/>
    <cellStyle name="Heading 3 2 2 24 14 4" xfId="21743"/>
    <cellStyle name="Heading 3 2 2 24 14 4 2" xfId="32802"/>
    <cellStyle name="Heading 3 2 2 24 14 5" xfId="28186"/>
    <cellStyle name="Heading 3 2 2 24 15" xfId="19563"/>
    <cellStyle name="Heading 3 2 2 24 15 2" xfId="20371"/>
    <cellStyle name="Heading 3 2 2 24 15 2 2" xfId="24816"/>
    <cellStyle name="Heading 3 2 2 24 15 2 2 2" xfId="32803"/>
    <cellStyle name="Heading 3 2 2 24 15 2 3" xfId="22603"/>
    <cellStyle name="Heading 3 2 2 24 15 2 3 2" xfId="32804"/>
    <cellStyle name="Heading 3 2 2 24 15 2 4" xfId="29046"/>
    <cellStyle name="Heading 3 2 2 24 15 3" xfId="24008"/>
    <cellStyle name="Heading 3 2 2 24 15 3 2" xfId="32805"/>
    <cellStyle name="Heading 3 2 2 24 15 4" xfId="21795"/>
    <cellStyle name="Heading 3 2 2 24 15 4 2" xfId="32806"/>
    <cellStyle name="Heading 3 2 2 24 15 5" xfId="28238"/>
    <cellStyle name="Heading 3 2 2 24 16" xfId="19615"/>
    <cellStyle name="Heading 3 2 2 24 16 2" xfId="24060"/>
    <cellStyle name="Heading 3 2 2 24 16 2 2" xfId="32807"/>
    <cellStyle name="Heading 3 2 2 24 16 3" xfId="21847"/>
    <cellStyle name="Heading 3 2 2 24 16 3 2" xfId="32808"/>
    <cellStyle name="Heading 3 2 2 24 16 4" xfId="28290"/>
    <cellStyle name="Heading 3 2 2 24 17" xfId="27489"/>
    <cellStyle name="Heading 3 2 2 24 2" xfId="18811"/>
    <cellStyle name="Heading 3 2 2 24 2 2" xfId="19695"/>
    <cellStyle name="Heading 3 2 2 24 2 2 2" xfId="24140"/>
    <cellStyle name="Heading 3 2 2 24 2 2 2 2" xfId="32809"/>
    <cellStyle name="Heading 3 2 2 24 2 2 3" xfId="21927"/>
    <cellStyle name="Heading 3 2 2 24 2 2 3 2" xfId="32810"/>
    <cellStyle name="Heading 3 2 2 24 2 2 4" xfId="28370"/>
    <cellStyle name="Heading 3 2 2 24 2 3" xfId="23312"/>
    <cellStyle name="Heading 3 2 2 24 2 3 2" xfId="32811"/>
    <cellStyle name="Heading 3 2 2 24 2 4" xfId="21099"/>
    <cellStyle name="Heading 3 2 2 24 2 4 2" xfId="32812"/>
    <cellStyle name="Heading 3 2 2 24 2 5" xfId="27562"/>
    <cellStyle name="Heading 3 2 2 24 3" xfId="18865"/>
    <cellStyle name="Heading 3 2 2 24 3 2" xfId="19747"/>
    <cellStyle name="Heading 3 2 2 24 3 2 2" xfId="24192"/>
    <cellStyle name="Heading 3 2 2 24 3 2 2 2" xfId="32813"/>
    <cellStyle name="Heading 3 2 2 24 3 2 3" xfId="21979"/>
    <cellStyle name="Heading 3 2 2 24 3 2 3 2" xfId="32814"/>
    <cellStyle name="Heading 3 2 2 24 3 2 4" xfId="28422"/>
    <cellStyle name="Heading 3 2 2 24 3 3" xfId="18939"/>
    <cellStyle name="Heading 3 2 2 24 3 3 2" xfId="23384"/>
    <cellStyle name="Heading 3 2 2 24 3 3 2 2" xfId="32816"/>
    <cellStyle name="Heading 3 2 2 24 3 3 3" xfId="21171"/>
    <cellStyle name="Heading 3 2 2 24 3 3 3 2" xfId="32817"/>
    <cellStyle name="Heading 3 2 2 24 3 3 4" xfId="32815"/>
    <cellStyle name="Heading 3 2 2 24 3 4" xfId="27614"/>
    <cellStyle name="Heading 3 2 2 24 4" xfId="18991"/>
    <cellStyle name="Heading 3 2 2 24 4 2" xfId="19799"/>
    <cellStyle name="Heading 3 2 2 24 4 2 2" xfId="24244"/>
    <cellStyle name="Heading 3 2 2 24 4 2 2 2" xfId="32818"/>
    <cellStyle name="Heading 3 2 2 24 4 2 3" xfId="22031"/>
    <cellStyle name="Heading 3 2 2 24 4 2 3 2" xfId="32819"/>
    <cellStyle name="Heading 3 2 2 24 4 2 4" xfId="28474"/>
    <cellStyle name="Heading 3 2 2 24 4 3" xfId="23436"/>
    <cellStyle name="Heading 3 2 2 24 4 3 2" xfId="32820"/>
    <cellStyle name="Heading 3 2 2 24 4 4" xfId="21223"/>
    <cellStyle name="Heading 3 2 2 24 4 4 2" xfId="32821"/>
    <cellStyle name="Heading 3 2 2 24 4 5" xfId="27666"/>
    <cellStyle name="Heading 3 2 2 24 5" xfId="19043"/>
    <cellStyle name="Heading 3 2 2 24 5 2" xfId="19851"/>
    <cellStyle name="Heading 3 2 2 24 5 2 2" xfId="24296"/>
    <cellStyle name="Heading 3 2 2 24 5 2 2 2" xfId="32822"/>
    <cellStyle name="Heading 3 2 2 24 5 2 3" xfId="22083"/>
    <cellStyle name="Heading 3 2 2 24 5 2 3 2" xfId="32823"/>
    <cellStyle name="Heading 3 2 2 24 5 2 4" xfId="28526"/>
    <cellStyle name="Heading 3 2 2 24 5 3" xfId="23488"/>
    <cellStyle name="Heading 3 2 2 24 5 3 2" xfId="32824"/>
    <cellStyle name="Heading 3 2 2 24 5 4" xfId="21275"/>
    <cellStyle name="Heading 3 2 2 24 5 4 2" xfId="32825"/>
    <cellStyle name="Heading 3 2 2 24 5 5" xfId="27718"/>
    <cellStyle name="Heading 3 2 2 24 6" xfId="19095"/>
    <cellStyle name="Heading 3 2 2 24 6 2" xfId="19903"/>
    <cellStyle name="Heading 3 2 2 24 6 2 2" xfId="24348"/>
    <cellStyle name="Heading 3 2 2 24 6 2 2 2" xfId="32826"/>
    <cellStyle name="Heading 3 2 2 24 6 2 3" xfId="22135"/>
    <cellStyle name="Heading 3 2 2 24 6 2 3 2" xfId="32827"/>
    <cellStyle name="Heading 3 2 2 24 6 2 4" xfId="28578"/>
    <cellStyle name="Heading 3 2 2 24 6 3" xfId="23540"/>
    <cellStyle name="Heading 3 2 2 24 6 3 2" xfId="32828"/>
    <cellStyle name="Heading 3 2 2 24 6 4" xfId="21327"/>
    <cellStyle name="Heading 3 2 2 24 6 4 2" xfId="32829"/>
    <cellStyle name="Heading 3 2 2 24 6 5" xfId="27770"/>
    <cellStyle name="Heading 3 2 2 24 7" xfId="19147"/>
    <cellStyle name="Heading 3 2 2 24 7 2" xfId="19955"/>
    <cellStyle name="Heading 3 2 2 24 7 2 2" xfId="24400"/>
    <cellStyle name="Heading 3 2 2 24 7 2 2 2" xfId="32830"/>
    <cellStyle name="Heading 3 2 2 24 7 2 3" xfId="22187"/>
    <cellStyle name="Heading 3 2 2 24 7 2 3 2" xfId="32831"/>
    <cellStyle name="Heading 3 2 2 24 7 2 4" xfId="28630"/>
    <cellStyle name="Heading 3 2 2 24 7 3" xfId="23592"/>
    <cellStyle name="Heading 3 2 2 24 7 3 2" xfId="32832"/>
    <cellStyle name="Heading 3 2 2 24 7 4" xfId="21379"/>
    <cellStyle name="Heading 3 2 2 24 7 4 2" xfId="32833"/>
    <cellStyle name="Heading 3 2 2 24 7 5" xfId="27822"/>
    <cellStyle name="Heading 3 2 2 24 8" xfId="19199"/>
    <cellStyle name="Heading 3 2 2 24 8 2" xfId="20007"/>
    <cellStyle name="Heading 3 2 2 24 8 2 2" xfId="24452"/>
    <cellStyle name="Heading 3 2 2 24 8 2 2 2" xfId="32834"/>
    <cellStyle name="Heading 3 2 2 24 8 2 3" xfId="22239"/>
    <cellStyle name="Heading 3 2 2 24 8 2 3 2" xfId="32835"/>
    <cellStyle name="Heading 3 2 2 24 8 2 4" xfId="28682"/>
    <cellStyle name="Heading 3 2 2 24 8 3" xfId="23644"/>
    <cellStyle name="Heading 3 2 2 24 8 3 2" xfId="32836"/>
    <cellStyle name="Heading 3 2 2 24 8 4" xfId="21431"/>
    <cellStyle name="Heading 3 2 2 24 8 4 2" xfId="32837"/>
    <cellStyle name="Heading 3 2 2 24 8 5" xfId="27874"/>
    <cellStyle name="Heading 3 2 2 24 9" xfId="19251"/>
    <cellStyle name="Heading 3 2 2 24 9 2" xfId="20059"/>
    <cellStyle name="Heading 3 2 2 24 9 2 2" xfId="24504"/>
    <cellStyle name="Heading 3 2 2 24 9 2 2 2" xfId="32838"/>
    <cellStyle name="Heading 3 2 2 24 9 2 3" xfId="22291"/>
    <cellStyle name="Heading 3 2 2 24 9 2 3 2" xfId="32839"/>
    <cellStyle name="Heading 3 2 2 24 9 2 4" xfId="28734"/>
    <cellStyle name="Heading 3 2 2 24 9 3" xfId="23696"/>
    <cellStyle name="Heading 3 2 2 24 9 3 2" xfId="32840"/>
    <cellStyle name="Heading 3 2 2 24 9 4" xfId="21483"/>
    <cellStyle name="Heading 3 2 2 24 9 4 2" xfId="32841"/>
    <cellStyle name="Heading 3 2 2 24 9 5" xfId="27926"/>
    <cellStyle name="Heading 3 2 2 25" xfId="18735"/>
    <cellStyle name="Heading 3 2 2 25 10" xfId="19288"/>
    <cellStyle name="Heading 3 2 2 25 10 2" xfId="20096"/>
    <cellStyle name="Heading 3 2 2 25 10 2 2" xfId="24541"/>
    <cellStyle name="Heading 3 2 2 25 10 2 2 2" xfId="32842"/>
    <cellStyle name="Heading 3 2 2 25 10 2 3" xfId="22328"/>
    <cellStyle name="Heading 3 2 2 25 10 2 3 2" xfId="32843"/>
    <cellStyle name="Heading 3 2 2 25 10 2 4" xfId="28771"/>
    <cellStyle name="Heading 3 2 2 25 10 3" xfId="23733"/>
    <cellStyle name="Heading 3 2 2 25 10 3 2" xfId="32844"/>
    <cellStyle name="Heading 3 2 2 25 10 4" xfId="21520"/>
    <cellStyle name="Heading 3 2 2 25 10 4 2" xfId="32845"/>
    <cellStyle name="Heading 3 2 2 25 10 5" xfId="27963"/>
    <cellStyle name="Heading 3 2 2 25 11" xfId="19340"/>
    <cellStyle name="Heading 3 2 2 25 11 2" xfId="20148"/>
    <cellStyle name="Heading 3 2 2 25 11 2 2" xfId="24593"/>
    <cellStyle name="Heading 3 2 2 25 11 2 2 2" xfId="32846"/>
    <cellStyle name="Heading 3 2 2 25 11 2 3" xfId="22380"/>
    <cellStyle name="Heading 3 2 2 25 11 2 3 2" xfId="32847"/>
    <cellStyle name="Heading 3 2 2 25 11 2 4" xfId="28823"/>
    <cellStyle name="Heading 3 2 2 25 11 3" xfId="23785"/>
    <cellStyle name="Heading 3 2 2 25 11 3 2" xfId="32848"/>
    <cellStyle name="Heading 3 2 2 25 11 4" xfId="21572"/>
    <cellStyle name="Heading 3 2 2 25 11 4 2" xfId="32849"/>
    <cellStyle name="Heading 3 2 2 25 11 5" xfId="28015"/>
    <cellStyle name="Heading 3 2 2 25 12" xfId="19392"/>
    <cellStyle name="Heading 3 2 2 25 12 2" xfId="20200"/>
    <cellStyle name="Heading 3 2 2 25 12 2 2" xfId="24645"/>
    <cellStyle name="Heading 3 2 2 25 12 2 2 2" xfId="32850"/>
    <cellStyle name="Heading 3 2 2 25 12 2 3" xfId="22432"/>
    <cellStyle name="Heading 3 2 2 25 12 2 3 2" xfId="32851"/>
    <cellStyle name="Heading 3 2 2 25 12 2 4" xfId="28875"/>
    <cellStyle name="Heading 3 2 2 25 12 3" xfId="23837"/>
    <cellStyle name="Heading 3 2 2 25 12 3 2" xfId="32852"/>
    <cellStyle name="Heading 3 2 2 25 12 4" xfId="21624"/>
    <cellStyle name="Heading 3 2 2 25 12 4 2" xfId="32853"/>
    <cellStyle name="Heading 3 2 2 25 12 5" xfId="28067"/>
    <cellStyle name="Heading 3 2 2 25 13" xfId="19444"/>
    <cellStyle name="Heading 3 2 2 25 13 2" xfId="20252"/>
    <cellStyle name="Heading 3 2 2 25 13 2 2" xfId="24697"/>
    <cellStyle name="Heading 3 2 2 25 13 2 2 2" xfId="32854"/>
    <cellStyle name="Heading 3 2 2 25 13 2 3" xfId="22484"/>
    <cellStyle name="Heading 3 2 2 25 13 2 3 2" xfId="32855"/>
    <cellStyle name="Heading 3 2 2 25 13 2 4" xfId="28927"/>
    <cellStyle name="Heading 3 2 2 25 13 3" xfId="23889"/>
    <cellStyle name="Heading 3 2 2 25 13 3 2" xfId="32856"/>
    <cellStyle name="Heading 3 2 2 25 13 4" xfId="21676"/>
    <cellStyle name="Heading 3 2 2 25 13 4 2" xfId="32857"/>
    <cellStyle name="Heading 3 2 2 25 13 5" xfId="28119"/>
    <cellStyle name="Heading 3 2 2 25 14" xfId="19496"/>
    <cellStyle name="Heading 3 2 2 25 14 2" xfId="20304"/>
    <cellStyle name="Heading 3 2 2 25 14 2 2" xfId="24749"/>
    <cellStyle name="Heading 3 2 2 25 14 2 2 2" xfId="32858"/>
    <cellStyle name="Heading 3 2 2 25 14 2 3" xfId="22536"/>
    <cellStyle name="Heading 3 2 2 25 14 2 3 2" xfId="32859"/>
    <cellStyle name="Heading 3 2 2 25 14 2 4" xfId="28979"/>
    <cellStyle name="Heading 3 2 2 25 14 3" xfId="23941"/>
    <cellStyle name="Heading 3 2 2 25 14 3 2" xfId="32860"/>
    <cellStyle name="Heading 3 2 2 25 14 4" xfId="21728"/>
    <cellStyle name="Heading 3 2 2 25 14 4 2" xfId="32861"/>
    <cellStyle name="Heading 3 2 2 25 14 5" xfId="28171"/>
    <cellStyle name="Heading 3 2 2 25 15" xfId="19548"/>
    <cellStyle name="Heading 3 2 2 25 15 2" xfId="20356"/>
    <cellStyle name="Heading 3 2 2 25 15 2 2" xfId="24801"/>
    <cellStyle name="Heading 3 2 2 25 15 2 2 2" xfId="32862"/>
    <cellStyle name="Heading 3 2 2 25 15 2 3" xfId="22588"/>
    <cellStyle name="Heading 3 2 2 25 15 2 3 2" xfId="32863"/>
    <cellStyle name="Heading 3 2 2 25 15 2 4" xfId="29031"/>
    <cellStyle name="Heading 3 2 2 25 15 3" xfId="23993"/>
    <cellStyle name="Heading 3 2 2 25 15 3 2" xfId="32864"/>
    <cellStyle name="Heading 3 2 2 25 15 4" xfId="21780"/>
    <cellStyle name="Heading 3 2 2 25 15 4 2" xfId="32865"/>
    <cellStyle name="Heading 3 2 2 25 15 5" xfId="28223"/>
    <cellStyle name="Heading 3 2 2 25 16" xfId="19600"/>
    <cellStyle name="Heading 3 2 2 25 16 2" xfId="24045"/>
    <cellStyle name="Heading 3 2 2 25 16 2 2" xfId="32866"/>
    <cellStyle name="Heading 3 2 2 25 16 3" xfId="21832"/>
    <cellStyle name="Heading 3 2 2 25 16 3 2" xfId="32867"/>
    <cellStyle name="Heading 3 2 2 25 16 4" xfId="28275"/>
    <cellStyle name="Heading 3 2 2 25 17" xfId="27474"/>
    <cellStyle name="Heading 3 2 2 25 2" xfId="18796"/>
    <cellStyle name="Heading 3 2 2 25 2 2" xfId="19680"/>
    <cellStyle name="Heading 3 2 2 25 2 2 2" xfId="24125"/>
    <cellStyle name="Heading 3 2 2 25 2 2 2 2" xfId="32868"/>
    <cellStyle name="Heading 3 2 2 25 2 2 3" xfId="21912"/>
    <cellStyle name="Heading 3 2 2 25 2 2 3 2" xfId="32869"/>
    <cellStyle name="Heading 3 2 2 25 2 2 4" xfId="28355"/>
    <cellStyle name="Heading 3 2 2 25 2 3" xfId="23297"/>
    <cellStyle name="Heading 3 2 2 25 2 3 2" xfId="32870"/>
    <cellStyle name="Heading 3 2 2 25 2 4" xfId="21084"/>
    <cellStyle name="Heading 3 2 2 25 2 4 2" xfId="32871"/>
    <cellStyle name="Heading 3 2 2 25 2 5" xfId="27547"/>
    <cellStyle name="Heading 3 2 2 25 3" xfId="18850"/>
    <cellStyle name="Heading 3 2 2 25 3 2" xfId="19732"/>
    <cellStyle name="Heading 3 2 2 25 3 2 2" xfId="24177"/>
    <cellStyle name="Heading 3 2 2 25 3 2 2 2" xfId="32872"/>
    <cellStyle name="Heading 3 2 2 25 3 2 3" xfId="21964"/>
    <cellStyle name="Heading 3 2 2 25 3 2 3 2" xfId="32873"/>
    <cellStyle name="Heading 3 2 2 25 3 2 4" xfId="28407"/>
    <cellStyle name="Heading 3 2 2 25 3 3" xfId="18924"/>
    <cellStyle name="Heading 3 2 2 25 3 3 2" xfId="23369"/>
    <cellStyle name="Heading 3 2 2 25 3 3 2 2" xfId="32875"/>
    <cellStyle name="Heading 3 2 2 25 3 3 3" xfId="21156"/>
    <cellStyle name="Heading 3 2 2 25 3 3 3 2" xfId="32876"/>
    <cellStyle name="Heading 3 2 2 25 3 3 4" xfId="32874"/>
    <cellStyle name="Heading 3 2 2 25 3 4" xfId="27599"/>
    <cellStyle name="Heading 3 2 2 25 4" xfId="18976"/>
    <cellStyle name="Heading 3 2 2 25 4 2" xfId="19784"/>
    <cellStyle name="Heading 3 2 2 25 4 2 2" xfId="24229"/>
    <cellStyle name="Heading 3 2 2 25 4 2 2 2" xfId="32877"/>
    <cellStyle name="Heading 3 2 2 25 4 2 3" xfId="22016"/>
    <cellStyle name="Heading 3 2 2 25 4 2 3 2" xfId="32878"/>
    <cellStyle name="Heading 3 2 2 25 4 2 4" xfId="28459"/>
    <cellStyle name="Heading 3 2 2 25 4 3" xfId="23421"/>
    <cellStyle name="Heading 3 2 2 25 4 3 2" xfId="32879"/>
    <cellStyle name="Heading 3 2 2 25 4 4" xfId="21208"/>
    <cellStyle name="Heading 3 2 2 25 4 4 2" xfId="32880"/>
    <cellStyle name="Heading 3 2 2 25 4 5" xfId="27651"/>
    <cellStyle name="Heading 3 2 2 25 5" xfId="19028"/>
    <cellStyle name="Heading 3 2 2 25 5 2" xfId="19836"/>
    <cellStyle name="Heading 3 2 2 25 5 2 2" xfId="24281"/>
    <cellStyle name="Heading 3 2 2 25 5 2 2 2" xfId="32881"/>
    <cellStyle name="Heading 3 2 2 25 5 2 3" xfId="22068"/>
    <cellStyle name="Heading 3 2 2 25 5 2 3 2" xfId="32882"/>
    <cellStyle name="Heading 3 2 2 25 5 2 4" xfId="28511"/>
    <cellStyle name="Heading 3 2 2 25 5 3" xfId="23473"/>
    <cellStyle name="Heading 3 2 2 25 5 3 2" xfId="32883"/>
    <cellStyle name="Heading 3 2 2 25 5 4" xfId="21260"/>
    <cellStyle name="Heading 3 2 2 25 5 4 2" xfId="32884"/>
    <cellStyle name="Heading 3 2 2 25 5 5" xfId="27703"/>
    <cellStyle name="Heading 3 2 2 25 6" xfId="19080"/>
    <cellStyle name="Heading 3 2 2 25 6 2" xfId="19888"/>
    <cellStyle name="Heading 3 2 2 25 6 2 2" xfId="24333"/>
    <cellStyle name="Heading 3 2 2 25 6 2 2 2" xfId="32885"/>
    <cellStyle name="Heading 3 2 2 25 6 2 3" xfId="22120"/>
    <cellStyle name="Heading 3 2 2 25 6 2 3 2" xfId="32886"/>
    <cellStyle name="Heading 3 2 2 25 6 2 4" xfId="28563"/>
    <cellStyle name="Heading 3 2 2 25 6 3" xfId="23525"/>
    <cellStyle name="Heading 3 2 2 25 6 3 2" xfId="32887"/>
    <cellStyle name="Heading 3 2 2 25 6 4" xfId="21312"/>
    <cellStyle name="Heading 3 2 2 25 6 4 2" xfId="32888"/>
    <cellStyle name="Heading 3 2 2 25 6 5" xfId="27755"/>
    <cellStyle name="Heading 3 2 2 25 7" xfId="19132"/>
    <cellStyle name="Heading 3 2 2 25 7 2" xfId="19940"/>
    <cellStyle name="Heading 3 2 2 25 7 2 2" xfId="24385"/>
    <cellStyle name="Heading 3 2 2 25 7 2 2 2" xfId="32889"/>
    <cellStyle name="Heading 3 2 2 25 7 2 3" xfId="22172"/>
    <cellStyle name="Heading 3 2 2 25 7 2 3 2" xfId="32890"/>
    <cellStyle name="Heading 3 2 2 25 7 2 4" xfId="28615"/>
    <cellStyle name="Heading 3 2 2 25 7 3" xfId="23577"/>
    <cellStyle name="Heading 3 2 2 25 7 3 2" xfId="32891"/>
    <cellStyle name="Heading 3 2 2 25 7 4" xfId="21364"/>
    <cellStyle name="Heading 3 2 2 25 7 4 2" xfId="32892"/>
    <cellStyle name="Heading 3 2 2 25 7 5" xfId="27807"/>
    <cellStyle name="Heading 3 2 2 25 8" xfId="19184"/>
    <cellStyle name="Heading 3 2 2 25 8 2" xfId="19992"/>
    <cellStyle name="Heading 3 2 2 25 8 2 2" xfId="24437"/>
    <cellStyle name="Heading 3 2 2 25 8 2 2 2" xfId="32893"/>
    <cellStyle name="Heading 3 2 2 25 8 2 3" xfId="22224"/>
    <cellStyle name="Heading 3 2 2 25 8 2 3 2" xfId="32894"/>
    <cellStyle name="Heading 3 2 2 25 8 2 4" xfId="28667"/>
    <cellStyle name="Heading 3 2 2 25 8 3" xfId="23629"/>
    <cellStyle name="Heading 3 2 2 25 8 3 2" xfId="32895"/>
    <cellStyle name="Heading 3 2 2 25 8 4" xfId="21416"/>
    <cellStyle name="Heading 3 2 2 25 8 4 2" xfId="32896"/>
    <cellStyle name="Heading 3 2 2 25 8 5" xfId="27859"/>
    <cellStyle name="Heading 3 2 2 25 9" xfId="19236"/>
    <cellStyle name="Heading 3 2 2 25 9 2" xfId="20044"/>
    <cellStyle name="Heading 3 2 2 25 9 2 2" xfId="24489"/>
    <cellStyle name="Heading 3 2 2 25 9 2 2 2" xfId="32897"/>
    <cellStyle name="Heading 3 2 2 25 9 2 3" xfId="22276"/>
    <cellStyle name="Heading 3 2 2 25 9 2 3 2" xfId="32898"/>
    <cellStyle name="Heading 3 2 2 25 9 2 4" xfId="28719"/>
    <cellStyle name="Heading 3 2 2 25 9 3" xfId="23681"/>
    <cellStyle name="Heading 3 2 2 25 9 3 2" xfId="32899"/>
    <cellStyle name="Heading 3 2 2 25 9 4" xfId="21468"/>
    <cellStyle name="Heading 3 2 2 25 9 4 2" xfId="32900"/>
    <cellStyle name="Heading 3 2 2 25 9 5" xfId="27911"/>
    <cellStyle name="Heading 3 2 2 26" xfId="18745"/>
    <cellStyle name="Heading 3 2 2 26 10" xfId="19298"/>
    <cellStyle name="Heading 3 2 2 26 10 2" xfId="20106"/>
    <cellStyle name="Heading 3 2 2 26 10 2 2" xfId="24551"/>
    <cellStyle name="Heading 3 2 2 26 10 2 2 2" xfId="32901"/>
    <cellStyle name="Heading 3 2 2 26 10 2 3" xfId="22338"/>
    <cellStyle name="Heading 3 2 2 26 10 2 3 2" xfId="32902"/>
    <cellStyle name="Heading 3 2 2 26 10 2 4" xfId="28781"/>
    <cellStyle name="Heading 3 2 2 26 10 3" xfId="23743"/>
    <cellStyle name="Heading 3 2 2 26 10 3 2" xfId="32903"/>
    <cellStyle name="Heading 3 2 2 26 10 4" xfId="21530"/>
    <cellStyle name="Heading 3 2 2 26 10 4 2" xfId="32904"/>
    <cellStyle name="Heading 3 2 2 26 10 5" xfId="27973"/>
    <cellStyle name="Heading 3 2 2 26 11" xfId="19350"/>
    <cellStyle name="Heading 3 2 2 26 11 2" xfId="20158"/>
    <cellStyle name="Heading 3 2 2 26 11 2 2" xfId="24603"/>
    <cellStyle name="Heading 3 2 2 26 11 2 2 2" xfId="32905"/>
    <cellStyle name="Heading 3 2 2 26 11 2 3" xfId="22390"/>
    <cellStyle name="Heading 3 2 2 26 11 2 3 2" xfId="32906"/>
    <cellStyle name="Heading 3 2 2 26 11 2 4" xfId="28833"/>
    <cellStyle name="Heading 3 2 2 26 11 3" xfId="23795"/>
    <cellStyle name="Heading 3 2 2 26 11 3 2" xfId="32907"/>
    <cellStyle name="Heading 3 2 2 26 11 4" xfId="21582"/>
    <cellStyle name="Heading 3 2 2 26 11 4 2" xfId="32908"/>
    <cellStyle name="Heading 3 2 2 26 11 5" xfId="28025"/>
    <cellStyle name="Heading 3 2 2 26 12" xfId="19402"/>
    <cellStyle name="Heading 3 2 2 26 12 2" xfId="20210"/>
    <cellStyle name="Heading 3 2 2 26 12 2 2" xfId="24655"/>
    <cellStyle name="Heading 3 2 2 26 12 2 2 2" xfId="32909"/>
    <cellStyle name="Heading 3 2 2 26 12 2 3" xfId="22442"/>
    <cellStyle name="Heading 3 2 2 26 12 2 3 2" xfId="32910"/>
    <cellStyle name="Heading 3 2 2 26 12 2 4" xfId="28885"/>
    <cellStyle name="Heading 3 2 2 26 12 3" xfId="23847"/>
    <cellStyle name="Heading 3 2 2 26 12 3 2" xfId="32911"/>
    <cellStyle name="Heading 3 2 2 26 12 4" xfId="21634"/>
    <cellStyle name="Heading 3 2 2 26 12 4 2" xfId="32912"/>
    <cellStyle name="Heading 3 2 2 26 12 5" xfId="28077"/>
    <cellStyle name="Heading 3 2 2 26 13" xfId="19454"/>
    <cellStyle name="Heading 3 2 2 26 13 2" xfId="20262"/>
    <cellStyle name="Heading 3 2 2 26 13 2 2" xfId="24707"/>
    <cellStyle name="Heading 3 2 2 26 13 2 2 2" xfId="32913"/>
    <cellStyle name="Heading 3 2 2 26 13 2 3" xfId="22494"/>
    <cellStyle name="Heading 3 2 2 26 13 2 3 2" xfId="32914"/>
    <cellStyle name="Heading 3 2 2 26 13 2 4" xfId="28937"/>
    <cellStyle name="Heading 3 2 2 26 13 3" xfId="23899"/>
    <cellStyle name="Heading 3 2 2 26 13 3 2" xfId="32915"/>
    <cellStyle name="Heading 3 2 2 26 13 4" xfId="21686"/>
    <cellStyle name="Heading 3 2 2 26 13 4 2" xfId="32916"/>
    <cellStyle name="Heading 3 2 2 26 13 5" xfId="28129"/>
    <cellStyle name="Heading 3 2 2 26 14" xfId="19506"/>
    <cellStyle name="Heading 3 2 2 26 14 2" xfId="20314"/>
    <cellStyle name="Heading 3 2 2 26 14 2 2" xfId="24759"/>
    <cellStyle name="Heading 3 2 2 26 14 2 2 2" xfId="32917"/>
    <cellStyle name="Heading 3 2 2 26 14 2 3" xfId="22546"/>
    <cellStyle name="Heading 3 2 2 26 14 2 3 2" xfId="32918"/>
    <cellStyle name="Heading 3 2 2 26 14 2 4" xfId="28989"/>
    <cellStyle name="Heading 3 2 2 26 14 3" xfId="23951"/>
    <cellStyle name="Heading 3 2 2 26 14 3 2" xfId="32919"/>
    <cellStyle name="Heading 3 2 2 26 14 4" xfId="21738"/>
    <cellStyle name="Heading 3 2 2 26 14 4 2" xfId="32920"/>
    <cellStyle name="Heading 3 2 2 26 14 5" xfId="28181"/>
    <cellStyle name="Heading 3 2 2 26 15" xfId="19558"/>
    <cellStyle name="Heading 3 2 2 26 15 2" xfId="20366"/>
    <cellStyle name="Heading 3 2 2 26 15 2 2" xfId="24811"/>
    <cellStyle name="Heading 3 2 2 26 15 2 2 2" xfId="32921"/>
    <cellStyle name="Heading 3 2 2 26 15 2 3" xfId="22598"/>
    <cellStyle name="Heading 3 2 2 26 15 2 3 2" xfId="32922"/>
    <cellStyle name="Heading 3 2 2 26 15 2 4" xfId="29041"/>
    <cellStyle name="Heading 3 2 2 26 15 3" xfId="24003"/>
    <cellStyle name="Heading 3 2 2 26 15 3 2" xfId="32923"/>
    <cellStyle name="Heading 3 2 2 26 15 4" xfId="21790"/>
    <cellStyle name="Heading 3 2 2 26 15 4 2" xfId="32924"/>
    <cellStyle name="Heading 3 2 2 26 15 5" xfId="28233"/>
    <cellStyle name="Heading 3 2 2 26 16" xfId="19610"/>
    <cellStyle name="Heading 3 2 2 26 16 2" xfId="24055"/>
    <cellStyle name="Heading 3 2 2 26 16 2 2" xfId="32925"/>
    <cellStyle name="Heading 3 2 2 26 16 3" xfId="21842"/>
    <cellStyle name="Heading 3 2 2 26 16 3 2" xfId="32926"/>
    <cellStyle name="Heading 3 2 2 26 16 4" xfId="28285"/>
    <cellStyle name="Heading 3 2 2 26 17" xfId="27484"/>
    <cellStyle name="Heading 3 2 2 26 2" xfId="18806"/>
    <cellStyle name="Heading 3 2 2 26 2 2" xfId="19690"/>
    <cellStyle name="Heading 3 2 2 26 2 2 2" xfId="24135"/>
    <cellStyle name="Heading 3 2 2 26 2 2 2 2" xfId="32927"/>
    <cellStyle name="Heading 3 2 2 26 2 2 3" xfId="21922"/>
    <cellStyle name="Heading 3 2 2 26 2 2 3 2" xfId="32928"/>
    <cellStyle name="Heading 3 2 2 26 2 2 4" xfId="28365"/>
    <cellStyle name="Heading 3 2 2 26 2 3" xfId="23307"/>
    <cellStyle name="Heading 3 2 2 26 2 3 2" xfId="32929"/>
    <cellStyle name="Heading 3 2 2 26 2 4" xfId="21094"/>
    <cellStyle name="Heading 3 2 2 26 2 4 2" xfId="32930"/>
    <cellStyle name="Heading 3 2 2 26 2 5" xfId="27557"/>
    <cellStyle name="Heading 3 2 2 26 3" xfId="18860"/>
    <cellStyle name="Heading 3 2 2 26 3 2" xfId="19742"/>
    <cellStyle name="Heading 3 2 2 26 3 2 2" xfId="24187"/>
    <cellStyle name="Heading 3 2 2 26 3 2 2 2" xfId="32931"/>
    <cellStyle name="Heading 3 2 2 26 3 2 3" xfId="21974"/>
    <cellStyle name="Heading 3 2 2 26 3 2 3 2" xfId="32932"/>
    <cellStyle name="Heading 3 2 2 26 3 2 4" xfId="28417"/>
    <cellStyle name="Heading 3 2 2 26 3 3" xfId="18934"/>
    <cellStyle name="Heading 3 2 2 26 3 3 2" xfId="23379"/>
    <cellStyle name="Heading 3 2 2 26 3 3 2 2" xfId="32934"/>
    <cellStyle name="Heading 3 2 2 26 3 3 3" xfId="21166"/>
    <cellStyle name="Heading 3 2 2 26 3 3 3 2" xfId="32935"/>
    <cellStyle name="Heading 3 2 2 26 3 3 4" xfId="32933"/>
    <cellStyle name="Heading 3 2 2 26 3 4" xfId="27609"/>
    <cellStyle name="Heading 3 2 2 26 4" xfId="18986"/>
    <cellStyle name="Heading 3 2 2 26 4 2" xfId="19794"/>
    <cellStyle name="Heading 3 2 2 26 4 2 2" xfId="24239"/>
    <cellStyle name="Heading 3 2 2 26 4 2 2 2" xfId="32936"/>
    <cellStyle name="Heading 3 2 2 26 4 2 3" xfId="22026"/>
    <cellStyle name="Heading 3 2 2 26 4 2 3 2" xfId="32937"/>
    <cellStyle name="Heading 3 2 2 26 4 2 4" xfId="28469"/>
    <cellStyle name="Heading 3 2 2 26 4 3" xfId="23431"/>
    <cellStyle name="Heading 3 2 2 26 4 3 2" xfId="32938"/>
    <cellStyle name="Heading 3 2 2 26 4 4" xfId="21218"/>
    <cellStyle name="Heading 3 2 2 26 4 4 2" xfId="32939"/>
    <cellStyle name="Heading 3 2 2 26 4 5" xfId="27661"/>
    <cellStyle name="Heading 3 2 2 26 5" xfId="19038"/>
    <cellStyle name="Heading 3 2 2 26 5 2" xfId="19846"/>
    <cellStyle name="Heading 3 2 2 26 5 2 2" xfId="24291"/>
    <cellStyle name="Heading 3 2 2 26 5 2 2 2" xfId="32940"/>
    <cellStyle name="Heading 3 2 2 26 5 2 3" xfId="22078"/>
    <cellStyle name="Heading 3 2 2 26 5 2 3 2" xfId="32941"/>
    <cellStyle name="Heading 3 2 2 26 5 2 4" xfId="28521"/>
    <cellStyle name="Heading 3 2 2 26 5 3" xfId="23483"/>
    <cellStyle name="Heading 3 2 2 26 5 3 2" xfId="32942"/>
    <cellStyle name="Heading 3 2 2 26 5 4" xfId="21270"/>
    <cellStyle name="Heading 3 2 2 26 5 4 2" xfId="32943"/>
    <cellStyle name="Heading 3 2 2 26 5 5" xfId="27713"/>
    <cellStyle name="Heading 3 2 2 26 6" xfId="19090"/>
    <cellStyle name="Heading 3 2 2 26 6 2" xfId="19898"/>
    <cellStyle name="Heading 3 2 2 26 6 2 2" xfId="24343"/>
    <cellStyle name="Heading 3 2 2 26 6 2 2 2" xfId="32944"/>
    <cellStyle name="Heading 3 2 2 26 6 2 3" xfId="22130"/>
    <cellStyle name="Heading 3 2 2 26 6 2 3 2" xfId="32945"/>
    <cellStyle name="Heading 3 2 2 26 6 2 4" xfId="28573"/>
    <cellStyle name="Heading 3 2 2 26 6 3" xfId="23535"/>
    <cellStyle name="Heading 3 2 2 26 6 3 2" xfId="32946"/>
    <cellStyle name="Heading 3 2 2 26 6 4" xfId="21322"/>
    <cellStyle name="Heading 3 2 2 26 6 4 2" xfId="32947"/>
    <cellStyle name="Heading 3 2 2 26 6 5" xfId="27765"/>
    <cellStyle name="Heading 3 2 2 26 7" xfId="19142"/>
    <cellStyle name="Heading 3 2 2 26 7 2" xfId="19950"/>
    <cellStyle name="Heading 3 2 2 26 7 2 2" xfId="24395"/>
    <cellStyle name="Heading 3 2 2 26 7 2 2 2" xfId="32948"/>
    <cellStyle name="Heading 3 2 2 26 7 2 3" xfId="22182"/>
    <cellStyle name="Heading 3 2 2 26 7 2 3 2" xfId="32949"/>
    <cellStyle name="Heading 3 2 2 26 7 2 4" xfId="28625"/>
    <cellStyle name="Heading 3 2 2 26 7 3" xfId="23587"/>
    <cellStyle name="Heading 3 2 2 26 7 3 2" xfId="32950"/>
    <cellStyle name="Heading 3 2 2 26 7 4" xfId="21374"/>
    <cellStyle name="Heading 3 2 2 26 7 4 2" xfId="32951"/>
    <cellStyle name="Heading 3 2 2 26 7 5" xfId="27817"/>
    <cellStyle name="Heading 3 2 2 26 8" xfId="19194"/>
    <cellStyle name="Heading 3 2 2 26 8 2" xfId="20002"/>
    <cellStyle name="Heading 3 2 2 26 8 2 2" xfId="24447"/>
    <cellStyle name="Heading 3 2 2 26 8 2 2 2" xfId="32952"/>
    <cellStyle name="Heading 3 2 2 26 8 2 3" xfId="22234"/>
    <cellStyle name="Heading 3 2 2 26 8 2 3 2" xfId="32953"/>
    <cellStyle name="Heading 3 2 2 26 8 2 4" xfId="28677"/>
    <cellStyle name="Heading 3 2 2 26 8 3" xfId="23639"/>
    <cellStyle name="Heading 3 2 2 26 8 3 2" xfId="32954"/>
    <cellStyle name="Heading 3 2 2 26 8 4" xfId="21426"/>
    <cellStyle name="Heading 3 2 2 26 8 4 2" xfId="32955"/>
    <cellStyle name="Heading 3 2 2 26 8 5" xfId="27869"/>
    <cellStyle name="Heading 3 2 2 26 9" xfId="19246"/>
    <cellStyle name="Heading 3 2 2 26 9 2" xfId="20054"/>
    <cellStyle name="Heading 3 2 2 26 9 2 2" xfId="24499"/>
    <cellStyle name="Heading 3 2 2 26 9 2 2 2" xfId="32956"/>
    <cellStyle name="Heading 3 2 2 26 9 2 3" xfId="22286"/>
    <cellStyle name="Heading 3 2 2 26 9 2 3 2" xfId="32957"/>
    <cellStyle name="Heading 3 2 2 26 9 2 4" xfId="28729"/>
    <cellStyle name="Heading 3 2 2 26 9 3" xfId="23691"/>
    <cellStyle name="Heading 3 2 2 26 9 3 2" xfId="32958"/>
    <cellStyle name="Heading 3 2 2 26 9 4" xfId="21478"/>
    <cellStyle name="Heading 3 2 2 26 9 4 2" xfId="32959"/>
    <cellStyle name="Heading 3 2 2 26 9 5" xfId="27921"/>
    <cellStyle name="Heading 3 2 2 27" xfId="18726"/>
    <cellStyle name="Heading 3 2 2 27 10" xfId="19279"/>
    <cellStyle name="Heading 3 2 2 27 10 2" xfId="20087"/>
    <cellStyle name="Heading 3 2 2 27 10 2 2" xfId="24532"/>
    <cellStyle name="Heading 3 2 2 27 10 2 2 2" xfId="32960"/>
    <cellStyle name="Heading 3 2 2 27 10 2 3" xfId="22319"/>
    <cellStyle name="Heading 3 2 2 27 10 2 3 2" xfId="32961"/>
    <cellStyle name="Heading 3 2 2 27 10 2 4" xfId="28762"/>
    <cellStyle name="Heading 3 2 2 27 10 3" xfId="23724"/>
    <cellStyle name="Heading 3 2 2 27 10 3 2" xfId="32962"/>
    <cellStyle name="Heading 3 2 2 27 10 4" xfId="21511"/>
    <cellStyle name="Heading 3 2 2 27 10 4 2" xfId="32963"/>
    <cellStyle name="Heading 3 2 2 27 10 5" xfId="27954"/>
    <cellStyle name="Heading 3 2 2 27 11" xfId="19331"/>
    <cellStyle name="Heading 3 2 2 27 11 2" xfId="20139"/>
    <cellStyle name="Heading 3 2 2 27 11 2 2" xfId="24584"/>
    <cellStyle name="Heading 3 2 2 27 11 2 2 2" xfId="32964"/>
    <cellStyle name="Heading 3 2 2 27 11 2 3" xfId="22371"/>
    <cellStyle name="Heading 3 2 2 27 11 2 3 2" xfId="32965"/>
    <cellStyle name="Heading 3 2 2 27 11 2 4" xfId="28814"/>
    <cellStyle name="Heading 3 2 2 27 11 3" xfId="23776"/>
    <cellStyle name="Heading 3 2 2 27 11 3 2" xfId="32966"/>
    <cellStyle name="Heading 3 2 2 27 11 4" xfId="21563"/>
    <cellStyle name="Heading 3 2 2 27 11 4 2" xfId="32967"/>
    <cellStyle name="Heading 3 2 2 27 11 5" xfId="28006"/>
    <cellStyle name="Heading 3 2 2 27 12" xfId="19383"/>
    <cellStyle name="Heading 3 2 2 27 12 2" xfId="20191"/>
    <cellStyle name="Heading 3 2 2 27 12 2 2" xfId="24636"/>
    <cellStyle name="Heading 3 2 2 27 12 2 2 2" xfId="32968"/>
    <cellStyle name="Heading 3 2 2 27 12 2 3" xfId="22423"/>
    <cellStyle name="Heading 3 2 2 27 12 2 3 2" xfId="32969"/>
    <cellStyle name="Heading 3 2 2 27 12 2 4" xfId="28866"/>
    <cellStyle name="Heading 3 2 2 27 12 3" xfId="23828"/>
    <cellStyle name="Heading 3 2 2 27 12 3 2" xfId="32970"/>
    <cellStyle name="Heading 3 2 2 27 12 4" xfId="21615"/>
    <cellStyle name="Heading 3 2 2 27 12 4 2" xfId="32971"/>
    <cellStyle name="Heading 3 2 2 27 12 5" xfId="28058"/>
    <cellStyle name="Heading 3 2 2 27 13" xfId="19435"/>
    <cellStyle name="Heading 3 2 2 27 13 2" xfId="20243"/>
    <cellStyle name="Heading 3 2 2 27 13 2 2" xfId="24688"/>
    <cellStyle name="Heading 3 2 2 27 13 2 2 2" xfId="32972"/>
    <cellStyle name="Heading 3 2 2 27 13 2 3" xfId="22475"/>
    <cellStyle name="Heading 3 2 2 27 13 2 3 2" xfId="32973"/>
    <cellStyle name="Heading 3 2 2 27 13 2 4" xfId="28918"/>
    <cellStyle name="Heading 3 2 2 27 13 3" xfId="23880"/>
    <cellStyle name="Heading 3 2 2 27 13 3 2" xfId="32974"/>
    <cellStyle name="Heading 3 2 2 27 13 4" xfId="21667"/>
    <cellStyle name="Heading 3 2 2 27 13 4 2" xfId="32975"/>
    <cellStyle name="Heading 3 2 2 27 13 5" xfId="28110"/>
    <cellStyle name="Heading 3 2 2 27 14" xfId="19487"/>
    <cellStyle name="Heading 3 2 2 27 14 2" xfId="20295"/>
    <cellStyle name="Heading 3 2 2 27 14 2 2" xfId="24740"/>
    <cellStyle name="Heading 3 2 2 27 14 2 2 2" xfId="32976"/>
    <cellStyle name="Heading 3 2 2 27 14 2 3" xfId="22527"/>
    <cellStyle name="Heading 3 2 2 27 14 2 3 2" xfId="32977"/>
    <cellStyle name="Heading 3 2 2 27 14 2 4" xfId="28970"/>
    <cellStyle name="Heading 3 2 2 27 14 3" xfId="23932"/>
    <cellStyle name="Heading 3 2 2 27 14 3 2" xfId="32978"/>
    <cellStyle name="Heading 3 2 2 27 14 4" xfId="21719"/>
    <cellStyle name="Heading 3 2 2 27 14 4 2" xfId="32979"/>
    <cellStyle name="Heading 3 2 2 27 14 5" xfId="28162"/>
    <cellStyle name="Heading 3 2 2 27 15" xfId="19539"/>
    <cellStyle name="Heading 3 2 2 27 15 2" xfId="20347"/>
    <cellStyle name="Heading 3 2 2 27 15 2 2" xfId="24792"/>
    <cellStyle name="Heading 3 2 2 27 15 2 2 2" xfId="32980"/>
    <cellStyle name="Heading 3 2 2 27 15 2 3" xfId="22579"/>
    <cellStyle name="Heading 3 2 2 27 15 2 3 2" xfId="32981"/>
    <cellStyle name="Heading 3 2 2 27 15 2 4" xfId="29022"/>
    <cellStyle name="Heading 3 2 2 27 15 3" xfId="23984"/>
    <cellStyle name="Heading 3 2 2 27 15 3 2" xfId="32982"/>
    <cellStyle name="Heading 3 2 2 27 15 4" xfId="21771"/>
    <cellStyle name="Heading 3 2 2 27 15 4 2" xfId="32983"/>
    <cellStyle name="Heading 3 2 2 27 15 5" xfId="28214"/>
    <cellStyle name="Heading 3 2 2 27 16" xfId="19591"/>
    <cellStyle name="Heading 3 2 2 27 16 2" xfId="24036"/>
    <cellStyle name="Heading 3 2 2 27 16 2 2" xfId="32984"/>
    <cellStyle name="Heading 3 2 2 27 16 3" xfId="21823"/>
    <cellStyle name="Heading 3 2 2 27 16 3 2" xfId="32985"/>
    <cellStyle name="Heading 3 2 2 27 16 4" xfId="28266"/>
    <cellStyle name="Heading 3 2 2 27 17" xfId="27465"/>
    <cellStyle name="Heading 3 2 2 27 2" xfId="18787"/>
    <cellStyle name="Heading 3 2 2 27 2 2" xfId="19671"/>
    <cellStyle name="Heading 3 2 2 27 2 2 2" xfId="24116"/>
    <cellStyle name="Heading 3 2 2 27 2 2 2 2" xfId="32986"/>
    <cellStyle name="Heading 3 2 2 27 2 2 3" xfId="21903"/>
    <cellStyle name="Heading 3 2 2 27 2 2 3 2" xfId="32987"/>
    <cellStyle name="Heading 3 2 2 27 2 2 4" xfId="28346"/>
    <cellStyle name="Heading 3 2 2 27 2 3" xfId="23288"/>
    <cellStyle name="Heading 3 2 2 27 2 3 2" xfId="32988"/>
    <cellStyle name="Heading 3 2 2 27 2 4" xfId="21075"/>
    <cellStyle name="Heading 3 2 2 27 2 4 2" xfId="32989"/>
    <cellStyle name="Heading 3 2 2 27 2 5" xfId="27538"/>
    <cellStyle name="Heading 3 2 2 27 3" xfId="18841"/>
    <cellStyle name="Heading 3 2 2 27 3 2" xfId="19723"/>
    <cellStyle name="Heading 3 2 2 27 3 2 2" xfId="24168"/>
    <cellStyle name="Heading 3 2 2 27 3 2 2 2" xfId="32990"/>
    <cellStyle name="Heading 3 2 2 27 3 2 3" xfId="21955"/>
    <cellStyle name="Heading 3 2 2 27 3 2 3 2" xfId="32991"/>
    <cellStyle name="Heading 3 2 2 27 3 2 4" xfId="28398"/>
    <cellStyle name="Heading 3 2 2 27 3 3" xfId="18915"/>
    <cellStyle name="Heading 3 2 2 27 3 3 2" xfId="23360"/>
    <cellStyle name="Heading 3 2 2 27 3 3 2 2" xfId="32993"/>
    <cellStyle name="Heading 3 2 2 27 3 3 3" xfId="21147"/>
    <cellStyle name="Heading 3 2 2 27 3 3 3 2" xfId="32994"/>
    <cellStyle name="Heading 3 2 2 27 3 3 4" xfId="32992"/>
    <cellStyle name="Heading 3 2 2 27 3 4" xfId="27590"/>
    <cellStyle name="Heading 3 2 2 27 4" xfId="18967"/>
    <cellStyle name="Heading 3 2 2 27 4 2" xfId="19775"/>
    <cellStyle name="Heading 3 2 2 27 4 2 2" xfId="24220"/>
    <cellStyle name="Heading 3 2 2 27 4 2 2 2" xfId="32995"/>
    <cellStyle name="Heading 3 2 2 27 4 2 3" xfId="22007"/>
    <cellStyle name="Heading 3 2 2 27 4 2 3 2" xfId="32996"/>
    <cellStyle name="Heading 3 2 2 27 4 2 4" xfId="28450"/>
    <cellStyle name="Heading 3 2 2 27 4 3" xfId="23412"/>
    <cellStyle name="Heading 3 2 2 27 4 3 2" xfId="32997"/>
    <cellStyle name="Heading 3 2 2 27 4 4" xfId="21199"/>
    <cellStyle name="Heading 3 2 2 27 4 4 2" xfId="32998"/>
    <cellStyle name="Heading 3 2 2 27 4 5" xfId="27642"/>
    <cellStyle name="Heading 3 2 2 27 5" xfId="19019"/>
    <cellStyle name="Heading 3 2 2 27 5 2" xfId="19827"/>
    <cellStyle name="Heading 3 2 2 27 5 2 2" xfId="24272"/>
    <cellStyle name="Heading 3 2 2 27 5 2 2 2" xfId="32999"/>
    <cellStyle name="Heading 3 2 2 27 5 2 3" xfId="22059"/>
    <cellStyle name="Heading 3 2 2 27 5 2 3 2" xfId="33000"/>
    <cellStyle name="Heading 3 2 2 27 5 2 4" xfId="28502"/>
    <cellStyle name="Heading 3 2 2 27 5 3" xfId="23464"/>
    <cellStyle name="Heading 3 2 2 27 5 3 2" xfId="33001"/>
    <cellStyle name="Heading 3 2 2 27 5 4" xfId="21251"/>
    <cellStyle name="Heading 3 2 2 27 5 4 2" xfId="33002"/>
    <cellStyle name="Heading 3 2 2 27 5 5" xfId="27694"/>
    <cellStyle name="Heading 3 2 2 27 6" xfId="19071"/>
    <cellStyle name="Heading 3 2 2 27 6 2" xfId="19879"/>
    <cellStyle name="Heading 3 2 2 27 6 2 2" xfId="24324"/>
    <cellStyle name="Heading 3 2 2 27 6 2 2 2" xfId="33003"/>
    <cellStyle name="Heading 3 2 2 27 6 2 3" xfId="22111"/>
    <cellStyle name="Heading 3 2 2 27 6 2 3 2" xfId="33004"/>
    <cellStyle name="Heading 3 2 2 27 6 2 4" xfId="28554"/>
    <cellStyle name="Heading 3 2 2 27 6 3" xfId="23516"/>
    <cellStyle name="Heading 3 2 2 27 6 3 2" xfId="33005"/>
    <cellStyle name="Heading 3 2 2 27 6 4" xfId="21303"/>
    <cellStyle name="Heading 3 2 2 27 6 4 2" xfId="33006"/>
    <cellStyle name="Heading 3 2 2 27 6 5" xfId="27746"/>
    <cellStyle name="Heading 3 2 2 27 7" xfId="19123"/>
    <cellStyle name="Heading 3 2 2 27 7 2" xfId="19931"/>
    <cellStyle name="Heading 3 2 2 27 7 2 2" xfId="24376"/>
    <cellStyle name="Heading 3 2 2 27 7 2 2 2" xfId="33007"/>
    <cellStyle name="Heading 3 2 2 27 7 2 3" xfId="22163"/>
    <cellStyle name="Heading 3 2 2 27 7 2 3 2" xfId="33008"/>
    <cellStyle name="Heading 3 2 2 27 7 2 4" xfId="28606"/>
    <cellStyle name="Heading 3 2 2 27 7 3" xfId="23568"/>
    <cellStyle name="Heading 3 2 2 27 7 3 2" xfId="33009"/>
    <cellStyle name="Heading 3 2 2 27 7 4" xfId="21355"/>
    <cellStyle name="Heading 3 2 2 27 7 4 2" xfId="33010"/>
    <cellStyle name="Heading 3 2 2 27 7 5" xfId="27798"/>
    <cellStyle name="Heading 3 2 2 27 8" xfId="19175"/>
    <cellStyle name="Heading 3 2 2 27 8 2" xfId="19983"/>
    <cellStyle name="Heading 3 2 2 27 8 2 2" xfId="24428"/>
    <cellStyle name="Heading 3 2 2 27 8 2 2 2" xfId="33011"/>
    <cellStyle name="Heading 3 2 2 27 8 2 3" xfId="22215"/>
    <cellStyle name="Heading 3 2 2 27 8 2 3 2" xfId="33012"/>
    <cellStyle name="Heading 3 2 2 27 8 2 4" xfId="28658"/>
    <cellStyle name="Heading 3 2 2 27 8 3" xfId="23620"/>
    <cellStyle name="Heading 3 2 2 27 8 3 2" xfId="33013"/>
    <cellStyle name="Heading 3 2 2 27 8 4" xfId="21407"/>
    <cellStyle name="Heading 3 2 2 27 8 4 2" xfId="33014"/>
    <cellStyle name="Heading 3 2 2 27 8 5" xfId="27850"/>
    <cellStyle name="Heading 3 2 2 27 9" xfId="19227"/>
    <cellStyle name="Heading 3 2 2 27 9 2" xfId="20035"/>
    <cellStyle name="Heading 3 2 2 27 9 2 2" xfId="24480"/>
    <cellStyle name="Heading 3 2 2 27 9 2 2 2" xfId="33015"/>
    <cellStyle name="Heading 3 2 2 27 9 2 3" xfId="22267"/>
    <cellStyle name="Heading 3 2 2 27 9 2 3 2" xfId="33016"/>
    <cellStyle name="Heading 3 2 2 27 9 2 4" xfId="28710"/>
    <cellStyle name="Heading 3 2 2 27 9 3" xfId="23672"/>
    <cellStyle name="Heading 3 2 2 27 9 3 2" xfId="33017"/>
    <cellStyle name="Heading 3 2 2 27 9 4" xfId="21459"/>
    <cellStyle name="Heading 3 2 2 27 9 4 2" xfId="33018"/>
    <cellStyle name="Heading 3 2 2 27 9 5" xfId="27902"/>
    <cellStyle name="Heading 3 2 2 28" xfId="18723"/>
    <cellStyle name="Heading 3 2 2 28 10" xfId="19276"/>
    <cellStyle name="Heading 3 2 2 28 10 2" xfId="20084"/>
    <cellStyle name="Heading 3 2 2 28 10 2 2" xfId="24529"/>
    <cellStyle name="Heading 3 2 2 28 10 2 2 2" xfId="33019"/>
    <cellStyle name="Heading 3 2 2 28 10 2 3" xfId="22316"/>
    <cellStyle name="Heading 3 2 2 28 10 2 3 2" xfId="33020"/>
    <cellStyle name="Heading 3 2 2 28 10 2 4" xfId="28759"/>
    <cellStyle name="Heading 3 2 2 28 10 3" xfId="23721"/>
    <cellStyle name="Heading 3 2 2 28 10 3 2" xfId="33021"/>
    <cellStyle name="Heading 3 2 2 28 10 4" xfId="21508"/>
    <cellStyle name="Heading 3 2 2 28 10 4 2" xfId="33022"/>
    <cellStyle name="Heading 3 2 2 28 10 5" xfId="27951"/>
    <cellStyle name="Heading 3 2 2 28 11" xfId="19328"/>
    <cellStyle name="Heading 3 2 2 28 11 2" xfId="20136"/>
    <cellStyle name="Heading 3 2 2 28 11 2 2" xfId="24581"/>
    <cellStyle name="Heading 3 2 2 28 11 2 2 2" xfId="33023"/>
    <cellStyle name="Heading 3 2 2 28 11 2 3" xfId="22368"/>
    <cellStyle name="Heading 3 2 2 28 11 2 3 2" xfId="33024"/>
    <cellStyle name="Heading 3 2 2 28 11 2 4" xfId="28811"/>
    <cellStyle name="Heading 3 2 2 28 11 3" xfId="23773"/>
    <cellStyle name="Heading 3 2 2 28 11 3 2" xfId="33025"/>
    <cellStyle name="Heading 3 2 2 28 11 4" xfId="21560"/>
    <cellStyle name="Heading 3 2 2 28 11 4 2" xfId="33026"/>
    <cellStyle name="Heading 3 2 2 28 11 5" xfId="28003"/>
    <cellStyle name="Heading 3 2 2 28 12" xfId="19380"/>
    <cellStyle name="Heading 3 2 2 28 12 2" xfId="20188"/>
    <cellStyle name="Heading 3 2 2 28 12 2 2" xfId="24633"/>
    <cellStyle name="Heading 3 2 2 28 12 2 2 2" xfId="33027"/>
    <cellStyle name="Heading 3 2 2 28 12 2 3" xfId="22420"/>
    <cellStyle name="Heading 3 2 2 28 12 2 3 2" xfId="33028"/>
    <cellStyle name="Heading 3 2 2 28 12 2 4" xfId="28863"/>
    <cellStyle name="Heading 3 2 2 28 12 3" xfId="23825"/>
    <cellStyle name="Heading 3 2 2 28 12 3 2" xfId="33029"/>
    <cellStyle name="Heading 3 2 2 28 12 4" xfId="21612"/>
    <cellStyle name="Heading 3 2 2 28 12 4 2" xfId="33030"/>
    <cellStyle name="Heading 3 2 2 28 12 5" xfId="28055"/>
    <cellStyle name="Heading 3 2 2 28 13" xfId="19432"/>
    <cellStyle name="Heading 3 2 2 28 13 2" xfId="20240"/>
    <cellStyle name="Heading 3 2 2 28 13 2 2" xfId="24685"/>
    <cellStyle name="Heading 3 2 2 28 13 2 2 2" xfId="33031"/>
    <cellStyle name="Heading 3 2 2 28 13 2 3" xfId="22472"/>
    <cellStyle name="Heading 3 2 2 28 13 2 3 2" xfId="33032"/>
    <cellStyle name="Heading 3 2 2 28 13 2 4" xfId="28915"/>
    <cellStyle name="Heading 3 2 2 28 13 3" xfId="23877"/>
    <cellStyle name="Heading 3 2 2 28 13 3 2" xfId="33033"/>
    <cellStyle name="Heading 3 2 2 28 13 4" xfId="21664"/>
    <cellStyle name="Heading 3 2 2 28 13 4 2" xfId="33034"/>
    <cellStyle name="Heading 3 2 2 28 13 5" xfId="28107"/>
    <cellStyle name="Heading 3 2 2 28 14" xfId="19484"/>
    <cellStyle name="Heading 3 2 2 28 14 2" xfId="20292"/>
    <cellStyle name="Heading 3 2 2 28 14 2 2" xfId="24737"/>
    <cellStyle name="Heading 3 2 2 28 14 2 2 2" xfId="33035"/>
    <cellStyle name="Heading 3 2 2 28 14 2 3" xfId="22524"/>
    <cellStyle name="Heading 3 2 2 28 14 2 3 2" xfId="33036"/>
    <cellStyle name="Heading 3 2 2 28 14 2 4" xfId="28967"/>
    <cellStyle name="Heading 3 2 2 28 14 3" xfId="23929"/>
    <cellStyle name="Heading 3 2 2 28 14 3 2" xfId="33037"/>
    <cellStyle name="Heading 3 2 2 28 14 4" xfId="21716"/>
    <cellStyle name="Heading 3 2 2 28 14 4 2" xfId="33038"/>
    <cellStyle name="Heading 3 2 2 28 14 5" xfId="28159"/>
    <cellStyle name="Heading 3 2 2 28 15" xfId="19536"/>
    <cellStyle name="Heading 3 2 2 28 15 2" xfId="20344"/>
    <cellStyle name="Heading 3 2 2 28 15 2 2" xfId="24789"/>
    <cellStyle name="Heading 3 2 2 28 15 2 2 2" xfId="33039"/>
    <cellStyle name="Heading 3 2 2 28 15 2 3" xfId="22576"/>
    <cellStyle name="Heading 3 2 2 28 15 2 3 2" xfId="33040"/>
    <cellStyle name="Heading 3 2 2 28 15 2 4" xfId="29019"/>
    <cellStyle name="Heading 3 2 2 28 15 3" xfId="23981"/>
    <cellStyle name="Heading 3 2 2 28 15 3 2" xfId="33041"/>
    <cellStyle name="Heading 3 2 2 28 15 4" xfId="21768"/>
    <cellStyle name="Heading 3 2 2 28 15 4 2" xfId="33042"/>
    <cellStyle name="Heading 3 2 2 28 15 5" xfId="28211"/>
    <cellStyle name="Heading 3 2 2 28 16" xfId="19588"/>
    <cellStyle name="Heading 3 2 2 28 16 2" xfId="24033"/>
    <cellStyle name="Heading 3 2 2 28 16 2 2" xfId="33043"/>
    <cellStyle name="Heading 3 2 2 28 16 3" xfId="21820"/>
    <cellStyle name="Heading 3 2 2 28 16 3 2" xfId="33044"/>
    <cellStyle name="Heading 3 2 2 28 16 4" xfId="28263"/>
    <cellStyle name="Heading 3 2 2 28 17" xfId="27462"/>
    <cellStyle name="Heading 3 2 2 28 2" xfId="18784"/>
    <cellStyle name="Heading 3 2 2 28 2 2" xfId="19668"/>
    <cellStyle name="Heading 3 2 2 28 2 2 2" xfId="24113"/>
    <cellStyle name="Heading 3 2 2 28 2 2 2 2" xfId="33045"/>
    <cellStyle name="Heading 3 2 2 28 2 2 3" xfId="21900"/>
    <cellStyle name="Heading 3 2 2 28 2 2 3 2" xfId="33046"/>
    <cellStyle name="Heading 3 2 2 28 2 2 4" xfId="28343"/>
    <cellStyle name="Heading 3 2 2 28 2 3" xfId="23285"/>
    <cellStyle name="Heading 3 2 2 28 2 3 2" xfId="33047"/>
    <cellStyle name="Heading 3 2 2 28 2 4" xfId="21072"/>
    <cellStyle name="Heading 3 2 2 28 2 4 2" xfId="33048"/>
    <cellStyle name="Heading 3 2 2 28 2 5" xfId="27535"/>
    <cellStyle name="Heading 3 2 2 28 3" xfId="18838"/>
    <cellStyle name="Heading 3 2 2 28 3 2" xfId="19720"/>
    <cellStyle name="Heading 3 2 2 28 3 2 2" xfId="24165"/>
    <cellStyle name="Heading 3 2 2 28 3 2 2 2" xfId="33049"/>
    <cellStyle name="Heading 3 2 2 28 3 2 3" xfId="21952"/>
    <cellStyle name="Heading 3 2 2 28 3 2 3 2" xfId="33050"/>
    <cellStyle name="Heading 3 2 2 28 3 2 4" xfId="28395"/>
    <cellStyle name="Heading 3 2 2 28 3 3" xfId="18912"/>
    <cellStyle name="Heading 3 2 2 28 3 3 2" xfId="23357"/>
    <cellStyle name="Heading 3 2 2 28 3 3 2 2" xfId="33052"/>
    <cellStyle name="Heading 3 2 2 28 3 3 3" xfId="21144"/>
    <cellStyle name="Heading 3 2 2 28 3 3 3 2" xfId="33053"/>
    <cellStyle name="Heading 3 2 2 28 3 3 4" xfId="33051"/>
    <cellStyle name="Heading 3 2 2 28 3 4" xfId="27587"/>
    <cellStyle name="Heading 3 2 2 28 4" xfId="18964"/>
    <cellStyle name="Heading 3 2 2 28 4 2" xfId="19772"/>
    <cellStyle name="Heading 3 2 2 28 4 2 2" xfId="24217"/>
    <cellStyle name="Heading 3 2 2 28 4 2 2 2" xfId="33054"/>
    <cellStyle name="Heading 3 2 2 28 4 2 3" xfId="22004"/>
    <cellStyle name="Heading 3 2 2 28 4 2 3 2" xfId="33055"/>
    <cellStyle name="Heading 3 2 2 28 4 2 4" xfId="28447"/>
    <cellStyle name="Heading 3 2 2 28 4 3" xfId="23409"/>
    <cellStyle name="Heading 3 2 2 28 4 3 2" xfId="33056"/>
    <cellStyle name="Heading 3 2 2 28 4 4" xfId="21196"/>
    <cellStyle name="Heading 3 2 2 28 4 4 2" xfId="33057"/>
    <cellStyle name="Heading 3 2 2 28 4 5" xfId="27639"/>
    <cellStyle name="Heading 3 2 2 28 5" xfId="19016"/>
    <cellStyle name="Heading 3 2 2 28 5 2" xfId="19824"/>
    <cellStyle name="Heading 3 2 2 28 5 2 2" xfId="24269"/>
    <cellStyle name="Heading 3 2 2 28 5 2 2 2" xfId="33058"/>
    <cellStyle name="Heading 3 2 2 28 5 2 3" xfId="22056"/>
    <cellStyle name="Heading 3 2 2 28 5 2 3 2" xfId="33059"/>
    <cellStyle name="Heading 3 2 2 28 5 2 4" xfId="28499"/>
    <cellStyle name="Heading 3 2 2 28 5 3" xfId="23461"/>
    <cellStyle name="Heading 3 2 2 28 5 3 2" xfId="33060"/>
    <cellStyle name="Heading 3 2 2 28 5 4" xfId="21248"/>
    <cellStyle name="Heading 3 2 2 28 5 4 2" xfId="33061"/>
    <cellStyle name="Heading 3 2 2 28 5 5" xfId="27691"/>
    <cellStyle name="Heading 3 2 2 28 6" xfId="19068"/>
    <cellStyle name="Heading 3 2 2 28 6 2" xfId="19876"/>
    <cellStyle name="Heading 3 2 2 28 6 2 2" xfId="24321"/>
    <cellStyle name="Heading 3 2 2 28 6 2 2 2" xfId="33062"/>
    <cellStyle name="Heading 3 2 2 28 6 2 3" xfId="22108"/>
    <cellStyle name="Heading 3 2 2 28 6 2 3 2" xfId="33063"/>
    <cellStyle name="Heading 3 2 2 28 6 2 4" xfId="28551"/>
    <cellStyle name="Heading 3 2 2 28 6 3" xfId="23513"/>
    <cellStyle name="Heading 3 2 2 28 6 3 2" xfId="33064"/>
    <cellStyle name="Heading 3 2 2 28 6 4" xfId="21300"/>
    <cellStyle name="Heading 3 2 2 28 6 4 2" xfId="33065"/>
    <cellStyle name="Heading 3 2 2 28 6 5" xfId="27743"/>
    <cellStyle name="Heading 3 2 2 28 7" xfId="19120"/>
    <cellStyle name="Heading 3 2 2 28 7 2" xfId="19928"/>
    <cellStyle name="Heading 3 2 2 28 7 2 2" xfId="24373"/>
    <cellStyle name="Heading 3 2 2 28 7 2 2 2" xfId="33066"/>
    <cellStyle name="Heading 3 2 2 28 7 2 3" xfId="22160"/>
    <cellStyle name="Heading 3 2 2 28 7 2 3 2" xfId="33067"/>
    <cellStyle name="Heading 3 2 2 28 7 2 4" xfId="28603"/>
    <cellStyle name="Heading 3 2 2 28 7 3" xfId="23565"/>
    <cellStyle name="Heading 3 2 2 28 7 3 2" xfId="33068"/>
    <cellStyle name="Heading 3 2 2 28 7 4" xfId="21352"/>
    <cellStyle name="Heading 3 2 2 28 7 4 2" xfId="33069"/>
    <cellStyle name="Heading 3 2 2 28 7 5" xfId="27795"/>
    <cellStyle name="Heading 3 2 2 28 8" xfId="19172"/>
    <cellStyle name="Heading 3 2 2 28 8 2" xfId="19980"/>
    <cellStyle name="Heading 3 2 2 28 8 2 2" xfId="24425"/>
    <cellStyle name="Heading 3 2 2 28 8 2 2 2" xfId="33070"/>
    <cellStyle name="Heading 3 2 2 28 8 2 3" xfId="22212"/>
    <cellStyle name="Heading 3 2 2 28 8 2 3 2" xfId="33071"/>
    <cellStyle name="Heading 3 2 2 28 8 2 4" xfId="28655"/>
    <cellStyle name="Heading 3 2 2 28 8 3" xfId="23617"/>
    <cellStyle name="Heading 3 2 2 28 8 3 2" xfId="33072"/>
    <cellStyle name="Heading 3 2 2 28 8 4" xfId="21404"/>
    <cellStyle name="Heading 3 2 2 28 8 4 2" xfId="33073"/>
    <cellStyle name="Heading 3 2 2 28 8 5" xfId="27847"/>
    <cellStyle name="Heading 3 2 2 28 9" xfId="19224"/>
    <cellStyle name="Heading 3 2 2 28 9 2" xfId="20032"/>
    <cellStyle name="Heading 3 2 2 28 9 2 2" xfId="24477"/>
    <cellStyle name="Heading 3 2 2 28 9 2 2 2" xfId="33074"/>
    <cellStyle name="Heading 3 2 2 28 9 2 3" xfId="22264"/>
    <cellStyle name="Heading 3 2 2 28 9 2 3 2" xfId="33075"/>
    <cellStyle name="Heading 3 2 2 28 9 2 4" xfId="28707"/>
    <cellStyle name="Heading 3 2 2 28 9 3" xfId="23669"/>
    <cellStyle name="Heading 3 2 2 28 9 3 2" xfId="33076"/>
    <cellStyle name="Heading 3 2 2 28 9 4" xfId="21456"/>
    <cellStyle name="Heading 3 2 2 28 9 4 2" xfId="33077"/>
    <cellStyle name="Heading 3 2 2 28 9 5" xfId="27899"/>
    <cellStyle name="Heading 3 2 2 29" xfId="18752"/>
    <cellStyle name="Heading 3 2 2 29 10" xfId="19305"/>
    <cellStyle name="Heading 3 2 2 29 10 2" xfId="20113"/>
    <cellStyle name="Heading 3 2 2 29 10 2 2" xfId="24558"/>
    <cellStyle name="Heading 3 2 2 29 10 2 2 2" xfId="33078"/>
    <cellStyle name="Heading 3 2 2 29 10 2 3" xfId="22345"/>
    <cellStyle name="Heading 3 2 2 29 10 2 3 2" xfId="33079"/>
    <cellStyle name="Heading 3 2 2 29 10 2 4" xfId="28788"/>
    <cellStyle name="Heading 3 2 2 29 10 3" xfId="23750"/>
    <cellStyle name="Heading 3 2 2 29 10 3 2" xfId="33080"/>
    <cellStyle name="Heading 3 2 2 29 10 4" xfId="21537"/>
    <cellStyle name="Heading 3 2 2 29 10 4 2" xfId="33081"/>
    <cellStyle name="Heading 3 2 2 29 10 5" xfId="27980"/>
    <cellStyle name="Heading 3 2 2 29 11" xfId="19357"/>
    <cellStyle name="Heading 3 2 2 29 11 2" xfId="20165"/>
    <cellStyle name="Heading 3 2 2 29 11 2 2" xfId="24610"/>
    <cellStyle name="Heading 3 2 2 29 11 2 2 2" xfId="33082"/>
    <cellStyle name="Heading 3 2 2 29 11 2 3" xfId="22397"/>
    <cellStyle name="Heading 3 2 2 29 11 2 3 2" xfId="33083"/>
    <cellStyle name="Heading 3 2 2 29 11 2 4" xfId="28840"/>
    <cellStyle name="Heading 3 2 2 29 11 3" xfId="23802"/>
    <cellStyle name="Heading 3 2 2 29 11 3 2" xfId="33084"/>
    <cellStyle name="Heading 3 2 2 29 11 4" xfId="21589"/>
    <cellStyle name="Heading 3 2 2 29 11 4 2" xfId="33085"/>
    <cellStyle name="Heading 3 2 2 29 11 5" xfId="28032"/>
    <cellStyle name="Heading 3 2 2 29 12" xfId="19409"/>
    <cellStyle name="Heading 3 2 2 29 12 2" xfId="20217"/>
    <cellStyle name="Heading 3 2 2 29 12 2 2" xfId="24662"/>
    <cellStyle name="Heading 3 2 2 29 12 2 2 2" xfId="33086"/>
    <cellStyle name="Heading 3 2 2 29 12 2 3" xfId="22449"/>
    <cellStyle name="Heading 3 2 2 29 12 2 3 2" xfId="33087"/>
    <cellStyle name="Heading 3 2 2 29 12 2 4" xfId="28892"/>
    <cellStyle name="Heading 3 2 2 29 12 3" xfId="23854"/>
    <cellStyle name="Heading 3 2 2 29 12 3 2" xfId="33088"/>
    <cellStyle name="Heading 3 2 2 29 12 4" xfId="21641"/>
    <cellStyle name="Heading 3 2 2 29 12 4 2" xfId="33089"/>
    <cellStyle name="Heading 3 2 2 29 12 5" xfId="28084"/>
    <cellStyle name="Heading 3 2 2 29 13" xfId="19461"/>
    <cellStyle name="Heading 3 2 2 29 13 2" xfId="20269"/>
    <cellStyle name="Heading 3 2 2 29 13 2 2" xfId="24714"/>
    <cellStyle name="Heading 3 2 2 29 13 2 2 2" xfId="33090"/>
    <cellStyle name="Heading 3 2 2 29 13 2 3" xfId="22501"/>
    <cellStyle name="Heading 3 2 2 29 13 2 3 2" xfId="33091"/>
    <cellStyle name="Heading 3 2 2 29 13 2 4" xfId="28944"/>
    <cellStyle name="Heading 3 2 2 29 13 3" xfId="23906"/>
    <cellStyle name="Heading 3 2 2 29 13 3 2" xfId="33092"/>
    <cellStyle name="Heading 3 2 2 29 13 4" xfId="21693"/>
    <cellStyle name="Heading 3 2 2 29 13 4 2" xfId="33093"/>
    <cellStyle name="Heading 3 2 2 29 13 5" xfId="28136"/>
    <cellStyle name="Heading 3 2 2 29 14" xfId="19513"/>
    <cellStyle name="Heading 3 2 2 29 14 2" xfId="20321"/>
    <cellStyle name="Heading 3 2 2 29 14 2 2" xfId="24766"/>
    <cellStyle name="Heading 3 2 2 29 14 2 2 2" xfId="33094"/>
    <cellStyle name="Heading 3 2 2 29 14 2 3" xfId="22553"/>
    <cellStyle name="Heading 3 2 2 29 14 2 3 2" xfId="33095"/>
    <cellStyle name="Heading 3 2 2 29 14 2 4" xfId="28996"/>
    <cellStyle name="Heading 3 2 2 29 14 3" xfId="23958"/>
    <cellStyle name="Heading 3 2 2 29 14 3 2" xfId="33096"/>
    <cellStyle name="Heading 3 2 2 29 14 4" xfId="21745"/>
    <cellStyle name="Heading 3 2 2 29 14 4 2" xfId="33097"/>
    <cellStyle name="Heading 3 2 2 29 14 5" xfId="28188"/>
    <cellStyle name="Heading 3 2 2 29 15" xfId="19565"/>
    <cellStyle name="Heading 3 2 2 29 15 2" xfId="20373"/>
    <cellStyle name="Heading 3 2 2 29 15 2 2" xfId="24818"/>
    <cellStyle name="Heading 3 2 2 29 15 2 2 2" xfId="33098"/>
    <cellStyle name="Heading 3 2 2 29 15 2 3" xfId="22605"/>
    <cellStyle name="Heading 3 2 2 29 15 2 3 2" xfId="33099"/>
    <cellStyle name="Heading 3 2 2 29 15 2 4" xfId="29048"/>
    <cellStyle name="Heading 3 2 2 29 15 3" xfId="24010"/>
    <cellStyle name="Heading 3 2 2 29 15 3 2" xfId="33100"/>
    <cellStyle name="Heading 3 2 2 29 15 4" xfId="21797"/>
    <cellStyle name="Heading 3 2 2 29 15 4 2" xfId="33101"/>
    <cellStyle name="Heading 3 2 2 29 15 5" xfId="28240"/>
    <cellStyle name="Heading 3 2 2 29 16" xfId="19617"/>
    <cellStyle name="Heading 3 2 2 29 16 2" xfId="24062"/>
    <cellStyle name="Heading 3 2 2 29 16 2 2" xfId="33102"/>
    <cellStyle name="Heading 3 2 2 29 16 3" xfId="21849"/>
    <cellStyle name="Heading 3 2 2 29 16 3 2" xfId="33103"/>
    <cellStyle name="Heading 3 2 2 29 16 4" xfId="28292"/>
    <cellStyle name="Heading 3 2 2 29 17" xfId="27491"/>
    <cellStyle name="Heading 3 2 2 29 2" xfId="18813"/>
    <cellStyle name="Heading 3 2 2 29 2 2" xfId="19697"/>
    <cellStyle name="Heading 3 2 2 29 2 2 2" xfId="24142"/>
    <cellStyle name="Heading 3 2 2 29 2 2 2 2" xfId="33104"/>
    <cellStyle name="Heading 3 2 2 29 2 2 3" xfId="21929"/>
    <cellStyle name="Heading 3 2 2 29 2 2 3 2" xfId="33105"/>
    <cellStyle name="Heading 3 2 2 29 2 2 4" xfId="28372"/>
    <cellStyle name="Heading 3 2 2 29 2 3" xfId="23314"/>
    <cellStyle name="Heading 3 2 2 29 2 3 2" xfId="33106"/>
    <cellStyle name="Heading 3 2 2 29 2 4" xfId="21101"/>
    <cellStyle name="Heading 3 2 2 29 2 4 2" xfId="33107"/>
    <cellStyle name="Heading 3 2 2 29 2 5" xfId="27564"/>
    <cellStyle name="Heading 3 2 2 29 3" xfId="18867"/>
    <cellStyle name="Heading 3 2 2 29 3 2" xfId="19749"/>
    <cellStyle name="Heading 3 2 2 29 3 2 2" xfId="24194"/>
    <cellStyle name="Heading 3 2 2 29 3 2 2 2" xfId="33108"/>
    <cellStyle name="Heading 3 2 2 29 3 2 3" xfId="21981"/>
    <cellStyle name="Heading 3 2 2 29 3 2 3 2" xfId="33109"/>
    <cellStyle name="Heading 3 2 2 29 3 2 4" xfId="28424"/>
    <cellStyle name="Heading 3 2 2 29 3 3" xfId="18941"/>
    <cellStyle name="Heading 3 2 2 29 3 3 2" xfId="23386"/>
    <cellStyle name="Heading 3 2 2 29 3 3 2 2" xfId="33111"/>
    <cellStyle name="Heading 3 2 2 29 3 3 3" xfId="21173"/>
    <cellStyle name="Heading 3 2 2 29 3 3 3 2" xfId="33112"/>
    <cellStyle name="Heading 3 2 2 29 3 3 4" xfId="33110"/>
    <cellStyle name="Heading 3 2 2 29 3 4" xfId="27616"/>
    <cellStyle name="Heading 3 2 2 29 4" xfId="18993"/>
    <cellStyle name="Heading 3 2 2 29 4 2" xfId="19801"/>
    <cellStyle name="Heading 3 2 2 29 4 2 2" xfId="24246"/>
    <cellStyle name="Heading 3 2 2 29 4 2 2 2" xfId="33113"/>
    <cellStyle name="Heading 3 2 2 29 4 2 3" xfId="22033"/>
    <cellStyle name="Heading 3 2 2 29 4 2 3 2" xfId="33114"/>
    <cellStyle name="Heading 3 2 2 29 4 2 4" xfId="28476"/>
    <cellStyle name="Heading 3 2 2 29 4 3" xfId="23438"/>
    <cellStyle name="Heading 3 2 2 29 4 3 2" xfId="33115"/>
    <cellStyle name="Heading 3 2 2 29 4 4" xfId="21225"/>
    <cellStyle name="Heading 3 2 2 29 4 4 2" xfId="33116"/>
    <cellStyle name="Heading 3 2 2 29 4 5" xfId="27668"/>
    <cellStyle name="Heading 3 2 2 29 5" xfId="19045"/>
    <cellStyle name="Heading 3 2 2 29 5 2" xfId="19853"/>
    <cellStyle name="Heading 3 2 2 29 5 2 2" xfId="24298"/>
    <cellStyle name="Heading 3 2 2 29 5 2 2 2" xfId="33117"/>
    <cellStyle name="Heading 3 2 2 29 5 2 3" xfId="22085"/>
    <cellStyle name="Heading 3 2 2 29 5 2 3 2" xfId="33118"/>
    <cellStyle name="Heading 3 2 2 29 5 2 4" xfId="28528"/>
    <cellStyle name="Heading 3 2 2 29 5 3" xfId="23490"/>
    <cellStyle name="Heading 3 2 2 29 5 3 2" xfId="33119"/>
    <cellStyle name="Heading 3 2 2 29 5 4" xfId="21277"/>
    <cellStyle name="Heading 3 2 2 29 5 4 2" xfId="33120"/>
    <cellStyle name="Heading 3 2 2 29 5 5" xfId="27720"/>
    <cellStyle name="Heading 3 2 2 29 6" xfId="19097"/>
    <cellStyle name="Heading 3 2 2 29 6 2" xfId="19905"/>
    <cellStyle name="Heading 3 2 2 29 6 2 2" xfId="24350"/>
    <cellStyle name="Heading 3 2 2 29 6 2 2 2" xfId="33121"/>
    <cellStyle name="Heading 3 2 2 29 6 2 3" xfId="22137"/>
    <cellStyle name="Heading 3 2 2 29 6 2 3 2" xfId="33122"/>
    <cellStyle name="Heading 3 2 2 29 6 2 4" xfId="28580"/>
    <cellStyle name="Heading 3 2 2 29 6 3" xfId="23542"/>
    <cellStyle name="Heading 3 2 2 29 6 3 2" xfId="33123"/>
    <cellStyle name="Heading 3 2 2 29 6 4" xfId="21329"/>
    <cellStyle name="Heading 3 2 2 29 6 4 2" xfId="33124"/>
    <cellStyle name="Heading 3 2 2 29 6 5" xfId="27772"/>
    <cellStyle name="Heading 3 2 2 29 7" xfId="19149"/>
    <cellStyle name="Heading 3 2 2 29 7 2" xfId="19957"/>
    <cellStyle name="Heading 3 2 2 29 7 2 2" xfId="24402"/>
    <cellStyle name="Heading 3 2 2 29 7 2 2 2" xfId="33125"/>
    <cellStyle name="Heading 3 2 2 29 7 2 3" xfId="22189"/>
    <cellStyle name="Heading 3 2 2 29 7 2 3 2" xfId="33126"/>
    <cellStyle name="Heading 3 2 2 29 7 2 4" xfId="28632"/>
    <cellStyle name="Heading 3 2 2 29 7 3" xfId="23594"/>
    <cellStyle name="Heading 3 2 2 29 7 3 2" xfId="33127"/>
    <cellStyle name="Heading 3 2 2 29 7 4" xfId="21381"/>
    <cellStyle name="Heading 3 2 2 29 7 4 2" xfId="33128"/>
    <cellStyle name="Heading 3 2 2 29 7 5" xfId="27824"/>
    <cellStyle name="Heading 3 2 2 29 8" xfId="19201"/>
    <cellStyle name="Heading 3 2 2 29 8 2" xfId="20009"/>
    <cellStyle name="Heading 3 2 2 29 8 2 2" xfId="24454"/>
    <cellStyle name="Heading 3 2 2 29 8 2 2 2" xfId="33129"/>
    <cellStyle name="Heading 3 2 2 29 8 2 3" xfId="22241"/>
    <cellStyle name="Heading 3 2 2 29 8 2 3 2" xfId="33130"/>
    <cellStyle name="Heading 3 2 2 29 8 2 4" xfId="28684"/>
    <cellStyle name="Heading 3 2 2 29 8 3" xfId="23646"/>
    <cellStyle name="Heading 3 2 2 29 8 3 2" xfId="33131"/>
    <cellStyle name="Heading 3 2 2 29 8 4" xfId="21433"/>
    <cellStyle name="Heading 3 2 2 29 8 4 2" xfId="33132"/>
    <cellStyle name="Heading 3 2 2 29 8 5" xfId="27876"/>
    <cellStyle name="Heading 3 2 2 29 9" xfId="19253"/>
    <cellStyle name="Heading 3 2 2 29 9 2" xfId="20061"/>
    <cellStyle name="Heading 3 2 2 29 9 2 2" xfId="24506"/>
    <cellStyle name="Heading 3 2 2 29 9 2 2 2" xfId="33133"/>
    <cellStyle name="Heading 3 2 2 29 9 2 3" xfId="22293"/>
    <cellStyle name="Heading 3 2 2 29 9 2 3 2" xfId="33134"/>
    <cellStyle name="Heading 3 2 2 29 9 2 4" xfId="28736"/>
    <cellStyle name="Heading 3 2 2 29 9 3" xfId="23698"/>
    <cellStyle name="Heading 3 2 2 29 9 3 2" xfId="33135"/>
    <cellStyle name="Heading 3 2 2 29 9 4" xfId="21485"/>
    <cellStyle name="Heading 3 2 2 29 9 4 2" xfId="33136"/>
    <cellStyle name="Heading 3 2 2 29 9 5" xfId="27928"/>
    <cellStyle name="Heading 3 2 2 3" xfId="18758"/>
    <cellStyle name="Heading 3 2 2 3 10" xfId="19311"/>
    <cellStyle name="Heading 3 2 2 3 10 2" xfId="20119"/>
    <cellStyle name="Heading 3 2 2 3 10 2 2" xfId="24564"/>
    <cellStyle name="Heading 3 2 2 3 10 2 2 2" xfId="33137"/>
    <cellStyle name="Heading 3 2 2 3 10 2 3" xfId="22351"/>
    <cellStyle name="Heading 3 2 2 3 10 2 3 2" xfId="33138"/>
    <cellStyle name="Heading 3 2 2 3 10 2 4" xfId="28794"/>
    <cellStyle name="Heading 3 2 2 3 10 3" xfId="23756"/>
    <cellStyle name="Heading 3 2 2 3 10 3 2" xfId="33139"/>
    <cellStyle name="Heading 3 2 2 3 10 4" xfId="21543"/>
    <cellStyle name="Heading 3 2 2 3 10 4 2" xfId="33140"/>
    <cellStyle name="Heading 3 2 2 3 10 5" xfId="27986"/>
    <cellStyle name="Heading 3 2 2 3 11" xfId="19363"/>
    <cellStyle name="Heading 3 2 2 3 11 2" xfId="20171"/>
    <cellStyle name="Heading 3 2 2 3 11 2 2" xfId="24616"/>
    <cellStyle name="Heading 3 2 2 3 11 2 2 2" xfId="33141"/>
    <cellStyle name="Heading 3 2 2 3 11 2 3" xfId="22403"/>
    <cellStyle name="Heading 3 2 2 3 11 2 3 2" xfId="33142"/>
    <cellStyle name="Heading 3 2 2 3 11 2 4" xfId="28846"/>
    <cellStyle name="Heading 3 2 2 3 11 3" xfId="23808"/>
    <cellStyle name="Heading 3 2 2 3 11 3 2" xfId="33143"/>
    <cellStyle name="Heading 3 2 2 3 11 4" xfId="21595"/>
    <cellStyle name="Heading 3 2 2 3 11 4 2" xfId="33144"/>
    <cellStyle name="Heading 3 2 2 3 11 5" xfId="28038"/>
    <cellStyle name="Heading 3 2 2 3 12" xfId="19415"/>
    <cellStyle name="Heading 3 2 2 3 12 2" xfId="20223"/>
    <cellStyle name="Heading 3 2 2 3 12 2 2" xfId="24668"/>
    <cellStyle name="Heading 3 2 2 3 12 2 2 2" xfId="33145"/>
    <cellStyle name="Heading 3 2 2 3 12 2 3" xfId="22455"/>
    <cellStyle name="Heading 3 2 2 3 12 2 3 2" xfId="33146"/>
    <cellStyle name="Heading 3 2 2 3 12 2 4" xfId="28898"/>
    <cellStyle name="Heading 3 2 2 3 12 3" xfId="23860"/>
    <cellStyle name="Heading 3 2 2 3 12 3 2" xfId="33147"/>
    <cellStyle name="Heading 3 2 2 3 12 4" xfId="21647"/>
    <cellStyle name="Heading 3 2 2 3 12 4 2" xfId="33148"/>
    <cellStyle name="Heading 3 2 2 3 12 5" xfId="28090"/>
    <cellStyle name="Heading 3 2 2 3 13" xfId="19467"/>
    <cellStyle name="Heading 3 2 2 3 13 2" xfId="20275"/>
    <cellStyle name="Heading 3 2 2 3 13 2 2" xfId="24720"/>
    <cellStyle name="Heading 3 2 2 3 13 2 2 2" xfId="33149"/>
    <cellStyle name="Heading 3 2 2 3 13 2 3" xfId="22507"/>
    <cellStyle name="Heading 3 2 2 3 13 2 3 2" xfId="33150"/>
    <cellStyle name="Heading 3 2 2 3 13 2 4" xfId="28950"/>
    <cellStyle name="Heading 3 2 2 3 13 3" xfId="23912"/>
    <cellStyle name="Heading 3 2 2 3 13 3 2" xfId="33151"/>
    <cellStyle name="Heading 3 2 2 3 13 4" xfId="21699"/>
    <cellStyle name="Heading 3 2 2 3 13 4 2" xfId="33152"/>
    <cellStyle name="Heading 3 2 2 3 13 5" xfId="28142"/>
    <cellStyle name="Heading 3 2 2 3 14" xfId="19519"/>
    <cellStyle name="Heading 3 2 2 3 14 2" xfId="20327"/>
    <cellStyle name="Heading 3 2 2 3 14 2 2" xfId="24772"/>
    <cellStyle name="Heading 3 2 2 3 14 2 2 2" xfId="33153"/>
    <cellStyle name="Heading 3 2 2 3 14 2 3" xfId="22559"/>
    <cellStyle name="Heading 3 2 2 3 14 2 3 2" xfId="33154"/>
    <cellStyle name="Heading 3 2 2 3 14 2 4" xfId="29002"/>
    <cellStyle name="Heading 3 2 2 3 14 3" xfId="23964"/>
    <cellStyle name="Heading 3 2 2 3 14 3 2" xfId="33155"/>
    <cellStyle name="Heading 3 2 2 3 14 4" xfId="21751"/>
    <cellStyle name="Heading 3 2 2 3 14 4 2" xfId="33156"/>
    <cellStyle name="Heading 3 2 2 3 14 5" xfId="28194"/>
    <cellStyle name="Heading 3 2 2 3 15" xfId="19571"/>
    <cellStyle name="Heading 3 2 2 3 15 2" xfId="20379"/>
    <cellStyle name="Heading 3 2 2 3 15 2 2" xfId="24824"/>
    <cellStyle name="Heading 3 2 2 3 15 2 2 2" xfId="33157"/>
    <cellStyle name="Heading 3 2 2 3 15 2 3" xfId="22611"/>
    <cellStyle name="Heading 3 2 2 3 15 2 3 2" xfId="33158"/>
    <cellStyle name="Heading 3 2 2 3 15 2 4" xfId="29054"/>
    <cellStyle name="Heading 3 2 2 3 15 3" xfId="24016"/>
    <cellStyle name="Heading 3 2 2 3 15 3 2" xfId="33159"/>
    <cellStyle name="Heading 3 2 2 3 15 4" xfId="21803"/>
    <cellStyle name="Heading 3 2 2 3 15 4 2" xfId="33160"/>
    <cellStyle name="Heading 3 2 2 3 15 5" xfId="28246"/>
    <cellStyle name="Heading 3 2 2 3 16" xfId="19623"/>
    <cellStyle name="Heading 3 2 2 3 16 2" xfId="24068"/>
    <cellStyle name="Heading 3 2 2 3 16 2 2" xfId="33161"/>
    <cellStyle name="Heading 3 2 2 3 16 3" xfId="21855"/>
    <cellStyle name="Heading 3 2 2 3 16 3 2" xfId="33162"/>
    <cellStyle name="Heading 3 2 2 3 16 4" xfId="28298"/>
    <cellStyle name="Heading 3 2 2 3 17" xfId="27497"/>
    <cellStyle name="Heading 3 2 2 3 2" xfId="18819"/>
    <cellStyle name="Heading 3 2 2 3 2 2" xfId="19703"/>
    <cellStyle name="Heading 3 2 2 3 2 2 2" xfId="24148"/>
    <cellStyle name="Heading 3 2 2 3 2 2 2 2" xfId="33163"/>
    <cellStyle name="Heading 3 2 2 3 2 2 3" xfId="21935"/>
    <cellStyle name="Heading 3 2 2 3 2 2 3 2" xfId="33164"/>
    <cellStyle name="Heading 3 2 2 3 2 2 4" xfId="28378"/>
    <cellStyle name="Heading 3 2 2 3 2 3" xfId="23320"/>
    <cellStyle name="Heading 3 2 2 3 2 3 2" xfId="33165"/>
    <cellStyle name="Heading 3 2 2 3 2 4" xfId="21107"/>
    <cellStyle name="Heading 3 2 2 3 2 4 2" xfId="33166"/>
    <cellStyle name="Heading 3 2 2 3 2 5" xfId="27570"/>
    <cellStyle name="Heading 3 2 2 3 3" xfId="18873"/>
    <cellStyle name="Heading 3 2 2 3 3 2" xfId="19755"/>
    <cellStyle name="Heading 3 2 2 3 3 2 2" xfId="24200"/>
    <cellStyle name="Heading 3 2 2 3 3 2 2 2" xfId="33167"/>
    <cellStyle name="Heading 3 2 2 3 3 2 3" xfId="21987"/>
    <cellStyle name="Heading 3 2 2 3 3 2 3 2" xfId="33168"/>
    <cellStyle name="Heading 3 2 2 3 3 2 4" xfId="28430"/>
    <cellStyle name="Heading 3 2 2 3 3 3" xfId="18947"/>
    <cellStyle name="Heading 3 2 2 3 3 3 2" xfId="23392"/>
    <cellStyle name="Heading 3 2 2 3 3 3 2 2" xfId="33170"/>
    <cellStyle name="Heading 3 2 2 3 3 3 3" xfId="21179"/>
    <cellStyle name="Heading 3 2 2 3 3 3 3 2" xfId="33171"/>
    <cellStyle name="Heading 3 2 2 3 3 3 4" xfId="33169"/>
    <cellStyle name="Heading 3 2 2 3 3 4" xfId="27622"/>
    <cellStyle name="Heading 3 2 2 3 4" xfId="18999"/>
    <cellStyle name="Heading 3 2 2 3 4 2" xfId="19807"/>
    <cellStyle name="Heading 3 2 2 3 4 2 2" xfId="24252"/>
    <cellStyle name="Heading 3 2 2 3 4 2 2 2" xfId="33172"/>
    <cellStyle name="Heading 3 2 2 3 4 2 3" xfId="22039"/>
    <cellStyle name="Heading 3 2 2 3 4 2 3 2" xfId="33173"/>
    <cellStyle name="Heading 3 2 2 3 4 2 4" xfId="28482"/>
    <cellStyle name="Heading 3 2 2 3 4 3" xfId="23444"/>
    <cellStyle name="Heading 3 2 2 3 4 3 2" xfId="33174"/>
    <cellStyle name="Heading 3 2 2 3 4 4" xfId="21231"/>
    <cellStyle name="Heading 3 2 2 3 4 4 2" xfId="33175"/>
    <cellStyle name="Heading 3 2 2 3 4 5" xfId="27674"/>
    <cellStyle name="Heading 3 2 2 3 5" xfId="19051"/>
    <cellStyle name="Heading 3 2 2 3 5 2" xfId="19859"/>
    <cellStyle name="Heading 3 2 2 3 5 2 2" xfId="24304"/>
    <cellStyle name="Heading 3 2 2 3 5 2 2 2" xfId="33176"/>
    <cellStyle name="Heading 3 2 2 3 5 2 3" xfId="22091"/>
    <cellStyle name="Heading 3 2 2 3 5 2 3 2" xfId="33177"/>
    <cellStyle name="Heading 3 2 2 3 5 2 4" xfId="28534"/>
    <cellStyle name="Heading 3 2 2 3 5 3" xfId="23496"/>
    <cellStyle name="Heading 3 2 2 3 5 3 2" xfId="33178"/>
    <cellStyle name="Heading 3 2 2 3 5 4" xfId="21283"/>
    <cellStyle name="Heading 3 2 2 3 5 4 2" xfId="33179"/>
    <cellStyle name="Heading 3 2 2 3 5 5" xfId="27726"/>
    <cellStyle name="Heading 3 2 2 3 6" xfId="19103"/>
    <cellStyle name="Heading 3 2 2 3 6 2" xfId="19911"/>
    <cellStyle name="Heading 3 2 2 3 6 2 2" xfId="24356"/>
    <cellStyle name="Heading 3 2 2 3 6 2 2 2" xfId="33180"/>
    <cellStyle name="Heading 3 2 2 3 6 2 3" xfId="22143"/>
    <cellStyle name="Heading 3 2 2 3 6 2 3 2" xfId="33181"/>
    <cellStyle name="Heading 3 2 2 3 6 2 4" xfId="28586"/>
    <cellStyle name="Heading 3 2 2 3 6 3" xfId="23548"/>
    <cellStyle name="Heading 3 2 2 3 6 3 2" xfId="33182"/>
    <cellStyle name="Heading 3 2 2 3 6 4" xfId="21335"/>
    <cellStyle name="Heading 3 2 2 3 6 4 2" xfId="33183"/>
    <cellStyle name="Heading 3 2 2 3 6 5" xfId="27778"/>
    <cellStyle name="Heading 3 2 2 3 7" xfId="19155"/>
    <cellStyle name="Heading 3 2 2 3 7 2" xfId="19963"/>
    <cellStyle name="Heading 3 2 2 3 7 2 2" xfId="24408"/>
    <cellStyle name="Heading 3 2 2 3 7 2 2 2" xfId="33184"/>
    <cellStyle name="Heading 3 2 2 3 7 2 3" xfId="22195"/>
    <cellStyle name="Heading 3 2 2 3 7 2 3 2" xfId="33185"/>
    <cellStyle name="Heading 3 2 2 3 7 2 4" xfId="28638"/>
    <cellStyle name="Heading 3 2 2 3 7 3" xfId="23600"/>
    <cellStyle name="Heading 3 2 2 3 7 3 2" xfId="33186"/>
    <cellStyle name="Heading 3 2 2 3 7 4" xfId="21387"/>
    <cellStyle name="Heading 3 2 2 3 7 4 2" xfId="33187"/>
    <cellStyle name="Heading 3 2 2 3 7 5" xfId="27830"/>
    <cellStyle name="Heading 3 2 2 3 8" xfId="19207"/>
    <cellStyle name="Heading 3 2 2 3 8 2" xfId="20015"/>
    <cellStyle name="Heading 3 2 2 3 8 2 2" xfId="24460"/>
    <cellStyle name="Heading 3 2 2 3 8 2 2 2" xfId="33188"/>
    <cellStyle name="Heading 3 2 2 3 8 2 3" xfId="22247"/>
    <cellStyle name="Heading 3 2 2 3 8 2 3 2" xfId="33189"/>
    <cellStyle name="Heading 3 2 2 3 8 2 4" xfId="28690"/>
    <cellStyle name="Heading 3 2 2 3 8 3" xfId="23652"/>
    <cellStyle name="Heading 3 2 2 3 8 3 2" xfId="33190"/>
    <cellStyle name="Heading 3 2 2 3 8 4" xfId="21439"/>
    <cellStyle name="Heading 3 2 2 3 8 4 2" xfId="33191"/>
    <cellStyle name="Heading 3 2 2 3 8 5" xfId="27882"/>
    <cellStyle name="Heading 3 2 2 3 9" xfId="19259"/>
    <cellStyle name="Heading 3 2 2 3 9 2" xfId="20067"/>
    <cellStyle name="Heading 3 2 2 3 9 2 2" xfId="24512"/>
    <cellStyle name="Heading 3 2 2 3 9 2 2 2" xfId="33192"/>
    <cellStyle name="Heading 3 2 2 3 9 2 3" xfId="22299"/>
    <cellStyle name="Heading 3 2 2 3 9 2 3 2" xfId="33193"/>
    <cellStyle name="Heading 3 2 2 3 9 2 4" xfId="28742"/>
    <cellStyle name="Heading 3 2 2 3 9 3" xfId="23704"/>
    <cellStyle name="Heading 3 2 2 3 9 3 2" xfId="33194"/>
    <cellStyle name="Heading 3 2 2 3 9 4" xfId="21491"/>
    <cellStyle name="Heading 3 2 2 3 9 4 2" xfId="33195"/>
    <cellStyle name="Heading 3 2 2 3 9 5" xfId="27934"/>
    <cellStyle name="Heading 3 2 2 30" xfId="18759"/>
    <cellStyle name="Heading 3 2 2 30 10" xfId="19312"/>
    <cellStyle name="Heading 3 2 2 30 10 2" xfId="20120"/>
    <cellStyle name="Heading 3 2 2 30 10 2 2" xfId="24565"/>
    <cellStyle name="Heading 3 2 2 30 10 2 2 2" xfId="33196"/>
    <cellStyle name="Heading 3 2 2 30 10 2 3" xfId="22352"/>
    <cellStyle name="Heading 3 2 2 30 10 2 3 2" xfId="33197"/>
    <cellStyle name="Heading 3 2 2 30 10 2 4" xfId="28795"/>
    <cellStyle name="Heading 3 2 2 30 10 3" xfId="23757"/>
    <cellStyle name="Heading 3 2 2 30 10 3 2" xfId="33198"/>
    <cellStyle name="Heading 3 2 2 30 10 4" xfId="21544"/>
    <cellStyle name="Heading 3 2 2 30 10 4 2" xfId="33199"/>
    <cellStyle name="Heading 3 2 2 30 10 5" xfId="27987"/>
    <cellStyle name="Heading 3 2 2 30 11" xfId="19364"/>
    <cellStyle name="Heading 3 2 2 30 11 2" xfId="20172"/>
    <cellStyle name="Heading 3 2 2 30 11 2 2" xfId="24617"/>
    <cellStyle name="Heading 3 2 2 30 11 2 2 2" xfId="33200"/>
    <cellStyle name="Heading 3 2 2 30 11 2 3" xfId="22404"/>
    <cellStyle name="Heading 3 2 2 30 11 2 3 2" xfId="33201"/>
    <cellStyle name="Heading 3 2 2 30 11 2 4" xfId="28847"/>
    <cellStyle name="Heading 3 2 2 30 11 3" xfId="23809"/>
    <cellStyle name="Heading 3 2 2 30 11 3 2" xfId="33202"/>
    <cellStyle name="Heading 3 2 2 30 11 4" xfId="21596"/>
    <cellStyle name="Heading 3 2 2 30 11 4 2" xfId="33203"/>
    <cellStyle name="Heading 3 2 2 30 11 5" xfId="28039"/>
    <cellStyle name="Heading 3 2 2 30 12" xfId="19416"/>
    <cellStyle name="Heading 3 2 2 30 12 2" xfId="20224"/>
    <cellStyle name="Heading 3 2 2 30 12 2 2" xfId="24669"/>
    <cellStyle name="Heading 3 2 2 30 12 2 2 2" xfId="33204"/>
    <cellStyle name="Heading 3 2 2 30 12 2 3" xfId="22456"/>
    <cellStyle name="Heading 3 2 2 30 12 2 3 2" xfId="33205"/>
    <cellStyle name="Heading 3 2 2 30 12 2 4" xfId="28899"/>
    <cellStyle name="Heading 3 2 2 30 12 3" xfId="23861"/>
    <cellStyle name="Heading 3 2 2 30 12 3 2" xfId="33206"/>
    <cellStyle name="Heading 3 2 2 30 12 4" xfId="21648"/>
    <cellStyle name="Heading 3 2 2 30 12 4 2" xfId="33207"/>
    <cellStyle name="Heading 3 2 2 30 12 5" xfId="28091"/>
    <cellStyle name="Heading 3 2 2 30 13" xfId="19468"/>
    <cellStyle name="Heading 3 2 2 30 13 2" xfId="20276"/>
    <cellStyle name="Heading 3 2 2 30 13 2 2" xfId="24721"/>
    <cellStyle name="Heading 3 2 2 30 13 2 2 2" xfId="33208"/>
    <cellStyle name="Heading 3 2 2 30 13 2 3" xfId="22508"/>
    <cellStyle name="Heading 3 2 2 30 13 2 3 2" xfId="33209"/>
    <cellStyle name="Heading 3 2 2 30 13 2 4" xfId="28951"/>
    <cellStyle name="Heading 3 2 2 30 13 3" xfId="23913"/>
    <cellStyle name="Heading 3 2 2 30 13 3 2" xfId="33210"/>
    <cellStyle name="Heading 3 2 2 30 13 4" xfId="21700"/>
    <cellStyle name="Heading 3 2 2 30 13 4 2" xfId="33211"/>
    <cellStyle name="Heading 3 2 2 30 13 5" xfId="28143"/>
    <cellStyle name="Heading 3 2 2 30 14" xfId="19520"/>
    <cellStyle name="Heading 3 2 2 30 14 2" xfId="20328"/>
    <cellStyle name="Heading 3 2 2 30 14 2 2" xfId="24773"/>
    <cellStyle name="Heading 3 2 2 30 14 2 2 2" xfId="33212"/>
    <cellStyle name="Heading 3 2 2 30 14 2 3" xfId="22560"/>
    <cellStyle name="Heading 3 2 2 30 14 2 3 2" xfId="33213"/>
    <cellStyle name="Heading 3 2 2 30 14 2 4" xfId="29003"/>
    <cellStyle name="Heading 3 2 2 30 14 3" xfId="23965"/>
    <cellStyle name="Heading 3 2 2 30 14 3 2" xfId="33214"/>
    <cellStyle name="Heading 3 2 2 30 14 4" xfId="21752"/>
    <cellStyle name="Heading 3 2 2 30 14 4 2" xfId="33215"/>
    <cellStyle name="Heading 3 2 2 30 14 5" xfId="28195"/>
    <cellStyle name="Heading 3 2 2 30 15" xfId="19572"/>
    <cellStyle name="Heading 3 2 2 30 15 2" xfId="20380"/>
    <cellStyle name="Heading 3 2 2 30 15 2 2" xfId="24825"/>
    <cellStyle name="Heading 3 2 2 30 15 2 2 2" xfId="33216"/>
    <cellStyle name="Heading 3 2 2 30 15 2 3" xfId="22612"/>
    <cellStyle name="Heading 3 2 2 30 15 2 3 2" xfId="33217"/>
    <cellStyle name="Heading 3 2 2 30 15 2 4" xfId="29055"/>
    <cellStyle name="Heading 3 2 2 30 15 3" xfId="24017"/>
    <cellStyle name="Heading 3 2 2 30 15 3 2" xfId="33218"/>
    <cellStyle name="Heading 3 2 2 30 15 4" xfId="21804"/>
    <cellStyle name="Heading 3 2 2 30 15 4 2" xfId="33219"/>
    <cellStyle name="Heading 3 2 2 30 15 5" xfId="28247"/>
    <cellStyle name="Heading 3 2 2 30 16" xfId="19624"/>
    <cellStyle name="Heading 3 2 2 30 16 2" xfId="24069"/>
    <cellStyle name="Heading 3 2 2 30 16 2 2" xfId="33220"/>
    <cellStyle name="Heading 3 2 2 30 16 3" xfId="21856"/>
    <cellStyle name="Heading 3 2 2 30 16 3 2" xfId="33221"/>
    <cellStyle name="Heading 3 2 2 30 16 4" xfId="28299"/>
    <cellStyle name="Heading 3 2 2 30 17" xfId="27498"/>
    <cellStyle name="Heading 3 2 2 30 2" xfId="18820"/>
    <cellStyle name="Heading 3 2 2 30 2 2" xfId="19704"/>
    <cellStyle name="Heading 3 2 2 30 2 2 2" xfId="24149"/>
    <cellStyle name="Heading 3 2 2 30 2 2 2 2" xfId="33222"/>
    <cellStyle name="Heading 3 2 2 30 2 2 3" xfId="21936"/>
    <cellStyle name="Heading 3 2 2 30 2 2 3 2" xfId="33223"/>
    <cellStyle name="Heading 3 2 2 30 2 2 4" xfId="28379"/>
    <cellStyle name="Heading 3 2 2 30 2 3" xfId="23321"/>
    <cellStyle name="Heading 3 2 2 30 2 3 2" xfId="33224"/>
    <cellStyle name="Heading 3 2 2 30 2 4" xfId="21108"/>
    <cellStyle name="Heading 3 2 2 30 2 4 2" xfId="33225"/>
    <cellStyle name="Heading 3 2 2 30 2 5" xfId="27571"/>
    <cellStyle name="Heading 3 2 2 30 3" xfId="18874"/>
    <cellStyle name="Heading 3 2 2 30 3 2" xfId="19756"/>
    <cellStyle name="Heading 3 2 2 30 3 2 2" xfId="24201"/>
    <cellStyle name="Heading 3 2 2 30 3 2 2 2" xfId="33226"/>
    <cellStyle name="Heading 3 2 2 30 3 2 3" xfId="21988"/>
    <cellStyle name="Heading 3 2 2 30 3 2 3 2" xfId="33227"/>
    <cellStyle name="Heading 3 2 2 30 3 2 4" xfId="28431"/>
    <cellStyle name="Heading 3 2 2 30 3 3" xfId="18948"/>
    <cellStyle name="Heading 3 2 2 30 3 3 2" xfId="23393"/>
    <cellStyle name="Heading 3 2 2 30 3 3 2 2" xfId="33229"/>
    <cellStyle name="Heading 3 2 2 30 3 3 3" xfId="21180"/>
    <cellStyle name="Heading 3 2 2 30 3 3 3 2" xfId="33230"/>
    <cellStyle name="Heading 3 2 2 30 3 3 4" xfId="33228"/>
    <cellStyle name="Heading 3 2 2 30 3 4" xfId="27623"/>
    <cellStyle name="Heading 3 2 2 30 4" xfId="19000"/>
    <cellStyle name="Heading 3 2 2 30 4 2" xfId="19808"/>
    <cellStyle name="Heading 3 2 2 30 4 2 2" xfId="24253"/>
    <cellStyle name="Heading 3 2 2 30 4 2 2 2" xfId="33231"/>
    <cellStyle name="Heading 3 2 2 30 4 2 3" xfId="22040"/>
    <cellStyle name="Heading 3 2 2 30 4 2 3 2" xfId="33232"/>
    <cellStyle name="Heading 3 2 2 30 4 2 4" xfId="28483"/>
    <cellStyle name="Heading 3 2 2 30 4 3" xfId="23445"/>
    <cellStyle name="Heading 3 2 2 30 4 3 2" xfId="33233"/>
    <cellStyle name="Heading 3 2 2 30 4 4" xfId="21232"/>
    <cellStyle name="Heading 3 2 2 30 4 4 2" xfId="33234"/>
    <cellStyle name="Heading 3 2 2 30 4 5" xfId="27675"/>
    <cellStyle name="Heading 3 2 2 30 5" xfId="19052"/>
    <cellStyle name="Heading 3 2 2 30 5 2" xfId="19860"/>
    <cellStyle name="Heading 3 2 2 30 5 2 2" xfId="24305"/>
    <cellStyle name="Heading 3 2 2 30 5 2 2 2" xfId="33235"/>
    <cellStyle name="Heading 3 2 2 30 5 2 3" xfId="22092"/>
    <cellStyle name="Heading 3 2 2 30 5 2 3 2" xfId="33236"/>
    <cellStyle name="Heading 3 2 2 30 5 2 4" xfId="28535"/>
    <cellStyle name="Heading 3 2 2 30 5 3" xfId="23497"/>
    <cellStyle name="Heading 3 2 2 30 5 3 2" xfId="33237"/>
    <cellStyle name="Heading 3 2 2 30 5 4" xfId="21284"/>
    <cellStyle name="Heading 3 2 2 30 5 4 2" xfId="33238"/>
    <cellStyle name="Heading 3 2 2 30 5 5" xfId="27727"/>
    <cellStyle name="Heading 3 2 2 30 6" xfId="19104"/>
    <cellStyle name="Heading 3 2 2 30 6 2" xfId="19912"/>
    <cellStyle name="Heading 3 2 2 30 6 2 2" xfId="24357"/>
    <cellStyle name="Heading 3 2 2 30 6 2 2 2" xfId="33239"/>
    <cellStyle name="Heading 3 2 2 30 6 2 3" xfId="22144"/>
    <cellStyle name="Heading 3 2 2 30 6 2 3 2" xfId="33240"/>
    <cellStyle name="Heading 3 2 2 30 6 2 4" xfId="28587"/>
    <cellStyle name="Heading 3 2 2 30 6 3" xfId="23549"/>
    <cellStyle name="Heading 3 2 2 30 6 3 2" xfId="33241"/>
    <cellStyle name="Heading 3 2 2 30 6 4" xfId="21336"/>
    <cellStyle name="Heading 3 2 2 30 6 4 2" xfId="33242"/>
    <cellStyle name="Heading 3 2 2 30 6 5" xfId="27779"/>
    <cellStyle name="Heading 3 2 2 30 7" xfId="19156"/>
    <cellStyle name="Heading 3 2 2 30 7 2" xfId="19964"/>
    <cellStyle name="Heading 3 2 2 30 7 2 2" xfId="24409"/>
    <cellStyle name="Heading 3 2 2 30 7 2 2 2" xfId="33243"/>
    <cellStyle name="Heading 3 2 2 30 7 2 3" xfId="22196"/>
    <cellStyle name="Heading 3 2 2 30 7 2 3 2" xfId="33244"/>
    <cellStyle name="Heading 3 2 2 30 7 2 4" xfId="28639"/>
    <cellStyle name="Heading 3 2 2 30 7 3" xfId="23601"/>
    <cellStyle name="Heading 3 2 2 30 7 3 2" xfId="33245"/>
    <cellStyle name="Heading 3 2 2 30 7 4" xfId="21388"/>
    <cellStyle name="Heading 3 2 2 30 7 4 2" xfId="33246"/>
    <cellStyle name="Heading 3 2 2 30 7 5" xfId="27831"/>
    <cellStyle name="Heading 3 2 2 30 8" xfId="19208"/>
    <cellStyle name="Heading 3 2 2 30 8 2" xfId="20016"/>
    <cellStyle name="Heading 3 2 2 30 8 2 2" xfId="24461"/>
    <cellStyle name="Heading 3 2 2 30 8 2 2 2" xfId="33247"/>
    <cellStyle name="Heading 3 2 2 30 8 2 3" xfId="22248"/>
    <cellStyle name="Heading 3 2 2 30 8 2 3 2" xfId="33248"/>
    <cellStyle name="Heading 3 2 2 30 8 2 4" xfId="28691"/>
    <cellStyle name="Heading 3 2 2 30 8 3" xfId="23653"/>
    <cellStyle name="Heading 3 2 2 30 8 3 2" xfId="33249"/>
    <cellStyle name="Heading 3 2 2 30 8 4" xfId="21440"/>
    <cellStyle name="Heading 3 2 2 30 8 4 2" xfId="33250"/>
    <cellStyle name="Heading 3 2 2 30 8 5" xfId="27883"/>
    <cellStyle name="Heading 3 2 2 30 9" xfId="19260"/>
    <cellStyle name="Heading 3 2 2 30 9 2" xfId="20068"/>
    <cellStyle name="Heading 3 2 2 30 9 2 2" xfId="24513"/>
    <cellStyle name="Heading 3 2 2 30 9 2 2 2" xfId="33251"/>
    <cellStyle name="Heading 3 2 2 30 9 2 3" xfId="22300"/>
    <cellStyle name="Heading 3 2 2 30 9 2 3 2" xfId="33252"/>
    <cellStyle name="Heading 3 2 2 30 9 2 4" xfId="28743"/>
    <cellStyle name="Heading 3 2 2 30 9 3" xfId="23705"/>
    <cellStyle name="Heading 3 2 2 30 9 3 2" xfId="33253"/>
    <cellStyle name="Heading 3 2 2 30 9 4" xfId="21492"/>
    <cellStyle name="Heading 3 2 2 30 9 4 2" xfId="33254"/>
    <cellStyle name="Heading 3 2 2 30 9 5" xfId="27935"/>
    <cellStyle name="Heading 3 2 2 31" xfId="18756"/>
    <cellStyle name="Heading 3 2 2 31 10" xfId="19309"/>
    <cellStyle name="Heading 3 2 2 31 10 2" xfId="20117"/>
    <cellStyle name="Heading 3 2 2 31 10 2 2" xfId="24562"/>
    <cellStyle name="Heading 3 2 2 31 10 2 2 2" xfId="33255"/>
    <cellStyle name="Heading 3 2 2 31 10 2 3" xfId="22349"/>
    <cellStyle name="Heading 3 2 2 31 10 2 3 2" xfId="33256"/>
    <cellStyle name="Heading 3 2 2 31 10 2 4" xfId="28792"/>
    <cellStyle name="Heading 3 2 2 31 10 3" xfId="23754"/>
    <cellStyle name="Heading 3 2 2 31 10 3 2" xfId="33257"/>
    <cellStyle name="Heading 3 2 2 31 10 4" xfId="21541"/>
    <cellStyle name="Heading 3 2 2 31 10 4 2" xfId="33258"/>
    <cellStyle name="Heading 3 2 2 31 10 5" xfId="27984"/>
    <cellStyle name="Heading 3 2 2 31 11" xfId="19361"/>
    <cellStyle name="Heading 3 2 2 31 11 2" xfId="20169"/>
    <cellStyle name="Heading 3 2 2 31 11 2 2" xfId="24614"/>
    <cellStyle name="Heading 3 2 2 31 11 2 2 2" xfId="33259"/>
    <cellStyle name="Heading 3 2 2 31 11 2 3" xfId="22401"/>
    <cellStyle name="Heading 3 2 2 31 11 2 3 2" xfId="33260"/>
    <cellStyle name="Heading 3 2 2 31 11 2 4" xfId="28844"/>
    <cellStyle name="Heading 3 2 2 31 11 3" xfId="23806"/>
    <cellStyle name="Heading 3 2 2 31 11 3 2" xfId="33261"/>
    <cellStyle name="Heading 3 2 2 31 11 4" xfId="21593"/>
    <cellStyle name="Heading 3 2 2 31 11 4 2" xfId="33262"/>
    <cellStyle name="Heading 3 2 2 31 11 5" xfId="28036"/>
    <cellStyle name="Heading 3 2 2 31 12" xfId="19413"/>
    <cellStyle name="Heading 3 2 2 31 12 2" xfId="20221"/>
    <cellStyle name="Heading 3 2 2 31 12 2 2" xfId="24666"/>
    <cellStyle name="Heading 3 2 2 31 12 2 2 2" xfId="33263"/>
    <cellStyle name="Heading 3 2 2 31 12 2 3" xfId="22453"/>
    <cellStyle name="Heading 3 2 2 31 12 2 3 2" xfId="33264"/>
    <cellStyle name="Heading 3 2 2 31 12 2 4" xfId="28896"/>
    <cellStyle name="Heading 3 2 2 31 12 3" xfId="23858"/>
    <cellStyle name="Heading 3 2 2 31 12 3 2" xfId="33265"/>
    <cellStyle name="Heading 3 2 2 31 12 4" xfId="21645"/>
    <cellStyle name="Heading 3 2 2 31 12 4 2" xfId="33266"/>
    <cellStyle name="Heading 3 2 2 31 12 5" xfId="28088"/>
    <cellStyle name="Heading 3 2 2 31 13" xfId="19465"/>
    <cellStyle name="Heading 3 2 2 31 13 2" xfId="20273"/>
    <cellStyle name="Heading 3 2 2 31 13 2 2" xfId="24718"/>
    <cellStyle name="Heading 3 2 2 31 13 2 2 2" xfId="33267"/>
    <cellStyle name="Heading 3 2 2 31 13 2 3" xfId="22505"/>
    <cellStyle name="Heading 3 2 2 31 13 2 3 2" xfId="33268"/>
    <cellStyle name="Heading 3 2 2 31 13 2 4" xfId="28948"/>
    <cellStyle name="Heading 3 2 2 31 13 3" xfId="23910"/>
    <cellStyle name="Heading 3 2 2 31 13 3 2" xfId="33269"/>
    <cellStyle name="Heading 3 2 2 31 13 4" xfId="21697"/>
    <cellStyle name="Heading 3 2 2 31 13 4 2" xfId="33270"/>
    <cellStyle name="Heading 3 2 2 31 13 5" xfId="28140"/>
    <cellStyle name="Heading 3 2 2 31 14" xfId="19517"/>
    <cellStyle name="Heading 3 2 2 31 14 2" xfId="20325"/>
    <cellStyle name="Heading 3 2 2 31 14 2 2" xfId="24770"/>
    <cellStyle name="Heading 3 2 2 31 14 2 2 2" xfId="33271"/>
    <cellStyle name="Heading 3 2 2 31 14 2 3" xfId="22557"/>
    <cellStyle name="Heading 3 2 2 31 14 2 3 2" xfId="33272"/>
    <cellStyle name="Heading 3 2 2 31 14 2 4" xfId="29000"/>
    <cellStyle name="Heading 3 2 2 31 14 3" xfId="23962"/>
    <cellStyle name="Heading 3 2 2 31 14 3 2" xfId="33273"/>
    <cellStyle name="Heading 3 2 2 31 14 4" xfId="21749"/>
    <cellStyle name="Heading 3 2 2 31 14 4 2" xfId="33274"/>
    <cellStyle name="Heading 3 2 2 31 14 5" xfId="28192"/>
    <cellStyle name="Heading 3 2 2 31 15" xfId="19569"/>
    <cellStyle name="Heading 3 2 2 31 15 2" xfId="20377"/>
    <cellStyle name="Heading 3 2 2 31 15 2 2" xfId="24822"/>
    <cellStyle name="Heading 3 2 2 31 15 2 2 2" xfId="33275"/>
    <cellStyle name="Heading 3 2 2 31 15 2 3" xfId="22609"/>
    <cellStyle name="Heading 3 2 2 31 15 2 3 2" xfId="33276"/>
    <cellStyle name="Heading 3 2 2 31 15 2 4" xfId="29052"/>
    <cellStyle name="Heading 3 2 2 31 15 3" xfId="24014"/>
    <cellStyle name="Heading 3 2 2 31 15 3 2" xfId="33277"/>
    <cellStyle name="Heading 3 2 2 31 15 4" xfId="21801"/>
    <cellStyle name="Heading 3 2 2 31 15 4 2" xfId="33278"/>
    <cellStyle name="Heading 3 2 2 31 15 5" xfId="28244"/>
    <cellStyle name="Heading 3 2 2 31 16" xfId="19621"/>
    <cellStyle name="Heading 3 2 2 31 16 2" xfId="24066"/>
    <cellStyle name="Heading 3 2 2 31 16 2 2" xfId="33279"/>
    <cellStyle name="Heading 3 2 2 31 16 3" xfId="21853"/>
    <cellStyle name="Heading 3 2 2 31 16 3 2" xfId="33280"/>
    <cellStyle name="Heading 3 2 2 31 16 4" xfId="28296"/>
    <cellStyle name="Heading 3 2 2 31 17" xfId="27495"/>
    <cellStyle name="Heading 3 2 2 31 2" xfId="18817"/>
    <cellStyle name="Heading 3 2 2 31 2 2" xfId="19701"/>
    <cellStyle name="Heading 3 2 2 31 2 2 2" xfId="24146"/>
    <cellStyle name="Heading 3 2 2 31 2 2 2 2" xfId="33281"/>
    <cellStyle name="Heading 3 2 2 31 2 2 3" xfId="21933"/>
    <cellStyle name="Heading 3 2 2 31 2 2 3 2" xfId="33282"/>
    <cellStyle name="Heading 3 2 2 31 2 2 4" xfId="28376"/>
    <cellStyle name="Heading 3 2 2 31 2 3" xfId="23318"/>
    <cellStyle name="Heading 3 2 2 31 2 3 2" xfId="33283"/>
    <cellStyle name="Heading 3 2 2 31 2 4" xfId="21105"/>
    <cellStyle name="Heading 3 2 2 31 2 4 2" xfId="33284"/>
    <cellStyle name="Heading 3 2 2 31 2 5" xfId="27568"/>
    <cellStyle name="Heading 3 2 2 31 3" xfId="18871"/>
    <cellStyle name="Heading 3 2 2 31 3 2" xfId="19753"/>
    <cellStyle name="Heading 3 2 2 31 3 2 2" xfId="24198"/>
    <cellStyle name="Heading 3 2 2 31 3 2 2 2" xfId="33285"/>
    <cellStyle name="Heading 3 2 2 31 3 2 3" xfId="21985"/>
    <cellStyle name="Heading 3 2 2 31 3 2 3 2" xfId="33286"/>
    <cellStyle name="Heading 3 2 2 31 3 2 4" xfId="28428"/>
    <cellStyle name="Heading 3 2 2 31 3 3" xfId="18945"/>
    <cellStyle name="Heading 3 2 2 31 3 3 2" xfId="23390"/>
    <cellStyle name="Heading 3 2 2 31 3 3 2 2" xfId="33288"/>
    <cellStyle name="Heading 3 2 2 31 3 3 3" xfId="21177"/>
    <cellStyle name="Heading 3 2 2 31 3 3 3 2" xfId="33289"/>
    <cellStyle name="Heading 3 2 2 31 3 3 4" xfId="33287"/>
    <cellStyle name="Heading 3 2 2 31 3 4" xfId="27620"/>
    <cellStyle name="Heading 3 2 2 31 4" xfId="18997"/>
    <cellStyle name="Heading 3 2 2 31 4 2" xfId="19805"/>
    <cellStyle name="Heading 3 2 2 31 4 2 2" xfId="24250"/>
    <cellStyle name="Heading 3 2 2 31 4 2 2 2" xfId="33290"/>
    <cellStyle name="Heading 3 2 2 31 4 2 3" xfId="22037"/>
    <cellStyle name="Heading 3 2 2 31 4 2 3 2" xfId="33291"/>
    <cellStyle name="Heading 3 2 2 31 4 2 4" xfId="28480"/>
    <cellStyle name="Heading 3 2 2 31 4 3" xfId="23442"/>
    <cellStyle name="Heading 3 2 2 31 4 3 2" xfId="33292"/>
    <cellStyle name="Heading 3 2 2 31 4 4" xfId="21229"/>
    <cellStyle name="Heading 3 2 2 31 4 4 2" xfId="33293"/>
    <cellStyle name="Heading 3 2 2 31 4 5" xfId="27672"/>
    <cellStyle name="Heading 3 2 2 31 5" xfId="19049"/>
    <cellStyle name="Heading 3 2 2 31 5 2" xfId="19857"/>
    <cellStyle name="Heading 3 2 2 31 5 2 2" xfId="24302"/>
    <cellStyle name="Heading 3 2 2 31 5 2 2 2" xfId="33294"/>
    <cellStyle name="Heading 3 2 2 31 5 2 3" xfId="22089"/>
    <cellStyle name="Heading 3 2 2 31 5 2 3 2" xfId="33295"/>
    <cellStyle name="Heading 3 2 2 31 5 2 4" xfId="28532"/>
    <cellStyle name="Heading 3 2 2 31 5 3" xfId="23494"/>
    <cellStyle name="Heading 3 2 2 31 5 3 2" xfId="33296"/>
    <cellStyle name="Heading 3 2 2 31 5 4" xfId="21281"/>
    <cellStyle name="Heading 3 2 2 31 5 4 2" xfId="33297"/>
    <cellStyle name="Heading 3 2 2 31 5 5" xfId="27724"/>
    <cellStyle name="Heading 3 2 2 31 6" xfId="19101"/>
    <cellStyle name="Heading 3 2 2 31 6 2" xfId="19909"/>
    <cellStyle name="Heading 3 2 2 31 6 2 2" xfId="24354"/>
    <cellStyle name="Heading 3 2 2 31 6 2 2 2" xfId="33298"/>
    <cellStyle name="Heading 3 2 2 31 6 2 3" xfId="22141"/>
    <cellStyle name="Heading 3 2 2 31 6 2 3 2" xfId="33299"/>
    <cellStyle name="Heading 3 2 2 31 6 2 4" xfId="28584"/>
    <cellStyle name="Heading 3 2 2 31 6 3" xfId="23546"/>
    <cellStyle name="Heading 3 2 2 31 6 3 2" xfId="33300"/>
    <cellStyle name="Heading 3 2 2 31 6 4" xfId="21333"/>
    <cellStyle name="Heading 3 2 2 31 6 4 2" xfId="33301"/>
    <cellStyle name="Heading 3 2 2 31 6 5" xfId="27776"/>
    <cellStyle name="Heading 3 2 2 31 7" xfId="19153"/>
    <cellStyle name="Heading 3 2 2 31 7 2" xfId="19961"/>
    <cellStyle name="Heading 3 2 2 31 7 2 2" xfId="24406"/>
    <cellStyle name="Heading 3 2 2 31 7 2 2 2" xfId="33302"/>
    <cellStyle name="Heading 3 2 2 31 7 2 3" xfId="22193"/>
    <cellStyle name="Heading 3 2 2 31 7 2 3 2" xfId="33303"/>
    <cellStyle name="Heading 3 2 2 31 7 2 4" xfId="28636"/>
    <cellStyle name="Heading 3 2 2 31 7 3" xfId="23598"/>
    <cellStyle name="Heading 3 2 2 31 7 3 2" xfId="33304"/>
    <cellStyle name="Heading 3 2 2 31 7 4" xfId="21385"/>
    <cellStyle name="Heading 3 2 2 31 7 4 2" xfId="33305"/>
    <cellStyle name="Heading 3 2 2 31 7 5" xfId="27828"/>
    <cellStyle name="Heading 3 2 2 31 8" xfId="19205"/>
    <cellStyle name="Heading 3 2 2 31 8 2" xfId="20013"/>
    <cellStyle name="Heading 3 2 2 31 8 2 2" xfId="24458"/>
    <cellStyle name="Heading 3 2 2 31 8 2 2 2" xfId="33306"/>
    <cellStyle name="Heading 3 2 2 31 8 2 3" xfId="22245"/>
    <cellStyle name="Heading 3 2 2 31 8 2 3 2" xfId="33307"/>
    <cellStyle name="Heading 3 2 2 31 8 2 4" xfId="28688"/>
    <cellStyle name="Heading 3 2 2 31 8 3" xfId="23650"/>
    <cellStyle name="Heading 3 2 2 31 8 3 2" xfId="33308"/>
    <cellStyle name="Heading 3 2 2 31 8 4" xfId="21437"/>
    <cellStyle name="Heading 3 2 2 31 8 4 2" xfId="33309"/>
    <cellStyle name="Heading 3 2 2 31 8 5" xfId="27880"/>
    <cellStyle name="Heading 3 2 2 31 9" xfId="19257"/>
    <cellStyle name="Heading 3 2 2 31 9 2" xfId="20065"/>
    <cellStyle name="Heading 3 2 2 31 9 2 2" xfId="24510"/>
    <cellStyle name="Heading 3 2 2 31 9 2 2 2" xfId="33310"/>
    <cellStyle name="Heading 3 2 2 31 9 2 3" xfId="22297"/>
    <cellStyle name="Heading 3 2 2 31 9 2 3 2" xfId="33311"/>
    <cellStyle name="Heading 3 2 2 31 9 2 4" xfId="28740"/>
    <cellStyle name="Heading 3 2 2 31 9 3" xfId="23702"/>
    <cellStyle name="Heading 3 2 2 31 9 3 2" xfId="33312"/>
    <cellStyle name="Heading 3 2 2 31 9 4" xfId="21489"/>
    <cellStyle name="Heading 3 2 2 31 9 4 2" xfId="33313"/>
    <cellStyle name="Heading 3 2 2 31 9 5" xfId="27932"/>
    <cellStyle name="Heading 3 2 2 32" xfId="18751"/>
    <cellStyle name="Heading 3 2 2 32 10" xfId="19304"/>
    <cellStyle name="Heading 3 2 2 32 10 2" xfId="20112"/>
    <cellStyle name="Heading 3 2 2 32 10 2 2" xfId="24557"/>
    <cellStyle name="Heading 3 2 2 32 10 2 2 2" xfId="33314"/>
    <cellStyle name="Heading 3 2 2 32 10 2 3" xfId="22344"/>
    <cellStyle name="Heading 3 2 2 32 10 2 3 2" xfId="33315"/>
    <cellStyle name="Heading 3 2 2 32 10 2 4" xfId="28787"/>
    <cellStyle name="Heading 3 2 2 32 10 3" xfId="23749"/>
    <cellStyle name="Heading 3 2 2 32 10 3 2" xfId="33316"/>
    <cellStyle name="Heading 3 2 2 32 10 4" xfId="21536"/>
    <cellStyle name="Heading 3 2 2 32 10 4 2" xfId="33317"/>
    <cellStyle name="Heading 3 2 2 32 10 5" xfId="27979"/>
    <cellStyle name="Heading 3 2 2 32 11" xfId="19356"/>
    <cellStyle name="Heading 3 2 2 32 11 2" xfId="20164"/>
    <cellStyle name="Heading 3 2 2 32 11 2 2" xfId="24609"/>
    <cellStyle name="Heading 3 2 2 32 11 2 2 2" xfId="33318"/>
    <cellStyle name="Heading 3 2 2 32 11 2 3" xfId="22396"/>
    <cellStyle name="Heading 3 2 2 32 11 2 3 2" xfId="33319"/>
    <cellStyle name="Heading 3 2 2 32 11 2 4" xfId="28839"/>
    <cellStyle name="Heading 3 2 2 32 11 3" xfId="23801"/>
    <cellStyle name="Heading 3 2 2 32 11 3 2" xfId="33320"/>
    <cellStyle name="Heading 3 2 2 32 11 4" xfId="21588"/>
    <cellStyle name="Heading 3 2 2 32 11 4 2" xfId="33321"/>
    <cellStyle name="Heading 3 2 2 32 11 5" xfId="28031"/>
    <cellStyle name="Heading 3 2 2 32 12" xfId="19408"/>
    <cellStyle name="Heading 3 2 2 32 12 2" xfId="20216"/>
    <cellStyle name="Heading 3 2 2 32 12 2 2" xfId="24661"/>
    <cellStyle name="Heading 3 2 2 32 12 2 2 2" xfId="33322"/>
    <cellStyle name="Heading 3 2 2 32 12 2 3" xfId="22448"/>
    <cellStyle name="Heading 3 2 2 32 12 2 3 2" xfId="33323"/>
    <cellStyle name="Heading 3 2 2 32 12 2 4" xfId="28891"/>
    <cellStyle name="Heading 3 2 2 32 12 3" xfId="23853"/>
    <cellStyle name="Heading 3 2 2 32 12 3 2" xfId="33324"/>
    <cellStyle name="Heading 3 2 2 32 12 4" xfId="21640"/>
    <cellStyle name="Heading 3 2 2 32 12 4 2" xfId="33325"/>
    <cellStyle name="Heading 3 2 2 32 12 5" xfId="28083"/>
    <cellStyle name="Heading 3 2 2 32 13" xfId="19460"/>
    <cellStyle name="Heading 3 2 2 32 13 2" xfId="20268"/>
    <cellStyle name="Heading 3 2 2 32 13 2 2" xfId="24713"/>
    <cellStyle name="Heading 3 2 2 32 13 2 2 2" xfId="33326"/>
    <cellStyle name="Heading 3 2 2 32 13 2 3" xfId="22500"/>
    <cellStyle name="Heading 3 2 2 32 13 2 3 2" xfId="33327"/>
    <cellStyle name="Heading 3 2 2 32 13 2 4" xfId="28943"/>
    <cellStyle name="Heading 3 2 2 32 13 3" xfId="23905"/>
    <cellStyle name="Heading 3 2 2 32 13 3 2" xfId="33328"/>
    <cellStyle name="Heading 3 2 2 32 13 4" xfId="21692"/>
    <cellStyle name="Heading 3 2 2 32 13 4 2" xfId="33329"/>
    <cellStyle name="Heading 3 2 2 32 13 5" xfId="28135"/>
    <cellStyle name="Heading 3 2 2 32 14" xfId="19512"/>
    <cellStyle name="Heading 3 2 2 32 14 2" xfId="20320"/>
    <cellStyle name="Heading 3 2 2 32 14 2 2" xfId="24765"/>
    <cellStyle name="Heading 3 2 2 32 14 2 2 2" xfId="33330"/>
    <cellStyle name="Heading 3 2 2 32 14 2 3" xfId="22552"/>
    <cellStyle name="Heading 3 2 2 32 14 2 3 2" xfId="33331"/>
    <cellStyle name="Heading 3 2 2 32 14 2 4" xfId="28995"/>
    <cellStyle name="Heading 3 2 2 32 14 3" xfId="23957"/>
    <cellStyle name="Heading 3 2 2 32 14 3 2" xfId="33332"/>
    <cellStyle name="Heading 3 2 2 32 14 4" xfId="21744"/>
    <cellStyle name="Heading 3 2 2 32 14 4 2" xfId="33333"/>
    <cellStyle name="Heading 3 2 2 32 14 5" xfId="28187"/>
    <cellStyle name="Heading 3 2 2 32 15" xfId="19564"/>
    <cellStyle name="Heading 3 2 2 32 15 2" xfId="20372"/>
    <cellStyle name="Heading 3 2 2 32 15 2 2" xfId="24817"/>
    <cellStyle name="Heading 3 2 2 32 15 2 2 2" xfId="33334"/>
    <cellStyle name="Heading 3 2 2 32 15 2 3" xfId="22604"/>
    <cellStyle name="Heading 3 2 2 32 15 2 3 2" xfId="33335"/>
    <cellStyle name="Heading 3 2 2 32 15 2 4" xfId="29047"/>
    <cellStyle name="Heading 3 2 2 32 15 3" xfId="24009"/>
    <cellStyle name="Heading 3 2 2 32 15 3 2" xfId="33336"/>
    <cellStyle name="Heading 3 2 2 32 15 4" xfId="21796"/>
    <cellStyle name="Heading 3 2 2 32 15 4 2" xfId="33337"/>
    <cellStyle name="Heading 3 2 2 32 15 5" xfId="28239"/>
    <cellStyle name="Heading 3 2 2 32 16" xfId="19616"/>
    <cellStyle name="Heading 3 2 2 32 16 2" xfId="24061"/>
    <cellStyle name="Heading 3 2 2 32 16 2 2" xfId="33338"/>
    <cellStyle name="Heading 3 2 2 32 16 3" xfId="21848"/>
    <cellStyle name="Heading 3 2 2 32 16 3 2" xfId="33339"/>
    <cellStyle name="Heading 3 2 2 32 16 4" xfId="28291"/>
    <cellStyle name="Heading 3 2 2 32 17" xfId="27490"/>
    <cellStyle name="Heading 3 2 2 32 2" xfId="18812"/>
    <cellStyle name="Heading 3 2 2 32 2 2" xfId="19696"/>
    <cellStyle name="Heading 3 2 2 32 2 2 2" xfId="24141"/>
    <cellStyle name="Heading 3 2 2 32 2 2 2 2" xfId="33340"/>
    <cellStyle name="Heading 3 2 2 32 2 2 3" xfId="21928"/>
    <cellStyle name="Heading 3 2 2 32 2 2 3 2" xfId="33341"/>
    <cellStyle name="Heading 3 2 2 32 2 2 4" xfId="28371"/>
    <cellStyle name="Heading 3 2 2 32 2 3" xfId="23313"/>
    <cellStyle name="Heading 3 2 2 32 2 3 2" xfId="33342"/>
    <cellStyle name="Heading 3 2 2 32 2 4" xfId="21100"/>
    <cellStyle name="Heading 3 2 2 32 2 4 2" xfId="33343"/>
    <cellStyle name="Heading 3 2 2 32 2 5" xfId="27563"/>
    <cellStyle name="Heading 3 2 2 32 3" xfId="18866"/>
    <cellStyle name="Heading 3 2 2 32 3 2" xfId="19748"/>
    <cellStyle name="Heading 3 2 2 32 3 2 2" xfId="24193"/>
    <cellStyle name="Heading 3 2 2 32 3 2 2 2" xfId="33344"/>
    <cellStyle name="Heading 3 2 2 32 3 2 3" xfId="21980"/>
    <cellStyle name="Heading 3 2 2 32 3 2 3 2" xfId="33345"/>
    <cellStyle name="Heading 3 2 2 32 3 2 4" xfId="28423"/>
    <cellStyle name="Heading 3 2 2 32 3 3" xfId="18940"/>
    <cellStyle name="Heading 3 2 2 32 3 3 2" xfId="23385"/>
    <cellStyle name="Heading 3 2 2 32 3 3 2 2" xfId="33347"/>
    <cellStyle name="Heading 3 2 2 32 3 3 3" xfId="21172"/>
    <cellStyle name="Heading 3 2 2 32 3 3 3 2" xfId="33348"/>
    <cellStyle name="Heading 3 2 2 32 3 3 4" xfId="33346"/>
    <cellStyle name="Heading 3 2 2 32 3 4" xfId="27615"/>
    <cellStyle name="Heading 3 2 2 32 4" xfId="18992"/>
    <cellStyle name="Heading 3 2 2 32 4 2" xfId="19800"/>
    <cellStyle name="Heading 3 2 2 32 4 2 2" xfId="24245"/>
    <cellStyle name="Heading 3 2 2 32 4 2 2 2" xfId="33349"/>
    <cellStyle name="Heading 3 2 2 32 4 2 3" xfId="22032"/>
    <cellStyle name="Heading 3 2 2 32 4 2 3 2" xfId="33350"/>
    <cellStyle name="Heading 3 2 2 32 4 2 4" xfId="28475"/>
    <cellStyle name="Heading 3 2 2 32 4 3" xfId="23437"/>
    <cellStyle name="Heading 3 2 2 32 4 3 2" xfId="33351"/>
    <cellStyle name="Heading 3 2 2 32 4 4" xfId="21224"/>
    <cellStyle name="Heading 3 2 2 32 4 4 2" xfId="33352"/>
    <cellStyle name="Heading 3 2 2 32 4 5" xfId="27667"/>
    <cellStyle name="Heading 3 2 2 32 5" xfId="19044"/>
    <cellStyle name="Heading 3 2 2 32 5 2" xfId="19852"/>
    <cellStyle name="Heading 3 2 2 32 5 2 2" xfId="24297"/>
    <cellStyle name="Heading 3 2 2 32 5 2 2 2" xfId="33353"/>
    <cellStyle name="Heading 3 2 2 32 5 2 3" xfId="22084"/>
    <cellStyle name="Heading 3 2 2 32 5 2 3 2" xfId="33354"/>
    <cellStyle name="Heading 3 2 2 32 5 2 4" xfId="28527"/>
    <cellStyle name="Heading 3 2 2 32 5 3" xfId="23489"/>
    <cellStyle name="Heading 3 2 2 32 5 3 2" xfId="33355"/>
    <cellStyle name="Heading 3 2 2 32 5 4" xfId="21276"/>
    <cellStyle name="Heading 3 2 2 32 5 4 2" xfId="33356"/>
    <cellStyle name="Heading 3 2 2 32 5 5" xfId="27719"/>
    <cellStyle name="Heading 3 2 2 32 6" xfId="19096"/>
    <cellStyle name="Heading 3 2 2 32 6 2" xfId="19904"/>
    <cellStyle name="Heading 3 2 2 32 6 2 2" xfId="24349"/>
    <cellStyle name="Heading 3 2 2 32 6 2 2 2" xfId="33357"/>
    <cellStyle name="Heading 3 2 2 32 6 2 3" xfId="22136"/>
    <cellStyle name="Heading 3 2 2 32 6 2 3 2" xfId="33358"/>
    <cellStyle name="Heading 3 2 2 32 6 2 4" xfId="28579"/>
    <cellStyle name="Heading 3 2 2 32 6 3" xfId="23541"/>
    <cellStyle name="Heading 3 2 2 32 6 3 2" xfId="33359"/>
    <cellStyle name="Heading 3 2 2 32 6 4" xfId="21328"/>
    <cellStyle name="Heading 3 2 2 32 6 4 2" xfId="33360"/>
    <cellStyle name="Heading 3 2 2 32 6 5" xfId="27771"/>
    <cellStyle name="Heading 3 2 2 32 7" xfId="19148"/>
    <cellStyle name="Heading 3 2 2 32 7 2" xfId="19956"/>
    <cellStyle name="Heading 3 2 2 32 7 2 2" xfId="24401"/>
    <cellStyle name="Heading 3 2 2 32 7 2 2 2" xfId="33361"/>
    <cellStyle name="Heading 3 2 2 32 7 2 3" xfId="22188"/>
    <cellStyle name="Heading 3 2 2 32 7 2 3 2" xfId="33362"/>
    <cellStyle name="Heading 3 2 2 32 7 2 4" xfId="28631"/>
    <cellStyle name="Heading 3 2 2 32 7 3" xfId="23593"/>
    <cellStyle name="Heading 3 2 2 32 7 3 2" xfId="33363"/>
    <cellStyle name="Heading 3 2 2 32 7 4" xfId="21380"/>
    <cellStyle name="Heading 3 2 2 32 7 4 2" xfId="33364"/>
    <cellStyle name="Heading 3 2 2 32 7 5" xfId="27823"/>
    <cellStyle name="Heading 3 2 2 32 8" xfId="19200"/>
    <cellStyle name="Heading 3 2 2 32 8 2" xfId="20008"/>
    <cellStyle name="Heading 3 2 2 32 8 2 2" xfId="24453"/>
    <cellStyle name="Heading 3 2 2 32 8 2 2 2" xfId="33365"/>
    <cellStyle name="Heading 3 2 2 32 8 2 3" xfId="22240"/>
    <cellStyle name="Heading 3 2 2 32 8 2 3 2" xfId="33366"/>
    <cellStyle name="Heading 3 2 2 32 8 2 4" xfId="28683"/>
    <cellStyle name="Heading 3 2 2 32 8 3" xfId="23645"/>
    <cellStyle name="Heading 3 2 2 32 8 3 2" xfId="33367"/>
    <cellStyle name="Heading 3 2 2 32 8 4" xfId="21432"/>
    <cellStyle name="Heading 3 2 2 32 8 4 2" xfId="33368"/>
    <cellStyle name="Heading 3 2 2 32 8 5" xfId="27875"/>
    <cellStyle name="Heading 3 2 2 32 9" xfId="19252"/>
    <cellStyle name="Heading 3 2 2 32 9 2" xfId="20060"/>
    <cellStyle name="Heading 3 2 2 32 9 2 2" xfId="24505"/>
    <cellStyle name="Heading 3 2 2 32 9 2 2 2" xfId="33369"/>
    <cellStyle name="Heading 3 2 2 32 9 2 3" xfId="22292"/>
    <cellStyle name="Heading 3 2 2 32 9 2 3 2" xfId="33370"/>
    <cellStyle name="Heading 3 2 2 32 9 2 4" xfId="28735"/>
    <cellStyle name="Heading 3 2 2 32 9 3" xfId="23697"/>
    <cellStyle name="Heading 3 2 2 32 9 3 2" xfId="33371"/>
    <cellStyle name="Heading 3 2 2 32 9 4" xfId="21484"/>
    <cellStyle name="Heading 3 2 2 32 9 4 2" xfId="33372"/>
    <cellStyle name="Heading 3 2 2 32 9 5" xfId="27927"/>
    <cellStyle name="Heading 3 2 2 33" xfId="18754"/>
    <cellStyle name="Heading 3 2 2 33 10" xfId="19307"/>
    <cellStyle name="Heading 3 2 2 33 10 2" xfId="20115"/>
    <cellStyle name="Heading 3 2 2 33 10 2 2" xfId="24560"/>
    <cellStyle name="Heading 3 2 2 33 10 2 2 2" xfId="33373"/>
    <cellStyle name="Heading 3 2 2 33 10 2 3" xfId="22347"/>
    <cellStyle name="Heading 3 2 2 33 10 2 3 2" xfId="33374"/>
    <cellStyle name="Heading 3 2 2 33 10 2 4" xfId="28790"/>
    <cellStyle name="Heading 3 2 2 33 10 3" xfId="23752"/>
    <cellStyle name="Heading 3 2 2 33 10 3 2" xfId="33375"/>
    <cellStyle name="Heading 3 2 2 33 10 4" xfId="21539"/>
    <cellStyle name="Heading 3 2 2 33 10 4 2" xfId="33376"/>
    <cellStyle name="Heading 3 2 2 33 10 5" xfId="27982"/>
    <cellStyle name="Heading 3 2 2 33 11" xfId="19359"/>
    <cellStyle name="Heading 3 2 2 33 11 2" xfId="20167"/>
    <cellStyle name="Heading 3 2 2 33 11 2 2" xfId="24612"/>
    <cellStyle name="Heading 3 2 2 33 11 2 2 2" xfId="33377"/>
    <cellStyle name="Heading 3 2 2 33 11 2 3" xfId="22399"/>
    <cellStyle name="Heading 3 2 2 33 11 2 3 2" xfId="33378"/>
    <cellStyle name="Heading 3 2 2 33 11 2 4" xfId="28842"/>
    <cellStyle name="Heading 3 2 2 33 11 3" xfId="23804"/>
    <cellStyle name="Heading 3 2 2 33 11 3 2" xfId="33379"/>
    <cellStyle name="Heading 3 2 2 33 11 4" xfId="21591"/>
    <cellStyle name="Heading 3 2 2 33 11 4 2" xfId="33380"/>
    <cellStyle name="Heading 3 2 2 33 11 5" xfId="28034"/>
    <cellStyle name="Heading 3 2 2 33 12" xfId="19411"/>
    <cellStyle name="Heading 3 2 2 33 12 2" xfId="20219"/>
    <cellStyle name="Heading 3 2 2 33 12 2 2" xfId="24664"/>
    <cellStyle name="Heading 3 2 2 33 12 2 2 2" xfId="33381"/>
    <cellStyle name="Heading 3 2 2 33 12 2 3" xfId="22451"/>
    <cellStyle name="Heading 3 2 2 33 12 2 3 2" xfId="33382"/>
    <cellStyle name="Heading 3 2 2 33 12 2 4" xfId="28894"/>
    <cellStyle name="Heading 3 2 2 33 12 3" xfId="23856"/>
    <cellStyle name="Heading 3 2 2 33 12 3 2" xfId="33383"/>
    <cellStyle name="Heading 3 2 2 33 12 4" xfId="21643"/>
    <cellStyle name="Heading 3 2 2 33 12 4 2" xfId="33384"/>
    <cellStyle name="Heading 3 2 2 33 12 5" xfId="28086"/>
    <cellStyle name="Heading 3 2 2 33 13" xfId="19463"/>
    <cellStyle name="Heading 3 2 2 33 13 2" xfId="20271"/>
    <cellStyle name="Heading 3 2 2 33 13 2 2" xfId="24716"/>
    <cellStyle name="Heading 3 2 2 33 13 2 2 2" xfId="33385"/>
    <cellStyle name="Heading 3 2 2 33 13 2 3" xfId="22503"/>
    <cellStyle name="Heading 3 2 2 33 13 2 3 2" xfId="33386"/>
    <cellStyle name="Heading 3 2 2 33 13 2 4" xfId="28946"/>
    <cellStyle name="Heading 3 2 2 33 13 3" xfId="23908"/>
    <cellStyle name="Heading 3 2 2 33 13 3 2" xfId="33387"/>
    <cellStyle name="Heading 3 2 2 33 13 4" xfId="21695"/>
    <cellStyle name="Heading 3 2 2 33 13 4 2" xfId="33388"/>
    <cellStyle name="Heading 3 2 2 33 13 5" xfId="28138"/>
    <cellStyle name="Heading 3 2 2 33 14" xfId="19515"/>
    <cellStyle name="Heading 3 2 2 33 14 2" xfId="20323"/>
    <cellStyle name="Heading 3 2 2 33 14 2 2" xfId="24768"/>
    <cellStyle name="Heading 3 2 2 33 14 2 2 2" xfId="33389"/>
    <cellStyle name="Heading 3 2 2 33 14 2 3" xfId="22555"/>
    <cellStyle name="Heading 3 2 2 33 14 2 3 2" xfId="33390"/>
    <cellStyle name="Heading 3 2 2 33 14 2 4" xfId="28998"/>
    <cellStyle name="Heading 3 2 2 33 14 3" xfId="23960"/>
    <cellStyle name="Heading 3 2 2 33 14 3 2" xfId="33391"/>
    <cellStyle name="Heading 3 2 2 33 14 4" xfId="21747"/>
    <cellStyle name="Heading 3 2 2 33 14 4 2" xfId="33392"/>
    <cellStyle name="Heading 3 2 2 33 14 5" xfId="28190"/>
    <cellStyle name="Heading 3 2 2 33 15" xfId="19567"/>
    <cellStyle name="Heading 3 2 2 33 15 2" xfId="20375"/>
    <cellStyle name="Heading 3 2 2 33 15 2 2" xfId="24820"/>
    <cellStyle name="Heading 3 2 2 33 15 2 2 2" xfId="33393"/>
    <cellStyle name="Heading 3 2 2 33 15 2 3" xfId="22607"/>
    <cellStyle name="Heading 3 2 2 33 15 2 3 2" xfId="33394"/>
    <cellStyle name="Heading 3 2 2 33 15 2 4" xfId="29050"/>
    <cellStyle name="Heading 3 2 2 33 15 3" xfId="24012"/>
    <cellStyle name="Heading 3 2 2 33 15 3 2" xfId="33395"/>
    <cellStyle name="Heading 3 2 2 33 15 4" xfId="21799"/>
    <cellStyle name="Heading 3 2 2 33 15 4 2" xfId="33396"/>
    <cellStyle name="Heading 3 2 2 33 15 5" xfId="28242"/>
    <cellStyle name="Heading 3 2 2 33 16" xfId="19619"/>
    <cellStyle name="Heading 3 2 2 33 16 2" xfId="24064"/>
    <cellStyle name="Heading 3 2 2 33 16 2 2" xfId="33397"/>
    <cellStyle name="Heading 3 2 2 33 16 3" xfId="21851"/>
    <cellStyle name="Heading 3 2 2 33 16 3 2" xfId="33398"/>
    <cellStyle name="Heading 3 2 2 33 16 4" xfId="28294"/>
    <cellStyle name="Heading 3 2 2 33 17" xfId="27493"/>
    <cellStyle name="Heading 3 2 2 33 2" xfId="18815"/>
    <cellStyle name="Heading 3 2 2 33 2 2" xfId="19699"/>
    <cellStyle name="Heading 3 2 2 33 2 2 2" xfId="24144"/>
    <cellStyle name="Heading 3 2 2 33 2 2 2 2" xfId="33399"/>
    <cellStyle name="Heading 3 2 2 33 2 2 3" xfId="21931"/>
    <cellStyle name="Heading 3 2 2 33 2 2 3 2" xfId="33400"/>
    <cellStyle name="Heading 3 2 2 33 2 2 4" xfId="28374"/>
    <cellStyle name="Heading 3 2 2 33 2 3" xfId="23316"/>
    <cellStyle name="Heading 3 2 2 33 2 3 2" xfId="33401"/>
    <cellStyle name="Heading 3 2 2 33 2 4" xfId="21103"/>
    <cellStyle name="Heading 3 2 2 33 2 4 2" xfId="33402"/>
    <cellStyle name="Heading 3 2 2 33 2 5" xfId="27566"/>
    <cellStyle name="Heading 3 2 2 33 3" xfId="18869"/>
    <cellStyle name="Heading 3 2 2 33 3 2" xfId="19751"/>
    <cellStyle name="Heading 3 2 2 33 3 2 2" xfId="24196"/>
    <cellStyle name="Heading 3 2 2 33 3 2 2 2" xfId="33403"/>
    <cellStyle name="Heading 3 2 2 33 3 2 3" xfId="21983"/>
    <cellStyle name="Heading 3 2 2 33 3 2 3 2" xfId="33404"/>
    <cellStyle name="Heading 3 2 2 33 3 2 4" xfId="28426"/>
    <cellStyle name="Heading 3 2 2 33 3 3" xfId="18943"/>
    <cellStyle name="Heading 3 2 2 33 3 3 2" xfId="23388"/>
    <cellStyle name="Heading 3 2 2 33 3 3 2 2" xfId="33406"/>
    <cellStyle name="Heading 3 2 2 33 3 3 3" xfId="21175"/>
    <cellStyle name="Heading 3 2 2 33 3 3 3 2" xfId="33407"/>
    <cellStyle name="Heading 3 2 2 33 3 3 4" xfId="33405"/>
    <cellStyle name="Heading 3 2 2 33 3 4" xfId="27618"/>
    <cellStyle name="Heading 3 2 2 33 4" xfId="18995"/>
    <cellStyle name="Heading 3 2 2 33 4 2" xfId="19803"/>
    <cellStyle name="Heading 3 2 2 33 4 2 2" xfId="24248"/>
    <cellStyle name="Heading 3 2 2 33 4 2 2 2" xfId="33408"/>
    <cellStyle name="Heading 3 2 2 33 4 2 3" xfId="22035"/>
    <cellStyle name="Heading 3 2 2 33 4 2 3 2" xfId="33409"/>
    <cellStyle name="Heading 3 2 2 33 4 2 4" xfId="28478"/>
    <cellStyle name="Heading 3 2 2 33 4 3" xfId="23440"/>
    <cellStyle name="Heading 3 2 2 33 4 3 2" xfId="33410"/>
    <cellStyle name="Heading 3 2 2 33 4 4" xfId="21227"/>
    <cellStyle name="Heading 3 2 2 33 4 4 2" xfId="33411"/>
    <cellStyle name="Heading 3 2 2 33 4 5" xfId="27670"/>
    <cellStyle name="Heading 3 2 2 33 5" xfId="19047"/>
    <cellStyle name="Heading 3 2 2 33 5 2" xfId="19855"/>
    <cellStyle name="Heading 3 2 2 33 5 2 2" xfId="24300"/>
    <cellStyle name="Heading 3 2 2 33 5 2 2 2" xfId="33412"/>
    <cellStyle name="Heading 3 2 2 33 5 2 3" xfId="22087"/>
    <cellStyle name="Heading 3 2 2 33 5 2 3 2" xfId="33413"/>
    <cellStyle name="Heading 3 2 2 33 5 2 4" xfId="28530"/>
    <cellStyle name="Heading 3 2 2 33 5 3" xfId="23492"/>
    <cellStyle name="Heading 3 2 2 33 5 3 2" xfId="33414"/>
    <cellStyle name="Heading 3 2 2 33 5 4" xfId="21279"/>
    <cellStyle name="Heading 3 2 2 33 5 4 2" xfId="33415"/>
    <cellStyle name="Heading 3 2 2 33 5 5" xfId="27722"/>
    <cellStyle name="Heading 3 2 2 33 6" xfId="19099"/>
    <cellStyle name="Heading 3 2 2 33 6 2" xfId="19907"/>
    <cellStyle name="Heading 3 2 2 33 6 2 2" xfId="24352"/>
    <cellStyle name="Heading 3 2 2 33 6 2 2 2" xfId="33416"/>
    <cellStyle name="Heading 3 2 2 33 6 2 3" xfId="22139"/>
    <cellStyle name="Heading 3 2 2 33 6 2 3 2" xfId="33417"/>
    <cellStyle name="Heading 3 2 2 33 6 2 4" xfId="28582"/>
    <cellStyle name="Heading 3 2 2 33 6 3" xfId="23544"/>
    <cellStyle name="Heading 3 2 2 33 6 3 2" xfId="33418"/>
    <cellStyle name="Heading 3 2 2 33 6 4" xfId="21331"/>
    <cellStyle name="Heading 3 2 2 33 6 4 2" xfId="33419"/>
    <cellStyle name="Heading 3 2 2 33 6 5" xfId="27774"/>
    <cellStyle name="Heading 3 2 2 33 7" xfId="19151"/>
    <cellStyle name="Heading 3 2 2 33 7 2" xfId="19959"/>
    <cellStyle name="Heading 3 2 2 33 7 2 2" xfId="24404"/>
    <cellStyle name="Heading 3 2 2 33 7 2 2 2" xfId="33420"/>
    <cellStyle name="Heading 3 2 2 33 7 2 3" xfId="22191"/>
    <cellStyle name="Heading 3 2 2 33 7 2 3 2" xfId="33421"/>
    <cellStyle name="Heading 3 2 2 33 7 2 4" xfId="28634"/>
    <cellStyle name="Heading 3 2 2 33 7 3" xfId="23596"/>
    <cellStyle name="Heading 3 2 2 33 7 3 2" xfId="33422"/>
    <cellStyle name="Heading 3 2 2 33 7 4" xfId="21383"/>
    <cellStyle name="Heading 3 2 2 33 7 4 2" xfId="33423"/>
    <cellStyle name="Heading 3 2 2 33 7 5" xfId="27826"/>
    <cellStyle name="Heading 3 2 2 33 8" xfId="19203"/>
    <cellStyle name="Heading 3 2 2 33 8 2" xfId="20011"/>
    <cellStyle name="Heading 3 2 2 33 8 2 2" xfId="24456"/>
    <cellStyle name="Heading 3 2 2 33 8 2 2 2" xfId="33424"/>
    <cellStyle name="Heading 3 2 2 33 8 2 3" xfId="22243"/>
    <cellStyle name="Heading 3 2 2 33 8 2 3 2" xfId="33425"/>
    <cellStyle name="Heading 3 2 2 33 8 2 4" xfId="28686"/>
    <cellStyle name="Heading 3 2 2 33 8 3" xfId="23648"/>
    <cellStyle name="Heading 3 2 2 33 8 3 2" xfId="33426"/>
    <cellStyle name="Heading 3 2 2 33 8 4" xfId="21435"/>
    <cellStyle name="Heading 3 2 2 33 8 4 2" xfId="33427"/>
    <cellStyle name="Heading 3 2 2 33 8 5" xfId="27878"/>
    <cellStyle name="Heading 3 2 2 33 9" xfId="19255"/>
    <cellStyle name="Heading 3 2 2 33 9 2" xfId="20063"/>
    <cellStyle name="Heading 3 2 2 33 9 2 2" xfId="24508"/>
    <cellStyle name="Heading 3 2 2 33 9 2 2 2" xfId="33428"/>
    <cellStyle name="Heading 3 2 2 33 9 2 3" xfId="22295"/>
    <cellStyle name="Heading 3 2 2 33 9 2 3 2" xfId="33429"/>
    <cellStyle name="Heading 3 2 2 33 9 2 4" xfId="28738"/>
    <cellStyle name="Heading 3 2 2 33 9 3" xfId="23700"/>
    <cellStyle name="Heading 3 2 2 33 9 3 2" xfId="33430"/>
    <cellStyle name="Heading 3 2 2 33 9 4" xfId="21487"/>
    <cellStyle name="Heading 3 2 2 33 9 4 2" xfId="33431"/>
    <cellStyle name="Heading 3 2 2 33 9 5" xfId="27930"/>
    <cellStyle name="Heading 3 2 2 34" xfId="18731"/>
    <cellStyle name="Heading 3 2 2 34 10" xfId="19284"/>
    <cellStyle name="Heading 3 2 2 34 10 2" xfId="20092"/>
    <cellStyle name="Heading 3 2 2 34 10 2 2" xfId="24537"/>
    <cellStyle name="Heading 3 2 2 34 10 2 2 2" xfId="33432"/>
    <cellStyle name="Heading 3 2 2 34 10 2 3" xfId="22324"/>
    <cellStyle name="Heading 3 2 2 34 10 2 3 2" xfId="33433"/>
    <cellStyle name="Heading 3 2 2 34 10 2 4" xfId="28767"/>
    <cellStyle name="Heading 3 2 2 34 10 3" xfId="23729"/>
    <cellStyle name="Heading 3 2 2 34 10 3 2" xfId="33434"/>
    <cellStyle name="Heading 3 2 2 34 10 4" xfId="21516"/>
    <cellStyle name="Heading 3 2 2 34 10 4 2" xfId="33435"/>
    <cellStyle name="Heading 3 2 2 34 10 5" xfId="27959"/>
    <cellStyle name="Heading 3 2 2 34 11" xfId="19336"/>
    <cellStyle name="Heading 3 2 2 34 11 2" xfId="20144"/>
    <cellStyle name="Heading 3 2 2 34 11 2 2" xfId="24589"/>
    <cellStyle name="Heading 3 2 2 34 11 2 2 2" xfId="33436"/>
    <cellStyle name="Heading 3 2 2 34 11 2 3" xfId="22376"/>
    <cellStyle name="Heading 3 2 2 34 11 2 3 2" xfId="33437"/>
    <cellStyle name="Heading 3 2 2 34 11 2 4" xfId="28819"/>
    <cellStyle name="Heading 3 2 2 34 11 3" xfId="23781"/>
    <cellStyle name="Heading 3 2 2 34 11 3 2" xfId="33438"/>
    <cellStyle name="Heading 3 2 2 34 11 4" xfId="21568"/>
    <cellStyle name="Heading 3 2 2 34 11 4 2" xfId="33439"/>
    <cellStyle name="Heading 3 2 2 34 11 5" xfId="28011"/>
    <cellStyle name="Heading 3 2 2 34 12" xfId="19388"/>
    <cellStyle name="Heading 3 2 2 34 12 2" xfId="20196"/>
    <cellStyle name="Heading 3 2 2 34 12 2 2" xfId="24641"/>
    <cellStyle name="Heading 3 2 2 34 12 2 2 2" xfId="33440"/>
    <cellStyle name="Heading 3 2 2 34 12 2 3" xfId="22428"/>
    <cellStyle name="Heading 3 2 2 34 12 2 3 2" xfId="33441"/>
    <cellStyle name="Heading 3 2 2 34 12 2 4" xfId="28871"/>
    <cellStyle name="Heading 3 2 2 34 12 3" xfId="23833"/>
    <cellStyle name="Heading 3 2 2 34 12 3 2" xfId="33442"/>
    <cellStyle name="Heading 3 2 2 34 12 4" xfId="21620"/>
    <cellStyle name="Heading 3 2 2 34 12 4 2" xfId="33443"/>
    <cellStyle name="Heading 3 2 2 34 12 5" xfId="28063"/>
    <cellStyle name="Heading 3 2 2 34 13" xfId="19440"/>
    <cellStyle name="Heading 3 2 2 34 13 2" xfId="20248"/>
    <cellStyle name="Heading 3 2 2 34 13 2 2" xfId="24693"/>
    <cellStyle name="Heading 3 2 2 34 13 2 2 2" xfId="33444"/>
    <cellStyle name="Heading 3 2 2 34 13 2 3" xfId="22480"/>
    <cellStyle name="Heading 3 2 2 34 13 2 3 2" xfId="33445"/>
    <cellStyle name="Heading 3 2 2 34 13 2 4" xfId="28923"/>
    <cellStyle name="Heading 3 2 2 34 13 3" xfId="23885"/>
    <cellStyle name="Heading 3 2 2 34 13 3 2" xfId="33446"/>
    <cellStyle name="Heading 3 2 2 34 13 4" xfId="21672"/>
    <cellStyle name="Heading 3 2 2 34 13 4 2" xfId="33447"/>
    <cellStyle name="Heading 3 2 2 34 13 5" xfId="28115"/>
    <cellStyle name="Heading 3 2 2 34 14" xfId="19492"/>
    <cellStyle name="Heading 3 2 2 34 14 2" xfId="20300"/>
    <cellStyle name="Heading 3 2 2 34 14 2 2" xfId="24745"/>
    <cellStyle name="Heading 3 2 2 34 14 2 2 2" xfId="33448"/>
    <cellStyle name="Heading 3 2 2 34 14 2 3" xfId="22532"/>
    <cellStyle name="Heading 3 2 2 34 14 2 3 2" xfId="33449"/>
    <cellStyle name="Heading 3 2 2 34 14 2 4" xfId="28975"/>
    <cellStyle name="Heading 3 2 2 34 14 3" xfId="23937"/>
    <cellStyle name="Heading 3 2 2 34 14 3 2" xfId="33450"/>
    <cellStyle name="Heading 3 2 2 34 14 4" xfId="21724"/>
    <cellStyle name="Heading 3 2 2 34 14 4 2" xfId="33451"/>
    <cellStyle name="Heading 3 2 2 34 14 5" xfId="28167"/>
    <cellStyle name="Heading 3 2 2 34 15" xfId="19544"/>
    <cellStyle name="Heading 3 2 2 34 15 2" xfId="20352"/>
    <cellStyle name="Heading 3 2 2 34 15 2 2" xfId="24797"/>
    <cellStyle name="Heading 3 2 2 34 15 2 2 2" xfId="33452"/>
    <cellStyle name="Heading 3 2 2 34 15 2 3" xfId="22584"/>
    <cellStyle name="Heading 3 2 2 34 15 2 3 2" xfId="33453"/>
    <cellStyle name="Heading 3 2 2 34 15 2 4" xfId="29027"/>
    <cellStyle name="Heading 3 2 2 34 15 3" xfId="23989"/>
    <cellStyle name="Heading 3 2 2 34 15 3 2" xfId="33454"/>
    <cellStyle name="Heading 3 2 2 34 15 4" xfId="21776"/>
    <cellStyle name="Heading 3 2 2 34 15 4 2" xfId="33455"/>
    <cellStyle name="Heading 3 2 2 34 15 5" xfId="28219"/>
    <cellStyle name="Heading 3 2 2 34 16" xfId="19596"/>
    <cellStyle name="Heading 3 2 2 34 16 2" xfId="24041"/>
    <cellStyle name="Heading 3 2 2 34 16 2 2" xfId="33456"/>
    <cellStyle name="Heading 3 2 2 34 16 3" xfId="21828"/>
    <cellStyle name="Heading 3 2 2 34 16 3 2" xfId="33457"/>
    <cellStyle name="Heading 3 2 2 34 16 4" xfId="28271"/>
    <cellStyle name="Heading 3 2 2 34 17" xfId="27470"/>
    <cellStyle name="Heading 3 2 2 34 2" xfId="18792"/>
    <cellStyle name="Heading 3 2 2 34 2 2" xfId="19676"/>
    <cellStyle name="Heading 3 2 2 34 2 2 2" xfId="24121"/>
    <cellStyle name="Heading 3 2 2 34 2 2 2 2" xfId="33458"/>
    <cellStyle name="Heading 3 2 2 34 2 2 3" xfId="21908"/>
    <cellStyle name="Heading 3 2 2 34 2 2 3 2" xfId="33459"/>
    <cellStyle name="Heading 3 2 2 34 2 2 4" xfId="28351"/>
    <cellStyle name="Heading 3 2 2 34 2 3" xfId="23293"/>
    <cellStyle name="Heading 3 2 2 34 2 3 2" xfId="33460"/>
    <cellStyle name="Heading 3 2 2 34 2 4" xfId="21080"/>
    <cellStyle name="Heading 3 2 2 34 2 4 2" xfId="33461"/>
    <cellStyle name="Heading 3 2 2 34 2 5" xfId="27543"/>
    <cellStyle name="Heading 3 2 2 34 3" xfId="18846"/>
    <cellStyle name="Heading 3 2 2 34 3 2" xfId="19728"/>
    <cellStyle name="Heading 3 2 2 34 3 2 2" xfId="24173"/>
    <cellStyle name="Heading 3 2 2 34 3 2 2 2" xfId="33462"/>
    <cellStyle name="Heading 3 2 2 34 3 2 3" xfId="21960"/>
    <cellStyle name="Heading 3 2 2 34 3 2 3 2" xfId="33463"/>
    <cellStyle name="Heading 3 2 2 34 3 2 4" xfId="28403"/>
    <cellStyle name="Heading 3 2 2 34 3 3" xfId="18920"/>
    <cellStyle name="Heading 3 2 2 34 3 3 2" xfId="23365"/>
    <cellStyle name="Heading 3 2 2 34 3 3 2 2" xfId="33465"/>
    <cellStyle name="Heading 3 2 2 34 3 3 3" xfId="21152"/>
    <cellStyle name="Heading 3 2 2 34 3 3 3 2" xfId="33466"/>
    <cellStyle name="Heading 3 2 2 34 3 3 4" xfId="33464"/>
    <cellStyle name="Heading 3 2 2 34 3 4" xfId="27595"/>
    <cellStyle name="Heading 3 2 2 34 4" xfId="18972"/>
    <cellStyle name="Heading 3 2 2 34 4 2" xfId="19780"/>
    <cellStyle name="Heading 3 2 2 34 4 2 2" xfId="24225"/>
    <cellStyle name="Heading 3 2 2 34 4 2 2 2" xfId="33467"/>
    <cellStyle name="Heading 3 2 2 34 4 2 3" xfId="22012"/>
    <cellStyle name="Heading 3 2 2 34 4 2 3 2" xfId="33468"/>
    <cellStyle name="Heading 3 2 2 34 4 2 4" xfId="28455"/>
    <cellStyle name="Heading 3 2 2 34 4 3" xfId="23417"/>
    <cellStyle name="Heading 3 2 2 34 4 3 2" xfId="33469"/>
    <cellStyle name="Heading 3 2 2 34 4 4" xfId="21204"/>
    <cellStyle name="Heading 3 2 2 34 4 4 2" xfId="33470"/>
    <cellStyle name="Heading 3 2 2 34 4 5" xfId="27647"/>
    <cellStyle name="Heading 3 2 2 34 5" xfId="19024"/>
    <cellStyle name="Heading 3 2 2 34 5 2" xfId="19832"/>
    <cellStyle name="Heading 3 2 2 34 5 2 2" xfId="24277"/>
    <cellStyle name="Heading 3 2 2 34 5 2 2 2" xfId="33471"/>
    <cellStyle name="Heading 3 2 2 34 5 2 3" xfId="22064"/>
    <cellStyle name="Heading 3 2 2 34 5 2 3 2" xfId="33472"/>
    <cellStyle name="Heading 3 2 2 34 5 2 4" xfId="28507"/>
    <cellStyle name="Heading 3 2 2 34 5 3" xfId="23469"/>
    <cellStyle name="Heading 3 2 2 34 5 3 2" xfId="33473"/>
    <cellStyle name="Heading 3 2 2 34 5 4" xfId="21256"/>
    <cellStyle name="Heading 3 2 2 34 5 4 2" xfId="33474"/>
    <cellStyle name="Heading 3 2 2 34 5 5" xfId="27699"/>
    <cellStyle name="Heading 3 2 2 34 6" xfId="19076"/>
    <cellStyle name="Heading 3 2 2 34 6 2" xfId="19884"/>
    <cellStyle name="Heading 3 2 2 34 6 2 2" xfId="24329"/>
    <cellStyle name="Heading 3 2 2 34 6 2 2 2" xfId="33475"/>
    <cellStyle name="Heading 3 2 2 34 6 2 3" xfId="22116"/>
    <cellStyle name="Heading 3 2 2 34 6 2 3 2" xfId="33476"/>
    <cellStyle name="Heading 3 2 2 34 6 2 4" xfId="28559"/>
    <cellStyle name="Heading 3 2 2 34 6 3" xfId="23521"/>
    <cellStyle name="Heading 3 2 2 34 6 3 2" xfId="33477"/>
    <cellStyle name="Heading 3 2 2 34 6 4" xfId="21308"/>
    <cellStyle name="Heading 3 2 2 34 6 4 2" xfId="33478"/>
    <cellStyle name="Heading 3 2 2 34 6 5" xfId="27751"/>
    <cellStyle name="Heading 3 2 2 34 7" xfId="19128"/>
    <cellStyle name="Heading 3 2 2 34 7 2" xfId="19936"/>
    <cellStyle name="Heading 3 2 2 34 7 2 2" xfId="24381"/>
    <cellStyle name="Heading 3 2 2 34 7 2 2 2" xfId="33479"/>
    <cellStyle name="Heading 3 2 2 34 7 2 3" xfId="22168"/>
    <cellStyle name="Heading 3 2 2 34 7 2 3 2" xfId="33480"/>
    <cellStyle name="Heading 3 2 2 34 7 2 4" xfId="28611"/>
    <cellStyle name="Heading 3 2 2 34 7 3" xfId="23573"/>
    <cellStyle name="Heading 3 2 2 34 7 3 2" xfId="33481"/>
    <cellStyle name="Heading 3 2 2 34 7 4" xfId="21360"/>
    <cellStyle name="Heading 3 2 2 34 7 4 2" xfId="33482"/>
    <cellStyle name="Heading 3 2 2 34 7 5" xfId="27803"/>
    <cellStyle name="Heading 3 2 2 34 8" xfId="19180"/>
    <cellStyle name="Heading 3 2 2 34 8 2" xfId="19988"/>
    <cellStyle name="Heading 3 2 2 34 8 2 2" xfId="24433"/>
    <cellStyle name="Heading 3 2 2 34 8 2 2 2" xfId="33483"/>
    <cellStyle name="Heading 3 2 2 34 8 2 3" xfId="22220"/>
    <cellStyle name="Heading 3 2 2 34 8 2 3 2" xfId="33484"/>
    <cellStyle name="Heading 3 2 2 34 8 2 4" xfId="28663"/>
    <cellStyle name="Heading 3 2 2 34 8 3" xfId="23625"/>
    <cellStyle name="Heading 3 2 2 34 8 3 2" xfId="33485"/>
    <cellStyle name="Heading 3 2 2 34 8 4" xfId="21412"/>
    <cellStyle name="Heading 3 2 2 34 8 4 2" xfId="33486"/>
    <cellStyle name="Heading 3 2 2 34 8 5" xfId="27855"/>
    <cellStyle name="Heading 3 2 2 34 9" xfId="19232"/>
    <cellStyle name="Heading 3 2 2 34 9 2" xfId="20040"/>
    <cellStyle name="Heading 3 2 2 34 9 2 2" xfId="24485"/>
    <cellStyle name="Heading 3 2 2 34 9 2 2 2" xfId="33487"/>
    <cellStyle name="Heading 3 2 2 34 9 2 3" xfId="22272"/>
    <cellStyle name="Heading 3 2 2 34 9 2 3 2" xfId="33488"/>
    <cellStyle name="Heading 3 2 2 34 9 2 4" xfId="28715"/>
    <cellStyle name="Heading 3 2 2 34 9 3" xfId="23677"/>
    <cellStyle name="Heading 3 2 2 34 9 3 2" xfId="33489"/>
    <cellStyle name="Heading 3 2 2 34 9 4" xfId="21464"/>
    <cellStyle name="Heading 3 2 2 34 9 4 2" xfId="33490"/>
    <cellStyle name="Heading 3 2 2 34 9 5" xfId="27907"/>
    <cellStyle name="Heading 3 2 2 35" xfId="18737"/>
    <cellStyle name="Heading 3 2 2 35 10" xfId="19290"/>
    <cellStyle name="Heading 3 2 2 35 10 2" xfId="20098"/>
    <cellStyle name="Heading 3 2 2 35 10 2 2" xfId="24543"/>
    <cellStyle name="Heading 3 2 2 35 10 2 2 2" xfId="33491"/>
    <cellStyle name="Heading 3 2 2 35 10 2 3" xfId="22330"/>
    <cellStyle name="Heading 3 2 2 35 10 2 3 2" xfId="33492"/>
    <cellStyle name="Heading 3 2 2 35 10 2 4" xfId="28773"/>
    <cellStyle name="Heading 3 2 2 35 10 3" xfId="23735"/>
    <cellStyle name="Heading 3 2 2 35 10 3 2" xfId="33493"/>
    <cellStyle name="Heading 3 2 2 35 10 4" xfId="21522"/>
    <cellStyle name="Heading 3 2 2 35 10 4 2" xfId="33494"/>
    <cellStyle name="Heading 3 2 2 35 10 5" xfId="27965"/>
    <cellStyle name="Heading 3 2 2 35 11" xfId="19342"/>
    <cellStyle name="Heading 3 2 2 35 11 2" xfId="20150"/>
    <cellStyle name="Heading 3 2 2 35 11 2 2" xfId="24595"/>
    <cellStyle name="Heading 3 2 2 35 11 2 2 2" xfId="33495"/>
    <cellStyle name="Heading 3 2 2 35 11 2 3" xfId="22382"/>
    <cellStyle name="Heading 3 2 2 35 11 2 3 2" xfId="33496"/>
    <cellStyle name="Heading 3 2 2 35 11 2 4" xfId="28825"/>
    <cellStyle name="Heading 3 2 2 35 11 3" xfId="23787"/>
    <cellStyle name="Heading 3 2 2 35 11 3 2" xfId="33497"/>
    <cellStyle name="Heading 3 2 2 35 11 4" xfId="21574"/>
    <cellStyle name="Heading 3 2 2 35 11 4 2" xfId="33498"/>
    <cellStyle name="Heading 3 2 2 35 11 5" xfId="28017"/>
    <cellStyle name="Heading 3 2 2 35 12" xfId="19394"/>
    <cellStyle name="Heading 3 2 2 35 12 2" xfId="20202"/>
    <cellStyle name="Heading 3 2 2 35 12 2 2" xfId="24647"/>
    <cellStyle name="Heading 3 2 2 35 12 2 2 2" xfId="33499"/>
    <cellStyle name="Heading 3 2 2 35 12 2 3" xfId="22434"/>
    <cellStyle name="Heading 3 2 2 35 12 2 3 2" xfId="33500"/>
    <cellStyle name="Heading 3 2 2 35 12 2 4" xfId="28877"/>
    <cellStyle name="Heading 3 2 2 35 12 3" xfId="23839"/>
    <cellStyle name="Heading 3 2 2 35 12 3 2" xfId="33501"/>
    <cellStyle name="Heading 3 2 2 35 12 4" xfId="21626"/>
    <cellStyle name="Heading 3 2 2 35 12 4 2" xfId="33502"/>
    <cellStyle name="Heading 3 2 2 35 12 5" xfId="28069"/>
    <cellStyle name="Heading 3 2 2 35 13" xfId="19446"/>
    <cellStyle name="Heading 3 2 2 35 13 2" xfId="20254"/>
    <cellStyle name="Heading 3 2 2 35 13 2 2" xfId="24699"/>
    <cellStyle name="Heading 3 2 2 35 13 2 2 2" xfId="33503"/>
    <cellStyle name="Heading 3 2 2 35 13 2 3" xfId="22486"/>
    <cellStyle name="Heading 3 2 2 35 13 2 3 2" xfId="33504"/>
    <cellStyle name="Heading 3 2 2 35 13 2 4" xfId="28929"/>
    <cellStyle name="Heading 3 2 2 35 13 3" xfId="23891"/>
    <cellStyle name="Heading 3 2 2 35 13 3 2" xfId="33505"/>
    <cellStyle name="Heading 3 2 2 35 13 4" xfId="21678"/>
    <cellStyle name="Heading 3 2 2 35 13 4 2" xfId="33506"/>
    <cellStyle name="Heading 3 2 2 35 13 5" xfId="28121"/>
    <cellStyle name="Heading 3 2 2 35 14" xfId="19498"/>
    <cellStyle name="Heading 3 2 2 35 14 2" xfId="20306"/>
    <cellStyle name="Heading 3 2 2 35 14 2 2" xfId="24751"/>
    <cellStyle name="Heading 3 2 2 35 14 2 2 2" xfId="33507"/>
    <cellStyle name="Heading 3 2 2 35 14 2 3" xfId="22538"/>
    <cellStyle name="Heading 3 2 2 35 14 2 3 2" xfId="33508"/>
    <cellStyle name="Heading 3 2 2 35 14 2 4" xfId="28981"/>
    <cellStyle name="Heading 3 2 2 35 14 3" xfId="23943"/>
    <cellStyle name="Heading 3 2 2 35 14 3 2" xfId="33509"/>
    <cellStyle name="Heading 3 2 2 35 14 4" xfId="21730"/>
    <cellStyle name="Heading 3 2 2 35 14 4 2" xfId="33510"/>
    <cellStyle name="Heading 3 2 2 35 14 5" xfId="28173"/>
    <cellStyle name="Heading 3 2 2 35 15" xfId="19550"/>
    <cellStyle name="Heading 3 2 2 35 15 2" xfId="20358"/>
    <cellStyle name="Heading 3 2 2 35 15 2 2" xfId="24803"/>
    <cellStyle name="Heading 3 2 2 35 15 2 2 2" xfId="33511"/>
    <cellStyle name="Heading 3 2 2 35 15 2 3" xfId="22590"/>
    <cellStyle name="Heading 3 2 2 35 15 2 3 2" xfId="33512"/>
    <cellStyle name="Heading 3 2 2 35 15 2 4" xfId="29033"/>
    <cellStyle name="Heading 3 2 2 35 15 3" xfId="23995"/>
    <cellStyle name="Heading 3 2 2 35 15 3 2" xfId="33513"/>
    <cellStyle name="Heading 3 2 2 35 15 4" xfId="21782"/>
    <cellStyle name="Heading 3 2 2 35 15 4 2" xfId="33514"/>
    <cellStyle name="Heading 3 2 2 35 15 5" xfId="28225"/>
    <cellStyle name="Heading 3 2 2 35 16" xfId="19602"/>
    <cellStyle name="Heading 3 2 2 35 16 2" xfId="24047"/>
    <cellStyle name="Heading 3 2 2 35 16 2 2" xfId="33515"/>
    <cellStyle name="Heading 3 2 2 35 16 3" xfId="21834"/>
    <cellStyle name="Heading 3 2 2 35 16 3 2" xfId="33516"/>
    <cellStyle name="Heading 3 2 2 35 16 4" xfId="28277"/>
    <cellStyle name="Heading 3 2 2 35 17" xfId="27476"/>
    <cellStyle name="Heading 3 2 2 35 2" xfId="18798"/>
    <cellStyle name="Heading 3 2 2 35 2 2" xfId="19682"/>
    <cellStyle name="Heading 3 2 2 35 2 2 2" xfId="24127"/>
    <cellStyle name="Heading 3 2 2 35 2 2 2 2" xfId="33517"/>
    <cellStyle name="Heading 3 2 2 35 2 2 3" xfId="21914"/>
    <cellStyle name="Heading 3 2 2 35 2 2 3 2" xfId="33518"/>
    <cellStyle name="Heading 3 2 2 35 2 2 4" xfId="28357"/>
    <cellStyle name="Heading 3 2 2 35 2 3" xfId="23299"/>
    <cellStyle name="Heading 3 2 2 35 2 3 2" xfId="33519"/>
    <cellStyle name="Heading 3 2 2 35 2 4" xfId="21086"/>
    <cellStyle name="Heading 3 2 2 35 2 4 2" xfId="33520"/>
    <cellStyle name="Heading 3 2 2 35 2 5" xfId="27549"/>
    <cellStyle name="Heading 3 2 2 35 3" xfId="18852"/>
    <cellStyle name="Heading 3 2 2 35 3 2" xfId="19734"/>
    <cellStyle name="Heading 3 2 2 35 3 2 2" xfId="24179"/>
    <cellStyle name="Heading 3 2 2 35 3 2 2 2" xfId="33521"/>
    <cellStyle name="Heading 3 2 2 35 3 2 3" xfId="21966"/>
    <cellStyle name="Heading 3 2 2 35 3 2 3 2" xfId="33522"/>
    <cellStyle name="Heading 3 2 2 35 3 2 4" xfId="28409"/>
    <cellStyle name="Heading 3 2 2 35 3 3" xfId="18926"/>
    <cellStyle name="Heading 3 2 2 35 3 3 2" xfId="23371"/>
    <cellStyle name="Heading 3 2 2 35 3 3 2 2" xfId="33524"/>
    <cellStyle name="Heading 3 2 2 35 3 3 3" xfId="21158"/>
    <cellStyle name="Heading 3 2 2 35 3 3 3 2" xfId="33525"/>
    <cellStyle name="Heading 3 2 2 35 3 3 4" xfId="33523"/>
    <cellStyle name="Heading 3 2 2 35 3 4" xfId="27601"/>
    <cellStyle name="Heading 3 2 2 35 4" xfId="18978"/>
    <cellStyle name="Heading 3 2 2 35 4 2" xfId="19786"/>
    <cellStyle name="Heading 3 2 2 35 4 2 2" xfId="24231"/>
    <cellStyle name="Heading 3 2 2 35 4 2 2 2" xfId="33526"/>
    <cellStyle name="Heading 3 2 2 35 4 2 3" xfId="22018"/>
    <cellStyle name="Heading 3 2 2 35 4 2 3 2" xfId="33527"/>
    <cellStyle name="Heading 3 2 2 35 4 2 4" xfId="28461"/>
    <cellStyle name="Heading 3 2 2 35 4 3" xfId="23423"/>
    <cellStyle name="Heading 3 2 2 35 4 3 2" xfId="33528"/>
    <cellStyle name="Heading 3 2 2 35 4 4" xfId="21210"/>
    <cellStyle name="Heading 3 2 2 35 4 4 2" xfId="33529"/>
    <cellStyle name="Heading 3 2 2 35 4 5" xfId="27653"/>
    <cellStyle name="Heading 3 2 2 35 5" xfId="19030"/>
    <cellStyle name="Heading 3 2 2 35 5 2" xfId="19838"/>
    <cellStyle name="Heading 3 2 2 35 5 2 2" xfId="24283"/>
    <cellStyle name="Heading 3 2 2 35 5 2 2 2" xfId="33530"/>
    <cellStyle name="Heading 3 2 2 35 5 2 3" xfId="22070"/>
    <cellStyle name="Heading 3 2 2 35 5 2 3 2" xfId="33531"/>
    <cellStyle name="Heading 3 2 2 35 5 2 4" xfId="28513"/>
    <cellStyle name="Heading 3 2 2 35 5 3" xfId="23475"/>
    <cellStyle name="Heading 3 2 2 35 5 3 2" xfId="33532"/>
    <cellStyle name="Heading 3 2 2 35 5 4" xfId="21262"/>
    <cellStyle name="Heading 3 2 2 35 5 4 2" xfId="33533"/>
    <cellStyle name="Heading 3 2 2 35 5 5" xfId="27705"/>
    <cellStyle name="Heading 3 2 2 35 6" xfId="19082"/>
    <cellStyle name="Heading 3 2 2 35 6 2" xfId="19890"/>
    <cellStyle name="Heading 3 2 2 35 6 2 2" xfId="24335"/>
    <cellStyle name="Heading 3 2 2 35 6 2 2 2" xfId="33534"/>
    <cellStyle name="Heading 3 2 2 35 6 2 3" xfId="22122"/>
    <cellStyle name="Heading 3 2 2 35 6 2 3 2" xfId="33535"/>
    <cellStyle name="Heading 3 2 2 35 6 2 4" xfId="28565"/>
    <cellStyle name="Heading 3 2 2 35 6 3" xfId="23527"/>
    <cellStyle name="Heading 3 2 2 35 6 3 2" xfId="33536"/>
    <cellStyle name="Heading 3 2 2 35 6 4" xfId="21314"/>
    <cellStyle name="Heading 3 2 2 35 6 4 2" xfId="33537"/>
    <cellStyle name="Heading 3 2 2 35 6 5" xfId="27757"/>
    <cellStyle name="Heading 3 2 2 35 7" xfId="19134"/>
    <cellStyle name="Heading 3 2 2 35 7 2" xfId="19942"/>
    <cellStyle name="Heading 3 2 2 35 7 2 2" xfId="24387"/>
    <cellStyle name="Heading 3 2 2 35 7 2 2 2" xfId="33538"/>
    <cellStyle name="Heading 3 2 2 35 7 2 3" xfId="22174"/>
    <cellStyle name="Heading 3 2 2 35 7 2 3 2" xfId="33539"/>
    <cellStyle name="Heading 3 2 2 35 7 2 4" xfId="28617"/>
    <cellStyle name="Heading 3 2 2 35 7 3" xfId="23579"/>
    <cellStyle name="Heading 3 2 2 35 7 3 2" xfId="33540"/>
    <cellStyle name="Heading 3 2 2 35 7 4" xfId="21366"/>
    <cellStyle name="Heading 3 2 2 35 7 4 2" xfId="33541"/>
    <cellStyle name="Heading 3 2 2 35 7 5" xfId="27809"/>
    <cellStyle name="Heading 3 2 2 35 8" xfId="19186"/>
    <cellStyle name="Heading 3 2 2 35 8 2" xfId="19994"/>
    <cellStyle name="Heading 3 2 2 35 8 2 2" xfId="24439"/>
    <cellStyle name="Heading 3 2 2 35 8 2 2 2" xfId="33542"/>
    <cellStyle name="Heading 3 2 2 35 8 2 3" xfId="22226"/>
    <cellStyle name="Heading 3 2 2 35 8 2 3 2" xfId="33543"/>
    <cellStyle name="Heading 3 2 2 35 8 2 4" xfId="28669"/>
    <cellStyle name="Heading 3 2 2 35 8 3" xfId="23631"/>
    <cellStyle name="Heading 3 2 2 35 8 3 2" xfId="33544"/>
    <cellStyle name="Heading 3 2 2 35 8 4" xfId="21418"/>
    <cellStyle name="Heading 3 2 2 35 8 4 2" xfId="33545"/>
    <cellStyle name="Heading 3 2 2 35 8 5" xfId="27861"/>
    <cellStyle name="Heading 3 2 2 35 9" xfId="19238"/>
    <cellStyle name="Heading 3 2 2 35 9 2" xfId="20046"/>
    <cellStyle name="Heading 3 2 2 35 9 2 2" xfId="24491"/>
    <cellStyle name="Heading 3 2 2 35 9 2 2 2" xfId="33546"/>
    <cellStyle name="Heading 3 2 2 35 9 2 3" xfId="22278"/>
    <cellStyle name="Heading 3 2 2 35 9 2 3 2" xfId="33547"/>
    <cellStyle name="Heading 3 2 2 35 9 2 4" xfId="28721"/>
    <cellStyle name="Heading 3 2 2 35 9 3" xfId="23683"/>
    <cellStyle name="Heading 3 2 2 35 9 3 2" xfId="33548"/>
    <cellStyle name="Heading 3 2 2 35 9 4" xfId="21470"/>
    <cellStyle name="Heading 3 2 2 35 9 4 2" xfId="33549"/>
    <cellStyle name="Heading 3 2 2 35 9 5" xfId="27913"/>
    <cellStyle name="Heading 3 2 2 36" xfId="18734"/>
    <cellStyle name="Heading 3 2 2 36 10" xfId="19287"/>
    <cellStyle name="Heading 3 2 2 36 10 2" xfId="20095"/>
    <cellStyle name="Heading 3 2 2 36 10 2 2" xfId="24540"/>
    <cellStyle name="Heading 3 2 2 36 10 2 2 2" xfId="33550"/>
    <cellStyle name="Heading 3 2 2 36 10 2 3" xfId="22327"/>
    <cellStyle name="Heading 3 2 2 36 10 2 3 2" xfId="33551"/>
    <cellStyle name="Heading 3 2 2 36 10 2 4" xfId="28770"/>
    <cellStyle name="Heading 3 2 2 36 10 3" xfId="23732"/>
    <cellStyle name="Heading 3 2 2 36 10 3 2" xfId="33552"/>
    <cellStyle name="Heading 3 2 2 36 10 4" xfId="21519"/>
    <cellStyle name="Heading 3 2 2 36 10 4 2" xfId="33553"/>
    <cellStyle name="Heading 3 2 2 36 10 5" xfId="27962"/>
    <cellStyle name="Heading 3 2 2 36 11" xfId="19339"/>
    <cellStyle name="Heading 3 2 2 36 11 2" xfId="20147"/>
    <cellStyle name="Heading 3 2 2 36 11 2 2" xfId="24592"/>
    <cellStyle name="Heading 3 2 2 36 11 2 2 2" xfId="33554"/>
    <cellStyle name="Heading 3 2 2 36 11 2 3" xfId="22379"/>
    <cellStyle name="Heading 3 2 2 36 11 2 3 2" xfId="33555"/>
    <cellStyle name="Heading 3 2 2 36 11 2 4" xfId="28822"/>
    <cellStyle name="Heading 3 2 2 36 11 3" xfId="23784"/>
    <cellStyle name="Heading 3 2 2 36 11 3 2" xfId="33556"/>
    <cellStyle name="Heading 3 2 2 36 11 4" xfId="21571"/>
    <cellStyle name="Heading 3 2 2 36 11 4 2" xfId="33557"/>
    <cellStyle name="Heading 3 2 2 36 11 5" xfId="28014"/>
    <cellStyle name="Heading 3 2 2 36 12" xfId="19391"/>
    <cellStyle name="Heading 3 2 2 36 12 2" xfId="20199"/>
    <cellStyle name="Heading 3 2 2 36 12 2 2" xfId="24644"/>
    <cellStyle name="Heading 3 2 2 36 12 2 2 2" xfId="33558"/>
    <cellStyle name="Heading 3 2 2 36 12 2 3" xfId="22431"/>
    <cellStyle name="Heading 3 2 2 36 12 2 3 2" xfId="33559"/>
    <cellStyle name="Heading 3 2 2 36 12 2 4" xfId="28874"/>
    <cellStyle name="Heading 3 2 2 36 12 3" xfId="23836"/>
    <cellStyle name="Heading 3 2 2 36 12 3 2" xfId="33560"/>
    <cellStyle name="Heading 3 2 2 36 12 4" xfId="21623"/>
    <cellStyle name="Heading 3 2 2 36 12 4 2" xfId="33561"/>
    <cellStyle name="Heading 3 2 2 36 12 5" xfId="28066"/>
    <cellStyle name="Heading 3 2 2 36 13" xfId="19443"/>
    <cellStyle name="Heading 3 2 2 36 13 2" xfId="20251"/>
    <cellStyle name="Heading 3 2 2 36 13 2 2" xfId="24696"/>
    <cellStyle name="Heading 3 2 2 36 13 2 2 2" xfId="33562"/>
    <cellStyle name="Heading 3 2 2 36 13 2 3" xfId="22483"/>
    <cellStyle name="Heading 3 2 2 36 13 2 3 2" xfId="33563"/>
    <cellStyle name="Heading 3 2 2 36 13 2 4" xfId="28926"/>
    <cellStyle name="Heading 3 2 2 36 13 3" xfId="23888"/>
    <cellStyle name="Heading 3 2 2 36 13 3 2" xfId="33564"/>
    <cellStyle name="Heading 3 2 2 36 13 4" xfId="21675"/>
    <cellStyle name="Heading 3 2 2 36 13 4 2" xfId="33565"/>
    <cellStyle name="Heading 3 2 2 36 13 5" xfId="28118"/>
    <cellStyle name="Heading 3 2 2 36 14" xfId="19495"/>
    <cellStyle name="Heading 3 2 2 36 14 2" xfId="20303"/>
    <cellStyle name="Heading 3 2 2 36 14 2 2" xfId="24748"/>
    <cellStyle name="Heading 3 2 2 36 14 2 2 2" xfId="33566"/>
    <cellStyle name="Heading 3 2 2 36 14 2 3" xfId="22535"/>
    <cellStyle name="Heading 3 2 2 36 14 2 3 2" xfId="33567"/>
    <cellStyle name="Heading 3 2 2 36 14 2 4" xfId="28978"/>
    <cellStyle name="Heading 3 2 2 36 14 3" xfId="23940"/>
    <cellStyle name="Heading 3 2 2 36 14 3 2" xfId="33568"/>
    <cellStyle name="Heading 3 2 2 36 14 4" xfId="21727"/>
    <cellStyle name="Heading 3 2 2 36 14 4 2" xfId="33569"/>
    <cellStyle name="Heading 3 2 2 36 14 5" xfId="28170"/>
    <cellStyle name="Heading 3 2 2 36 15" xfId="19547"/>
    <cellStyle name="Heading 3 2 2 36 15 2" xfId="20355"/>
    <cellStyle name="Heading 3 2 2 36 15 2 2" xfId="24800"/>
    <cellStyle name="Heading 3 2 2 36 15 2 2 2" xfId="33570"/>
    <cellStyle name="Heading 3 2 2 36 15 2 3" xfId="22587"/>
    <cellStyle name="Heading 3 2 2 36 15 2 3 2" xfId="33571"/>
    <cellStyle name="Heading 3 2 2 36 15 2 4" xfId="29030"/>
    <cellStyle name="Heading 3 2 2 36 15 3" xfId="23992"/>
    <cellStyle name="Heading 3 2 2 36 15 3 2" xfId="33572"/>
    <cellStyle name="Heading 3 2 2 36 15 4" xfId="21779"/>
    <cellStyle name="Heading 3 2 2 36 15 4 2" xfId="33573"/>
    <cellStyle name="Heading 3 2 2 36 15 5" xfId="28222"/>
    <cellStyle name="Heading 3 2 2 36 16" xfId="19599"/>
    <cellStyle name="Heading 3 2 2 36 16 2" xfId="24044"/>
    <cellStyle name="Heading 3 2 2 36 16 2 2" xfId="33574"/>
    <cellStyle name="Heading 3 2 2 36 16 3" xfId="21831"/>
    <cellStyle name="Heading 3 2 2 36 16 3 2" xfId="33575"/>
    <cellStyle name="Heading 3 2 2 36 16 4" xfId="28274"/>
    <cellStyle name="Heading 3 2 2 36 17" xfId="27473"/>
    <cellStyle name="Heading 3 2 2 36 2" xfId="18795"/>
    <cellStyle name="Heading 3 2 2 36 2 2" xfId="19679"/>
    <cellStyle name="Heading 3 2 2 36 2 2 2" xfId="24124"/>
    <cellStyle name="Heading 3 2 2 36 2 2 2 2" xfId="33576"/>
    <cellStyle name="Heading 3 2 2 36 2 2 3" xfId="21911"/>
    <cellStyle name="Heading 3 2 2 36 2 2 3 2" xfId="33577"/>
    <cellStyle name="Heading 3 2 2 36 2 2 4" xfId="28354"/>
    <cellStyle name="Heading 3 2 2 36 2 3" xfId="23296"/>
    <cellStyle name="Heading 3 2 2 36 2 3 2" xfId="33578"/>
    <cellStyle name="Heading 3 2 2 36 2 4" xfId="21083"/>
    <cellStyle name="Heading 3 2 2 36 2 4 2" xfId="33579"/>
    <cellStyle name="Heading 3 2 2 36 2 5" xfId="27546"/>
    <cellStyle name="Heading 3 2 2 36 3" xfId="18849"/>
    <cellStyle name="Heading 3 2 2 36 3 2" xfId="19731"/>
    <cellStyle name="Heading 3 2 2 36 3 2 2" xfId="24176"/>
    <cellStyle name="Heading 3 2 2 36 3 2 2 2" xfId="33580"/>
    <cellStyle name="Heading 3 2 2 36 3 2 3" xfId="21963"/>
    <cellStyle name="Heading 3 2 2 36 3 2 3 2" xfId="33581"/>
    <cellStyle name="Heading 3 2 2 36 3 2 4" xfId="28406"/>
    <cellStyle name="Heading 3 2 2 36 3 3" xfId="18923"/>
    <cellStyle name="Heading 3 2 2 36 3 3 2" xfId="23368"/>
    <cellStyle name="Heading 3 2 2 36 3 3 2 2" xfId="33583"/>
    <cellStyle name="Heading 3 2 2 36 3 3 3" xfId="21155"/>
    <cellStyle name="Heading 3 2 2 36 3 3 3 2" xfId="33584"/>
    <cellStyle name="Heading 3 2 2 36 3 3 4" xfId="33582"/>
    <cellStyle name="Heading 3 2 2 36 3 4" xfId="27598"/>
    <cellStyle name="Heading 3 2 2 36 4" xfId="18975"/>
    <cellStyle name="Heading 3 2 2 36 4 2" xfId="19783"/>
    <cellStyle name="Heading 3 2 2 36 4 2 2" xfId="24228"/>
    <cellStyle name="Heading 3 2 2 36 4 2 2 2" xfId="33585"/>
    <cellStyle name="Heading 3 2 2 36 4 2 3" xfId="22015"/>
    <cellStyle name="Heading 3 2 2 36 4 2 3 2" xfId="33586"/>
    <cellStyle name="Heading 3 2 2 36 4 2 4" xfId="28458"/>
    <cellStyle name="Heading 3 2 2 36 4 3" xfId="23420"/>
    <cellStyle name="Heading 3 2 2 36 4 3 2" xfId="33587"/>
    <cellStyle name="Heading 3 2 2 36 4 4" xfId="21207"/>
    <cellStyle name="Heading 3 2 2 36 4 4 2" xfId="33588"/>
    <cellStyle name="Heading 3 2 2 36 4 5" xfId="27650"/>
    <cellStyle name="Heading 3 2 2 36 5" xfId="19027"/>
    <cellStyle name="Heading 3 2 2 36 5 2" xfId="19835"/>
    <cellStyle name="Heading 3 2 2 36 5 2 2" xfId="24280"/>
    <cellStyle name="Heading 3 2 2 36 5 2 2 2" xfId="33589"/>
    <cellStyle name="Heading 3 2 2 36 5 2 3" xfId="22067"/>
    <cellStyle name="Heading 3 2 2 36 5 2 3 2" xfId="33590"/>
    <cellStyle name="Heading 3 2 2 36 5 2 4" xfId="28510"/>
    <cellStyle name="Heading 3 2 2 36 5 3" xfId="23472"/>
    <cellStyle name="Heading 3 2 2 36 5 3 2" xfId="33591"/>
    <cellStyle name="Heading 3 2 2 36 5 4" xfId="21259"/>
    <cellStyle name="Heading 3 2 2 36 5 4 2" xfId="33592"/>
    <cellStyle name="Heading 3 2 2 36 5 5" xfId="27702"/>
    <cellStyle name="Heading 3 2 2 36 6" xfId="19079"/>
    <cellStyle name="Heading 3 2 2 36 6 2" xfId="19887"/>
    <cellStyle name="Heading 3 2 2 36 6 2 2" xfId="24332"/>
    <cellStyle name="Heading 3 2 2 36 6 2 2 2" xfId="33593"/>
    <cellStyle name="Heading 3 2 2 36 6 2 3" xfId="22119"/>
    <cellStyle name="Heading 3 2 2 36 6 2 3 2" xfId="33594"/>
    <cellStyle name="Heading 3 2 2 36 6 2 4" xfId="28562"/>
    <cellStyle name="Heading 3 2 2 36 6 3" xfId="23524"/>
    <cellStyle name="Heading 3 2 2 36 6 3 2" xfId="33595"/>
    <cellStyle name="Heading 3 2 2 36 6 4" xfId="21311"/>
    <cellStyle name="Heading 3 2 2 36 6 4 2" xfId="33596"/>
    <cellStyle name="Heading 3 2 2 36 6 5" xfId="27754"/>
    <cellStyle name="Heading 3 2 2 36 7" xfId="19131"/>
    <cellStyle name="Heading 3 2 2 36 7 2" xfId="19939"/>
    <cellStyle name="Heading 3 2 2 36 7 2 2" xfId="24384"/>
    <cellStyle name="Heading 3 2 2 36 7 2 2 2" xfId="33597"/>
    <cellStyle name="Heading 3 2 2 36 7 2 3" xfId="22171"/>
    <cellStyle name="Heading 3 2 2 36 7 2 3 2" xfId="33598"/>
    <cellStyle name="Heading 3 2 2 36 7 2 4" xfId="28614"/>
    <cellStyle name="Heading 3 2 2 36 7 3" xfId="23576"/>
    <cellStyle name="Heading 3 2 2 36 7 3 2" xfId="33599"/>
    <cellStyle name="Heading 3 2 2 36 7 4" xfId="21363"/>
    <cellStyle name="Heading 3 2 2 36 7 4 2" xfId="33600"/>
    <cellStyle name="Heading 3 2 2 36 7 5" xfId="27806"/>
    <cellStyle name="Heading 3 2 2 36 8" xfId="19183"/>
    <cellStyle name="Heading 3 2 2 36 8 2" xfId="19991"/>
    <cellStyle name="Heading 3 2 2 36 8 2 2" xfId="24436"/>
    <cellStyle name="Heading 3 2 2 36 8 2 2 2" xfId="33601"/>
    <cellStyle name="Heading 3 2 2 36 8 2 3" xfId="22223"/>
    <cellStyle name="Heading 3 2 2 36 8 2 3 2" xfId="33602"/>
    <cellStyle name="Heading 3 2 2 36 8 2 4" xfId="28666"/>
    <cellStyle name="Heading 3 2 2 36 8 3" xfId="23628"/>
    <cellStyle name="Heading 3 2 2 36 8 3 2" xfId="33603"/>
    <cellStyle name="Heading 3 2 2 36 8 4" xfId="21415"/>
    <cellStyle name="Heading 3 2 2 36 8 4 2" xfId="33604"/>
    <cellStyle name="Heading 3 2 2 36 8 5" xfId="27858"/>
    <cellStyle name="Heading 3 2 2 36 9" xfId="19235"/>
    <cellStyle name="Heading 3 2 2 36 9 2" xfId="20043"/>
    <cellStyle name="Heading 3 2 2 36 9 2 2" xfId="24488"/>
    <cellStyle name="Heading 3 2 2 36 9 2 2 2" xfId="33605"/>
    <cellStyle name="Heading 3 2 2 36 9 2 3" xfId="22275"/>
    <cellStyle name="Heading 3 2 2 36 9 2 3 2" xfId="33606"/>
    <cellStyle name="Heading 3 2 2 36 9 2 4" xfId="28718"/>
    <cellStyle name="Heading 3 2 2 36 9 3" xfId="23680"/>
    <cellStyle name="Heading 3 2 2 36 9 3 2" xfId="33607"/>
    <cellStyle name="Heading 3 2 2 36 9 4" xfId="21467"/>
    <cellStyle name="Heading 3 2 2 36 9 4 2" xfId="33608"/>
    <cellStyle name="Heading 3 2 2 36 9 5" xfId="27910"/>
    <cellStyle name="Heading 3 2 2 37" xfId="18733"/>
    <cellStyle name="Heading 3 2 2 37 10" xfId="19286"/>
    <cellStyle name="Heading 3 2 2 37 10 2" xfId="20094"/>
    <cellStyle name="Heading 3 2 2 37 10 2 2" xfId="24539"/>
    <cellStyle name="Heading 3 2 2 37 10 2 2 2" xfId="33609"/>
    <cellStyle name="Heading 3 2 2 37 10 2 3" xfId="22326"/>
    <cellStyle name="Heading 3 2 2 37 10 2 3 2" xfId="33610"/>
    <cellStyle name="Heading 3 2 2 37 10 2 4" xfId="28769"/>
    <cellStyle name="Heading 3 2 2 37 10 3" xfId="23731"/>
    <cellStyle name="Heading 3 2 2 37 10 3 2" xfId="33611"/>
    <cellStyle name="Heading 3 2 2 37 10 4" xfId="21518"/>
    <cellStyle name="Heading 3 2 2 37 10 4 2" xfId="33612"/>
    <cellStyle name="Heading 3 2 2 37 10 5" xfId="27961"/>
    <cellStyle name="Heading 3 2 2 37 11" xfId="19338"/>
    <cellStyle name="Heading 3 2 2 37 11 2" xfId="20146"/>
    <cellStyle name="Heading 3 2 2 37 11 2 2" xfId="24591"/>
    <cellStyle name="Heading 3 2 2 37 11 2 2 2" xfId="33613"/>
    <cellStyle name="Heading 3 2 2 37 11 2 3" xfId="22378"/>
    <cellStyle name="Heading 3 2 2 37 11 2 3 2" xfId="33614"/>
    <cellStyle name="Heading 3 2 2 37 11 2 4" xfId="28821"/>
    <cellStyle name="Heading 3 2 2 37 11 3" xfId="23783"/>
    <cellStyle name="Heading 3 2 2 37 11 3 2" xfId="33615"/>
    <cellStyle name="Heading 3 2 2 37 11 4" xfId="21570"/>
    <cellStyle name="Heading 3 2 2 37 11 4 2" xfId="33616"/>
    <cellStyle name="Heading 3 2 2 37 11 5" xfId="28013"/>
    <cellStyle name="Heading 3 2 2 37 12" xfId="19390"/>
    <cellStyle name="Heading 3 2 2 37 12 2" xfId="20198"/>
    <cellStyle name="Heading 3 2 2 37 12 2 2" xfId="24643"/>
    <cellStyle name="Heading 3 2 2 37 12 2 2 2" xfId="33617"/>
    <cellStyle name="Heading 3 2 2 37 12 2 3" xfId="22430"/>
    <cellStyle name="Heading 3 2 2 37 12 2 3 2" xfId="33618"/>
    <cellStyle name="Heading 3 2 2 37 12 2 4" xfId="28873"/>
    <cellStyle name="Heading 3 2 2 37 12 3" xfId="23835"/>
    <cellStyle name="Heading 3 2 2 37 12 3 2" xfId="33619"/>
    <cellStyle name="Heading 3 2 2 37 12 4" xfId="21622"/>
    <cellStyle name="Heading 3 2 2 37 12 4 2" xfId="33620"/>
    <cellStyle name="Heading 3 2 2 37 12 5" xfId="28065"/>
    <cellStyle name="Heading 3 2 2 37 13" xfId="19442"/>
    <cellStyle name="Heading 3 2 2 37 13 2" xfId="20250"/>
    <cellStyle name="Heading 3 2 2 37 13 2 2" xfId="24695"/>
    <cellStyle name="Heading 3 2 2 37 13 2 2 2" xfId="33621"/>
    <cellStyle name="Heading 3 2 2 37 13 2 3" xfId="22482"/>
    <cellStyle name="Heading 3 2 2 37 13 2 3 2" xfId="33622"/>
    <cellStyle name="Heading 3 2 2 37 13 2 4" xfId="28925"/>
    <cellStyle name="Heading 3 2 2 37 13 3" xfId="23887"/>
    <cellStyle name="Heading 3 2 2 37 13 3 2" xfId="33623"/>
    <cellStyle name="Heading 3 2 2 37 13 4" xfId="21674"/>
    <cellStyle name="Heading 3 2 2 37 13 4 2" xfId="33624"/>
    <cellStyle name="Heading 3 2 2 37 13 5" xfId="28117"/>
    <cellStyle name="Heading 3 2 2 37 14" xfId="19494"/>
    <cellStyle name="Heading 3 2 2 37 14 2" xfId="20302"/>
    <cellStyle name="Heading 3 2 2 37 14 2 2" xfId="24747"/>
    <cellStyle name="Heading 3 2 2 37 14 2 2 2" xfId="33625"/>
    <cellStyle name="Heading 3 2 2 37 14 2 3" xfId="22534"/>
    <cellStyle name="Heading 3 2 2 37 14 2 3 2" xfId="33626"/>
    <cellStyle name="Heading 3 2 2 37 14 2 4" xfId="28977"/>
    <cellStyle name="Heading 3 2 2 37 14 3" xfId="23939"/>
    <cellStyle name="Heading 3 2 2 37 14 3 2" xfId="33627"/>
    <cellStyle name="Heading 3 2 2 37 14 4" xfId="21726"/>
    <cellStyle name="Heading 3 2 2 37 14 4 2" xfId="33628"/>
    <cellStyle name="Heading 3 2 2 37 14 5" xfId="28169"/>
    <cellStyle name="Heading 3 2 2 37 15" xfId="19546"/>
    <cellStyle name="Heading 3 2 2 37 15 2" xfId="20354"/>
    <cellStyle name="Heading 3 2 2 37 15 2 2" xfId="24799"/>
    <cellStyle name="Heading 3 2 2 37 15 2 2 2" xfId="33629"/>
    <cellStyle name="Heading 3 2 2 37 15 2 3" xfId="22586"/>
    <cellStyle name="Heading 3 2 2 37 15 2 3 2" xfId="33630"/>
    <cellStyle name="Heading 3 2 2 37 15 2 4" xfId="29029"/>
    <cellStyle name="Heading 3 2 2 37 15 3" xfId="23991"/>
    <cellStyle name="Heading 3 2 2 37 15 3 2" xfId="33631"/>
    <cellStyle name="Heading 3 2 2 37 15 4" xfId="21778"/>
    <cellStyle name="Heading 3 2 2 37 15 4 2" xfId="33632"/>
    <cellStyle name="Heading 3 2 2 37 15 5" xfId="28221"/>
    <cellStyle name="Heading 3 2 2 37 16" xfId="19598"/>
    <cellStyle name="Heading 3 2 2 37 16 2" xfId="24043"/>
    <cellStyle name="Heading 3 2 2 37 16 2 2" xfId="33633"/>
    <cellStyle name="Heading 3 2 2 37 16 3" xfId="21830"/>
    <cellStyle name="Heading 3 2 2 37 16 3 2" xfId="33634"/>
    <cellStyle name="Heading 3 2 2 37 16 4" xfId="28273"/>
    <cellStyle name="Heading 3 2 2 37 17" xfId="27472"/>
    <cellStyle name="Heading 3 2 2 37 2" xfId="18794"/>
    <cellStyle name="Heading 3 2 2 37 2 2" xfId="19678"/>
    <cellStyle name="Heading 3 2 2 37 2 2 2" xfId="24123"/>
    <cellStyle name="Heading 3 2 2 37 2 2 2 2" xfId="33635"/>
    <cellStyle name="Heading 3 2 2 37 2 2 3" xfId="21910"/>
    <cellStyle name="Heading 3 2 2 37 2 2 3 2" xfId="33636"/>
    <cellStyle name="Heading 3 2 2 37 2 2 4" xfId="28353"/>
    <cellStyle name="Heading 3 2 2 37 2 3" xfId="23295"/>
    <cellStyle name="Heading 3 2 2 37 2 3 2" xfId="33637"/>
    <cellStyle name="Heading 3 2 2 37 2 4" xfId="21082"/>
    <cellStyle name="Heading 3 2 2 37 2 4 2" xfId="33638"/>
    <cellStyle name="Heading 3 2 2 37 2 5" xfId="27545"/>
    <cellStyle name="Heading 3 2 2 37 3" xfId="18848"/>
    <cellStyle name="Heading 3 2 2 37 3 2" xfId="19730"/>
    <cellStyle name="Heading 3 2 2 37 3 2 2" xfId="24175"/>
    <cellStyle name="Heading 3 2 2 37 3 2 2 2" xfId="33639"/>
    <cellStyle name="Heading 3 2 2 37 3 2 3" xfId="21962"/>
    <cellStyle name="Heading 3 2 2 37 3 2 3 2" xfId="33640"/>
    <cellStyle name="Heading 3 2 2 37 3 2 4" xfId="28405"/>
    <cellStyle name="Heading 3 2 2 37 3 3" xfId="18922"/>
    <cellStyle name="Heading 3 2 2 37 3 3 2" xfId="23367"/>
    <cellStyle name="Heading 3 2 2 37 3 3 2 2" xfId="33642"/>
    <cellStyle name="Heading 3 2 2 37 3 3 3" xfId="21154"/>
    <cellStyle name="Heading 3 2 2 37 3 3 3 2" xfId="33643"/>
    <cellStyle name="Heading 3 2 2 37 3 3 4" xfId="33641"/>
    <cellStyle name="Heading 3 2 2 37 3 4" xfId="27597"/>
    <cellStyle name="Heading 3 2 2 37 4" xfId="18974"/>
    <cellStyle name="Heading 3 2 2 37 4 2" xfId="19782"/>
    <cellStyle name="Heading 3 2 2 37 4 2 2" xfId="24227"/>
    <cellStyle name="Heading 3 2 2 37 4 2 2 2" xfId="33644"/>
    <cellStyle name="Heading 3 2 2 37 4 2 3" xfId="22014"/>
    <cellStyle name="Heading 3 2 2 37 4 2 3 2" xfId="33645"/>
    <cellStyle name="Heading 3 2 2 37 4 2 4" xfId="28457"/>
    <cellStyle name="Heading 3 2 2 37 4 3" xfId="23419"/>
    <cellStyle name="Heading 3 2 2 37 4 3 2" xfId="33646"/>
    <cellStyle name="Heading 3 2 2 37 4 4" xfId="21206"/>
    <cellStyle name="Heading 3 2 2 37 4 4 2" xfId="33647"/>
    <cellStyle name="Heading 3 2 2 37 4 5" xfId="27649"/>
    <cellStyle name="Heading 3 2 2 37 5" xfId="19026"/>
    <cellStyle name="Heading 3 2 2 37 5 2" xfId="19834"/>
    <cellStyle name="Heading 3 2 2 37 5 2 2" xfId="24279"/>
    <cellStyle name="Heading 3 2 2 37 5 2 2 2" xfId="33648"/>
    <cellStyle name="Heading 3 2 2 37 5 2 3" xfId="22066"/>
    <cellStyle name="Heading 3 2 2 37 5 2 3 2" xfId="33649"/>
    <cellStyle name="Heading 3 2 2 37 5 2 4" xfId="28509"/>
    <cellStyle name="Heading 3 2 2 37 5 3" xfId="23471"/>
    <cellStyle name="Heading 3 2 2 37 5 3 2" xfId="33650"/>
    <cellStyle name="Heading 3 2 2 37 5 4" xfId="21258"/>
    <cellStyle name="Heading 3 2 2 37 5 4 2" xfId="33651"/>
    <cellStyle name="Heading 3 2 2 37 5 5" xfId="27701"/>
    <cellStyle name="Heading 3 2 2 37 6" xfId="19078"/>
    <cellStyle name="Heading 3 2 2 37 6 2" xfId="19886"/>
    <cellStyle name="Heading 3 2 2 37 6 2 2" xfId="24331"/>
    <cellStyle name="Heading 3 2 2 37 6 2 2 2" xfId="33652"/>
    <cellStyle name="Heading 3 2 2 37 6 2 3" xfId="22118"/>
    <cellStyle name="Heading 3 2 2 37 6 2 3 2" xfId="33653"/>
    <cellStyle name="Heading 3 2 2 37 6 2 4" xfId="28561"/>
    <cellStyle name="Heading 3 2 2 37 6 3" xfId="23523"/>
    <cellStyle name="Heading 3 2 2 37 6 3 2" xfId="33654"/>
    <cellStyle name="Heading 3 2 2 37 6 4" xfId="21310"/>
    <cellStyle name="Heading 3 2 2 37 6 4 2" xfId="33655"/>
    <cellStyle name="Heading 3 2 2 37 6 5" xfId="27753"/>
    <cellStyle name="Heading 3 2 2 37 7" xfId="19130"/>
    <cellStyle name="Heading 3 2 2 37 7 2" xfId="19938"/>
    <cellStyle name="Heading 3 2 2 37 7 2 2" xfId="24383"/>
    <cellStyle name="Heading 3 2 2 37 7 2 2 2" xfId="33656"/>
    <cellStyle name="Heading 3 2 2 37 7 2 3" xfId="22170"/>
    <cellStyle name="Heading 3 2 2 37 7 2 3 2" xfId="33657"/>
    <cellStyle name="Heading 3 2 2 37 7 2 4" xfId="28613"/>
    <cellStyle name="Heading 3 2 2 37 7 3" xfId="23575"/>
    <cellStyle name="Heading 3 2 2 37 7 3 2" xfId="33658"/>
    <cellStyle name="Heading 3 2 2 37 7 4" xfId="21362"/>
    <cellStyle name="Heading 3 2 2 37 7 4 2" xfId="33659"/>
    <cellStyle name="Heading 3 2 2 37 7 5" xfId="27805"/>
    <cellStyle name="Heading 3 2 2 37 8" xfId="19182"/>
    <cellStyle name="Heading 3 2 2 37 8 2" xfId="19990"/>
    <cellStyle name="Heading 3 2 2 37 8 2 2" xfId="24435"/>
    <cellStyle name="Heading 3 2 2 37 8 2 2 2" xfId="33660"/>
    <cellStyle name="Heading 3 2 2 37 8 2 3" xfId="22222"/>
    <cellStyle name="Heading 3 2 2 37 8 2 3 2" xfId="33661"/>
    <cellStyle name="Heading 3 2 2 37 8 2 4" xfId="28665"/>
    <cellStyle name="Heading 3 2 2 37 8 3" xfId="23627"/>
    <cellStyle name="Heading 3 2 2 37 8 3 2" xfId="33662"/>
    <cellStyle name="Heading 3 2 2 37 8 4" xfId="21414"/>
    <cellStyle name="Heading 3 2 2 37 8 4 2" xfId="33663"/>
    <cellStyle name="Heading 3 2 2 37 8 5" xfId="27857"/>
    <cellStyle name="Heading 3 2 2 37 9" xfId="19234"/>
    <cellStyle name="Heading 3 2 2 37 9 2" xfId="20042"/>
    <cellStyle name="Heading 3 2 2 37 9 2 2" xfId="24487"/>
    <cellStyle name="Heading 3 2 2 37 9 2 2 2" xfId="33664"/>
    <cellStyle name="Heading 3 2 2 37 9 2 3" xfId="22274"/>
    <cellStyle name="Heading 3 2 2 37 9 2 3 2" xfId="33665"/>
    <cellStyle name="Heading 3 2 2 37 9 2 4" xfId="28717"/>
    <cellStyle name="Heading 3 2 2 37 9 3" xfId="23679"/>
    <cellStyle name="Heading 3 2 2 37 9 3 2" xfId="33666"/>
    <cellStyle name="Heading 3 2 2 37 9 4" xfId="21466"/>
    <cellStyle name="Heading 3 2 2 37 9 4 2" xfId="33667"/>
    <cellStyle name="Heading 3 2 2 37 9 5" xfId="27909"/>
    <cellStyle name="Heading 3 2 2 38" xfId="18746"/>
    <cellStyle name="Heading 3 2 2 38 10" xfId="19299"/>
    <cellStyle name="Heading 3 2 2 38 10 2" xfId="20107"/>
    <cellStyle name="Heading 3 2 2 38 10 2 2" xfId="24552"/>
    <cellStyle name="Heading 3 2 2 38 10 2 2 2" xfId="33668"/>
    <cellStyle name="Heading 3 2 2 38 10 2 3" xfId="22339"/>
    <cellStyle name="Heading 3 2 2 38 10 2 3 2" xfId="33669"/>
    <cellStyle name="Heading 3 2 2 38 10 2 4" xfId="28782"/>
    <cellStyle name="Heading 3 2 2 38 10 3" xfId="23744"/>
    <cellStyle name="Heading 3 2 2 38 10 3 2" xfId="33670"/>
    <cellStyle name="Heading 3 2 2 38 10 4" xfId="21531"/>
    <cellStyle name="Heading 3 2 2 38 10 4 2" xfId="33671"/>
    <cellStyle name="Heading 3 2 2 38 10 5" xfId="27974"/>
    <cellStyle name="Heading 3 2 2 38 11" xfId="19351"/>
    <cellStyle name="Heading 3 2 2 38 11 2" xfId="20159"/>
    <cellStyle name="Heading 3 2 2 38 11 2 2" xfId="24604"/>
    <cellStyle name="Heading 3 2 2 38 11 2 2 2" xfId="33672"/>
    <cellStyle name="Heading 3 2 2 38 11 2 3" xfId="22391"/>
    <cellStyle name="Heading 3 2 2 38 11 2 3 2" xfId="33673"/>
    <cellStyle name="Heading 3 2 2 38 11 2 4" xfId="28834"/>
    <cellStyle name="Heading 3 2 2 38 11 3" xfId="23796"/>
    <cellStyle name="Heading 3 2 2 38 11 3 2" xfId="33674"/>
    <cellStyle name="Heading 3 2 2 38 11 4" xfId="21583"/>
    <cellStyle name="Heading 3 2 2 38 11 4 2" xfId="33675"/>
    <cellStyle name="Heading 3 2 2 38 11 5" xfId="28026"/>
    <cellStyle name="Heading 3 2 2 38 12" xfId="19403"/>
    <cellStyle name="Heading 3 2 2 38 12 2" xfId="20211"/>
    <cellStyle name="Heading 3 2 2 38 12 2 2" xfId="24656"/>
    <cellStyle name="Heading 3 2 2 38 12 2 2 2" xfId="33676"/>
    <cellStyle name="Heading 3 2 2 38 12 2 3" xfId="22443"/>
    <cellStyle name="Heading 3 2 2 38 12 2 3 2" xfId="33677"/>
    <cellStyle name="Heading 3 2 2 38 12 2 4" xfId="28886"/>
    <cellStyle name="Heading 3 2 2 38 12 3" xfId="23848"/>
    <cellStyle name="Heading 3 2 2 38 12 3 2" xfId="33678"/>
    <cellStyle name="Heading 3 2 2 38 12 4" xfId="21635"/>
    <cellStyle name="Heading 3 2 2 38 12 4 2" xfId="33679"/>
    <cellStyle name="Heading 3 2 2 38 12 5" xfId="28078"/>
    <cellStyle name="Heading 3 2 2 38 13" xfId="19455"/>
    <cellStyle name="Heading 3 2 2 38 13 2" xfId="20263"/>
    <cellStyle name="Heading 3 2 2 38 13 2 2" xfId="24708"/>
    <cellStyle name="Heading 3 2 2 38 13 2 2 2" xfId="33680"/>
    <cellStyle name="Heading 3 2 2 38 13 2 3" xfId="22495"/>
    <cellStyle name="Heading 3 2 2 38 13 2 3 2" xfId="33681"/>
    <cellStyle name="Heading 3 2 2 38 13 2 4" xfId="28938"/>
    <cellStyle name="Heading 3 2 2 38 13 3" xfId="23900"/>
    <cellStyle name="Heading 3 2 2 38 13 3 2" xfId="33682"/>
    <cellStyle name="Heading 3 2 2 38 13 4" xfId="21687"/>
    <cellStyle name="Heading 3 2 2 38 13 4 2" xfId="33683"/>
    <cellStyle name="Heading 3 2 2 38 13 5" xfId="28130"/>
    <cellStyle name="Heading 3 2 2 38 14" xfId="19507"/>
    <cellStyle name="Heading 3 2 2 38 14 2" xfId="20315"/>
    <cellStyle name="Heading 3 2 2 38 14 2 2" xfId="24760"/>
    <cellStyle name="Heading 3 2 2 38 14 2 2 2" xfId="33684"/>
    <cellStyle name="Heading 3 2 2 38 14 2 3" xfId="22547"/>
    <cellStyle name="Heading 3 2 2 38 14 2 3 2" xfId="33685"/>
    <cellStyle name="Heading 3 2 2 38 14 2 4" xfId="28990"/>
    <cellStyle name="Heading 3 2 2 38 14 3" xfId="23952"/>
    <cellStyle name="Heading 3 2 2 38 14 3 2" xfId="33686"/>
    <cellStyle name="Heading 3 2 2 38 14 4" xfId="21739"/>
    <cellStyle name="Heading 3 2 2 38 14 4 2" xfId="33687"/>
    <cellStyle name="Heading 3 2 2 38 14 5" xfId="28182"/>
    <cellStyle name="Heading 3 2 2 38 15" xfId="19559"/>
    <cellStyle name="Heading 3 2 2 38 15 2" xfId="20367"/>
    <cellStyle name="Heading 3 2 2 38 15 2 2" xfId="24812"/>
    <cellStyle name="Heading 3 2 2 38 15 2 2 2" xfId="33688"/>
    <cellStyle name="Heading 3 2 2 38 15 2 3" xfId="22599"/>
    <cellStyle name="Heading 3 2 2 38 15 2 3 2" xfId="33689"/>
    <cellStyle name="Heading 3 2 2 38 15 2 4" xfId="29042"/>
    <cellStyle name="Heading 3 2 2 38 15 3" xfId="24004"/>
    <cellStyle name="Heading 3 2 2 38 15 3 2" xfId="33690"/>
    <cellStyle name="Heading 3 2 2 38 15 4" xfId="21791"/>
    <cellStyle name="Heading 3 2 2 38 15 4 2" xfId="33691"/>
    <cellStyle name="Heading 3 2 2 38 15 5" xfId="28234"/>
    <cellStyle name="Heading 3 2 2 38 16" xfId="19611"/>
    <cellStyle name="Heading 3 2 2 38 16 2" xfId="24056"/>
    <cellStyle name="Heading 3 2 2 38 16 2 2" xfId="33692"/>
    <cellStyle name="Heading 3 2 2 38 16 3" xfId="21843"/>
    <cellStyle name="Heading 3 2 2 38 16 3 2" xfId="33693"/>
    <cellStyle name="Heading 3 2 2 38 16 4" xfId="28286"/>
    <cellStyle name="Heading 3 2 2 38 17" xfId="27485"/>
    <cellStyle name="Heading 3 2 2 38 2" xfId="18807"/>
    <cellStyle name="Heading 3 2 2 38 2 2" xfId="19691"/>
    <cellStyle name="Heading 3 2 2 38 2 2 2" xfId="24136"/>
    <cellStyle name="Heading 3 2 2 38 2 2 2 2" xfId="33694"/>
    <cellStyle name="Heading 3 2 2 38 2 2 3" xfId="21923"/>
    <cellStyle name="Heading 3 2 2 38 2 2 3 2" xfId="33695"/>
    <cellStyle name="Heading 3 2 2 38 2 2 4" xfId="28366"/>
    <cellStyle name="Heading 3 2 2 38 2 3" xfId="23308"/>
    <cellStyle name="Heading 3 2 2 38 2 3 2" xfId="33696"/>
    <cellStyle name="Heading 3 2 2 38 2 4" xfId="21095"/>
    <cellStyle name="Heading 3 2 2 38 2 4 2" xfId="33697"/>
    <cellStyle name="Heading 3 2 2 38 2 5" xfId="27558"/>
    <cellStyle name="Heading 3 2 2 38 3" xfId="18861"/>
    <cellStyle name="Heading 3 2 2 38 3 2" xfId="19743"/>
    <cellStyle name="Heading 3 2 2 38 3 2 2" xfId="24188"/>
    <cellStyle name="Heading 3 2 2 38 3 2 2 2" xfId="33698"/>
    <cellStyle name="Heading 3 2 2 38 3 2 3" xfId="21975"/>
    <cellStyle name="Heading 3 2 2 38 3 2 3 2" xfId="33699"/>
    <cellStyle name="Heading 3 2 2 38 3 2 4" xfId="28418"/>
    <cellStyle name="Heading 3 2 2 38 3 3" xfId="18935"/>
    <cellStyle name="Heading 3 2 2 38 3 3 2" xfId="23380"/>
    <cellStyle name="Heading 3 2 2 38 3 3 2 2" xfId="33701"/>
    <cellStyle name="Heading 3 2 2 38 3 3 3" xfId="21167"/>
    <cellStyle name="Heading 3 2 2 38 3 3 3 2" xfId="33702"/>
    <cellStyle name="Heading 3 2 2 38 3 3 4" xfId="33700"/>
    <cellStyle name="Heading 3 2 2 38 3 4" xfId="27610"/>
    <cellStyle name="Heading 3 2 2 38 4" xfId="18987"/>
    <cellStyle name="Heading 3 2 2 38 4 2" xfId="19795"/>
    <cellStyle name="Heading 3 2 2 38 4 2 2" xfId="24240"/>
    <cellStyle name="Heading 3 2 2 38 4 2 2 2" xfId="33703"/>
    <cellStyle name="Heading 3 2 2 38 4 2 3" xfId="22027"/>
    <cellStyle name="Heading 3 2 2 38 4 2 3 2" xfId="33704"/>
    <cellStyle name="Heading 3 2 2 38 4 2 4" xfId="28470"/>
    <cellStyle name="Heading 3 2 2 38 4 3" xfId="23432"/>
    <cellStyle name="Heading 3 2 2 38 4 3 2" xfId="33705"/>
    <cellStyle name="Heading 3 2 2 38 4 4" xfId="21219"/>
    <cellStyle name="Heading 3 2 2 38 4 4 2" xfId="33706"/>
    <cellStyle name="Heading 3 2 2 38 4 5" xfId="27662"/>
    <cellStyle name="Heading 3 2 2 38 5" xfId="19039"/>
    <cellStyle name="Heading 3 2 2 38 5 2" xfId="19847"/>
    <cellStyle name="Heading 3 2 2 38 5 2 2" xfId="24292"/>
    <cellStyle name="Heading 3 2 2 38 5 2 2 2" xfId="33707"/>
    <cellStyle name="Heading 3 2 2 38 5 2 3" xfId="22079"/>
    <cellStyle name="Heading 3 2 2 38 5 2 3 2" xfId="33708"/>
    <cellStyle name="Heading 3 2 2 38 5 2 4" xfId="28522"/>
    <cellStyle name="Heading 3 2 2 38 5 3" xfId="23484"/>
    <cellStyle name="Heading 3 2 2 38 5 3 2" xfId="33709"/>
    <cellStyle name="Heading 3 2 2 38 5 4" xfId="21271"/>
    <cellStyle name="Heading 3 2 2 38 5 4 2" xfId="33710"/>
    <cellStyle name="Heading 3 2 2 38 5 5" xfId="27714"/>
    <cellStyle name="Heading 3 2 2 38 6" xfId="19091"/>
    <cellStyle name="Heading 3 2 2 38 6 2" xfId="19899"/>
    <cellStyle name="Heading 3 2 2 38 6 2 2" xfId="24344"/>
    <cellStyle name="Heading 3 2 2 38 6 2 2 2" xfId="33711"/>
    <cellStyle name="Heading 3 2 2 38 6 2 3" xfId="22131"/>
    <cellStyle name="Heading 3 2 2 38 6 2 3 2" xfId="33712"/>
    <cellStyle name="Heading 3 2 2 38 6 2 4" xfId="28574"/>
    <cellStyle name="Heading 3 2 2 38 6 3" xfId="23536"/>
    <cellStyle name="Heading 3 2 2 38 6 3 2" xfId="33713"/>
    <cellStyle name="Heading 3 2 2 38 6 4" xfId="21323"/>
    <cellStyle name="Heading 3 2 2 38 6 4 2" xfId="33714"/>
    <cellStyle name="Heading 3 2 2 38 6 5" xfId="27766"/>
    <cellStyle name="Heading 3 2 2 38 7" xfId="19143"/>
    <cellStyle name="Heading 3 2 2 38 7 2" xfId="19951"/>
    <cellStyle name="Heading 3 2 2 38 7 2 2" xfId="24396"/>
    <cellStyle name="Heading 3 2 2 38 7 2 2 2" xfId="33715"/>
    <cellStyle name="Heading 3 2 2 38 7 2 3" xfId="22183"/>
    <cellStyle name="Heading 3 2 2 38 7 2 3 2" xfId="33716"/>
    <cellStyle name="Heading 3 2 2 38 7 2 4" xfId="28626"/>
    <cellStyle name="Heading 3 2 2 38 7 3" xfId="23588"/>
    <cellStyle name="Heading 3 2 2 38 7 3 2" xfId="33717"/>
    <cellStyle name="Heading 3 2 2 38 7 4" xfId="21375"/>
    <cellStyle name="Heading 3 2 2 38 7 4 2" xfId="33718"/>
    <cellStyle name="Heading 3 2 2 38 7 5" xfId="27818"/>
    <cellStyle name="Heading 3 2 2 38 8" xfId="19195"/>
    <cellStyle name="Heading 3 2 2 38 8 2" xfId="20003"/>
    <cellStyle name="Heading 3 2 2 38 8 2 2" xfId="24448"/>
    <cellStyle name="Heading 3 2 2 38 8 2 2 2" xfId="33719"/>
    <cellStyle name="Heading 3 2 2 38 8 2 3" xfId="22235"/>
    <cellStyle name="Heading 3 2 2 38 8 2 3 2" xfId="33720"/>
    <cellStyle name="Heading 3 2 2 38 8 2 4" xfId="28678"/>
    <cellStyle name="Heading 3 2 2 38 8 3" xfId="23640"/>
    <cellStyle name="Heading 3 2 2 38 8 3 2" xfId="33721"/>
    <cellStyle name="Heading 3 2 2 38 8 4" xfId="21427"/>
    <cellStyle name="Heading 3 2 2 38 8 4 2" xfId="33722"/>
    <cellStyle name="Heading 3 2 2 38 8 5" xfId="27870"/>
    <cellStyle name="Heading 3 2 2 38 9" xfId="19247"/>
    <cellStyle name="Heading 3 2 2 38 9 2" xfId="20055"/>
    <cellStyle name="Heading 3 2 2 38 9 2 2" xfId="24500"/>
    <cellStyle name="Heading 3 2 2 38 9 2 2 2" xfId="33723"/>
    <cellStyle name="Heading 3 2 2 38 9 2 3" xfId="22287"/>
    <cellStyle name="Heading 3 2 2 38 9 2 3 2" xfId="33724"/>
    <cellStyle name="Heading 3 2 2 38 9 2 4" xfId="28730"/>
    <cellStyle name="Heading 3 2 2 38 9 3" xfId="23692"/>
    <cellStyle name="Heading 3 2 2 38 9 3 2" xfId="33725"/>
    <cellStyle name="Heading 3 2 2 38 9 4" xfId="21479"/>
    <cellStyle name="Heading 3 2 2 38 9 4 2" xfId="33726"/>
    <cellStyle name="Heading 3 2 2 38 9 5" xfId="27922"/>
    <cellStyle name="Heading 3 2 2 39" xfId="18744"/>
    <cellStyle name="Heading 3 2 2 39 10" xfId="19297"/>
    <cellStyle name="Heading 3 2 2 39 10 2" xfId="20105"/>
    <cellStyle name="Heading 3 2 2 39 10 2 2" xfId="24550"/>
    <cellStyle name="Heading 3 2 2 39 10 2 2 2" xfId="33727"/>
    <cellStyle name="Heading 3 2 2 39 10 2 3" xfId="22337"/>
    <cellStyle name="Heading 3 2 2 39 10 2 3 2" xfId="33728"/>
    <cellStyle name="Heading 3 2 2 39 10 2 4" xfId="28780"/>
    <cellStyle name="Heading 3 2 2 39 10 3" xfId="23742"/>
    <cellStyle name="Heading 3 2 2 39 10 3 2" xfId="33729"/>
    <cellStyle name="Heading 3 2 2 39 10 4" xfId="21529"/>
    <cellStyle name="Heading 3 2 2 39 10 4 2" xfId="33730"/>
    <cellStyle name="Heading 3 2 2 39 10 5" xfId="27972"/>
    <cellStyle name="Heading 3 2 2 39 11" xfId="19349"/>
    <cellStyle name="Heading 3 2 2 39 11 2" xfId="20157"/>
    <cellStyle name="Heading 3 2 2 39 11 2 2" xfId="24602"/>
    <cellStyle name="Heading 3 2 2 39 11 2 2 2" xfId="33731"/>
    <cellStyle name="Heading 3 2 2 39 11 2 3" xfId="22389"/>
    <cellStyle name="Heading 3 2 2 39 11 2 3 2" xfId="33732"/>
    <cellStyle name="Heading 3 2 2 39 11 2 4" xfId="28832"/>
    <cellStyle name="Heading 3 2 2 39 11 3" xfId="23794"/>
    <cellStyle name="Heading 3 2 2 39 11 3 2" xfId="33733"/>
    <cellStyle name="Heading 3 2 2 39 11 4" xfId="21581"/>
    <cellStyle name="Heading 3 2 2 39 11 4 2" xfId="33734"/>
    <cellStyle name="Heading 3 2 2 39 11 5" xfId="28024"/>
    <cellStyle name="Heading 3 2 2 39 12" xfId="19401"/>
    <cellStyle name="Heading 3 2 2 39 12 2" xfId="20209"/>
    <cellStyle name="Heading 3 2 2 39 12 2 2" xfId="24654"/>
    <cellStyle name="Heading 3 2 2 39 12 2 2 2" xfId="33735"/>
    <cellStyle name="Heading 3 2 2 39 12 2 3" xfId="22441"/>
    <cellStyle name="Heading 3 2 2 39 12 2 3 2" xfId="33736"/>
    <cellStyle name="Heading 3 2 2 39 12 2 4" xfId="28884"/>
    <cellStyle name="Heading 3 2 2 39 12 3" xfId="23846"/>
    <cellStyle name="Heading 3 2 2 39 12 3 2" xfId="33737"/>
    <cellStyle name="Heading 3 2 2 39 12 4" xfId="21633"/>
    <cellStyle name="Heading 3 2 2 39 12 4 2" xfId="33738"/>
    <cellStyle name="Heading 3 2 2 39 12 5" xfId="28076"/>
    <cellStyle name="Heading 3 2 2 39 13" xfId="19453"/>
    <cellStyle name="Heading 3 2 2 39 13 2" xfId="20261"/>
    <cellStyle name="Heading 3 2 2 39 13 2 2" xfId="24706"/>
    <cellStyle name="Heading 3 2 2 39 13 2 2 2" xfId="33739"/>
    <cellStyle name="Heading 3 2 2 39 13 2 3" xfId="22493"/>
    <cellStyle name="Heading 3 2 2 39 13 2 3 2" xfId="33740"/>
    <cellStyle name="Heading 3 2 2 39 13 2 4" xfId="28936"/>
    <cellStyle name="Heading 3 2 2 39 13 3" xfId="23898"/>
    <cellStyle name="Heading 3 2 2 39 13 3 2" xfId="33741"/>
    <cellStyle name="Heading 3 2 2 39 13 4" xfId="21685"/>
    <cellStyle name="Heading 3 2 2 39 13 4 2" xfId="33742"/>
    <cellStyle name="Heading 3 2 2 39 13 5" xfId="28128"/>
    <cellStyle name="Heading 3 2 2 39 14" xfId="19505"/>
    <cellStyle name="Heading 3 2 2 39 14 2" xfId="20313"/>
    <cellStyle name="Heading 3 2 2 39 14 2 2" xfId="24758"/>
    <cellStyle name="Heading 3 2 2 39 14 2 2 2" xfId="33743"/>
    <cellStyle name="Heading 3 2 2 39 14 2 3" xfId="22545"/>
    <cellStyle name="Heading 3 2 2 39 14 2 3 2" xfId="33744"/>
    <cellStyle name="Heading 3 2 2 39 14 2 4" xfId="28988"/>
    <cellStyle name="Heading 3 2 2 39 14 3" xfId="23950"/>
    <cellStyle name="Heading 3 2 2 39 14 3 2" xfId="33745"/>
    <cellStyle name="Heading 3 2 2 39 14 4" xfId="21737"/>
    <cellStyle name="Heading 3 2 2 39 14 4 2" xfId="33746"/>
    <cellStyle name="Heading 3 2 2 39 14 5" xfId="28180"/>
    <cellStyle name="Heading 3 2 2 39 15" xfId="19557"/>
    <cellStyle name="Heading 3 2 2 39 15 2" xfId="20365"/>
    <cellStyle name="Heading 3 2 2 39 15 2 2" xfId="24810"/>
    <cellStyle name="Heading 3 2 2 39 15 2 2 2" xfId="33747"/>
    <cellStyle name="Heading 3 2 2 39 15 2 3" xfId="22597"/>
    <cellStyle name="Heading 3 2 2 39 15 2 3 2" xfId="33748"/>
    <cellStyle name="Heading 3 2 2 39 15 2 4" xfId="29040"/>
    <cellStyle name="Heading 3 2 2 39 15 3" xfId="24002"/>
    <cellStyle name="Heading 3 2 2 39 15 3 2" xfId="33749"/>
    <cellStyle name="Heading 3 2 2 39 15 4" xfId="21789"/>
    <cellStyle name="Heading 3 2 2 39 15 4 2" xfId="33750"/>
    <cellStyle name="Heading 3 2 2 39 15 5" xfId="28232"/>
    <cellStyle name="Heading 3 2 2 39 16" xfId="19609"/>
    <cellStyle name="Heading 3 2 2 39 16 2" xfId="24054"/>
    <cellStyle name="Heading 3 2 2 39 16 2 2" xfId="33751"/>
    <cellStyle name="Heading 3 2 2 39 16 3" xfId="21841"/>
    <cellStyle name="Heading 3 2 2 39 16 3 2" xfId="33752"/>
    <cellStyle name="Heading 3 2 2 39 16 4" xfId="28284"/>
    <cellStyle name="Heading 3 2 2 39 17" xfId="27483"/>
    <cellStyle name="Heading 3 2 2 39 2" xfId="18805"/>
    <cellStyle name="Heading 3 2 2 39 2 2" xfId="19689"/>
    <cellStyle name="Heading 3 2 2 39 2 2 2" xfId="24134"/>
    <cellStyle name="Heading 3 2 2 39 2 2 2 2" xfId="33753"/>
    <cellStyle name="Heading 3 2 2 39 2 2 3" xfId="21921"/>
    <cellStyle name="Heading 3 2 2 39 2 2 3 2" xfId="33754"/>
    <cellStyle name="Heading 3 2 2 39 2 2 4" xfId="28364"/>
    <cellStyle name="Heading 3 2 2 39 2 3" xfId="23306"/>
    <cellStyle name="Heading 3 2 2 39 2 3 2" xfId="33755"/>
    <cellStyle name="Heading 3 2 2 39 2 4" xfId="21093"/>
    <cellStyle name="Heading 3 2 2 39 2 4 2" xfId="33756"/>
    <cellStyle name="Heading 3 2 2 39 2 5" xfId="27556"/>
    <cellStyle name="Heading 3 2 2 39 3" xfId="18859"/>
    <cellStyle name="Heading 3 2 2 39 3 2" xfId="19741"/>
    <cellStyle name="Heading 3 2 2 39 3 2 2" xfId="24186"/>
    <cellStyle name="Heading 3 2 2 39 3 2 2 2" xfId="33757"/>
    <cellStyle name="Heading 3 2 2 39 3 2 3" xfId="21973"/>
    <cellStyle name="Heading 3 2 2 39 3 2 3 2" xfId="33758"/>
    <cellStyle name="Heading 3 2 2 39 3 2 4" xfId="28416"/>
    <cellStyle name="Heading 3 2 2 39 3 3" xfId="18933"/>
    <cellStyle name="Heading 3 2 2 39 3 3 2" xfId="23378"/>
    <cellStyle name="Heading 3 2 2 39 3 3 2 2" xfId="33760"/>
    <cellStyle name="Heading 3 2 2 39 3 3 3" xfId="21165"/>
    <cellStyle name="Heading 3 2 2 39 3 3 3 2" xfId="33761"/>
    <cellStyle name="Heading 3 2 2 39 3 3 4" xfId="33759"/>
    <cellStyle name="Heading 3 2 2 39 3 4" xfId="27608"/>
    <cellStyle name="Heading 3 2 2 39 4" xfId="18985"/>
    <cellStyle name="Heading 3 2 2 39 4 2" xfId="19793"/>
    <cellStyle name="Heading 3 2 2 39 4 2 2" xfId="24238"/>
    <cellStyle name="Heading 3 2 2 39 4 2 2 2" xfId="33762"/>
    <cellStyle name="Heading 3 2 2 39 4 2 3" xfId="22025"/>
    <cellStyle name="Heading 3 2 2 39 4 2 3 2" xfId="33763"/>
    <cellStyle name="Heading 3 2 2 39 4 2 4" xfId="28468"/>
    <cellStyle name="Heading 3 2 2 39 4 3" xfId="23430"/>
    <cellStyle name="Heading 3 2 2 39 4 3 2" xfId="33764"/>
    <cellStyle name="Heading 3 2 2 39 4 4" xfId="21217"/>
    <cellStyle name="Heading 3 2 2 39 4 4 2" xfId="33765"/>
    <cellStyle name="Heading 3 2 2 39 4 5" xfId="27660"/>
    <cellStyle name="Heading 3 2 2 39 5" xfId="19037"/>
    <cellStyle name="Heading 3 2 2 39 5 2" xfId="19845"/>
    <cellStyle name="Heading 3 2 2 39 5 2 2" xfId="24290"/>
    <cellStyle name="Heading 3 2 2 39 5 2 2 2" xfId="33766"/>
    <cellStyle name="Heading 3 2 2 39 5 2 3" xfId="22077"/>
    <cellStyle name="Heading 3 2 2 39 5 2 3 2" xfId="33767"/>
    <cellStyle name="Heading 3 2 2 39 5 2 4" xfId="28520"/>
    <cellStyle name="Heading 3 2 2 39 5 3" xfId="23482"/>
    <cellStyle name="Heading 3 2 2 39 5 3 2" xfId="33768"/>
    <cellStyle name="Heading 3 2 2 39 5 4" xfId="21269"/>
    <cellStyle name="Heading 3 2 2 39 5 4 2" xfId="33769"/>
    <cellStyle name="Heading 3 2 2 39 5 5" xfId="27712"/>
    <cellStyle name="Heading 3 2 2 39 6" xfId="19089"/>
    <cellStyle name="Heading 3 2 2 39 6 2" xfId="19897"/>
    <cellStyle name="Heading 3 2 2 39 6 2 2" xfId="24342"/>
    <cellStyle name="Heading 3 2 2 39 6 2 2 2" xfId="33770"/>
    <cellStyle name="Heading 3 2 2 39 6 2 3" xfId="22129"/>
    <cellStyle name="Heading 3 2 2 39 6 2 3 2" xfId="33771"/>
    <cellStyle name="Heading 3 2 2 39 6 2 4" xfId="28572"/>
    <cellStyle name="Heading 3 2 2 39 6 3" xfId="23534"/>
    <cellStyle name="Heading 3 2 2 39 6 3 2" xfId="33772"/>
    <cellStyle name="Heading 3 2 2 39 6 4" xfId="21321"/>
    <cellStyle name="Heading 3 2 2 39 6 4 2" xfId="33773"/>
    <cellStyle name="Heading 3 2 2 39 6 5" xfId="27764"/>
    <cellStyle name="Heading 3 2 2 39 7" xfId="19141"/>
    <cellStyle name="Heading 3 2 2 39 7 2" xfId="19949"/>
    <cellStyle name="Heading 3 2 2 39 7 2 2" xfId="24394"/>
    <cellStyle name="Heading 3 2 2 39 7 2 2 2" xfId="33774"/>
    <cellStyle name="Heading 3 2 2 39 7 2 3" xfId="22181"/>
    <cellStyle name="Heading 3 2 2 39 7 2 3 2" xfId="33775"/>
    <cellStyle name="Heading 3 2 2 39 7 2 4" xfId="28624"/>
    <cellStyle name="Heading 3 2 2 39 7 3" xfId="23586"/>
    <cellStyle name="Heading 3 2 2 39 7 3 2" xfId="33776"/>
    <cellStyle name="Heading 3 2 2 39 7 4" xfId="21373"/>
    <cellStyle name="Heading 3 2 2 39 7 4 2" xfId="33777"/>
    <cellStyle name="Heading 3 2 2 39 7 5" xfId="27816"/>
    <cellStyle name="Heading 3 2 2 39 8" xfId="19193"/>
    <cellStyle name="Heading 3 2 2 39 8 2" xfId="20001"/>
    <cellStyle name="Heading 3 2 2 39 8 2 2" xfId="24446"/>
    <cellStyle name="Heading 3 2 2 39 8 2 2 2" xfId="33778"/>
    <cellStyle name="Heading 3 2 2 39 8 2 3" xfId="22233"/>
    <cellStyle name="Heading 3 2 2 39 8 2 3 2" xfId="33779"/>
    <cellStyle name="Heading 3 2 2 39 8 2 4" xfId="28676"/>
    <cellStyle name="Heading 3 2 2 39 8 3" xfId="23638"/>
    <cellStyle name="Heading 3 2 2 39 8 3 2" xfId="33780"/>
    <cellStyle name="Heading 3 2 2 39 8 4" xfId="21425"/>
    <cellStyle name="Heading 3 2 2 39 8 4 2" xfId="33781"/>
    <cellStyle name="Heading 3 2 2 39 8 5" xfId="27868"/>
    <cellStyle name="Heading 3 2 2 39 9" xfId="19245"/>
    <cellStyle name="Heading 3 2 2 39 9 2" xfId="20053"/>
    <cellStyle name="Heading 3 2 2 39 9 2 2" xfId="24498"/>
    <cellStyle name="Heading 3 2 2 39 9 2 2 2" xfId="33782"/>
    <cellStyle name="Heading 3 2 2 39 9 2 3" xfId="22285"/>
    <cellStyle name="Heading 3 2 2 39 9 2 3 2" xfId="33783"/>
    <cellStyle name="Heading 3 2 2 39 9 2 4" xfId="28728"/>
    <cellStyle name="Heading 3 2 2 39 9 3" xfId="23690"/>
    <cellStyle name="Heading 3 2 2 39 9 3 2" xfId="33784"/>
    <cellStyle name="Heading 3 2 2 39 9 4" xfId="21477"/>
    <cellStyle name="Heading 3 2 2 39 9 4 2" xfId="33785"/>
    <cellStyle name="Heading 3 2 2 39 9 5" xfId="27920"/>
    <cellStyle name="Heading 3 2 2 4" xfId="18743"/>
    <cellStyle name="Heading 3 2 2 4 10" xfId="19296"/>
    <cellStyle name="Heading 3 2 2 4 10 2" xfId="20104"/>
    <cellStyle name="Heading 3 2 2 4 10 2 2" xfId="24549"/>
    <cellStyle name="Heading 3 2 2 4 10 2 2 2" xfId="33786"/>
    <cellStyle name="Heading 3 2 2 4 10 2 3" xfId="22336"/>
    <cellStyle name="Heading 3 2 2 4 10 2 3 2" xfId="33787"/>
    <cellStyle name="Heading 3 2 2 4 10 2 4" xfId="28779"/>
    <cellStyle name="Heading 3 2 2 4 10 3" xfId="23741"/>
    <cellStyle name="Heading 3 2 2 4 10 3 2" xfId="33788"/>
    <cellStyle name="Heading 3 2 2 4 10 4" xfId="21528"/>
    <cellStyle name="Heading 3 2 2 4 10 4 2" xfId="33789"/>
    <cellStyle name="Heading 3 2 2 4 10 5" xfId="27971"/>
    <cellStyle name="Heading 3 2 2 4 11" xfId="19348"/>
    <cellStyle name="Heading 3 2 2 4 11 2" xfId="20156"/>
    <cellStyle name="Heading 3 2 2 4 11 2 2" xfId="24601"/>
    <cellStyle name="Heading 3 2 2 4 11 2 2 2" xfId="33790"/>
    <cellStyle name="Heading 3 2 2 4 11 2 3" xfId="22388"/>
    <cellStyle name="Heading 3 2 2 4 11 2 3 2" xfId="33791"/>
    <cellStyle name="Heading 3 2 2 4 11 2 4" xfId="28831"/>
    <cellStyle name="Heading 3 2 2 4 11 3" xfId="23793"/>
    <cellStyle name="Heading 3 2 2 4 11 3 2" xfId="33792"/>
    <cellStyle name="Heading 3 2 2 4 11 4" xfId="21580"/>
    <cellStyle name="Heading 3 2 2 4 11 4 2" xfId="33793"/>
    <cellStyle name="Heading 3 2 2 4 11 5" xfId="28023"/>
    <cellStyle name="Heading 3 2 2 4 12" xfId="19400"/>
    <cellStyle name="Heading 3 2 2 4 12 2" xfId="20208"/>
    <cellStyle name="Heading 3 2 2 4 12 2 2" xfId="24653"/>
    <cellStyle name="Heading 3 2 2 4 12 2 2 2" xfId="33794"/>
    <cellStyle name="Heading 3 2 2 4 12 2 3" xfId="22440"/>
    <cellStyle name="Heading 3 2 2 4 12 2 3 2" xfId="33795"/>
    <cellStyle name="Heading 3 2 2 4 12 2 4" xfId="28883"/>
    <cellStyle name="Heading 3 2 2 4 12 3" xfId="23845"/>
    <cellStyle name="Heading 3 2 2 4 12 3 2" xfId="33796"/>
    <cellStyle name="Heading 3 2 2 4 12 4" xfId="21632"/>
    <cellStyle name="Heading 3 2 2 4 12 4 2" xfId="33797"/>
    <cellStyle name="Heading 3 2 2 4 12 5" xfId="28075"/>
    <cellStyle name="Heading 3 2 2 4 13" xfId="19452"/>
    <cellStyle name="Heading 3 2 2 4 13 2" xfId="20260"/>
    <cellStyle name="Heading 3 2 2 4 13 2 2" xfId="24705"/>
    <cellStyle name="Heading 3 2 2 4 13 2 2 2" xfId="33798"/>
    <cellStyle name="Heading 3 2 2 4 13 2 3" xfId="22492"/>
    <cellStyle name="Heading 3 2 2 4 13 2 3 2" xfId="33799"/>
    <cellStyle name="Heading 3 2 2 4 13 2 4" xfId="28935"/>
    <cellStyle name="Heading 3 2 2 4 13 3" xfId="23897"/>
    <cellStyle name="Heading 3 2 2 4 13 3 2" xfId="33800"/>
    <cellStyle name="Heading 3 2 2 4 13 4" xfId="21684"/>
    <cellStyle name="Heading 3 2 2 4 13 4 2" xfId="33801"/>
    <cellStyle name="Heading 3 2 2 4 13 5" xfId="28127"/>
    <cellStyle name="Heading 3 2 2 4 14" xfId="19504"/>
    <cellStyle name="Heading 3 2 2 4 14 2" xfId="20312"/>
    <cellStyle name="Heading 3 2 2 4 14 2 2" xfId="24757"/>
    <cellStyle name="Heading 3 2 2 4 14 2 2 2" xfId="33802"/>
    <cellStyle name="Heading 3 2 2 4 14 2 3" xfId="22544"/>
    <cellStyle name="Heading 3 2 2 4 14 2 3 2" xfId="33803"/>
    <cellStyle name="Heading 3 2 2 4 14 2 4" xfId="28987"/>
    <cellStyle name="Heading 3 2 2 4 14 3" xfId="23949"/>
    <cellStyle name="Heading 3 2 2 4 14 3 2" xfId="33804"/>
    <cellStyle name="Heading 3 2 2 4 14 4" xfId="21736"/>
    <cellStyle name="Heading 3 2 2 4 14 4 2" xfId="33805"/>
    <cellStyle name="Heading 3 2 2 4 14 5" xfId="28179"/>
    <cellStyle name="Heading 3 2 2 4 15" xfId="19556"/>
    <cellStyle name="Heading 3 2 2 4 15 2" xfId="20364"/>
    <cellStyle name="Heading 3 2 2 4 15 2 2" xfId="24809"/>
    <cellStyle name="Heading 3 2 2 4 15 2 2 2" xfId="33806"/>
    <cellStyle name="Heading 3 2 2 4 15 2 3" xfId="22596"/>
    <cellStyle name="Heading 3 2 2 4 15 2 3 2" xfId="33807"/>
    <cellStyle name="Heading 3 2 2 4 15 2 4" xfId="29039"/>
    <cellStyle name="Heading 3 2 2 4 15 3" xfId="24001"/>
    <cellStyle name="Heading 3 2 2 4 15 3 2" xfId="33808"/>
    <cellStyle name="Heading 3 2 2 4 15 4" xfId="21788"/>
    <cellStyle name="Heading 3 2 2 4 15 4 2" xfId="33809"/>
    <cellStyle name="Heading 3 2 2 4 15 5" xfId="28231"/>
    <cellStyle name="Heading 3 2 2 4 16" xfId="19608"/>
    <cellStyle name="Heading 3 2 2 4 16 2" xfId="24053"/>
    <cellStyle name="Heading 3 2 2 4 16 2 2" xfId="33810"/>
    <cellStyle name="Heading 3 2 2 4 16 3" xfId="21840"/>
    <cellStyle name="Heading 3 2 2 4 16 3 2" xfId="33811"/>
    <cellStyle name="Heading 3 2 2 4 16 4" xfId="28283"/>
    <cellStyle name="Heading 3 2 2 4 17" xfId="27482"/>
    <cellStyle name="Heading 3 2 2 4 2" xfId="18804"/>
    <cellStyle name="Heading 3 2 2 4 2 2" xfId="19688"/>
    <cellStyle name="Heading 3 2 2 4 2 2 2" xfId="24133"/>
    <cellStyle name="Heading 3 2 2 4 2 2 2 2" xfId="33812"/>
    <cellStyle name="Heading 3 2 2 4 2 2 3" xfId="21920"/>
    <cellStyle name="Heading 3 2 2 4 2 2 3 2" xfId="33813"/>
    <cellStyle name="Heading 3 2 2 4 2 2 4" xfId="28363"/>
    <cellStyle name="Heading 3 2 2 4 2 3" xfId="23305"/>
    <cellStyle name="Heading 3 2 2 4 2 3 2" xfId="33814"/>
    <cellStyle name="Heading 3 2 2 4 2 4" xfId="21092"/>
    <cellStyle name="Heading 3 2 2 4 2 4 2" xfId="33815"/>
    <cellStyle name="Heading 3 2 2 4 2 5" xfId="27555"/>
    <cellStyle name="Heading 3 2 2 4 3" xfId="18858"/>
    <cellStyle name="Heading 3 2 2 4 3 2" xfId="19740"/>
    <cellStyle name="Heading 3 2 2 4 3 2 2" xfId="24185"/>
    <cellStyle name="Heading 3 2 2 4 3 2 2 2" xfId="33816"/>
    <cellStyle name="Heading 3 2 2 4 3 2 3" xfId="21972"/>
    <cellStyle name="Heading 3 2 2 4 3 2 3 2" xfId="33817"/>
    <cellStyle name="Heading 3 2 2 4 3 2 4" xfId="28415"/>
    <cellStyle name="Heading 3 2 2 4 3 3" xfId="18932"/>
    <cellStyle name="Heading 3 2 2 4 3 3 2" xfId="23377"/>
    <cellStyle name="Heading 3 2 2 4 3 3 2 2" xfId="33819"/>
    <cellStyle name="Heading 3 2 2 4 3 3 3" xfId="21164"/>
    <cellStyle name="Heading 3 2 2 4 3 3 3 2" xfId="33820"/>
    <cellStyle name="Heading 3 2 2 4 3 3 4" xfId="33818"/>
    <cellStyle name="Heading 3 2 2 4 3 4" xfId="27607"/>
    <cellStyle name="Heading 3 2 2 4 4" xfId="18984"/>
    <cellStyle name="Heading 3 2 2 4 4 2" xfId="19792"/>
    <cellStyle name="Heading 3 2 2 4 4 2 2" xfId="24237"/>
    <cellStyle name="Heading 3 2 2 4 4 2 2 2" xfId="33821"/>
    <cellStyle name="Heading 3 2 2 4 4 2 3" xfId="22024"/>
    <cellStyle name="Heading 3 2 2 4 4 2 3 2" xfId="33822"/>
    <cellStyle name="Heading 3 2 2 4 4 2 4" xfId="28467"/>
    <cellStyle name="Heading 3 2 2 4 4 3" xfId="23429"/>
    <cellStyle name="Heading 3 2 2 4 4 3 2" xfId="33823"/>
    <cellStyle name="Heading 3 2 2 4 4 4" xfId="21216"/>
    <cellStyle name="Heading 3 2 2 4 4 4 2" xfId="33824"/>
    <cellStyle name="Heading 3 2 2 4 4 5" xfId="27659"/>
    <cellStyle name="Heading 3 2 2 4 5" xfId="19036"/>
    <cellStyle name="Heading 3 2 2 4 5 2" xfId="19844"/>
    <cellStyle name="Heading 3 2 2 4 5 2 2" xfId="24289"/>
    <cellStyle name="Heading 3 2 2 4 5 2 2 2" xfId="33825"/>
    <cellStyle name="Heading 3 2 2 4 5 2 3" xfId="22076"/>
    <cellStyle name="Heading 3 2 2 4 5 2 3 2" xfId="33826"/>
    <cellStyle name="Heading 3 2 2 4 5 2 4" xfId="28519"/>
    <cellStyle name="Heading 3 2 2 4 5 3" xfId="23481"/>
    <cellStyle name="Heading 3 2 2 4 5 3 2" xfId="33827"/>
    <cellStyle name="Heading 3 2 2 4 5 4" xfId="21268"/>
    <cellStyle name="Heading 3 2 2 4 5 4 2" xfId="33828"/>
    <cellStyle name="Heading 3 2 2 4 5 5" xfId="27711"/>
    <cellStyle name="Heading 3 2 2 4 6" xfId="19088"/>
    <cellStyle name="Heading 3 2 2 4 6 2" xfId="19896"/>
    <cellStyle name="Heading 3 2 2 4 6 2 2" xfId="24341"/>
    <cellStyle name="Heading 3 2 2 4 6 2 2 2" xfId="33829"/>
    <cellStyle name="Heading 3 2 2 4 6 2 3" xfId="22128"/>
    <cellStyle name="Heading 3 2 2 4 6 2 3 2" xfId="33830"/>
    <cellStyle name="Heading 3 2 2 4 6 2 4" xfId="28571"/>
    <cellStyle name="Heading 3 2 2 4 6 3" xfId="23533"/>
    <cellStyle name="Heading 3 2 2 4 6 3 2" xfId="33831"/>
    <cellStyle name="Heading 3 2 2 4 6 4" xfId="21320"/>
    <cellStyle name="Heading 3 2 2 4 6 4 2" xfId="33832"/>
    <cellStyle name="Heading 3 2 2 4 6 5" xfId="27763"/>
    <cellStyle name="Heading 3 2 2 4 7" xfId="19140"/>
    <cellStyle name="Heading 3 2 2 4 7 2" xfId="19948"/>
    <cellStyle name="Heading 3 2 2 4 7 2 2" xfId="24393"/>
    <cellStyle name="Heading 3 2 2 4 7 2 2 2" xfId="33833"/>
    <cellStyle name="Heading 3 2 2 4 7 2 3" xfId="22180"/>
    <cellStyle name="Heading 3 2 2 4 7 2 3 2" xfId="33834"/>
    <cellStyle name="Heading 3 2 2 4 7 2 4" xfId="28623"/>
    <cellStyle name="Heading 3 2 2 4 7 3" xfId="23585"/>
    <cellStyle name="Heading 3 2 2 4 7 3 2" xfId="33835"/>
    <cellStyle name="Heading 3 2 2 4 7 4" xfId="21372"/>
    <cellStyle name="Heading 3 2 2 4 7 4 2" xfId="33836"/>
    <cellStyle name="Heading 3 2 2 4 7 5" xfId="27815"/>
    <cellStyle name="Heading 3 2 2 4 8" xfId="19192"/>
    <cellStyle name="Heading 3 2 2 4 8 2" xfId="20000"/>
    <cellStyle name="Heading 3 2 2 4 8 2 2" xfId="24445"/>
    <cellStyle name="Heading 3 2 2 4 8 2 2 2" xfId="33837"/>
    <cellStyle name="Heading 3 2 2 4 8 2 3" xfId="22232"/>
    <cellStyle name="Heading 3 2 2 4 8 2 3 2" xfId="33838"/>
    <cellStyle name="Heading 3 2 2 4 8 2 4" xfId="28675"/>
    <cellStyle name="Heading 3 2 2 4 8 3" xfId="23637"/>
    <cellStyle name="Heading 3 2 2 4 8 3 2" xfId="33839"/>
    <cellStyle name="Heading 3 2 2 4 8 4" xfId="21424"/>
    <cellStyle name="Heading 3 2 2 4 8 4 2" xfId="33840"/>
    <cellStyle name="Heading 3 2 2 4 8 5" xfId="27867"/>
    <cellStyle name="Heading 3 2 2 4 9" xfId="19244"/>
    <cellStyle name="Heading 3 2 2 4 9 2" xfId="20052"/>
    <cellStyle name="Heading 3 2 2 4 9 2 2" xfId="24497"/>
    <cellStyle name="Heading 3 2 2 4 9 2 2 2" xfId="33841"/>
    <cellStyle name="Heading 3 2 2 4 9 2 3" xfId="22284"/>
    <cellStyle name="Heading 3 2 2 4 9 2 3 2" xfId="33842"/>
    <cellStyle name="Heading 3 2 2 4 9 2 4" xfId="28727"/>
    <cellStyle name="Heading 3 2 2 4 9 3" xfId="23689"/>
    <cellStyle name="Heading 3 2 2 4 9 3 2" xfId="33843"/>
    <cellStyle name="Heading 3 2 2 4 9 4" xfId="21476"/>
    <cellStyle name="Heading 3 2 2 4 9 4 2" xfId="33844"/>
    <cellStyle name="Heading 3 2 2 4 9 5" xfId="27919"/>
    <cellStyle name="Heading 3 2 2 40" xfId="18730"/>
    <cellStyle name="Heading 3 2 2 40 10" xfId="19283"/>
    <cellStyle name="Heading 3 2 2 40 10 2" xfId="20091"/>
    <cellStyle name="Heading 3 2 2 40 10 2 2" xfId="24536"/>
    <cellStyle name="Heading 3 2 2 40 10 2 2 2" xfId="33845"/>
    <cellStyle name="Heading 3 2 2 40 10 2 3" xfId="22323"/>
    <cellStyle name="Heading 3 2 2 40 10 2 3 2" xfId="33846"/>
    <cellStyle name="Heading 3 2 2 40 10 2 4" xfId="28766"/>
    <cellStyle name="Heading 3 2 2 40 10 3" xfId="23728"/>
    <cellStyle name="Heading 3 2 2 40 10 3 2" xfId="33847"/>
    <cellStyle name="Heading 3 2 2 40 10 4" xfId="21515"/>
    <cellStyle name="Heading 3 2 2 40 10 4 2" xfId="33848"/>
    <cellStyle name="Heading 3 2 2 40 10 5" xfId="27958"/>
    <cellStyle name="Heading 3 2 2 40 11" xfId="19335"/>
    <cellStyle name="Heading 3 2 2 40 11 2" xfId="20143"/>
    <cellStyle name="Heading 3 2 2 40 11 2 2" xfId="24588"/>
    <cellStyle name="Heading 3 2 2 40 11 2 2 2" xfId="33849"/>
    <cellStyle name="Heading 3 2 2 40 11 2 3" xfId="22375"/>
    <cellStyle name="Heading 3 2 2 40 11 2 3 2" xfId="33850"/>
    <cellStyle name="Heading 3 2 2 40 11 2 4" xfId="28818"/>
    <cellStyle name="Heading 3 2 2 40 11 3" xfId="23780"/>
    <cellStyle name="Heading 3 2 2 40 11 3 2" xfId="33851"/>
    <cellStyle name="Heading 3 2 2 40 11 4" xfId="21567"/>
    <cellStyle name="Heading 3 2 2 40 11 4 2" xfId="33852"/>
    <cellStyle name="Heading 3 2 2 40 11 5" xfId="28010"/>
    <cellStyle name="Heading 3 2 2 40 12" xfId="19387"/>
    <cellStyle name="Heading 3 2 2 40 12 2" xfId="20195"/>
    <cellStyle name="Heading 3 2 2 40 12 2 2" xfId="24640"/>
    <cellStyle name="Heading 3 2 2 40 12 2 2 2" xfId="33853"/>
    <cellStyle name="Heading 3 2 2 40 12 2 3" xfId="22427"/>
    <cellStyle name="Heading 3 2 2 40 12 2 3 2" xfId="33854"/>
    <cellStyle name="Heading 3 2 2 40 12 2 4" xfId="28870"/>
    <cellStyle name="Heading 3 2 2 40 12 3" xfId="23832"/>
    <cellStyle name="Heading 3 2 2 40 12 3 2" xfId="33855"/>
    <cellStyle name="Heading 3 2 2 40 12 4" xfId="21619"/>
    <cellStyle name="Heading 3 2 2 40 12 4 2" xfId="33856"/>
    <cellStyle name="Heading 3 2 2 40 12 5" xfId="28062"/>
    <cellStyle name="Heading 3 2 2 40 13" xfId="19439"/>
    <cellStyle name="Heading 3 2 2 40 13 2" xfId="20247"/>
    <cellStyle name="Heading 3 2 2 40 13 2 2" xfId="24692"/>
    <cellStyle name="Heading 3 2 2 40 13 2 2 2" xfId="33857"/>
    <cellStyle name="Heading 3 2 2 40 13 2 3" xfId="22479"/>
    <cellStyle name="Heading 3 2 2 40 13 2 3 2" xfId="33858"/>
    <cellStyle name="Heading 3 2 2 40 13 2 4" xfId="28922"/>
    <cellStyle name="Heading 3 2 2 40 13 3" xfId="23884"/>
    <cellStyle name="Heading 3 2 2 40 13 3 2" xfId="33859"/>
    <cellStyle name="Heading 3 2 2 40 13 4" xfId="21671"/>
    <cellStyle name="Heading 3 2 2 40 13 4 2" xfId="33860"/>
    <cellStyle name="Heading 3 2 2 40 13 5" xfId="28114"/>
    <cellStyle name="Heading 3 2 2 40 14" xfId="19491"/>
    <cellStyle name="Heading 3 2 2 40 14 2" xfId="20299"/>
    <cellStyle name="Heading 3 2 2 40 14 2 2" xfId="24744"/>
    <cellStyle name="Heading 3 2 2 40 14 2 2 2" xfId="33861"/>
    <cellStyle name="Heading 3 2 2 40 14 2 3" xfId="22531"/>
    <cellStyle name="Heading 3 2 2 40 14 2 3 2" xfId="33862"/>
    <cellStyle name="Heading 3 2 2 40 14 2 4" xfId="28974"/>
    <cellStyle name="Heading 3 2 2 40 14 3" xfId="23936"/>
    <cellStyle name="Heading 3 2 2 40 14 3 2" xfId="33863"/>
    <cellStyle name="Heading 3 2 2 40 14 4" xfId="21723"/>
    <cellStyle name="Heading 3 2 2 40 14 4 2" xfId="33864"/>
    <cellStyle name="Heading 3 2 2 40 14 5" xfId="28166"/>
    <cellStyle name="Heading 3 2 2 40 15" xfId="19543"/>
    <cellStyle name="Heading 3 2 2 40 15 2" xfId="20351"/>
    <cellStyle name="Heading 3 2 2 40 15 2 2" xfId="24796"/>
    <cellStyle name="Heading 3 2 2 40 15 2 2 2" xfId="33865"/>
    <cellStyle name="Heading 3 2 2 40 15 2 3" xfId="22583"/>
    <cellStyle name="Heading 3 2 2 40 15 2 3 2" xfId="33866"/>
    <cellStyle name="Heading 3 2 2 40 15 2 4" xfId="29026"/>
    <cellStyle name="Heading 3 2 2 40 15 3" xfId="23988"/>
    <cellStyle name="Heading 3 2 2 40 15 3 2" xfId="33867"/>
    <cellStyle name="Heading 3 2 2 40 15 4" xfId="21775"/>
    <cellStyle name="Heading 3 2 2 40 15 4 2" xfId="33868"/>
    <cellStyle name="Heading 3 2 2 40 15 5" xfId="28218"/>
    <cellStyle name="Heading 3 2 2 40 16" xfId="19595"/>
    <cellStyle name="Heading 3 2 2 40 16 2" xfId="24040"/>
    <cellStyle name="Heading 3 2 2 40 16 2 2" xfId="33869"/>
    <cellStyle name="Heading 3 2 2 40 16 3" xfId="21827"/>
    <cellStyle name="Heading 3 2 2 40 16 3 2" xfId="33870"/>
    <cellStyle name="Heading 3 2 2 40 16 4" xfId="28270"/>
    <cellStyle name="Heading 3 2 2 40 17" xfId="27469"/>
    <cellStyle name="Heading 3 2 2 40 2" xfId="18791"/>
    <cellStyle name="Heading 3 2 2 40 2 2" xfId="19675"/>
    <cellStyle name="Heading 3 2 2 40 2 2 2" xfId="24120"/>
    <cellStyle name="Heading 3 2 2 40 2 2 2 2" xfId="33871"/>
    <cellStyle name="Heading 3 2 2 40 2 2 3" xfId="21907"/>
    <cellStyle name="Heading 3 2 2 40 2 2 3 2" xfId="33872"/>
    <cellStyle name="Heading 3 2 2 40 2 2 4" xfId="28350"/>
    <cellStyle name="Heading 3 2 2 40 2 3" xfId="23292"/>
    <cellStyle name="Heading 3 2 2 40 2 3 2" xfId="33873"/>
    <cellStyle name="Heading 3 2 2 40 2 4" xfId="21079"/>
    <cellStyle name="Heading 3 2 2 40 2 4 2" xfId="33874"/>
    <cellStyle name="Heading 3 2 2 40 2 5" xfId="27542"/>
    <cellStyle name="Heading 3 2 2 40 3" xfId="18845"/>
    <cellStyle name="Heading 3 2 2 40 3 2" xfId="19727"/>
    <cellStyle name="Heading 3 2 2 40 3 2 2" xfId="24172"/>
    <cellStyle name="Heading 3 2 2 40 3 2 2 2" xfId="33875"/>
    <cellStyle name="Heading 3 2 2 40 3 2 3" xfId="21959"/>
    <cellStyle name="Heading 3 2 2 40 3 2 3 2" xfId="33876"/>
    <cellStyle name="Heading 3 2 2 40 3 2 4" xfId="28402"/>
    <cellStyle name="Heading 3 2 2 40 3 3" xfId="18919"/>
    <cellStyle name="Heading 3 2 2 40 3 3 2" xfId="23364"/>
    <cellStyle name="Heading 3 2 2 40 3 3 2 2" xfId="33878"/>
    <cellStyle name="Heading 3 2 2 40 3 3 3" xfId="21151"/>
    <cellStyle name="Heading 3 2 2 40 3 3 3 2" xfId="33879"/>
    <cellStyle name="Heading 3 2 2 40 3 3 4" xfId="33877"/>
    <cellStyle name="Heading 3 2 2 40 3 4" xfId="27594"/>
    <cellStyle name="Heading 3 2 2 40 4" xfId="18971"/>
    <cellStyle name="Heading 3 2 2 40 4 2" xfId="19779"/>
    <cellStyle name="Heading 3 2 2 40 4 2 2" xfId="24224"/>
    <cellStyle name="Heading 3 2 2 40 4 2 2 2" xfId="33880"/>
    <cellStyle name="Heading 3 2 2 40 4 2 3" xfId="22011"/>
    <cellStyle name="Heading 3 2 2 40 4 2 3 2" xfId="33881"/>
    <cellStyle name="Heading 3 2 2 40 4 2 4" xfId="28454"/>
    <cellStyle name="Heading 3 2 2 40 4 3" xfId="23416"/>
    <cellStyle name="Heading 3 2 2 40 4 3 2" xfId="33882"/>
    <cellStyle name="Heading 3 2 2 40 4 4" xfId="21203"/>
    <cellStyle name="Heading 3 2 2 40 4 4 2" xfId="33883"/>
    <cellStyle name="Heading 3 2 2 40 4 5" xfId="27646"/>
    <cellStyle name="Heading 3 2 2 40 5" xfId="19023"/>
    <cellStyle name="Heading 3 2 2 40 5 2" xfId="19831"/>
    <cellStyle name="Heading 3 2 2 40 5 2 2" xfId="24276"/>
    <cellStyle name="Heading 3 2 2 40 5 2 2 2" xfId="33884"/>
    <cellStyle name="Heading 3 2 2 40 5 2 3" xfId="22063"/>
    <cellStyle name="Heading 3 2 2 40 5 2 3 2" xfId="33885"/>
    <cellStyle name="Heading 3 2 2 40 5 2 4" xfId="28506"/>
    <cellStyle name="Heading 3 2 2 40 5 3" xfId="23468"/>
    <cellStyle name="Heading 3 2 2 40 5 3 2" xfId="33886"/>
    <cellStyle name="Heading 3 2 2 40 5 4" xfId="21255"/>
    <cellStyle name="Heading 3 2 2 40 5 4 2" xfId="33887"/>
    <cellStyle name="Heading 3 2 2 40 5 5" xfId="27698"/>
    <cellStyle name="Heading 3 2 2 40 6" xfId="19075"/>
    <cellStyle name="Heading 3 2 2 40 6 2" xfId="19883"/>
    <cellStyle name="Heading 3 2 2 40 6 2 2" xfId="24328"/>
    <cellStyle name="Heading 3 2 2 40 6 2 2 2" xfId="33888"/>
    <cellStyle name="Heading 3 2 2 40 6 2 3" xfId="22115"/>
    <cellStyle name="Heading 3 2 2 40 6 2 3 2" xfId="33889"/>
    <cellStyle name="Heading 3 2 2 40 6 2 4" xfId="28558"/>
    <cellStyle name="Heading 3 2 2 40 6 3" xfId="23520"/>
    <cellStyle name="Heading 3 2 2 40 6 3 2" xfId="33890"/>
    <cellStyle name="Heading 3 2 2 40 6 4" xfId="21307"/>
    <cellStyle name="Heading 3 2 2 40 6 4 2" xfId="33891"/>
    <cellStyle name="Heading 3 2 2 40 6 5" xfId="27750"/>
    <cellStyle name="Heading 3 2 2 40 7" xfId="19127"/>
    <cellStyle name="Heading 3 2 2 40 7 2" xfId="19935"/>
    <cellStyle name="Heading 3 2 2 40 7 2 2" xfId="24380"/>
    <cellStyle name="Heading 3 2 2 40 7 2 2 2" xfId="33892"/>
    <cellStyle name="Heading 3 2 2 40 7 2 3" xfId="22167"/>
    <cellStyle name="Heading 3 2 2 40 7 2 3 2" xfId="33893"/>
    <cellStyle name="Heading 3 2 2 40 7 2 4" xfId="28610"/>
    <cellStyle name="Heading 3 2 2 40 7 3" xfId="23572"/>
    <cellStyle name="Heading 3 2 2 40 7 3 2" xfId="33894"/>
    <cellStyle name="Heading 3 2 2 40 7 4" xfId="21359"/>
    <cellStyle name="Heading 3 2 2 40 7 4 2" xfId="33895"/>
    <cellStyle name="Heading 3 2 2 40 7 5" xfId="27802"/>
    <cellStyle name="Heading 3 2 2 40 8" xfId="19179"/>
    <cellStyle name="Heading 3 2 2 40 8 2" xfId="19987"/>
    <cellStyle name="Heading 3 2 2 40 8 2 2" xfId="24432"/>
    <cellStyle name="Heading 3 2 2 40 8 2 2 2" xfId="33896"/>
    <cellStyle name="Heading 3 2 2 40 8 2 3" xfId="22219"/>
    <cellStyle name="Heading 3 2 2 40 8 2 3 2" xfId="33897"/>
    <cellStyle name="Heading 3 2 2 40 8 2 4" xfId="28662"/>
    <cellStyle name="Heading 3 2 2 40 8 3" xfId="23624"/>
    <cellStyle name="Heading 3 2 2 40 8 3 2" xfId="33898"/>
    <cellStyle name="Heading 3 2 2 40 8 4" xfId="21411"/>
    <cellStyle name="Heading 3 2 2 40 8 4 2" xfId="33899"/>
    <cellStyle name="Heading 3 2 2 40 8 5" xfId="27854"/>
    <cellStyle name="Heading 3 2 2 40 9" xfId="19231"/>
    <cellStyle name="Heading 3 2 2 40 9 2" xfId="20039"/>
    <cellStyle name="Heading 3 2 2 40 9 2 2" xfId="24484"/>
    <cellStyle name="Heading 3 2 2 40 9 2 2 2" xfId="33900"/>
    <cellStyle name="Heading 3 2 2 40 9 2 3" xfId="22271"/>
    <cellStyle name="Heading 3 2 2 40 9 2 3 2" xfId="33901"/>
    <cellStyle name="Heading 3 2 2 40 9 2 4" xfId="28714"/>
    <cellStyle name="Heading 3 2 2 40 9 3" xfId="23676"/>
    <cellStyle name="Heading 3 2 2 40 9 3 2" xfId="33902"/>
    <cellStyle name="Heading 3 2 2 40 9 4" xfId="21463"/>
    <cellStyle name="Heading 3 2 2 40 9 4 2" xfId="33903"/>
    <cellStyle name="Heading 3 2 2 40 9 5" xfId="27906"/>
    <cellStyle name="Heading 3 2 2 41" xfId="18760"/>
    <cellStyle name="Heading 3 2 2 41 10" xfId="19313"/>
    <cellStyle name="Heading 3 2 2 41 10 2" xfId="20121"/>
    <cellStyle name="Heading 3 2 2 41 10 2 2" xfId="24566"/>
    <cellStyle name="Heading 3 2 2 41 10 2 2 2" xfId="33904"/>
    <cellStyle name="Heading 3 2 2 41 10 2 3" xfId="22353"/>
    <cellStyle name="Heading 3 2 2 41 10 2 3 2" xfId="33905"/>
    <cellStyle name="Heading 3 2 2 41 10 2 4" xfId="28796"/>
    <cellStyle name="Heading 3 2 2 41 10 3" xfId="23758"/>
    <cellStyle name="Heading 3 2 2 41 10 3 2" xfId="33906"/>
    <cellStyle name="Heading 3 2 2 41 10 4" xfId="21545"/>
    <cellStyle name="Heading 3 2 2 41 10 4 2" xfId="33907"/>
    <cellStyle name="Heading 3 2 2 41 10 5" xfId="27988"/>
    <cellStyle name="Heading 3 2 2 41 11" xfId="19365"/>
    <cellStyle name="Heading 3 2 2 41 11 2" xfId="20173"/>
    <cellStyle name="Heading 3 2 2 41 11 2 2" xfId="24618"/>
    <cellStyle name="Heading 3 2 2 41 11 2 2 2" xfId="33908"/>
    <cellStyle name="Heading 3 2 2 41 11 2 3" xfId="22405"/>
    <cellStyle name="Heading 3 2 2 41 11 2 3 2" xfId="33909"/>
    <cellStyle name="Heading 3 2 2 41 11 2 4" xfId="28848"/>
    <cellStyle name="Heading 3 2 2 41 11 3" xfId="23810"/>
    <cellStyle name="Heading 3 2 2 41 11 3 2" xfId="33910"/>
    <cellStyle name="Heading 3 2 2 41 11 4" xfId="21597"/>
    <cellStyle name="Heading 3 2 2 41 11 4 2" xfId="33911"/>
    <cellStyle name="Heading 3 2 2 41 11 5" xfId="28040"/>
    <cellStyle name="Heading 3 2 2 41 12" xfId="19417"/>
    <cellStyle name="Heading 3 2 2 41 12 2" xfId="20225"/>
    <cellStyle name="Heading 3 2 2 41 12 2 2" xfId="24670"/>
    <cellStyle name="Heading 3 2 2 41 12 2 2 2" xfId="33912"/>
    <cellStyle name="Heading 3 2 2 41 12 2 3" xfId="22457"/>
    <cellStyle name="Heading 3 2 2 41 12 2 3 2" xfId="33913"/>
    <cellStyle name="Heading 3 2 2 41 12 2 4" xfId="28900"/>
    <cellStyle name="Heading 3 2 2 41 12 3" xfId="23862"/>
    <cellStyle name="Heading 3 2 2 41 12 3 2" xfId="33914"/>
    <cellStyle name="Heading 3 2 2 41 12 4" xfId="21649"/>
    <cellStyle name="Heading 3 2 2 41 12 4 2" xfId="33915"/>
    <cellStyle name="Heading 3 2 2 41 12 5" xfId="28092"/>
    <cellStyle name="Heading 3 2 2 41 13" xfId="19469"/>
    <cellStyle name="Heading 3 2 2 41 13 2" xfId="20277"/>
    <cellStyle name="Heading 3 2 2 41 13 2 2" xfId="24722"/>
    <cellStyle name="Heading 3 2 2 41 13 2 2 2" xfId="33916"/>
    <cellStyle name="Heading 3 2 2 41 13 2 3" xfId="22509"/>
    <cellStyle name="Heading 3 2 2 41 13 2 3 2" xfId="33917"/>
    <cellStyle name="Heading 3 2 2 41 13 2 4" xfId="28952"/>
    <cellStyle name="Heading 3 2 2 41 13 3" xfId="23914"/>
    <cellStyle name="Heading 3 2 2 41 13 3 2" xfId="33918"/>
    <cellStyle name="Heading 3 2 2 41 13 4" xfId="21701"/>
    <cellStyle name="Heading 3 2 2 41 13 4 2" xfId="33919"/>
    <cellStyle name="Heading 3 2 2 41 13 5" xfId="28144"/>
    <cellStyle name="Heading 3 2 2 41 14" xfId="19521"/>
    <cellStyle name="Heading 3 2 2 41 14 2" xfId="20329"/>
    <cellStyle name="Heading 3 2 2 41 14 2 2" xfId="24774"/>
    <cellStyle name="Heading 3 2 2 41 14 2 2 2" xfId="33920"/>
    <cellStyle name="Heading 3 2 2 41 14 2 3" xfId="22561"/>
    <cellStyle name="Heading 3 2 2 41 14 2 3 2" xfId="33921"/>
    <cellStyle name="Heading 3 2 2 41 14 2 4" xfId="29004"/>
    <cellStyle name="Heading 3 2 2 41 14 3" xfId="23966"/>
    <cellStyle name="Heading 3 2 2 41 14 3 2" xfId="33922"/>
    <cellStyle name="Heading 3 2 2 41 14 4" xfId="21753"/>
    <cellStyle name="Heading 3 2 2 41 14 4 2" xfId="33923"/>
    <cellStyle name="Heading 3 2 2 41 14 5" xfId="28196"/>
    <cellStyle name="Heading 3 2 2 41 15" xfId="19573"/>
    <cellStyle name="Heading 3 2 2 41 15 2" xfId="20381"/>
    <cellStyle name="Heading 3 2 2 41 15 2 2" xfId="24826"/>
    <cellStyle name="Heading 3 2 2 41 15 2 2 2" xfId="33924"/>
    <cellStyle name="Heading 3 2 2 41 15 2 3" xfId="22613"/>
    <cellStyle name="Heading 3 2 2 41 15 2 3 2" xfId="33925"/>
    <cellStyle name="Heading 3 2 2 41 15 2 4" xfId="29056"/>
    <cellStyle name="Heading 3 2 2 41 15 3" xfId="24018"/>
    <cellStyle name="Heading 3 2 2 41 15 3 2" xfId="33926"/>
    <cellStyle name="Heading 3 2 2 41 15 4" xfId="21805"/>
    <cellStyle name="Heading 3 2 2 41 15 4 2" xfId="33927"/>
    <cellStyle name="Heading 3 2 2 41 15 5" xfId="28248"/>
    <cellStyle name="Heading 3 2 2 41 16" xfId="19625"/>
    <cellStyle name="Heading 3 2 2 41 16 2" xfId="24070"/>
    <cellStyle name="Heading 3 2 2 41 16 2 2" xfId="33928"/>
    <cellStyle name="Heading 3 2 2 41 16 3" xfId="21857"/>
    <cellStyle name="Heading 3 2 2 41 16 3 2" xfId="33929"/>
    <cellStyle name="Heading 3 2 2 41 16 4" xfId="28300"/>
    <cellStyle name="Heading 3 2 2 41 17" xfId="27499"/>
    <cellStyle name="Heading 3 2 2 41 2" xfId="18821"/>
    <cellStyle name="Heading 3 2 2 41 2 2" xfId="19705"/>
    <cellStyle name="Heading 3 2 2 41 2 2 2" xfId="24150"/>
    <cellStyle name="Heading 3 2 2 41 2 2 2 2" xfId="33930"/>
    <cellStyle name="Heading 3 2 2 41 2 2 3" xfId="21937"/>
    <cellStyle name="Heading 3 2 2 41 2 2 3 2" xfId="33931"/>
    <cellStyle name="Heading 3 2 2 41 2 2 4" xfId="28380"/>
    <cellStyle name="Heading 3 2 2 41 2 3" xfId="23322"/>
    <cellStyle name="Heading 3 2 2 41 2 3 2" xfId="33932"/>
    <cellStyle name="Heading 3 2 2 41 2 4" xfId="21109"/>
    <cellStyle name="Heading 3 2 2 41 2 4 2" xfId="33933"/>
    <cellStyle name="Heading 3 2 2 41 2 5" xfId="27572"/>
    <cellStyle name="Heading 3 2 2 41 3" xfId="18875"/>
    <cellStyle name="Heading 3 2 2 41 3 2" xfId="19757"/>
    <cellStyle name="Heading 3 2 2 41 3 2 2" xfId="24202"/>
    <cellStyle name="Heading 3 2 2 41 3 2 2 2" xfId="33934"/>
    <cellStyle name="Heading 3 2 2 41 3 2 3" xfId="21989"/>
    <cellStyle name="Heading 3 2 2 41 3 2 3 2" xfId="33935"/>
    <cellStyle name="Heading 3 2 2 41 3 2 4" xfId="28432"/>
    <cellStyle name="Heading 3 2 2 41 3 3" xfId="18949"/>
    <cellStyle name="Heading 3 2 2 41 3 3 2" xfId="23394"/>
    <cellStyle name="Heading 3 2 2 41 3 3 2 2" xfId="33937"/>
    <cellStyle name="Heading 3 2 2 41 3 3 3" xfId="21181"/>
    <cellStyle name="Heading 3 2 2 41 3 3 3 2" xfId="33938"/>
    <cellStyle name="Heading 3 2 2 41 3 3 4" xfId="33936"/>
    <cellStyle name="Heading 3 2 2 41 3 4" xfId="27624"/>
    <cellStyle name="Heading 3 2 2 41 4" xfId="19001"/>
    <cellStyle name="Heading 3 2 2 41 4 2" xfId="19809"/>
    <cellStyle name="Heading 3 2 2 41 4 2 2" xfId="24254"/>
    <cellStyle name="Heading 3 2 2 41 4 2 2 2" xfId="33939"/>
    <cellStyle name="Heading 3 2 2 41 4 2 3" xfId="22041"/>
    <cellStyle name="Heading 3 2 2 41 4 2 3 2" xfId="33940"/>
    <cellStyle name="Heading 3 2 2 41 4 2 4" xfId="28484"/>
    <cellStyle name="Heading 3 2 2 41 4 3" xfId="23446"/>
    <cellStyle name="Heading 3 2 2 41 4 3 2" xfId="33941"/>
    <cellStyle name="Heading 3 2 2 41 4 4" xfId="21233"/>
    <cellStyle name="Heading 3 2 2 41 4 4 2" xfId="33942"/>
    <cellStyle name="Heading 3 2 2 41 4 5" xfId="27676"/>
    <cellStyle name="Heading 3 2 2 41 5" xfId="19053"/>
    <cellStyle name="Heading 3 2 2 41 5 2" xfId="19861"/>
    <cellStyle name="Heading 3 2 2 41 5 2 2" xfId="24306"/>
    <cellStyle name="Heading 3 2 2 41 5 2 2 2" xfId="33943"/>
    <cellStyle name="Heading 3 2 2 41 5 2 3" xfId="22093"/>
    <cellStyle name="Heading 3 2 2 41 5 2 3 2" xfId="33944"/>
    <cellStyle name="Heading 3 2 2 41 5 2 4" xfId="28536"/>
    <cellStyle name="Heading 3 2 2 41 5 3" xfId="23498"/>
    <cellStyle name="Heading 3 2 2 41 5 3 2" xfId="33945"/>
    <cellStyle name="Heading 3 2 2 41 5 4" xfId="21285"/>
    <cellStyle name="Heading 3 2 2 41 5 4 2" xfId="33946"/>
    <cellStyle name="Heading 3 2 2 41 5 5" xfId="27728"/>
    <cellStyle name="Heading 3 2 2 41 6" xfId="19105"/>
    <cellStyle name="Heading 3 2 2 41 6 2" xfId="19913"/>
    <cellStyle name="Heading 3 2 2 41 6 2 2" xfId="24358"/>
    <cellStyle name="Heading 3 2 2 41 6 2 2 2" xfId="33947"/>
    <cellStyle name="Heading 3 2 2 41 6 2 3" xfId="22145"/>
    <cellStyle name="Heading 3 2 2 41 6 2 3 2" xfId="33948"/>
    <cellStyle name="Heading 3 2 2 41 6 2 4" xfId="28588"/>
    <cellStyle name="Heading 3 2 2 41 6 3" xfId="23550"/>
    <cellStyle name="Heading 3 2 2 41 6 3 2" xfId="33949"/>
    <cellStyle name="Heading 3 2 2 41 6 4" xfId="21337"/>
    <cellStyle name="Heading 3 2 2 41 6 4 2" xfId="33950"/>
    <cellStyle name="Heading 3 2 2 41 6 5" xfId="27780"/>
    <cellStyle name="Heading 3 2 2 41 7" xfId="19157"/>
    <cellStyle name="Heading 3 2 2 41 7 2" xfId="19965"/>
    <cellStyle name="Heading 3 2 2 41 7 2 2" xfId="24410"/>
    <cellStyle name="Heading 3 2 2 41 7 2 2 2" xfId="33951"/>
    <cellStyle name="Heading 3 2 2 41 7 2 3" xfId="22197"/>
    <cellStyle name="Heading 3 2 2 41 7 2 3 2" xfId="33952"/>
    <cellStyle name="Heading 3 2 2 41 7 2 4" xfId="28640"/>
    <cellStyle name="Heading 3 2 2 41 7 3" xfId="23602"/>
    <cellStyle name="Heading 3 2 2 41 7 3 2" xfId="33953"/>
    <cellStyle name="Heading 3 2 2 41 7 4" xfId="21389"/>
    <cellStyle name="Heading 3 2 2 41 7 4 2" xfId="33954"/>
    <cellStyle name="Heading 3 2 2 41 7 5" xfId="27832"/>
    <cellStyle name="Heading 3 2 2 41 8" xfId="19209"/>
    <cellStyle name="Heading 3 2 2 41 8 2" xfId="20017"/>
    <cellStyle name="Heading 3 2 2 41 8 2 2" xfId="24462"/>
    <cellStyle name="Heading 3 2 2 41 8 2 2 2" xfId="33955"/>
    <cellStyle name="Heading 3 2 2 41 8 2 3" xfId="22249"/>
    <cellStyle name="Heading 3 2 2 41 8 2 3 2" xfId="33956"/>
    <cellStyle name="Heading 3 2 2 41 8 2 4" xfId="28692"/>
    <cellStyle name="Heading 3 2 2 41 8 3" xfId="23654"/>
    <cellStyle name="Heading 3 2 2 41 8 3 2" xfId="33957"/>
    <cellStyle name="Heading 3 2 2 41 8 4" xfId="21441"/>
    <cellStyle name="Heading 3 2 2 41 8 4 2" xfId="33958"/>
    <cellStyle name="Heading 3 2 2 41 8 5" xfId="27884"/>
    <cellStyle name="Heading 3 2 2 41 9" xfId="19261"/>
    <cellStyle name="Heading 3 2 2 41 9 2" xfId="20069"/>
    <cellStyle name="Heading 3 2 2 41 9 2 2" xfId="24514"/>
    <cellStyle name="Heading 3 2 2 41 9 2 2 2" xfId="33959"/>
    <cellStyle name="Heading 3 2 2 41 9 2 3" xfId="22301"/>
    <cellStyle name="Heading 3 2 2 41 9 2 3 2" xfId="33960"/>
    <cellStyle name="Heading 3 2 2 41 9 2 4" xfId="28744"/>
    <cellStyle name="Heading 3 2 2 41 9 3" xfId="23706"/>
    <cellStyle name="Heading 3 2 2 41 9 3 2" xfId="33961"/>
    <cellStyle name="Heading 3 2 2 41 9 4" xfId="21493"/>
    <cellStyle name="Heading 3 2 2 41 9 4 2" xfId="33962"/>
    <cellStyle name="Heading 3 2 2 41 9 5" xfId="27936"/>
    <cellStyle name="Heading 3 2 2 42" xfId="18755"/>
    <cellStyle name="Heading 3 2 2 42 10" xfId="19308"/>
    <cellStyle name="Heading 3 2 2 42 10 2" xfId="20116"/>
    <cellStyle name="Heading 3 2 2 42 10 2 2" xfId="24561"/>
    <cellStyle name="Heading 3 2 2 42 10 2 2 2" xfId="33963"/>
    <cellStyle name="Heading 3 2 2 42 10 2 3" xfId="22348"/>
    <cellStyle name="Heading 3 2 2 42 10 2 3 2" xfId="33964"/>
    <cellStyle name="Heading 3 2 2 42 10 2 4" xfId="28791"/>
    <cellStyle name="Heading 3 2 2 42 10 3" xfId="23753"/>
    <cellStyle name="Heading 3 2 2 42 10 3 2" xfId="33965"/>
    <cellStyle name="Heading 3 2 2 42 10 4" xfId="21540"/>
    <cellStyle name="Heading 3 2 2 42 10 4 2" xfId="33966"/>
    <cellStyle name="Heading 3 2 2 42 10 5" xfId="27983"/>
    <cellStyle name="Heading 3 2 2 42 11" xfId="19360"/>
    <cellStyle name="Heading 3 2 2 42 11 2" xfId="20168"/>
    <cellStyle name="Heading 3 2 2 42 11 2 2" xfId="24613"/>
    <cellStyle name="Heading 3 2 2 42 11 2 2 2" xfId="33967"/>
    <cellStyle name="Heading 3 2 2 42 11 2 3" xfId="22400"/>
    <cellStyle name="Heading 3 2 2 42 11 2 3 2" xfId="33968"/>
    <cellStyle name="Heading 3 2 2 42 11 2 4" xfId="28843"/>
    <cellStyle name="Heading 3 2 2 42 11 3" xfId="23805"/>
    <cellStyle name="Heading 3 2 2 42 11 3 2" xfId="33969"/>
    <cellStyle name="Heading 3 2 2 42 11 4" xfId="21592"/>
    <cellStyle name="Heading 3 2 2 42 11 4 2" xfId="33970"/>
    <cellStyle name="Heading 3 2 2 42 11 5" xfId="28035"/>
    <cellStyle name="Heading 3 2 2 42 12" xfId="19412"/>
    <cellStyle name="Heading 3 2 2 42 12 2" xfId="20220"/>
    <cellStyle name="Heading 3 2 2 42 12 2 2" xfId="24665"/>
    <cellStyle name="Heading 3 2 2 42 12 2 2 2" xfId="33971"/>
    <cellStyle name="Heading 3 2 2 42 12 2 3" xfId="22452"/>
    <cellStyle name="Heading 3 2 2 42 12 2 3 2" xfId="33972"/>
    <cellStyle name="Heading 3 2 2 42 12 2 4" xfId="28895"/>
    <cellStyle name="Heading 3 2 2 42 12 3" xfId="23857"/>
    <cellStyle name="Heading 3 2 2 42 12 3 2" xfId="33973"/>
    <cellStyle name="Heading 3 2 2 42 12 4" xfId="21644"/>
    <cellStyle name="Heading 3 2 2 42 12 4 2" xfId="33974"/>
    <cellStyle name="Heading 3 2 2 42 12 5" xfId="28087"/>
    <cellStyle name="Heading 3 2 2 42 13" xfId="19464"/>
    <cellStyle name="Heading 3 2 2 42 13 2" xfId="20272"/>
    <cellStyle name="Heading 3 2 2 42 13 2 2" xfId="24717"/>
    <cellStyle name="Heading 3 2 2 42 13 2 2 2" xfId="33975"/>
    <cellStyle name="Heading 3 2 2 42 13 2 3" xfId="22504"/>
    <cellStyle name="Heading 3 2 2 42 13 2 3 2" xfId="33976"/>
    <cellStyle name="Heading 3 2 2 42 13 2 4" xfId="28947"/>
    <cellStyle name="Heading 3 2 2 42 13 3" xfId="23909"/>
    <cellStyle name="Heading 3 2 2 42 13 3 2" xfId="33977"/>
    <cellStyle name="Heading 3 2 2 42 13 4" xfId="21696"/>
    <cellStyle name="Heading 3 2 2 42 13 4 2" xfId="33978"/>
    <cellStyle name="Heading 3 2 2 42 13 5" xfId="28139"/>
    <cellStyle name="Heading 3 2 2 42 14" xfId="19516"/>
    <cellStyle name="Heading 3 2 2 42 14 2" xfId="20324"/>
    <cellStyle name="Heading 3 2 2 42 14 2 2" xfId="24769"/>
    <cellStyle name="Heading 3 2 2 42 14 2 2 2" xfId="33979"/>
    <cellStyle name="Heading 3 2 2 42 14 2 3" xfId="22556"/>
    <cellStyle name="Heading 3 2 2 42 14 2 3 2" xfId="33980"/>
    <cellStyle name="Heading 3 2 2 42 14 2 4" xfId="28999"/>
    <cellStyle name="Heading 3 2 2 42 14 3" xfId="23961"/>
    <cellStyle name="Heading 3 2 2 42 14 3 2" xfId="33981"/>
    <cellStyle name="Heading 3 2 2 42 14 4" xfId="21748"/>
    <cellStyle name="Heading 3 2 2 42 14 4 2" xfId="33982"/>
    <cellStyle name="Heading 3 2 2 42 14 5" xfId="28191"/>
    <cellStyle name="Heading 3 2 2 42 15" xfId="19568"/>
    <cellStyle name="Heading 3 2 2 42 15 2" xfId="20376"/>
    <cellStyle name="Heading 3 2 2 42 15 2 2" xfId="24821"/>
    <cellStyle name="Heading 3 2 2 42 15 2 2 2" xfId="33983"/>
    <cellStyle name="Heading 3 2 2 42 15 2 3" xfId="22608"/>
    <cellStyle name="Heading 3 2 2 42 15 2 3 2" xfId="33984"/>
    <cellStyle name="Heading 3 2 2 42 15 2 4" xfId="29051"/>
    <cellStyle name="Heading 3 2 2 42 15 3" xfId="24013"/>
    <cellStyle name="Heading 3 2 2 42 15 3 2" xfId="33985"/>
    <cellStyle name="Heading 3 2 2 42 15 4" xfId="21800"/>
    <cellStyle name="Heading 3 2 2 42 15 4 2" xfId="33986"/>
    <cellStyle name="Heading 3 2 2 42 15 5" xfId="28243"/>
    <cellStyle name="Heading 3 2 2 42 16" xfId="19620"/>
    <cellStyle name="Heading 3 2 2 42 16 2" xfId="24065"/>
    <cellStyle name="Heading 3 2 2 42 16 2 2" xfId="33987"/>
    <cellStyle name="Heading 3 2 2 42 16 3" xfId="21852"/>
    <cellStyle name="Heading 3 2 2 42 16 3 2" xfId="33988"/>
    <cellStyle name="Heading 3 2 2 42 16 4" xfId="28295"/>
    <cellStyle name="Heading 3 2 2 42 17" xfId="27494"/>
    <cellStyle name="Heading 3 2 2 42 2" xfId="18816"/>
    <cellStyle name="Heading 3 2 2 42 2 2" xfId="19700"/>
    <cellStyle name="Heading 3 2 2 42 2 2 2" xfId="24145"/>
    <cellStyle name="Heading 3 2 2 42 2 2 2 2" xfId="33989"/>
    <cellStyle name="Heading 3 2 2 42 2 2 3" xfId="21932"/>
    <cellStyle name="Heading 3 2 2 42 2 2 3 2" xfId="33990"/>
    <cellStyle name="Heading 3 2 2 42 2 2 4" xfId="28375"/>
    <cellStyle name="Heading 3 2 2 42 2 3" xfId="23317"/>
    <cellStyle name="Heading 3 2 2 42 2 3 2" xfId="33991"/>
    <cellStyle name="Heading 3 2 2 42 2 4" xfId="21104"/>
    <cellStyle name="Heading 3 2 2 42 2 4 2" xfId="33992"/>
    <cellStyle name="Heading 3 2 2 42 2 5" xfId="27567"/>
    <cellStyle name="Heading 3 2 2 42 3" xfId="18870"/>
    <cellStyle name="Heading 3 2 2 42 3 2" xfId="19752"/>
    <cellStyle name="Heading 3 2 2 42 3 2 2" xfId="24197"/>
    <cellStyle name="Heading 3 2 2 42 3 2 2 2" xfId="33993"/>
    <cellStyle name="Heading 3 2 2 42 3 2 3" xfId="21984"/>
    <cellStyle name="Heading 3 2 2 42 3 2 3 2" xfId="33994"/>
    <cellStyle name="Heading 3 2 2 42 3 2 4" xfId="28427"/>
    <cellStyle name="Heading 3 2 2 42 3 3" xfId="18944"/>
    <cellStyle name="Heading 3 2 2 42 3 3 2" xfId="23389"/>
    <cellStyle name="Heading 3 2 2 42 3 3 2 2" xfId="33996"/>
    <cellStyle name="Heading 3 2 2 42 3 3 3" xfId="21176"/>
    <cellStyle name="Heading 3 2 2 42 3 3 3 2" xfId="33997"/>
    <cellStyle name="Heading 3 2 2 42 3 3 4" xfId="33995"/>
    <cellStyle name="Heading 3 2 2 42 3 4" xfId="27619"/>
    <cellStyle name="Heading 3 2 2 42 4" xfId="18996"/>
    <cellStyle name="Heading 3 2 2 42 4 2" xfId="19804"/>
    <cellStyle name="Heading 3 2 2 42 4 2 2" xfId="24249"/>
    <cellStyle name="Heading 3 2 2 42 4 2 2 2" xfId="33998"/>
    <cellStyle name="Heading 3 2 2 42 4 2 3" xfId="22036"/>
    <cellStyle name="Heading 3 2 2 42 4 2 3 2" xfId="33999"/>
    <cellStyle name="Heading 3 2 2 42 4 2 4" xfId="28479"/>
    <cellStyle name="Heading 3 2 2 42 4 3" xfId="23441"/>
    <cellStyle name="Heading 3 2 2 42 4 3 2" xfId="34000"/>
    <cellStyle name="Heading 3 2 2 42 4 4" xfId="21228"/>
    <cellStyle name="Heading 3 2 2 42 4 4 2" xfId="34001"/>
    <cellStyle name="Heading 3 2 2 42 4 5" xfId="27671"/>
    <cellStyle name="Heading 3 2 2 42 5" xfId="19048"/>
    <cellStyle name="Heading 3 2 2 42 5 2" xfId="19856"/>
    <cellStyle name="Heading 3 2 2 42 5 2 2" xfId="24301"/>
    <cellStyle name="Heading 3 2 2 42 5 2 2 2" xfId="34002"/>
    <cellStyle name="Heading 3 2 2 42 5 2 3" xfId="22088"/>
    <cellStyle name="Heading 3 2 2 42 5 2 3 2" xfId="34003"/>
    <cellStyle name="Heading 3 2 2 42 5 2 4" xfId="28531"/>
    <cellStyle name="Heading 3 2 2 42 5 3" xfId="23493"/>
    <cellStyle name="Heading 3 2 2 42 5 3 2" xfId="34004"/>
    <cellStyle name="Heading 3 2 2 42 5 4" xfId="21280"/>
    <cellStyle name="Heading 3 2 2 42 5 4 2" xfId="34005"/>
    <cellStyle name="Heading 3 2 2 42 5 5" xfId="27723"/>
    <cellStyle name="Heading 3 2 2 42 6" xfId="19100"/>
    <cellStyle name="Heading 3 2 2 42 6 2" xfId="19908"/>
    <cellStyle name="Heading 3 2 2 42 6 2 2" xfId="24353"/>
    <cellStyle name="Heading 3 2 2 42 6 2 2 2" xfId="34006"/>
    <cellStyle name="Heading 3 2 2 42 6 2 3" xfId="22140"/>
    <cellStyle name="Heading 3 2 2 42 6 2 3 2" xfId="34007"/>
    <cellStyle name="Heading 3 2 2 42 6 2 4" xfId="28583"/>
    <cellStyle name="Heading 3 2 2 42 6 3" xfId="23545"/>
    <cellStyle name="Heading 3 2 2 42 6 3 2" xfId="34008"/>
    <cellStyle name="Heading 3 2 2 42 6 4" xfId="21332"/>
    <cellStyle name="Heading 3 2 2 42 6 4 2" xfId="34009"/>
    <cellStyle name="Heading 3 2 2 42 6 5" xfId="27775"/>
    <cellStyle name="Heading 3 2 2 42 7" xfId="19152"/>
    <cellStyle name="Heading 3 2 2 42 7 2" xfId="19960"/>
    <cellStyle name="Heading 3 2 2 42 7 2 2" xfId="24405"/>
    <cellStyle name="Heading 3 2 2 42 7 2 2 2" xfId="34010"/>
    <cellStyle name="Heading 3 2 2 42 7 2 3" xfId="22192"/>
    <cellStyle name="Heading 3 2 2 42 7 2 3 2" xfId="34011"/>
    <cellStyle name="Heading 3 2 2 42 7 2 4" xfId="28635"/>
    <cellStyle name="Heading 3 2 2 42 7 3" xfId="23597"/>
    <cellStyle name="Heading 3 2 2 42 7 3 2" xfId="34012"/>
    <cellStyle name="Heading 3 2 2 42 7 4" xfId="21384"/>
    <cellStyle name="Heading 3 2 2 42 7 4 2" xfId="34013"/>
    <cellStyle name="Heading 3 2 2 42 7 5" xfId="27827"/>
    <cellStyle name="Heading 3 2 2 42 8" xfId="19204"/>
    <cellStyle name="Heading 3 2 2 42 8 2" xfId="20012"/>
    <cellStyle name="Heading 3 2 2 42 8 2 2" xfId="24457"/>
    <cellStyle name="Heading 3 2 2 42 8 2 2 2" xfId="34014"/>
    <cellStyle name="Heading 3 2 2 42 8 2 3" xfId="22244"/>
    <cellStyle name="Heading 3 2 2 42 8 2 3 2" xfId="34015"/>
    <cellStyle name="Heading 3 2 2 42 8 2 4" xfId="28687"/>
    <cellStyle name="Heading 3 2 2 42 8 3" xfId="23649"/>
    <cellStyle name="Heading 3 2 2 42 8 3 2" xfId="34016"/>
    <cellStyle name="Heading 3 2 2 42 8 4" xfId="21436"/>
    <cellStyle name="Heading 3 2 2 42 8 4 2" xfId="34017"/>
    <cellStyle name="Heading 3 2 2 42 8 5" xfId="27879"/>
    <cellStyle name="Heading 3 2 2 42 9" xfId="19256"/>
    <cellStyle name="Heading 3 2 2 42 9 2" xfId="20064"/>
    <cellStyle name="Heading 3 2 2 42 9 2 2" xfId="24509"/>
    <cellStyle name="Heading 3 2 2 42 9 2 2 2" xfId="34018"/>
    <cellStyle name="Heading 3 2 2 42 9 2 3" xfId="22296"/>
    <cellStyle name="Heading 3 2 2 42 9 2 3 2" xfId="34019"/>
    <cellStyle name="Heading 3 2 2 42 9 2 4" xfId="28739"/>
    <cellStyle name="Heading 3 2 2 42 9 3" xfId="23701"/>
    <cellStyle name="Heading 3 2 2 42 9 3 2" xfId="34020"/>
    <cellStyle name="Heading 3 2 2 42 9 4" xfId="21488"/>
    <cellStyle name="Heading 3 2 2 42 9 4 2" xfId="34021"/>
    <cellStyle name="Heading 3 2 2 42 9 5" xfId="27931"/>
    <cellStyle name="Heading 3 2 2 43" xfId="18742"/>
    <cellStyle name="Heading 3 2 2 43 10" xfId="19295"/>
    <cellStyle name="Heading 3 2 2 43 10 2" xfId="20103"/>
    <cellStyle name="Heading 3 2 2 43 10 2 2" xfId="24548"/>
    <cellStyle name="Heading 3 2 2 43 10 2 2 2" xfId="34022"/>
    <cellStyle name="Heading 3 2 2 43 10 2 3" xfId="22335"/>
    <cellStyle name="Heading 3 2 2 43 10 2 3 2" xfId="34023"/>
    <cellStyle name="Heading 3 2 2 43 10 2 4" xfId="28778"/>
    <cellStyle name="Heading 3 2 2 43 10 3" xfId="23740"/>
    <cellStyle name="Heading 3 2 2 43 10 3 2" xfId="34024"/>
    <cellStyle name="Heading 3 2 2 43 10 4" xfId="21527"/>
    <cellStyle name="Heading 3 2 2 43 10 4 2" xfId="34025"/>
    <cellStyle name="Heading 3 2 2 43 10 5" xfId="27970"/>
    <cellStyle name="Heading 3 2 2 43 11" xfId="19347"/>
    <cellStyle name="Heading 3 2 2 43 11 2" xfId="20155"/>
    <cellStyle name="Heading 3 2 2 43 11 2 2" xfId="24600"/>
    <cellStyle name="Heading 3 2 2 43 11 2 2 2" xfId="34026"/>
    <cellStyle name="Heading 3 2 2 43 11 2 3" xfId="22387"/>
    <cellStyle name="Heading 3 2 2 43 11 2 3 2" xfId="34027"/>
    <cellStyle name="Heading 3 2 2 43 11 2 4" xfId="28830"/>
    <cellStyle name="Heading 3 2 2 43 11 3" xfId="23792"/>
    <cellStyle name="Heading 3 2 2 43 11 3 2" xfId="34028"/>
    <cellStyle name="Heading 3 2 2 43 11 4" xfId="21579"/>
    <cellStyle name="Heading 3 2 2 43 11 4 2" xfId="34029"/>
    <cellStyle name="Heading 3 2 2 43 11 5" xfId="28022"/>
    <cellStyle name="Heading 3 2 2 43 12" xfId="19399"/>
    <cellStyle name="Heading 3 2 2 43 12 2" xfId="20207"/>
    <cellStyle name="Heading 3 2 2 43 12 2 2" xfId="24652"/>
    <cellStyle name="Heading 3 2 2 43 12 2 2 2" xfId="34030"/>
    <cellStyle name="Heading 3 2 2 43 12 2 3" xfId="22439"/>
    <cellStyle name="Heading 3 2 2 43 12 2 3 2" xfId="34031"/>
    <cellStyle name="Heading 3 2 2 43 12 2 4" xfId="28882"/>
    <cellStyle name="Heading 3 2 2 43 12 3" xfId="23844"/>
    <cellStyle name="Heading 3 2 2 43 12 3 2" xfId="34032"/>
    <cellStyle name="Heading 3 2 2 43 12 4" xfId="21631"/>
    <cellStyle name="Heading 3 2 2 43 12 4 2" xfId="34033"/>
    <cellStyle name="Heading 3 2 2 43 12 5" xfId="28074"/>
    <cellStyle name="Heading 3 2 2 43 13" xfId="19451"/>
    <cellStyle name="Heading 3 2 2 43 13 2" xfId="20259"/>
    <cellStyle name="Heading 3 2 2 43 13 2 2" xfId="24704"/>
    <cellStyle name="Heading 3 2 2 43 13 2 2 2" xfId="34034"/>
    <cellStyle name="Heading 3 2 2 43 13 2 3" xfId="22491"/>
    <cellStyle name="Heading 3 2 2 43 13 2 3 2" xfId="34035"/>
    <cellStyle name="Heading 3 2 2 43 13 2 4" xfId="28934"/>
    <cellStyle name="Heading 3 2 2 43 13 3" xfId="23896"/>
    <cellStyle name="Heading 3 2 2 43 13 3 2" xfId="34036"/>
    <cellStyle name="Heading 3 2 2 43 13 4" xfId="21683"/>
    <cellStyle name="Heading 3 2 2 43 13 4 2" xfId="34037"/>
    <cellStyle name="Heading 3 2 2 43 13 5" xfId="28126"/>
    <cellStyle name="Heading 3 2 2 43 14" xfId="19503"/>
    <cellStyle name="Heading 3 2 2 43 14 2" xfId="20311"/>
    <cellStyle name="Heading 3 2 2 43 14 2 2" xfId="24756"/>
    <cellStyle name="Heading 3 2 2 43 14 2 2 2" xfId="34038"/>
    <cellStyle name="Heading 3 2 2 43 14 2 3" xfId="22543"/>
    <cellStyle name="Heading 3 2 2 43 14 2 3 2" xfId="34039"/>
    <cellStyle name="Heading 3 2 2 43 14 2 4" xfId="28986"/>
    <cellStyle name="Heading 3 2 2 43 14 3" xfId="23948"/>
    <cellStyle name="Heading 3 2 2 43 14 3 2" xfId="34040"/>
    <cellStyle name="Heading 3 2 2 43 14 4" xfId="21735"/>
    <cellStyle name="Heading 3 2 2 43 14 4 2" xfId="34041"/>
    <cellStyle name="Heading 3 2 2 43 14 5" xfId="28178"/>
    <cellStyle name="Heading 3 2 2 43 15" xfId="19555"/>
    <cellStyle name="Heading 3 2 2 43 15 2" xfId="20363"/>
    <cellStyle name="Heading 3 2 2 43 15 2 2" xfId="24808"/>
    <cellStyle name="Heading 3 2 2 43 15 2 2 2" xfId="34042"/>
    <cellStyle name="Heading 3 2 2 43 15 2 3" xfId="22595"/>
    <cellStyle name="Heading 3 2 2 43 15 2 3 2" xfId="34043"/>
    <cellStyle name="Heading 3 2 2 43 15 2 4" xfId="29038"/>
    <cellStyle name="Heading 3 2 2 43 15 3" xfId="24000"/>
    <cellStyle name="Heading 3 2 2 43 15 3 2" xfId="34044"/>
    <cellStyle name="Heading 3 2 2 43 15 4" xfId="21787"/>
    <cellStyle name="Heading 3 2 2 43 15 4 2" xfId="34045"/>
    <cellStyle name="Heading 3 2 2 43 15 5" xfId="28230"/>
    <cellStyle name="Heading 3 2 2 43 16" xfId="19607"/>
    <cellStyle name="Heading 3 2 2 43 16 2" xfId="24052"/>
    <cellStyle name="Heading 3 2 2 43 16 2 2" xfId="34046"/>
    <cellStyle name="Heading 3 2 2 43 16 3" xfId="21839"/>
    <cellStyle name="Heading 3 2 2 43 16 3 2" xfId="34047"/>
    <cellStyle name="Heading 3 2 2 43 16 4" xfId="28282"/>
    <cellStyle name="Heading 3 2 2 43 17" xfId="27481"/>
    <cellStyle name="Heading 3 2 2 43 2" xfId="18803"/>
    <cellStyle name="Heading 3 2 2 43 2 2" xfId="19687"/>
    <cellStyle name="Heading 3 2 2 43 2 2 2" xfId="24132"/>
    <cellStyle name="Heading 3 2 2 43 2 2 2 2" xfId="34048"/>
    <cellStyle name="Heading 3 2 2 43 2 2 3" xfId="21919"/>
    <cellStyle name="Heading 3 2 2 43 2 2 3 2" xfId="34049"/>
    <cellStyle name="Heading 3 2 2 43 2 2 4" xfId="28362"/>
    <cellStyle name="Heading 3 2 2 43 2 3" xfId="23304"/>
    <cellStyle name="Heading 3 2 2 43 2 3 2" xfId="34050"/>
    <cellStyle name="Heading 3 2 2 43 2 4" xfId="21091"/>
    <cellStyle name="Heading 3 2 2 43 2 4 2" xfId="34051"/>
    <cellStyle name="Heading 3 2 2 43 2 5" xfId="27554"/>
    <cellStyle name="Heading 3 2 2 43 3" xfId="18857"/>
    <cellStyle name="Heading 3 2 2 43 3 2" xfId="19739"/>
    <cellStyle name="Heading 3 2 2 43 3 2 2" xfId="24184"/>
    <cellStyle name="Heading 3 2 2 43 3 2 2 2" xfId="34052"/>
    <cellStyle name="Heading 3 2 2 43 3 2 3" xfId="21971"/>
    <cellStyle name="Heading 3 2 2 43 3 2 3 2" xfId="34053"/>
    <cellStyle name="Heading 3 2 2 43 3 2 4" xfId="28414"/>
    <cellStyle name="Heading 3 2 2 43 3 3" xfId="18931"/>
    <cellStyle name="Heading 3 2 2 43 3 3 2" xfId="23376"/>
    <cellStyle name="Heading 3 2 2 43 3 3 2 2" xfId="34055"/>
    <cellStyle name="Heading 3 2 2 43 3 3 3" xfId="21163"/>
    <cellStyle name="Heading 3 2 2 43 3 3 3 2" xfId="34056"/>
    <cellStyle name="Heading 3 2 2 43 3 3 4" xfId="34054"/>
    <cellStyle name="Heading 3 2 2 43 3 4" xfId="27606"/>
    <cellStyle name="Heading 3 2 2 43 4" xfId="18983"/>
    <cellStyle name="Heading 3 2 2 43 4 2" xfId="19791"/>
    <cellStyle name="Heading 3 2 2 43 4 2 2" xfId="24236"/>
    <cellStyle name="Heading 3 2 2 43 4 2 2 2" xfId="34057"/>
    <cellStyle name="Heading 3 2 2 43 4 2 3" xfId="22023"/>
    <cellStyle name="Heading 3 2 2 43 4 2 3 2" xfId="34058"/>
    <cellStyle name="Heading 3 2 2 43 4 2 4" xfId="28466"/>
    <cellStyle name="Heading 3 2 2 43 4 3" xfId="23428"/>
    <cellStyle name="Heading 3 2 2 43 4 3 2" xfId="34059"/>
    <cellStyle name="Heading 3 2 2 43 4 4" xfId="21215"/>
    <cellStyle name="Heading 3 2 2 43 4 4 2" xfId="34060"/>
    <cellStyle name="Heading 3 2 2 43 4 5" xfId="27658"/>
    <cellStyle name="Heading 3 2 2 43 5" xfId="19035"/>
    <cellStyle name="Heading 3 2 2 43 5 2" xfId="19843"/>
    <cellStyle name="Heading 3 2 2 43 5 2 2" xfId="24288"/>
    <cellStyle name="Heading 3 2 2 43 5 2 2 2" xfId="34061"/>
    <cellStyle name="Heading 3 2 2 43 5 2 3" xfId="22075"/>
    <cellStyle name="Heading 3 2 2 43 5 2 3 2" xfId="34062"/>
    <cellStyle name="Heading 3 2 2 43 5 2 4" xfId="28518"/>
    <cellStyle name="Heading 3 2 2 43 5 3" xfId="23480"/>
    <cellStyle name="Heading 3 2 2 43 5 3 2" xfId="34063"/>
    <cellStyle name="Heading 3 2 2 43 5 4" xfId="21267"/>
    <cellStyle name="Heading 3 2 2 43 5 4 2" xfId="34064"/>
    <cellStyle name="Heading 3 2 2 43 5 5" xfId="27710"/>
    <cellStyle name="Heading 3 2 2 43 6" xfId="19087"/>
    <cellStyle name="Heading 3 2 2 43 6 2" xfId="19895"/>
    <cellStyle name="Heading 3 2 2 43 6 2 2" xfId="24340"/>
    <cellStyle name="Heading 3 2 2 43 6 2 2 2" xfId="34065"/>
    <cellStyle name="Heading 3 2 2 43 6 2 3" xfId="22127"/>
    <cellStyle name="Heading 3 2 2 43 6 2 3 2" xfId="34066"/>
    <cellStyle name="Heading 3 2 2 43 6 2 4" xfId="28570"/>
    <cellStyle name="Heading 3 2 2 43 6 3" xfId="23532"/>
    <cellStyle name="Heading 3 2 2 43 6 3 2" xfId="34067"/>
    <cellStyle name="Heading 3 2 2 43 6 4" xfId="21319"/>
    <cellStyle name="Heading 3 2 2 43 6 4 2" xfId="34068"/>
    <cellStyle name="Heading 3 2 2 43 6 5" xfId="27762"/>
    <cellStyle name="Heading 3 2 2 43 7" xfId="19139"/>
    <cellStyle name="Heading 3 2 2 43 7 2" xfId="19947"/>
    <cellStyle name="Heading 3 2 2 43 7 2 2" xfId="24392"/>
    <cellStyle name="Heading 3 2 2 43 7 2 2 2" xfId="34069"/>
    <cellStyle name="Heading 3 2 2 43 7 2 3" xfId="22179"/>
    <cellStyle name="Heading 3 2 2 43 7 2 3 2" xfId="34070"/>
    <cellStyle name="Heading 3 2 2 43 7 2 4" xfId="28622"/>
    <cellStyle name="Heading 3 2 2 43 7 3" xfId="23584"/>
    <cellStyle name="Heading 3 2 2 43 7 3 2" xfId="34071"/>
    <cellStyle name="Heading 3 2 2 43 7 4" xfId="21371"/>
    <cellStyle name="Heading 3 2 2 43 7 4 2" xfId="34072"/>
    <cellStyle name="Heading 3 2 2 43 7 5" xfId="27814"/>
    <cellStyle name="Heading 3 2 2 43 8" xfId="19191"/>
    <cellStyle name="Heading 3 2 2 43 8 2" xfId="19999"/>
    <cellStyle name="Heading 3 2 2 43 8 2 2" xfId="24444"/>
    <cellStyle name="Heading 3 2 2 43 8 2 2 2" xfId="34073"/>
    <cellStyle name="Heading 3 2 2 43 8 2 3" xfId="22231"/>
    <cellStyle name="Heading 3 2 2 43 8 2 3 2" xfId="34074"/>
    <cellStyle name="Heading 3 2 2 43 8 2 4" xfId="28674"/>
    <cellStyle name="Heading 3 2 2 43 8 3" xfId="23636"/>
    <cellStyle name="Heading 3 2 2 43 8 3 2" xfId="34075"/>
    <cellStyle name="Heading 3 2 2 43 8 4" xfId="21423"/>
    <cellStyle name="Heading 3 2 2 43 8 4 2" xfId="34076"/>
    <cellStyle name="Heading 3 2 2 43 8 5" xfId="27866"/>
    <cellStyle name="Heading 3 2 2 43 9" xfId="19243"/>
    <cellStyle name="Heading 3 2 2 43 9 2" xfId="20051"/>
    <cellStyle name="Heading 3 2 2 43 9 2 2" xfId="24496"/>
    <cellStyle name="Heading 3 2 2 43 9 2 2 2" xfId="34077"/>
    <cellStyle name="Heading 3 2 2 43 9 2 3" xfId="22283"/>
    <cellStyle name="Heading 3 2 2 43 9 2 3 2" xfId="34078"/>
    <cellStyle name="Heading 3 2 2 43 9 2 4" xfId="28726"/>
    <cellStyle name="Heading 3 2 2 43 9 3" xfId="23688"/>
    <cellStyle name="Heading 3 2 2 43 9 3 2" xfId="34079"/>
    <cellStyle name="Heading 3 2 2 43 9 4" xfId="21475"/>
    <cellStyle name="Heading 3 2 2 43 9 4 2" xfId="34080"/>
    <cellStyle name="Heading 3 2 2 43 9 5" xfId="27918"/>
    <cellStyle name="Heading 3 2 2 44" xfId="18763"/>
    <cellStyle name="Heading 3 2 2 44 10" xfId="19316"/>
    <cellStyle name="Heading 3 2 2 44 10 2" xfId="20124"/>
    <cellStyle name="Heading 3 2 2 44 10 2 2" xfId="24569"/>
    <cellStyle name="Heading 3 2 2 44 10 2 2 2" xfId="34081"/>
    <cellStyle name="Heading 3 2 2 44 10 2 3" xfId="22356"/>
    <cellStyle name="Heading 3 2 2 44 10 2 3 2" xfId="34082"/>
    <cellStyle name="Heading 3 2 2 44 10 2 4" xfId="28799"/>
    <cellStyle name="Heading 3 2 2 44 10 3" xfId="23761"/>
    <cellStyle name="Heading 3 2 2 44 10 3 2" xfId="34083"/>
    <cellStyle name="Heading 3 2 2 44 10 4" xfId="21548"/>
    <cellStyle name="Heading 3 2 2 44 10 4 2" xfId="34084"/>
    <cellStyle name="Heading 3 2 2 44 10 5" xfId="27991"/>
    <cellStyle name="Heading 3 2 2 44 11" xfId="19368"/>
    <cellStyle name="Heading 3 2 2 44 11 2" xfId="20176"/>
    <cellStyle name="Heading 3 2 2 44 11 2 2" xfId="24621"/>
    <cellStyle name="Heading 3 2 2 44 11 2 2 2" xfId="34085"/>
    <cellStyle name="Heading 3 2 2 44 11 2 3" xfId="22408"/>
    <cellStyle name="Heading 3 2 2 44 11 2 3 2" xfId="34086"/>
    <cellStyle name="Heading 3 2 2 44 11 2 4" xfId="28851"/>
    <cellStyle name="Heading 3 2 2 44 11 3" xfId="23813"/>
    <cellStyle name="Heading 3 2 2 44 11 3 2" xfId="34087"/>
    <cellStyle name="Heading 3 2 2 44 11 4" xfId="21600"/>
    <cellStyle name="Heading 3 2 2 44 11 4 2" xfId="34088"/>
    <cellStyle name="Heading 3 2 2 44 11 5" xfId="28043"/>
    <cellStyle name="Heading 3 2 2 44 12" xfId="19420"/>
    <cellStyle name="Heading 3 2 2 44 12 2" xfId="20228"/>
    <cellStyle name="Heading 3 2 2 44 12 2 2" xfId="24673"/>
    <cellStyle name="Heading 3 2 2 44 12 2 2 2" xfId="34089"/>
    <cellStyle name="Heading 3 2 2 44 12 2 3" xfId="22460"/>
    <cellStyle name="Heading 3 2 2 44 12 2 3 2" xfId="34090"/>
    <cellStyle name="Heading 3 2 2 44 12 2 4" xfId="28903"/>
    <cellStyle name="Heading 3 2 2 44 12 3" xfId="23865"/>
    <cellStyle name="Heading 3 2 2 44 12 3 2" xfId="34091"/>
    <cellStyle name="Heading 3 2 2 44 12 4" xfId="21652"/>
    <cellStyle name="Heading 3 2 2 44 12 4 2" xfId="34092"/>
    <cellStyle name="Heading 3 2 2 44 12 5" xfId="28095"/>
    <cellStyle name="Heading 3 2 2 44 13" xfId="19472"/>
    <cellStyle name="Heading 3 2 2 44 13 2" xfId="20280"/>
    <cellStyle name="Heading 3 2 2 44 13 2 2" xfId="24725"/>
    <cellStyle name="Heading 3 2 2 44 13 2 2 2" xfId="34093"/>
    <cellStyle name="Heading 3 2 2 44 13 2 3" xfId="22512"/>
    <cellStyle name="Heading 3 2 2 44 13 2 3 2" xfId="34094"/>
    <cellStyle name="Heading 3 2 2 44 13 2 4" xfId="28955"/>
    <cellStyle name="Heading 3 2 2 44 13 3" xfId="23917"/>
    <cellStyle name="Heading 3 2 2 44 13 3 2" xfId="34095"/>
    <cellStyle name="Heading 3 2 2 44 13 4" xfId="21704"/>
    <cellStyle name="Heading 3 2 2 44 13 4 2" xfId="34096"/>
    <cellStyle name="Heading 3 2 2 44 13 5" xfId="28147"/>
    <cellStyle name="Heading 3 2 2 44 14" xfId="19524"/>
    <cellStyle name="Heading 3 2 2 44 14 2" xfId="20332"/>
    <cellStyle name="Heading 3 2 2 44 14 2 2" xfId="24777"/>
    <cellStyle name="Heading 3 2 2 44 14 2 2 2" xfId="34097"/>
    <cellStyle name="Heading 3 2 2 44 14 2 3" xfId="22564"/>
    <cellStyle name="Heading 3 2 2 44 14 2 3 2" xfId="34098"/>
    <cellStyle name="Heading 3 2 2 44 14 2 4" xfId="29007"/>
    <cellStyle name="Heading 3 2 2 44 14 3" xfId="23969"/>
    <cellStyle name="Heading 3 2 2 44 14 3 2" xfId="34099"/>
    <cellStyle name="Heading 3 2 2 44 14 4" xfId="21756"/>
    <cellStyle name="Heading 3 2 2 44 14 4 2" xfId="34100"/>
    <cellStyle name="Heading 3 2 2 44 14 5" xfId="28199"/>
    <cellStyle name="Heading 3 2 2 44 15" xfId="19576"/>
    <cellStyle name="Heading 3 2 2 44 15 2" xfId="20384"/>
    <cellStyle name="Heading 3 2 2 44 15 2 2" xfId="24829"/>
    <cellStyle name="Heading 3 2 2 44 15 2 2 2" xfId="34101"/>
    <cellStyle name="Heading 3 2 2 44 15 2 3" xfId="22616"/>
    <cellStyle name="Heading 3 2 2 44 15 2 3 2" xfId="34102"/>
    <cellStyle name="Heading 3 2 2 44 15 2 4" xfId="29059"/>
    <cellStyle name="Heading 3 2 2 44 15 3" xfId="24021"/>
    <cellStyle name="Heading 3 2 2 44 15 3 2" xfId="34103"/>
    <cellStyle name="Heading 3 2 2 44 15 4" xfId="21808"/>
    <cellStyle name="Heading 3 2 2 44 15 4 2" xfId="34104"/>
    <cellStyle name="Heading 3 2 2 44 15 5" xfId="28251"/>
    <cellStyle name="Heading 3 2 2 44 16" xfId="19628"/>
    <cellStyle name="Heading 3 2 2 44 16 2" xfId="24073"/>
    <cellStyle name="Heading 3 2 2 44 16 2 2" xfId="34105"/>
    <cellStyle name="Heading 3 2 2 44 16 3" xfId="21860"/>
    <cellStyle name="Heading 3 2 2 44 16 3 2" xfId="34106"/>
    <cellStyle name="Heading 3 2 2 44 16 4" xfId="28303"/>
    <cellStyle name="Heading 3 2 2 44 17" xfId="27502"/>
    <cellStyle name="Heading 3 2 2 44 2" xfId="18824"/>
    <cellStyle name="Heading 3 2 2 44 2 2" xfId="19708"/>
    <cellStyle name="Heading 3 2 2 44 2 2 2" xfId="24153"/>
    <cellStyle name="Heading 3 2 2 44 2 2 2 2" xfId="34107"/>
    <cellStyle name="Heading 3 2 2 44 2 2 3" xfId="21940"/>
    <cellStyle name="Heading 3 2 2 44 2 2 3 2" xfId="34108"/>
    <cellStyle name="Heading 3 2 2 44 2 2 4" xfId="28383"/>
    <cellStyle name="Heading 3 2 2 44 2 3" xfId="23325"/>
    <cellStyle name="Heading 3 2 2 44 2 3 2" xfId="34109"/>
    <cellStyle name="Heading 3 2 2 44 2 4" xfId="21112"/>
    <cellStyle name="Heading 3 2 2 44 2 4 2" xfId="34110"/>
    <cellStyle name="Heading 3 2 2 44 2 5" xfId="27575"/>
    <cellStyle name="Heading 3 2 2 44 3" xfId="18878"/>
    <cellStyle name="Heading 3 2 2 44 3 2" xfId="19760"/>
    <cellStyle name="Heading 3 2 2 44 3 2 2" xfId="24205"/>
    <cellStyle name="Heading 3 2 2 44 3 2 2 2" xfId="34111"/>
    <cellStyle name="Heading 3 2 2 44 3 2 3" xfId="21992"/>
    <cellStyle name="Heading 3 2 2 44 3 2 3 2" xfId="34112"/>
    <cellStyle name="Heading 3 2 2 44 3 2 4" xfId="28435"/>
    <cellStyle name="Heading 3 2 2 44 3 3" xfId="18952"/>
    <cellStyle name="Heading 3 2 2 44 3 3 2" xfId="23397"/>
    <cellStyle name="Heading 3 2 2 44 3 3 2 2" xfId="34114"/>
    <cellStyle name="Heading 3 2 2 44 3 3 3" xfId="21184"/>
    <cellStyle name="Heading 3 2 2 44 3 3 3 2" xfId="34115"/>
    <cellStyle name="Heading 3 2 2 44 3 3 4" xfId="34113"/>
    <cellStyle name="Heading 3 2 2 44 3 4" xfId="27627"/>
    <cellStyle name="Heading 3 2 2 44 4" xfId="19004"/>
    <cellStyle name="Heading 3 2 2 44 4 2" xfId="19812"/>
    <cellStyle name="Heading 3 2 2 44 4 2 2" xfId="24257"/>
    <cellStyle name="Heading 3 2 2 44 4 2 2 2" xfId="34116"/>
    <cellStyle name="Heading 3 2 2 44 4 2 3" xfId="22044"/>
    <cellStyle name="Heading 3 2 2 44 4 2 3 2" xfId="34117"/>
    <cellStyle name="Heading 3 2 2 44 4 2 4" xfId="28487"/>
    <cellStyle name="Heading 3 2 2 44 4 3" xfId="23449"/>
    <cellStyle name="Heading 3 2 2 44 4 3 2" xfId="34118"/>
    <cellStyle name="Heading 3 2 2 44 4 4" xfId="21236"/>
    <cellStyle name="Heading 3 2 2 44 4 4 2" xfId="34119"/>
    <cellStyle name="Heading 3 2 2 44 4 5" xfId="27679"/>
    <cellStyle name="Heading 3 2 2 44 5" xfId="19056"/>
    <cellStyle name="Heading 3 2 2 44 5 2" xfId="19864"/>
    <cellStyle name="Heading 3 2 2 44 5 2 2" xfId="24309"/>
    <cellStyle name="Heading 3 2 2 44 5 2 2 2" xfId="34120"/>
    <cellStyle name="Heading 3 2 2 44 5 2 3" xfId="22096"/>
    <cellStyle name="Heading 3 2 2 44 5 2 3 2" xfId="34121"/>
    <cellStyle name="Heading 3 2 2 44 5 2 4" xfId="28539"/>
    <cellStyle name="Heading 3 2 2 44 5 3" xfId="23501"/>
    <cellStyle name="Heading 3 2 2 44 5 3 2" xfId="34122"/>
    <cellStyle name="Heading 3 2 2 44 5 4" xfId="21288"/>
    <cellStyle name="Heading 3 2 2 44 5 4 2" xfId="34123"/>
    <cellStyle name="Heading 3 2 2 44 5 5" xfId="27731"/>
    <cellStyle name="Heading 3 2 2 44 6" xfId="19108"/>
    <cellStyle name="Heading 3 2 2 44 6 2" xfId="19916"/>
    <cellStyle name="Heading 3 2 2 44 6 2 2" xfId="24361"/>
    <cellStyle name="Heading 3 2 2 44 6 2 2 2" xfId="34124"/>
    <cellStyle name="Heading 3 2 2 44 6 2 3" xfId="22148"/>
    <cellStyle name="Heading 3 2 2 44 6 2 3 2" xfId="34125"/>
    <cellStyle name="Heading 3 2 2 44 6 2 4" xfId="28591"/>
    <cellStyle name="Heading 3 2 2 44 6 3" xfId="23553"/>
    <cellStyle name="Heading 3 2 2 44 6 3 2" xfId="34126"/>
    <cellStyle name="Heading 3 2 2 44 6 4" xfId="21340"/>
    <cellStyle name="Heading 3 2 2 44 6 4 2" xfId="34127"/>
    <cellStyle name="Heading 3 2 2 44 6 5" xfId="27783"/>
    <cellStyle name="Heading 3 2 2 44 7" xfId="19160"/>
    <cellStyle name="Heading 3 2 2 44 7 2" xfId="19968"/>
    <cellStyle name="Heading 3 2 2 44 7 2 2" xfId="24413"/>
    <cellStyle name="Heading 3 2 2 44 7 2 2 2" xfId="34128"/>
    <cellStyle name="Heading 3 2 2 44 7 2 3" xfId="22200"/>
    <cellStyle name="Heading 3 2 2 44 7 2 3 2" xfId="34129"/>
    <cellStyle name="Heading 3 2 2 44 7 2 4" xfId="28643"/>
    <cellStyle name="Heading 3 2 2 44 7 3" xfId="23605"/>
    <cellStyle name="Heading 3 2 2 44 7 3 2" xfId="34130"/>
    <cellStyle name="Heading 3 2 2 44 7 4" xfId="21392"/>
    <cellStyle name="Heading 3 2 2 44 7 4 2" xfId="34131"/>
    <cellStyle name="Heading 3 2 2 44 7 5" xfId="27835"/>
    <cellStyle name="Heading 3 2 2 44 8" xfId="19212"/>
    <cellStyle name="Heading 3 2 2 44 8 2" xfId="20020"/>
    <cellStyle name="Heading 3 2 2 44 8 2 2" xfId="24465"/>
    <cellStyle name="Heading 3 2 2 44 8 2 2 2" xfId="34132"/>
    <cellStyle name="Heading 3 2 2 44 8 2 3" xfId="22252"/>
    <cellStyle name="Heading 3 2 2 44 8 2 3 2" xfId="34133"/>
    <cellStyle name="Heading 3 2 2 44 8 2 4" xfId="28695"/>
    <cellStyle name="Heading 3 2 2 44 8 3" xfId="23657"/>
    <cellStyle name="Heading 3 2 2 44 8 3 2" xfId="34134"/>
    <cellStyle name="Heading 3 2 2 44 8 4" xfId="21444"/>
    <cellStyle name="Heading 3 2 2 44 8 4 2" xfId="34135"/>
    <cellStyle name="Heading 3 2 2 44 8 5" xfId="27887"/>
    <cellStyle name="Heading 3 2 2 44 9" xfId="19264"/>
    <cellStyle name="Heading 3 2 2 44 9 2" xfId="20072"/>
    <cellStyle name="Heading 3 2 2 44 9 2 2" xfId="24517"/>
    <cellStyle name="Heading 3 2 2 44 9 2 2 2" xfId="34136"/>
    <cellStyle name="Heading 3 2 2 44 9 2 3" xfId="22304"/>
    <cellStyle name="Heading 3 2 2 44 9 2 3 2" xfId="34137"/>
    <cellStyle name="Heading 3 2 2 44 9 2 4" xfId="28747"/>
    <cellStyle name="Heading 3 2 2 44 9 3" xfId="23709"/>
    <cellStyle name="Heading 3 2 2 44 9 3 2" xfId="34138"/>
    <cellStyle name="Heading 3 2 2 44 9 4" xfId="21496"/>
    <cellStyle name="Heading 3 2 2 44 9 4 2" xfId="34139"/>
    <cellStyle name="Heading 3 2 2 44 9 5" xfId="27939"/>
    <cellStyle name="Heading 3 2 2 45" xfId="18765"/>
    <cellStyle name="Heading 3 2 2 45 10" xfId="19318"/>
    <cellStyle name="Heading 3 2 2 45 10 2" xfId="20126"/>
    <cellStyle name="Heading 3 2 2 45 10 2 2" xfId="24571"/>
    <cellStyle name="Heading 3 2 2 45 10 2 2 2" xfId="34140"/>
    <cellStyle name="Heading 3 2 2 45 10 2 3" xfId="22358"/>
    <cellStyle name="Heading 3 2 2 45 10 2 3 2" xfId="34141"/>
    <cellStyle name="Heading 3 2 2 45 10 2 4" xfId="28801"/>
    <cellStyle name="Heading 3 2 2 45 10 3" xfId="23763"/>
    <cellStyle name="Heading 3 2 2 45 10 3 2" xfId="34142"/>
    <cellStyle name="Heading 3 2 2 45 10 4" xfId="21550"/>
    <cellStyle name="Heading 3 2 2 45 10 4 2" xfId="34143"/>
    <cellStyle name="Heading 3 2 2 45 10 5" xfId="27993"/>
    <cellStyle name="Heading 3 2 2 45 11" xfId="19370"/>
    <cellStyle name="Heading 3 2 2 45 11 2" xfId="20178"/>
    <cellStyle name="Heading 3 2 2 45 11 2 2" xfId="24623"/>
    <cellStyle name="Heading 3 2 2 45 11 2 2 2" xfId="34144"/>
    <cellStyle name="Heading 3 2 2 45 11 2 3" xfId="22410"/>
    <cellStyle name="Heading 3 2 2 45 11 2 3 2" xfId="34145"/>
    <cellStyle name="Heading 3 2 2 45 11 2 4" xfId="28853"/>
    <cellStyle name="Heading 3 2 2 45 11 3" xfId="23815"/>
    <cellStyle name="Heading 3 2 2 45 11 3 2" xfId="34146"/>
    <cellStyle name="Heading 3 2 2 45 11 4" xfId="21602"/>
    <cellStyle name="Heading 3 2 2 45 11 4 2" xfId="34147"/>
    <cellStyle name="Heading 3 2 2 45 11 5" xfId="28045"/>
    <cellStyle name="Heading 3 2 2 45 12" xfId="19422"/>
    <cellStyle name="Heading 3 2 2 45 12 2" xfId="20230"/>
    <cellStyle name="Heading 3 2 2 45 12 2 2" xfId="24675"/>
    <cellStyle name="Heading 3 2 2 45 12 2 2 2" xfId="34148"/>
    <cellStyle name="Heading 3 2 2 45 12 2 3" xfId="22462"/>
    <cellStyle name="Heading 3 2 2 45 12 2 3 2" xfId="34149"/>
    <cellStyle name="Heading 3 2 2 45 12 2 4" xfId="28905"/>
    <cellStyle name="Heading 3 2 2 45 12 3" xfId="23867"/>
    <cellStyle name="Heading 3 2 2 45 12 3 2" xfId="34150"/>
    <cellStyle name="Heading 3 2 2 45 12 4" xfId="21654"/>
    <cellStyle name="Heading 3 2 2 45 12 4 2" xfId="34151"/>
    <cellStyle name="Heading 3 2 2 45 12 5" xfId="28097"/>
    <cellStyle name="Heading 3 2 2 45 13" xfId="19474"/>
    <cellStyle name="Heading 3 2 2 45 13 2" xfId="20282"/>
    <cellStyle name="Heading 3 2 2 45 13 2 2" xfId="24727"/>
    <cellStyle name="Heading 3 2 2 45 13 2 2 2" xfId="34152"/>
    <cellStyle name="Heading 3 2 2 45 13 2 3" xfId="22514"/>
    <cellStyle name="Heading 3 2 2 45 13 2 3 2" xfId="34153"/>
    <cellStyle name="Heading 3 2 2 45 13 2 4" xfId="28957"/>
    <cellStyle name="Heading 3 2 2 45 13 3" xfId="23919"/>
    <cellStyle name="Heading 3 2 2 45 13 3 2" xfId="34154"/>
    <cellStyle name="Heading 3 2 2 45 13 4" xfId="21706"/>
    <cellStyle name="Heading 3 2 2 45 13 4 2" xfId="34155"/>
    <cellStyle name="Heading 3 2 2 45 13 5" xfId="28149"/>
    <cellStyle name="Heading 3 2 2 45 14" xfId="19526"/>
    <cellStyle name="Heading 3 2 2 45 14 2" xfId="20334"/>
    <cellStyle name="Heading 3 2 2 45 14 2 2" xfId="24779"/>
    <cellStyle name="Heading 3 2 2 45 14 2 2 2" xfId="34156"/>
    <cellStyle name="Heading 3 2 2 45 14 2 3" xfId="22566"/>
    <cellStyle name="Heading 3 2 2 45 14 2 3 2" xfId="34157"/>
    <cellStyle name="Heading 3 2 2 45 14 2 4" xfId="29009"/>
    <cellStyle name="Heading 3 2 2 45 14 3" xfId="23971"/>
    <cellStyle name="Heading 3 2 2 45 14 3 2" xfId="34158"/>
    <cellStyle name="Heading 3 2 2 45 14 4" xfId="21758"/>
    <cellStyle name="Heading 3 2 2 45 14 4 2" xfId="34159"/>
    <cellStyle name="Heading 3 2 2 45 14 5" xfId="28201"/>
    <cellStyle name="Heading 3 2 2 45 15" xfId="19578"/>
    <cellStyle name="Heading 3 2 2 45 15 2" xfId="20386"/>
    <cellStyle name="Heading 3 2 2 45 15 2 2" xfId="24831"/>
    <cellStyle name="Heading 3 2 2 45 15 2 2 2" xfId="34160"/>
    <cellStyle name="Heading 3 2 2 45 15 2 3" xfId="22618"/>
    <cellStyle name="Heading 3 2 2 45 15 2 3 2" xfId="34161"/>
    <cellStyle name="Heading 3 2 2 45 15 2 4" xfId="29061"/>
    <cellStyle name="Heading 3 2 2 45 15 3" xfId="24023"/>
    <cellStyle name="Heading 3 2 2 45 15 3 2" xfId="34162"/>
    <cellStyle name="Heading 3 2 2 45 15 4" xfId="21810"/>
    <cellStyle name="Heading 3 2 2 45 15 4 2" xfId="34163"/>
    <cellStyle name="Heading 3 2 2 45 15 5" xfId="28253"/>
    <cellStyle name="Heading 3 2 2 45 16" xfId="19630"/>
    <cellStyle name="Heading 3 2 2 45 16 2" xfId="24075"/>
    <cellStyle name="Heading 3 2 2 45 16 2 2" xfId="34164"/>
    <cellStyle name="Heading 3 2 2 45 16 3" xfId="21862"/>
    <cellStyle name="Heading 3 2 2 45 16 3 2" xfId="34165"/>
    <cellStyle name="Heading 3 2 2 45 16 4" xfId="28305"/>
    <cellStyle name="Heading 3 2 2 45 17" xfId="27504"/>
    <cellStyle name="Heading 3 2 2 45 2" xfId="18826"/>
    <cellStyle name="Heading 3 2 2 45 2 2" xfId="19710"/>
    <cellStyle name="Heading 3 2 2 45 2 2 2" xfId="24155"/>
    <cellStyle name="Heading 3 2 2 45 2 2 2 2" xfId="34166"/>
    <cellStyle name="Heading 3 2 2 45 2 2 3" xfId="21942"/>
    <cellStyle name="Heading 3 2 2 45 2 2 3 2" xfId="34167"/>
    <cellStyle name="Heading 3 2 2 45 2 2 4" xfId="28385"/>
    <cellStyle name="Heading 3 2 2 45 2 3" xfId="23327"/>
    <cellStyle name="Heading 3 2 2 45 2 3 2" xfId="34168"/>
    <cellStyle name="Heading 3 2 2 45 2 4" xfId="21114"/>
    <cellStyle name="Heading 3 2 2 45 2 4 2" xfId="34169"/>
    <cellStyle name="Heading 3 2 2 45 2 5" xfId="27577"/>
    <cellStyle name="Heading 3 2 2 45 3" xfId="18880"/>
    <cellStyle name="Heading 3 2 2 45 3 2" xfId="19762"/>
    <cellStyle name="Heading 3 2 2 45 3 2 2" xfId="24207"/>
    <cellStyle name="Heading 3 2 2 45 3 2 2 2" xfId="34170"/>
    <cellStyle name="Heading 3 2 2 45 3 2 3" xfId="21994"/>
    <cellStyle name="Heading 3 2 2 45 3 2 3 2" xfId="34171"/>
    <cellStyle name="Heading 3 2 2 45 3 2 4" xfId="28437"/>
    <cellStyle name="Heading 3 2 2 45 3 3" xfId="18954"/>
    <cellStyle name="Heading 3 2 2 45 3 3 2" xfId="23399"/>
    <cellStyle name="Heading 3 2 2 45 3 3 2 2" xfId="34173"/>
    <cellStyle name="Heading 3 2 2 45 3 3 3" xfId="21186"/>
    <cellStyle name="Heading 3 2 2 45 3 3 3 2" xfId="34174"/>
    <cellStyle name="Heading 3 2 2 45 3 3 4" xfId="34172"/>
    <cellStyle name="Heading 3 2 2 45 3 4" xfId="27629"/>
    <cellStyle name="Heading 3 2 2 45 4" xfId="19006"/>
    <cellStyle name="Heading 3 2 2 45 4 2" xfId="19814"/>
    <cellStyle name="Heading 3 2 2 45 4 2 2" xfId="24259"/>
    <cellStyle name="Heading 3 2 2 45 4 2 2 2" xfId="34175"/>
    <cellStyle name="Heading 3 2 2 45 4 2 3" xfId="22046"/>
    <cellStyle name="Heading 3 2 2 45 4 2 3 2" xfId="34176"/>
    <cellStyle name="Heading 3 2 2 45 4 2 4" xfId="28489"/>
    <cellStyle name="Heading 3 2 2 45 4 3" xfId="23451"/>
    <cellStyle name="Heading 3 2 2 45 4 3 2" xfId="34177"/>
    <cellStyle name="Heading 3 2 2 45 4 4" xfId="21238"/>
    <cellStyle name="Heading 3 2 2 45 4 4 2" xfId="34178"/>
    <cellStyle name="Heading 3 2 2 45 4 5" xfId="27681"/>
    <cellStyle name="Heading 3 2 2 45 5" xfId="19058"/>
    <cellStyle name="Heading 3 2 2 45 5 2" xfId="19866"/>
    <cellStyle name="Heading 3 2 2 45 5 2 2" xfId="24311"/>
    <cellStyle name="Heading 3 2 2 45 5 2 2 2" xfId="34179"/>
    <cellStyle name="Heading 3 2 2 45 5 2 3" xfId="22098"/>
    <cellStyle name="Heading 3 2 2 45 5 2 3 2" xfId="34180"/>
    <cellStyle name="Heading 3 2 2 45 5 2 4" xfId="28541"/>
    <cellStyle name="Heading 3 2 2 45 5 3" xfId="23503"/>
    <cellStyle name="Heading 3 2 2 45 5 3 2" xfId="34181"/>
    <cellStyle name="Heading 3 2 2 45 5 4" xfId="21290"/>
    <cellStyle name="Heading 3 2 2 45 5 4 2" xfId="34182"/>
    <cellStyle name="Heading 3 2 2 45 5 5" xfId="27733"/>
    <cellStyle name="Heading 3 2 2 45 6" xfId="19110"/>
    <cellStyle name="Heading 3 2 2 45 6 2" xfId="19918"/>
    <cellStyle name="Heading 3 2 2 45 6 2 2" xfId="24363"/>
    <cellStyle name="Heading 3 2 2 45 6 2 2 2" xfId="34183"/>
    <cellStyle name="Heading 3 2 2 45 6 2 3" xfId="22150"/>
    <cellStyle name="Heading 3 2 2 45 6 2 3 2" xfId="34184"/>
    <cellStyle name="Heading 3 2 2 45 6 2 4" xfId="28593"/>
    <cellStyle name="Heading 3 2 2 45 6 3" xfId="23555"/>
    <cellStyle name="Heading 3 2 2 45 6 3 2" xfId="34185"/>
    <cellStyle name="Heading 3 2 2 45 6 4" xfId="21342"/>
    <cellStyle name="Heading 3 2 2 45 6 4 2" xfId="34186"/>
    <cellStyle name="Heading 3 2 2 45 6 5" xfId="27785"/>
    <cellStyle name="Heading 3 2 2 45 7" xfId="19162"/>
    <cellStyle name="Heading 3 2 2 45 7 2" xfId="19970"/>
    <cellStyle name="Heading 3 2 2 45 7 2 2" xfId="24415"/>
    <cellStyle name="Heading 3 2 2 45 7 2 2 2" xfId="34187"/>
    <cellStyle name="Heading 3 2 2 45 7 2 3" xfId="22202"/>
    <cellStyle name="Heading 3 2 2 45 7 2 3 2" xfId="34188"/>
    <cellStyle name="Heading 3 2 2 45 7 2 4" xfId="28645"/>
    <cellStyle name="Heading 3 2 2 45 7 3" xfId="23607"/>
    <cellStyle name="Heading 3 2 2 45 7 3 2" xfId="34189"/>
    <cellStyle name="Heading 3 2 2 45 7 4" xfId="21394"/>
    <cellStyle name="Heading 3 2 2 45 7 4 2" xfId="34190"/>
    <cellStyle name="Heading 3 2 2 45 7 5" xfId="27837"/>
    <cellStyle name="Heading 3 2 2 45 8" xfId="19214"/>
    <cellStyle name="Heading 3 2 2 45 8 2" xfId="20022"/>
    <cellStyle name="Heading 3 2 2 45 8 2 2" xfId="24467"/>
    <cellStyle name="Heading 3 2 2 45 8 2 2 2" xfId="34191"/>
    <cellStyle name="Heading 3 2 2 45 8 2 3" xfId="22254"/>
    <cellStyle name="Heading 3 2 2 45 8 2 3 2" xfId="34192"/>
    <cellStyle name="Heading 3 2 2 45 8 2 4" xfId="28697"/>
    <cellStyle name="Heading 3 2 2 45 8 3" xfId="23659"/>
    <cellStyle name="Heading 3 2 2 45 8 3 2" xfId="34193"/>
    <cellStyle name="Heading 3 2 2 45 8 4" xfId="21446"/>
    <cellStyle name="Heading 3 2 2 45 8 4 2" xfId="34194"/>
    <cellStyle name="Heading 3 2 2 45 8 5" xfId="27889"/>
    <cellStyle name="Heading 3 2 2 45 9" xfId="19266"/>
    <cellStyle name="Heading 3 2 2 45 9 2" xfId="20074"/>
    <cellStyle name="Heading 3 2 2 45 9 2 2" xfId="24519"/>
    <cellStyle name="Heading 3 2 2 45 9 2 2 2" xfId="34195"/>
    <cellStyle name="Heading 3 2 2 45 9 2 3" xfId="22306"/>
    <cellStyle name="Heading 3 2 2 45 9 2 3 2" xfId="34196"/>
    <cellStyle name="Heading 3 2 2 45 9 2 4" xfId="28749"/>
    <cellStyle name="Heading 3 2 2 45 9 3" xfId="23711"/>
    <cellStyle name="Heading 3 2 2 45 9 3 2" xfId="34197"/>
    <cellStyle name="Heading 3 2 2 45 9 4" xfId="21498"/>
    <cellStyle name="Heading 3 2 2 45 9 4 2" xfId="34198"/>
    <cellStyle name="Heading 3 2 2 45 9 5" xfId="27941"/>
    <cellStyle name="Heading 3 2 2 46" xfId="18767"/>
    <cellStyle name="Heading 3 2 2 46 10" xfId="19320"/>
    <cellStyle name="Heading 3 2 2 46 10 2" xfId="20128"/>
    <cellStyle name="Heading 3 2 2 46 10 2 2" xfId="24573"/>
    <cellStyle name="Heading 3 2 2 46 10 2 2 2" xfId="34199"/>
    <cellStyle name="Heading 3 2 2 46 10 2 3" xfId="22360"/>
    <cellStyle name="Heading 3 2 2 46 10 2 3 2" xfId="34200"/>
    <cellStyle name="Heading 3 2 2 46 10 2 4" xfId="28803"/>
    <cellStyle name="Heading 3 2 2 46 10 3" xfId="23765"/>
    <cellStyle name="Heading 3 2 2 46 10 3 2" xfId="34201"/>
    <cellStyle name="Heading 3 2 2 46 10 4" xfId="21552"/>
    <cellStyle name="Heading 3 2 2 46 10 4 2" xfId="34202"/>
    <cellStyle name="Heading 3 2 2 46 10 5" xfId="27995"/>
    <cellStyle name="Heading 3 2 2 46 11" xfId="19372"/>
    <cellStyle name="Heading 3 2 2 46 11 2" xfId="20180"/>
    <cellStyle name="Heading 3 2 2 46 11 2 2" xfId="24625"/>
    <cellStyle name="Heading 3 2 2 46 11 2 2 2" xfId="34203"/>
    <cellStyle name="Heading 3 2 2 46 11 2 3" xfId="22412"/>
    <cellStyle name="Heading 3 2 2 46 11 2 3 2" xfId="34204"/>
    <cellStyle name="Heading 3 2 2 46 11 2 4" xfId="28855"/>
    <cellStyle name="Heading 3 2 2 46 11 3" xfId="23817"/>
    <cellStyle name="Heading 3 2 2 46 11 3 2" xfId="34205"/>
    <cellStyle name="Heading 3 2 2 46 11 4" xfId="21604"/>
    <cellStyle name="Heading 3 2 2 46 11 4 2" xfId="34206"/>
    <cellStyle name="Heading 3 2 2 46 11 5" xfId="28047"/>
    <cellStyle name="Heading 3 2 2 46 12" xfId="19424"/>
    <cellStyle name="Heading 3 2 2 46 12 2" xfId="20232"/>
    <cellStyle name="Heading 3 2 2 46 12 2 2" xfId="24677"/>
    <cellStyle name="Heading 3 2 2 46 12 2 2 2" xfId="34207"/>
    <cellStyle name="Heading 3 2 2 46 12 2 3" xfId="22464"/>
    <cellStyle name="Heading 3 2 2 46 12 2 3 2" xfId="34208"/>
    <cellStyle name="Heading 3 2 2 46 12 2 4" xfId="28907"/>
    <cellStyle name="Heading 3 2 2 46 12 3" xfId="23869"/>
    <cellStyle name="Heading 3 2 2 46 12 3 2" xfId="34209"/>
    <cellStyle name="Heading 3 2 2 46 12 4" xfId="21656"/>
    <cellStyle name="Heading 3 2 2 46 12 4 2" xfId="34210"/>
    <cellStyle name="Heading 3 2 2 46 12 5" xfId="28099"/>
    <cellStyle name="Heading 3 2 2 46 13" xfId="19476"/>
    <cellStyle name="Heading 3 2 2 46 13 2" xfId="20284"/>
    <cellStyle name="Heading 3 2 2 46 13 2 2" xfId="24729"/>
    <cellStyle name="Heading 3 2 2 46 13 2 2 2" xfId="34211"/>
    <cellStyle name="Heading 3 2 2 46 13 2 3" xfId="22516"/>
    <cellStyle name="Heading 3 2 2 46 13 2 3 2" xfId="34212"/>
    <cellStyle name="Heading 3 2 2 46 13 2 4" xfId="28959"/>
    <cellStyle name="Heading 3 2 2 46 13 3" xfId="23921"/>
    <cellStyle name="Heading 3 2 2 46 13 3 2" xfId="34213"/>
    <cellStyle name="Heading 3 2 2 46 13 4" xfId="21708"/>
    <cellStyle name="Heading 3 2 2 46 13 4 2" xfId="34214"/>
    <cellStyle name="Heading 3 2 2 46 13 5" xfId="28151"/>
    <cellStyle name="Heading 3 2 2 46 14" xfId="19528"/>
    <cellStyle name="Heading 3 2 2 46 14 2" xfId="20336"/>
    <cellStyle name="Heading 3 2 2 46 14 2 2" xfId="24781"/>
    <cellStyle name="Heading 3 2 2 46 14 2 2 2" xfId="34215"/>
    <cellStyle name="Heading 3 2 2 46 14 2 3" xfId="22568"/>
    <cellStyle name="Heading 3 2 2 46 14 2 3 2" xfId="34216"/>
    <cellStyle name="Heading 3 2 2 46 14 2 4" xfId="29011"/>
    <cellStyle name="Heading 3 2 2 46 14 3" xfId="23973"/>
    <cellStyle name="Heading 3 2 2 46 14 3 2" xfId="34217"/>
    <cellStyle name="Heading 3 2 2 46 14 4" xfId="21760"/>
    <cellStyle name="Heading 3 2 2 46 14 4 2" xfId="34218"/>
    <cellStyle name="Heading 3 2 2 46 14 5" xfId="28203"/>
    <cellStyle name="Heading 3 2 2 46 15" xfId="19580"/>
    <cellStyle name="Heading 3 2 2 46 15 2" xfId="20388"/>
    <cellStyle name="Heading 3 2 2 46 15 2 2" xfId="24833"/>
    <cellStyle name="Heading 3 2 2 46 15 2 2 2" xfId="34219"/>
    <cellStyle name="Heading 3 2 2 46 15 2 3" xfId="22620"/>
    <cellStyle name="Heading 3 2 2 46 15 2 3 2" xfId="34220"/>
    <cellStyle name="Heading 3 2 2 46 15 2 4" xfId="29063"/>
    <cellStyle name="Heading 3 2 2 46 15 3" xfId="24025"/>
    <cellStyle name="Heading 3 2 2 46 15 3 2" xfId="34221"/>
    <cellStyle name="Heading 3 2 2 46 15 4" xfId="21812"/>
    <cellStyle name="Heading 3 2 2 46 15 4 2" xfId="34222"/>
    <cellStyle name="Heading 3 2 2 46 15 5" xfId="28255"/>
    <cellStyle name="Heading 3 2 2 46 16" xfId="19632"/>
    <cellStyle name="Heading 3 2 2 46 16 2" xfId="24077"/>
    <cellStyle name="Heading 3 2 2 46 16 2 2" xfId="34223"/>
    <cellStyle name="Heading 3 2 2 46 16 3" xfId="21864"/>
    <cellStyle name="Heading 3 2 2 46 16 3 2" xfId="34224"/>
    <cellStyle name="Heading 3 2 2 46 16 4" xfId="28307"/>
    <cellStyle name="Heading 3 2 2 46 17" xfId="27506"/>
    <cellStyle name="Heading 3 2 2 46 2" xfId="18828"/>
    <cellStyle name="Heading 3 2 2 46 2 2" xfId="19712"/>
    <cellStyle name="Heading 3 2 2 46 2 2 2" xfId="24157"/>
    <cellStyle name="Heading 3 2 2 46 2 2 2 2" xfId="34225"/>
    <cellStyle name="Heading 3 2 2 46 2 2 3" xfId="21944"/>
    <cellStyle name="Heading 3 2 2 46 2 2 3 2" xfId="34226"/>
    <cellStyle name="Heading 3 2 2 46 2 2 4" xfId="28387"/>
    <cellStyle name="Heading 3 2 2 46 2 3" xfId="23329"/>
    <cellStyle name="Heading 3 2 2 46 2 3 2" xfId="34227"/>
    <cellStyle name="Heading 3 2 2 46 2 4" xfId="21116"/>
    <cellStyle name="Heading 3 2 2 46 2 4 2" xfId="34228"/>
    <cellStyle name="Heading 3 2 2 46 2 5" xfId="27579"/>
    <cellStyle name="Heading 3 2 2 46 3" xfId="18882"/>
    <cellStyle name="Heading 3 2 2 46 3 2" xfId="19764"/>
    <cellStyle name="Heading 3 2 2 46 3 2 2" xfId="24209"/>
    <cellStyle name="Heading 3 2 2 46 3 2 2 2" xfId="34229"/>
    <cellStyle name="Heading 3 2 2 46 3 2 3" xfId="21996"/>
    <cellStyle name="Heading 3 2 2 46 3 2 3 2" xfId="34230"/>
    <cellStyle name="Heading 3 2 2 46 3 2 4" xfId="28439"/>
    <cellStyle name="Heading 3 2 2 46 3 3" xfId="18956"/>
    <cellStyle name="Heading 3 2 2 46 3 3 2" xfId="23401"/>
    <cellStyle name="Heading 3 2 2 46 3 3 2 2" xfId="34232"/>
    <cellStyle name="Heading 3 2 2 46 3 3 3" xfId="21188"/>
    <cellStyle name="Heading 3 2 2 46 3 3 3 2" xfId="34233"/>
    <cellStyle name="Heading 3 2 2 46 3 3 4" xfId="34231"/>
    <cellStyle name="Heading 3 2 2 46 3 4" xfId="27631"/>
    <cellStyle name="Heading 3 2 2 46 4" xfId="19008"/>
    <cellStyle name="Heading 3 2 2 46 4 2" xfId="19816"/>
    <cellStyle name="Heading 3 2 2 46 4 2 2" xfId="24261"/>
    <cellStyle name="Heading 3 2 2 46 4 2 2 2" xfId="34234"/>
    <cellStyle name="Heading 3 2 2 46 4 2 3" xfId="22048"/>
    <cellStyle name="Heading 3 2 2 46 4 2 3 2" xfId="34235"/>
    <cellStyle name="Heading 3 2 2 46 4 2 4" xfId="28491"/>
    <cellStyle name="Heading 3 2 2 46 4 3" xfId="23453"/>
    <cellStyle name="Heading 3 2 2 46 4 3 2" xfId="34236"/>
    <cellStyle name="Heading 3 2 2 46 4 4" xfId="21240"/>
    <cellStyle name="Heading 3 2 2 46 4 4 2" xfId="34237"/>
    <cellStyle name="Heading 3 2 2 46 4 5" xfId="27683"/>
    <cellStyle name="Heading 3 2 2 46 5" xfId="19060"/>
    <cellStyle name="Heading 3 2 2 46 5 2" xfId="19868"/>
    <cellStyle name="Heading 3 2 2 46 5 2 2" xfId="24313"/>
    <cellStyle name="Heading 3 2 2 46 5 2 2 2" xfId="34238"/>
    <cellStyle name="Heading 3 2 2 46 5 2 3" xfId="22100"/>
    <cellStyle name="Heading 3 2 2 46 5 2 3 2" xfId="34239"/>
    <cellStyle name="Heading 3 2 2 46 5 2 4" xfId="28543"/>
    <cellStyle name="Heading 3 2 2 46 5 3" xfId="23505"/>
    <cellStyle name="Heading 3 2 2 46 5 3 2" xfId="34240"/>
    <cellStyle name="Heading 3 2 2 46 5 4" xfId="21292"/>
    <cellStyle name="Heading 3 2 2 46 5 4 2" xfId="34241"/>
    <cellStyle name="Heading 3 2 2 46 5 5" xfId="27735"/>
    <cellStyle name="Heading 3 2 2 46 6" xfId="19112"/>
    <cellStyle name="Heading 3 2 2 46 6 2" xfId="19920"/>
    <cellStyle name="Heading 3 2 2 46 6 2 2" xfId="24365"/>
    <cellStyle name="Heading 3 2 2 46 6 2 2 2" xfId="34242"/>
    <cellStyle name="Heading 3 2 2 46 6 2 3" xfId="22152"/>
    <cellStyle name="Heading 3 2 2 46 6 2 3 2" xfId="34243"/>
    <cellStyle name="Heading 3 2 2 46 6 2 4" xfId="28595"/>
    <cellStyle name="Heading 3 2 2 46 6 3" xfId="23557"/>
    <cellStyle name="Heading 3 2 2 46 6 3 2" xfId="34244"/>
    <cellStyle name="Heading 3 2 2 46 6 4" xfId="21344"/>
    <cellStyle name="Heading 3 2 2 46 6 4 2" xfId="34245"/>
    <cellStyle name="Heading 3 2 2 46 6 5" xfId="27787"/>
    <cellStyle name="Heading 3 2 2 46 7" xfId="19164"/>
    <cellStyle name="Heading 3 2 2 46 7 2" xfId="19972"/>
    <cellStyle name="Heading 3 2 2 46 7 2 2" xfId="24417"/>
    <cellStyle name="Heading 3 2 2 46 7 2 2 2" xfId="34246"/>
    <cellStyle name="Heading 3 2 2 46 7 2 3" xfId="22204"/>
    <cellStyle name="Heading 3 2 2 46 7 2 3 2" xfId="34247"/>
    <cellStyle name="Heading 3 2 2 46 7 2 4" xfId="28647"/>
    <cellStyle name="Heading 3 2 2 46 7 3" xfId="23609"/>
    <cellStyle name="Heading 3 2 2 46 7 3 2" xfId="34248"/>
    <cellStyle name="Heading 3 2 2 46 7 4" xfId="21396"/>
    <cellStyle name="Heading 3 2 2 46 7 4 2" xfId="34249"/>
    <cellStyle name="Heading 3 2 2 46 7 5" xfId="27839"/>
    <cellStyle name="Heading 3 2 2 46 8" xfId="19216"/>
    <cellStyle name="Heading 3 2 2 46 8 2" xfId="20024"/>
    <cellStyle name="Heading 3 2 2 46 8 2 2" xfId="24469"/>
    <cellStyle name="Heading 3 2 2 46 8 2 2 2" xfId="34250"/>
    <cellStyle name="Heading 3 2 2 46 8 2 3" xfId="22256"/>
    <cellStyle name="Heading 3 2 2 46 8 2 3 2" xfId="34251"/>
    <cellStyle name="Heading 3 2 2 46 8 2 4" xfId="28699"/>
    <cellStyle name="Heading 3 2 2 46 8 3" xfId="23661"/>
    <cellStyle name="Heading 3 2 2 46 8 3 2" xfId="34252"/>
    <cellStyle name="Heading 3 2 2 46 8 4" xfId="21448"/>
    <cellStyle name="Heading 3 2 2 46 8 4 2" xfId="34253"/>
    <cellStyle name="Heading 3 2 2 46 8 5" xfId="27891"/>
    <cellStyle name="Heading 3 2 2 46 9" xfId="19268"/>
    <cellStyle name="Heading 3 2 2 46 9 2" xfId="20076"/>
    <cellStyle name="Heading 3 2 2 46 9 2 2" xfId="24521"/>
    <cellStyle name="Heading 3 2 2 46 9 2 2 2" xfId="34254"/>
    <cellStyle name="Heading 3 2 2 46 9 2 3" xfId="22308"/>
    <cellStyle name="Heading 3 2 2 46 9 2 3 2" xfId="34255"/>
    <cellStyle name="Heading 3 2 2 46 9 2 4" xfId="28751"/>
    <cellStyle name="Heading 3 2 2 46 9 3" xfId="23713"/>
    <cellStyle name="Heading 3 2 2 46 9 3 2" xfId="34256"/>
    <cellStyle name="Heading 3 2 2 46 9 4" xfId="21500"/>
    <cellStyle name="Heading 3 2 2 46 9 4 2" xfId="34257"/>
    <cellStyle name="Heading 3 2 2 46 9 5" xfId="27943"/>
    <cellStyle name="Heading 3 2 2 47" xfId="18764"/>
    <cellStyle name="Heading 3 2 2 47 10" xfId="19317"/>
    <cellStyle name="Heading 3 2 2 47 10 2" xfId="20125"/>
    <cellStyle name="Heading 3 2 2 47 10 2 2" xfId="24570"/>
    <cellStyle name="Heading 3 2 2 47 10 2 2 2" xfId="34258"/>
    <cellStyle name="Heading 3 2 2 47 10 2 3" xfId="22357"/>
    <cellStyle name="Heading 3 2 2 47 10 2 3 2" xfId="34259"/>
    <cellStyle name="Heading 3 2 2 47 10 2 4" xfId="28800"/>
    <cellStyle name="Heading 3 2 2 47 10 3" xfId="23762"/>
    <cellStyle name="Heading 3 2 2 47 10 3 2" xfId="34260"/>
    <cellStyle name="Heading 3 2 2 47 10 4" xfId="21549"/>
    <cellStyle name="Heading 3 2 2 47 10 4 2" xfId="34261"/>
    <cellStyle name="Heading 3 2 2 47 10 5" xfId="27992"/>
    <cellStyle name="Heading 3 2 2 47 11" xfId="19369"/>
    <cellStyle name="Heading 3 2 2 47 11 2" xfId="20177"/>
    <cellStyle name="Heading 3 2 2 47 11 2 2" xfId="24622"/>
    <cellStyle name="Heading 3 2 2 47 11 2 2 2" xfId="34262"/>
    <cellStyle name="Heading 3 2 2 47 11 2 3" xfId="22409"/>
    <cellStyle name="Heading 3 2 2 47 11 2 3 2" xfId="34263"/>
    <cellStyle name="Heading 3 2 2 47 11 2 4" xfId="28852"/>
    <cellStyle name="Heading 3 2 2 47 11 3" xfId="23814"/>
    <cellStyle name="Heading 3 2 2 47 11 3 2" xfId="34264"/>
    <cellStyle name="Heading 3 2 2 47 11 4" xfId="21601"/>
    <cellStyle name="Heading 3 2 2 47 11 4 2" xfId="34265"/>
    <cellStyle name="Heading 3 2 2 47 11 5" xfId="28044"/>
    <cellStyle name="Heading 3 2 2 47 12" xfId="19421"/>
    <cellStyle name="Heading 3 2 2 47 12 2" xfId="20229"/>
    <cellStyle name="Heading 3 2 2 47 12 2 2" xfId="24674"/>
    <cellStyle name="Heading 3 2 2 47 12 2 2 2" xfId="34266"/>
    <cellStyle name="Heading 3 2 2 47 12 2 3" xfId="22461"/>
    <cellStyle name="Heading 3 2 2 47 12 2 3 2" xfId="34267"/>
    <cellStyle name="Heading 3 2 2 47 12 2 4" xfId="28904"/>
    <cellStyle name="Heading 3 2 2 47 12 3" xfId="23866"/>
    <cellStyle name="Heading 3 2 2 47 12 3 2" xfId="34268"/>
    <cellStyle name="Heading 3 2 2 47 12 4" xfId="21653"/>
    <cellStyle name="Heading 3 2 2 47 12 4 2" xfId="34269"/>
    <cellStyle name="Heading 3 2 2 47 12 5" xfId="28096"/>
    <cellStyle name="Heading 3 2 2 47 13" xfId="19473"/>
    <cellStyle name="Heading 3 2 2 47 13 2" xfId="20281"/>
    <cellStyle name="Heading 3 2 2 47 13 2 2" xfId="24726"/>
    <cellStyle name="Heading 3 2 2 47 13 2 2 2" xfId="34270"/>
    <cellStyle name="Heading 3 2 2 47 13 2 3" xfId="22513"/>
    <cellStyle name="Heading 3 2 2 47 13 2 3 2" xfId="34271"/>
    <cellStyle name="Heading 3 2 2 47 13 2 4" xfId="28956"/>
    <cellStyle name="Heading 3 2 2 47 13 3" xfId="23918"/>
    <cellStyle name="Heading 3 2 2 47 13 3 2" xfId="34272"/>
    <cellStyle name="Heading 3 2 2 47 13 4" xfId="21705"/>
    <cellStyle name="Heading 3 2 2 47 13 4 2" xfId="34273"/>
    <cellStyle name="Heading 3 2 2 47 13 5" xfId="28148"/>
    <cellStyle name="Heading 3 2 2 47 14" xfId="19525"/>
    <cellStyle name="Heading 3 2 2 47 14 2" xfId="20333"/>
    <cellStyle name="Heading 3 2 2 47 14 2 2" xfId="24778"/>
    <cellStyle name="Heading 3 2 2 47 14 2 2 2" xfId="34274"/>
    <cellStyle name="Heading 3 2 2 47 14 2 3" xfId="22565"/>
    <cellStyle name="Heading 3 2 2 47 14 2 3 2" xfId="34275"/>
    <cellStyle name="Heading 3 2 2 47 14 2 4" xfId="29008"/>
    <cellStyle name="Heading 3 2 2 47 14 3" xfId="23970"/>
    <cellStyle name="Heading 3 2 2 47 14 3 2" xfId="34276"/>
    <cellStyle name="Heading 3 2 2 47 14 4" xfId="21757"/>
    <cellStyle name="Heading 3 2 2 47 14 4 2" xfId="34277"/>
    <cellStyle name="Heading 3 2 2 47 14 5" xfId="28200"/>
    <cellStyle name="Heading 3 2 2 47 15" xfId="19577"/>
    <cellStyle name="Heading 3 2 2 47 15 2" xfId="20385"/>
    <cellStyle name="Heading 3 2 2 47 15 2 2" xfId="24830"/>
    <cellStyle name="Heading 3 2 2 47 15 2 2 2" xfId="34278"/>
    <cellStyle name="Heading 3 2 2 47 15 2 3" xfId="22617"/>
    <cellStyle name="Heading 3 2 2 47 15 2 3 2" xfId="34279"/>
    <cellStyle name="Heading 3 2 2 47 15 2 4" xfId="29060"/>
    <cellStyle name="Heading 3 2 2 47 15 3" xfId="24022"/>
    <cellStyle name="Heading 3 2 2 47 15 3 2" xfId="34280"/>
    <cellStyle name="Heading 3 2 2 47 15 4" xfId="21809"/>
    <cellStyle name="Heading 3 2 2 47 15 4 2" xfId="34281"/>
    <cellStyle name="Heading 3 2 2 47 15 5" xfId="28252"/>
    <cellStyle name="Heading 3 2 2 47 16" xfId="19629"/>
    <cellStyle name="Heading 3 2 2 47 16 2" xfId="24074"/>
    <cellStyle name="Heading 3 2 2 47 16 2 2" xfId="34282"/>
    <cellStyle name="Heading 3 2 2 47 16 3" xfId="21861"/>
    <cellStyle name="Heading 3 2 2 47 16 3 2" xfId="34283"/>
    <cellStyle name="Heading 3 2 2 47 16 4" xfId="28304"/>
    <cellStyle name="Heading 3 2 2 47 17" xfId="27503"/>
    <cellStyle name="Heading 3 2 2 47 2" xfId="18825"/>
    <cellStyle name="Heading 3 2 2 47 2 2" xfId="19709"/>
    <cellStyle name="Heading 3 2 2 47 2 2 2" xfId="24154"/>
    <cellStyle name="Heading 3 2 2 47 2 2 2 2" xfId="34284"/>
    <cellStyle name="Heading 3 2 2 47 2 2 3" xfId="21941"/>
    <cellStyle name="Heading 3 2 2 47 2 2 3 2" xfId="34285"/>
    <cellStyle name="Heading 3 2 2 47 2 2 4" xfId="28384"/>
    <cellStyle name="Heading 3 2 2 47 2 3" xfId="23326"/>
    <cellStyle name="Heading 3 2 2 47 2 3 2" xfId="34286"/>
    <cellStyle name="Heading 3 2 2 47 2 4" xfId="21113"/>
    <cellStyle name="Heading 3 2 2 47 2 4 2" xfId="34287"/>
    <cellStyle name="Heading 3 2 2 47 2 5" xfId="27576"/>
    <cellStyle name="Heading 3 2 2 47 3" xfId="18879"/>
    <cellStyle name="Heading 3 2 2 47 3 2" xfId="19761"/>
    <cellStyle name="Heading 3 2 2 47 3 2 2" xfId="24206"/>
    <cellStyle name="Heading 3 2 2 47 3 2 2 2" xfId="34288"/>
    <cellStyle name="Heading 3 2 2 47 3 2 3" xfId="21993"/>
    <cellStyle name="Heading 3 2 2 47 3 2 3 2" xfId="34289"/>
    <cellStyle name="Heading 3 2 2 47 3 2 4" xfId="28436"/>
    <cellStyle name="Heading 3 2 2 47 3 3" xfId="18953"/>
    <cellStyle name="Heading 3 2 2 47 3 3 2" xfId="23398"/>
    <cellStyle name="Heading 3 2 2 47 3 3 2 2" xfId="34291"/>
    <cellStyle name="Heading 3 2 2 47 3 3 3" xfId="21185"/>
    <cellStyle name="Heading 3 2 2 47 3 3 3 2" xfId="34292"/>
    <cellStyle name="Heading 3 2 2 47 3 3 4" xfId="34290"/>
    <cellStyle name="Heading 3 2 2 47 3 4" xfId="27628"/>
    <cellStyle name="Heading 3 2 2 47 4" xfId="19005"/>
    <cellStyle name="Heading 3 2 2 47 4 2" xfId="19813"/>
    <cellStyle name="Heading 3 2 2 47 4 2 2" xfId="24258"/>
    <cellStyle name="Heading 3 2 2 47 4 2 2 2" xfId="34293"/>
    <cellStyle name="Heading 3 2 2 47 4 2 3" xfId="22045"/>
    <cellStyle name="Heading 3 2 2 47 4 2 3 2" xfId="34294"/>
    <cellStyle name="Heading 3 2 2 47 4 2 4" xfId="28488"/>
    <cellStyle name="Heading 3 2 2 47 4 3" xfId="23450"/>
    <cellStyle name="Heading 3 2 2 47 4 3 2" xfId="34295"/>
    <cellStyle name="Heading 3 2 2 47 4 4" xfId="21237"/>
    <cellStyle name="Heading 3 2 2 47 4 4 2" xfId="34296"/>
    <cellStyle name="Heading 3 2 2 47 4 5" xfId="27680"/>
    <cellStyle name="Heading 3 2 2 47 5" xfId="19057"/>
    <cellStyle name="Heading 3 2 2 47 5 2" xfId="19865"/>
    <cellStyle name="Heading 3 2 2 47 5 2 2" xfId="24310"/>
    <cellStyle name="Heading 3 2 2 47 5 2 2 2" xfId="34297"/>
    <cellStyle name="Heading 3 2 2 47 5 2 3" xfId="22097"/>
    <cellStyle name="Heading 3 2 2 47 5 2 3 2" xfId="34298"/>
    <cellStyle name="Heading 3 2 2 47 5 2 4" xfId="28540"/>
    <cellStyle name="Heading 3 2 2 47 5 3" xfId="23502"/>
    <cellStyle name="Heading 3 2 2 47 5 3 2" xfId="34299"/>
    <cellStyle name="Heading 3 2 2 47 5 4" xfId="21289"/>
    <cellStyle name="Heading 3 2 2 47 5 4 2" xfId="34300"/>
    <cellStyle name="Heading 3 2 2 47 5 5" xfId="27732"/>
    <cellStyle name="Heading 3 2 2 47 6" xfId="19109"/>
    <cellStyle name="Heading 3 2 2 47 6 2" xfId="19917"/>
    <cellStyle name="Heading 3 2 2 47 6 2 2" xfId="24362"/>
    <cellStyle name="Heading 3 2 2 47 6 2 2 2" xfId="34301"/>
    <cellStyle name="Heading 3 2 2 47 6 2 3" xfId="22149"/>
    <cellStyle name="Heading 3 2 2 47 6 2 3 2" xfId="34302"/>
    <cellStyle name="Heading 3 2 2 47 6 2 4" xfId="28592"/>
    <cellStyle name="Heading 3 2 2 47 6 3" xfId="23554"/>
    <cellStyle name="Heading 3 2 2 47 6 3 2" xfId="34303"/>
    <cellStyle name="Heading 3 2 2 47 6 4" xfId="21341"/>
    <cellStyle name="Heading 3 2 2 47 6 4 2" xfId="34304"/>
    <cellStyle name="Heading 3 2 2 47 6 5" xfId="27784"/>
    <cellStyle name="Heading 3 2 2 47 7" xfId="19161"/>
    <cellStyle name="Heading 3 2 2 47 7 2" xfId="19969"/>
    <cellStyle name="Heading 3 2 2 47 7 2 2" xfId="24414"/>
    <cellStyle name="Heading 3 2 2 47 7 2 2 2" xfId="34305"/>
    <cellStyle name="Heading 3 2 2 47 7 2 3" xfId="22201"/>
    <cellStyle name="Heading 3 2 2 47 7 2 3 2" xfId="34306"/>
    <cellStyle name="Heading 3 2 2 47 7 2 4" xfId="28644"/>
    <cellStyle name="Heading 3 2 2 47 7 3" xfId="23606"/>
    <cellStyle name="Heading 3 2 2 47 7 3 2" xfId="34307"/>
    <cellStyle name="Heading 3 2 2 47 7 4" xfId="21393"/>
    <cellStyle name="Heading 3 2 2 47 7 4 2" xfId="34308"/>
    <cellStyle name="Heading 3 2 2 47 7 5" xfId="27836"/>
    <cellStyle name="Heading 3 2 2 47 8" xfId="19213"/>
    <cellStyle name="Heading 3 2 2 47 8 2" xfId="20021"/>
    <cellStyle name="Heading 3 2 2 47 8 2 2" xfId="24466"/>
    <cellStyle name="Heading 3 2 2 47 8 2 2 2" xfId="34309"/>
    <cellStyle name="Heading 3 2 2 47 8 2 3" xfId="22253"/>
    <cellStyle name="Heading 3 2 2 47 8 2 3 2" xfId="34310"/>
    <cellStyle name="Heading 3 2 2 47 8 2 4" xfId="28696"/>
    <cellStyle name="Heading 3 2 2 47 8 3" xfId="23658"/>
    <cellStyle name="Heading 3 2 2 47 8 3 2" xfId="34311"/>
    <cellStyle name="Heading 3 2 2 47 8 4" xfId="21445"/>
    <cellStyle name="Heading 3 2 2 47 8 4 2" xfId="34312"/>
    <cellStyle name="Heading 3 2 2 47 8 5" xfId="27888"/>
    <cellStyle name="Heading 3 2 2 47 9" xfId="19265"/>
    <cellStyle name="Heading 3 2 2 47 9 2" xfId="20073"/>
    <cellStyle name="Heading 3 2 2 47 9 2 2" xfId="24518"/>
    <cellStyle name="Heading 3 2 2 47 9 2 2 2" xfId="34313"/>
    <cellStyle name="Heading 3 2 2 47 9 2 3" xfId="22305"/>
    <cellStyle name="Heading 3 2 2 47 9 2 3 2" xfId="34314"/>
    <cellStyle name="Heading 3 2 2 47 9 2 4" xfId="28748"/>
    <cellStyle name="Heading 3 2 2 47 9 3" xfId="23710"/>
    <cellStyle name="Heading 3 2 2 47 9 3 2" xfId="34315"/>
    <cellStyle name="Heading 3 2 2 47 9 4" xfId="21497"/>
    <cellStyle name="Heading 3 2 2 47 9 4 2" xfId="34316"/>
    <cellStyle name="Heading 3 2 2 47 9 5" xfId="27940"/>
    <cellStyle name="Heading 3 2 2 48" xfId="18770"/>
    <cellStyle name="Heading 3 2 2 48 10" xfId="19323"/>
    <cellStyle name="Heading 3 2 2 48 10 2" xfId="20131"/>
    <cellStyle name="Heading 3 2 2 48 10 2 2" xfId="24576"/>
    <cellStyle name="Heading 3 2 2 48 10 2 2 2" xfId="34317"/>
    <cellStyle name="Heading 3 2 2 48 10 2 3" xfId="22363"/>
    <cellStyle name="Heading 3 2 2 48 10 2 3 2" xfId="34318"/>
    <cellStyle name="Heading 3 2 2 48 10 2 4" xfId="28806"/>
    <cellStyle name="Heading 3 2 2 48 10 3" xfId="23768"/>
    <cellStyle name="Heading 3 2 2 48 10 3 2" xfId="34319"/>
    <cellStyle name="Heading 3 2 2 48 10 4" xfId="21555"/>
    <cellStyle name="Heading 3 2 2 48 10 4 2" xfId="34320"/>
    <cellStyle name="Heading 3 2 2 48 10 5" xfId="27998"/>
    <cellStyle name="Heading 3 2 2 48 11" xfId="19375"/>
    <cellStyle name="Heading 3 2 2 48 11 2" xfId="20183"/>
    <cellStyle name="Heading 3 2 2 48 11 2 2" xfId="24628"/>
    <cellStyle name="Heading 3 2 2 48 11 2 2 2" xfId="34321"/>
    <cellStyle name="Heading 3 2 2 48 11 2 3" xfId="22415"/>
    <cellStyle name="Heading 3 2 2 48 11 2 3 2" xfId="34322"/>
    <cellStyle name="Heading 3 2 2 48 11 2 4" xfId="28858"/>
    <cellStyle name="Heading 3 2 2 48 11 3" xfId="23820"/>
    <cellStyle name="Heading 3 2 2 48 11 3 2" xfId="34323"/>
    <cellStyle name="Heading 3 2 2 48 11 4" xfId="21607"/>
    <cellStyle name="Heading 3 2 2 48 11 4 2" xfId="34324"/>
    <cellStyle name="Heading 3 2 2 48 11 5" xfId="28050"/>
    <cellStyle name="Heading 3 2 2 48 12" xfId="19427"/>
    <cellStyle name="Heading 3 2 2 48 12 2" xfId="20235"/>
    <cellStyle name="Heading 3 2 2 48 12 2 2" xfId="24680"/>
    <cellStyle name="Heading 3 2 2 48 12 2 2 2" xfId="34325"/>
    <cellStyle name="Heading 3 2 2 48 12 2 3" xfId="22467"/>
    <cellStyle name="Heading 3 2 2 48 12 2 3 2" xfId="34326"/>
    <cellStyle name="Heading 3 2 2 48 12 2 4" xfId="28910"/>
    <cellStyle name="Heading 3 2 2 48 12 3" xfId="23872"/>
    <cellStyle name="Heading 3 2 2 48 12 3 2" xfId="34327"/>
    <cellStyle name="Heading 3 2 2 48 12 4" xfId="21659"/>
    <cellStyle name="Heading 3 2 2 48 12 4 2" xfId="34328"/>
    <cellStyle name="Heading 3 2 2 48 12 5" xfId="28102"/>
    <cellStyle name="Heading 3 2 2 48 13" xfId="19479"/>
    <cellStyle name="Heading 3 2 2 48 13 2" xfId="20287"/>
    <cellStyle name="Heading 3 2 2 48 13 2 2" xfId="24732"/>
    <cellStyle name="Heading 3 2 2 48 13 2 2 2" xfId="34329"/>
    <cellStyle name="Heading 3 2 2 48 13 2 3" xfId="22519"/>
    <cellStyle name="Heading 3 2 2 48 13 2 3 2" xfId="34330"/>
    <cellStyle name="Heading 3 2 2 48 13 2 4" xfId="28962"/>
    <cellStyle name="Heading 3 2 2 48 13 3" xfId="23924"/>
    <cellStyle name="Heading 3 2 2 48 13 3 2" xfId="34331"/>
    <cellStyle name="Heading 3 2 2 48 13 4" xfId="21711"/>
    <cellStyle name="Heading 3 2 2 48 13 4 2" xfId="34332"/>
    <cellStyle name="Heading 3 2 2 48 13 5" xfId="28154"/>
    <cellStyle name="Heading 3 2 2 48 14" xfId="19531"/>
    <cellStyle name="Heading 3 2 2 48 14 2" xfId="20339"/>
    <cellStyle name="Heading 3 2 2 48 14 2 2" xfId="24784"/>
    <cellStyle name="Heading 3 2 2 48 14 2 2 2" xfId="34333"/>
    <cellStyle name="Heading 3 2 2 48 14 2 3" xfId="22571"/>
    <cellStyle name="Heading 3 2 2 48 14 2 3 2" xfId="34334"/>
    <cellStyle name="Heading 3 2 2 48 14 2 4" xfId="29014"/>
    <cellStyle name="Heading 3 2 2 48 14 3" xfId="23976"/>
    <cellStyle name="Heading 3 2 2 48 14 3 2" xfId="34335"/>
    <cellStyle name="Heading 3 2 2 48 14 4" xfId="21763"/>
    <cellStyle name="Heading 3 2 2 48 14 4 2" xfId="34336"/>
    <cellStyle name="Heading 3 2 2 48 14 5" xfId="28206"/>
    <cellStyle name="Heading 3 2 2 48 15" xfId="19583"/>
    <cellStyle name="Heading 3 2 2 48 15 2" xfId="20391"/>
    <cellStyle name="Heading 3 2 2 48 15 2 2" xfId="24836"/>
    <cellStyle name="Heading 3 2 2 48 15 2 2 2" xfId="34337"/>
    <cellStyle name="Heading 3 2 2 48 15 2 3" xfId="22623"/>
    <cellStyle name="Heading 3 2 2 48 15 2 3 2" xfId="34338"/>
    <cellStyle name="Heading 3 2 2 48 15 2 4" xfId="29066"/>
    <cellStyle name="Heading 3 2 2 48 15 3" xfId="24028"/>
    <cellStyle name="Heading 3 2 2 48 15 3 2" xfId="34339"/>
    <cellStyle name="Heading 3 2 2 48 15 4" xfId="21815"/>
    <cellStyle name="Heading 3 2 2 48 15 4 2" xfId="34340"/>
    <cellStyle name="Heading 3 2 2 48 15 5" xfId="28258"/>
    <cellStyle name="Heading 3 2 2 48 16" xfId="19635"/>
    <cellStyle name="Heading 3 2 2 48 16 2" xfId="24080"/>
    <cellStyle name="Heading 3 2 2 48 16 2 2" xfId="34341"/>
    <cellStyle name="Heading 3 2 2 48 16 3" xfId="21867"/>
    <cellStyle name="Heading 3 2 2 48 16 3 2" xfId="34342"/>
    <cellStyle name="Heading 3 2 2 48 16 4" xfId="28310"/>
    <cellStyle name="Heading 3 2 2 48 17" xfId="27509"/>
    <cellStyle name="Heading 3 2 2 48 2" xfId="18831"/>
    <cellStyle name="Heading 3 2 2 48 2 2" xfId="19715"/>
    <cellStyle name="Heading 3 2 2 48 2 2 2" xfId="24160"/>
    <cellStyle name="Heading 3 2 2 48 2 2 2 2" xfId="34343"/>
    <cellStyle name="Heading 3 2 2 48 2 2 3" xfId="21947"/>
    <cellStyle name="Heading 3 2 2 48 2 2 3 2" xfId="34344"/>
    <cellStyle name="Heading 3 2 2 48 2 2 4" xfId="28390"/>
    <cellStyle name="Heading 3 2 2 48 2 3" xfId="23332"/>
    <cellStyle name="Heading 3 2 2 48 2 3 2" xfId="34345"/>
    <cellStyle name="Heading 3 2 2 48 2 4" xfId="21119"/>
    <cellStyle name="Heading 3 2 2 48 2 4 2" xfId="34346"/>
    <cellStyle name="Heading 3 2 2 48 2 5" xfId="27582"/>
    <cellStyle name="Heading 3 2 2 48 3" xfId="18885"/>
    <cellStyle name="Heading 3 2 2 48 3 2" xfId="19767"/>
    <cellStyle name="Heading 3 2 2 48 3 2 2" xfId="24212"/>
    <cellStyle name="Heading 3 2 2 48 3 2 2 2" xfId="34347"/>
    <cellStyle name="Heading 3 2 2 48 3 2 3" xfId="21999"/>
    <cellStyle name="Heading 3 2 2 48 3 2 3 2" xfId="34348"/>
    <cellStyle name="Heading 3 2 2 48 3 2 4" xfId="28442"/>
    <cellStyle name="Heading 3 2 2 48 3 3" xfId="18959"/>
    <cellStyle name="Heading 3 2 2 48 3 3 2" xfId="23404"/>
    <cellStyle name="Heading 3 2 2 48 3 3 2 2" xfId="34350"/>
    <cellStyle name="Heading 3 2 2 48 3 3 3" xfId="21191"/>
    <cellStyle name="Heading 3 2 2 48 3 3 3 2" xfId="34351"/>
    <cellStyle name="Heading 3 2 2 48 3 3 4" xfId="34349"/>
    <cellStyle name="Heading 3 2 2 48 3 4" xfId="27634"/>
    <cellStyle name="Heading 3 2 2 48 4" xfId="19011"/>
    <cellStyle name="Heading 3 2 2 48 4 2" xfId="19819"/>
    <cellStyle name="Heading 3 2 2 48 4 2 2" xfId="24264"/>
    <cellStyle name="Heading 3 2 2 48 4 2 2 2" xfId="34352"/>
    <cellStyle name="Heading 3 2 2 48 4 2 3" xfId="22051"/>
    <cellStyle name="Heading 3 2 2 48 4 2 3 2" xfId="34353"/>
    <cellStyle name="Heading 3 2 2 48 4 2 4" xfId="28494"/>
    <cellStyle name="Heading 3 2 2 48 4 3" xfId="23456"/>
    <cellStyle name="Heading 3 2 2 48 4 3 2" xfId="34354"/>
    <cellStyle name="Heading 3 2 2 48 4 4" xfId="21243"/>
    <cellStyle name="Heading 3 2 2 48 4 4 2" xfId="34355"/>
    <cellStyle name="Heading 3 2 2 48 4 5" xfId="27686"/>
    <cellStyle name="Heading 3 2 2 48 5" xfId="19063"/>
    <cellStyle name="Heading 3 2 2 48 5 2" xfId="19871"/>
    <cellStyle name="Heading 3 2 2 48 5 2 2" xfId="24316"/>
    <cellStyle name="Heading 3 2 2 48 5 2 2 2" xfId="34356"/>
    <cellStyle name="Heading 3 2 2 48 5 2 3" xfId="22103"/>
    <cellStyle name="Heading 3 2 2 48 5 2 3 2" xfId="34357"/>
    <cellStyle name="Heading 3 2 2 48 5 2 4" xfId="28546"/>
    <cellStyle name="Heading 3 2 2 48 5 3" xfId="23508"/>
    <cellStyle name="Heading 3 2 2 48 5 3 2" xfId="34358"/>
    <cellStyle name="Heading 3 2 2 48 5 4" xfId="21295"/>
    <cellStyle name="Heading 3 2 2 48 5 4 2" xfId="34359"/>
    <cellStyle name="Heading 3 2 2 48 5 5" xfId="27738"/>
    <cellStyle name="Heading 3 2 2 48 6" xfId="19115"/>
    <cellStyle name="Heading 3 2 2 48 6 2" xfId="19923"/>
    <cellStyle name="Heading 3 2 2 48 6 2 2" xfId="24368"/>
    <cellStyle name="Heading 3 2 2 48 6 2 2 2" xfId="34360"/>
    <cellStyle name="Heading 3 2 2 48 6 2 3" xfId="22155"/>
    <cellStyle name="Heading 3 2 2 48 6 2 3 2" xfId="34361"/>
    <cellStyle name="Heading 3 2 2 48 6 2 4" xfId="28598"/>
    <cellStyle name="Heading 3 2 2 48 6 3" xfId="23560"/>
    <cellStyle name="Heading 3 2 2 48 6 3 2" xfId="34362"/>
    <cellStyle name="Heading 3 2 2 48 6 4" xfId="21347"/>
    <cellStyle name="Heading 3 2 2 48 6 4 2" xfId="34363"/>
    <cellStyle name="Heading 3 2 2 48 6 5" xfId="27790"/>
    <cellStyle name="Heading 3 2 2 48 7" xfId="19167"/>
    <cellStyle name="Heading 3 2 2 48 7 2" xfId="19975"/>
    <cellStyle name="Heading 3 2 2 48 7 2 2" xfId="24420"/>
    <cellStyle name="Heading 3 2 2 48 7 2 2 2" xfId="34364"/>
    <cellStyle name="Heading 3 2 2 48 7 2 3" xfId="22207"/>
    <cellStyle name="Heading 3 2 2 48 7 2 3 2" xfId="34365"/>
    <cellStyle name="Heading 3 2 2 48 7 2 4" xfId="28650"/>
    <cellStyle name="Heading 3 2 2 48 7 3" xfId="23612"/>
    <cellStyle name="Heading 3 2 2 48 7 3 2" xfId="34366"/>
    <cellStyle name="Heading 3 2 2 48 7 4" xfId="21399"/>
    <cellStyle name="Heading 3 2 2 48 7 4 2" xfId="34367"/>
    <cellStyle name="Heading 3 2 2 48 7 5" xfId="27842"/>
    <cellStyle name="Heading 3 2 2 48 8" xfId="19219"/>
    <cellStyle name="Heading 3 2 2 48 8 2" xfId="20027"/>
    <cellStyle name="Heading 3 2 2 48 8 2 2" xfId="24472"/>
    <cellStyle name="Heading 3 2 2 48 8 2 2 2" xfId="34368"/>
    <cellStyle name="Heading 3 2 2 48 8 2 3" xfId="22259"/>
    <cellStyle name="Heading 3 2 2 48 8 2 3 2" xfId="34369"/>
    <cellStyle name="Heading 3 2 2 48 8 2 4" xfId="28702"/>
    <cellStyle name="Heading 3 2 2 48 8 3" xfId="23664"/>
    <cellStyle name="Heading 3 2 2 48 8 3 2" xfId="34370"/>
    <cellStyle name="Heading 3 2 2 48 8 4" xfId="21451"/>
    <cellStyle name="Heading 3 2 2 48 8 4 2" xfId="34371"/>
    <cellStyle name="Heading 3 2 2 48 8 5" xfId="27894"/>
    <cellStyle name="Heading 3 2 2 48 9" xfId="19271"/>
    <cellStyle name="Heading 3 2 2 48 9 2" xfId="20079"/>
    <cellStyle name="Heading 3 2 2 48 9 2 2" xfId="24524"/>
    <cellStyle name="Heading 3 2 2 48 9 2 2 2" xfId="34372"/>
    <cellStyle name="Heading 3 2 2 48 9 2 3" xfId="22311"/>
    <cellStyle name="Heading 3 2 2 48 9 2 3 2" xfId="34373"/>
    <cellStyle name="Heading 3 2 2 48 9 2 4" xfId="28754"/>
    <cellStyle name="Heading 3 2 2 48 9 3" xfId="23716"/>
    <cellStyle name="Heading 3 2 2 48 9 3 2" xfId="34374"/>
    <cellStyle name="Heading 3 2 2 48 9 4" xfId="21503"/>
    <cellStyle name="Heading 3 2 2 48 9 4 2" xfId="34375"/>
    <cellStyle name="Heading 3 2 2 48 9 5" xfId="27946"/>
    <cellStyle name="Heading 3 2 2 49" xfId="18769"/>
    <cellStyle name="Heading 3 2 2 49 10" xfId="19322"/>
    <cellStyle name="Heading 3 2 2 49 10 2" xfId="20130"/>
    <cellStyle name="Heading 3 2 2 49 10 2 2" xfId="24575"/>
    <cellStyle name="Heading 3 2 2 49 10 2 2 2" xfId="34376"/>
    <cellStyle name="Heading 3 2 2 49 10 2 3" xfId="22362"/>
    <cellStyle name="Heading 3 2 2 49 10 2 3 2" xfId="34377"/>
    <cellStyle name="Heading 3 2 2 49 10 2 4" xfId="28805"/>
    <cellStyle name="Heading 3 2 2 49 10 3" xfId="23767"/>
    <cellStyle name="Heading 3 2 2 49 10 3 2" xfId="34378"/>
    <cellStyle name="Heading 3 2 2 49 10 4" xfId="21554"/>
    <cellStyle name="Heading 3 2 2 49 10 4 2" xfId="34379"/>
    <cellStyle name="Heading 3 2 2 49 10 5" xfId="27997"/>
    <cellStyle name="Heading 3 2 2 49 11" xfId="19374"/>
    <cellStyle name="Heading 3 2 2 49 11 2" xfId="20182"/>
    <cellStyle name="Heading 3 2 2 49 11 2 2" xfId="24627"/>
    <cellStyle name="Heading 3 2 2 49 11 2 2 2" xfId="34380"/>
    <cellStyle name="Heading 3 2 2 49 11 2 3" xfId="22414"/>
    <cellStyle name="Heading 3 2 2 49 11 2 3 2" xfId="34381"/>
    <cellStyle name="Heading 3 2 2 49 11 2 4" xfId="28857"/>
    <cellStyle name="Heading 3 2 2 49 11 3" xfId="23819"/>
    <cellStyle name="Heading 3 2 2 49 11 3 2" xfId="34382"/>
    <cellStyle name="Heading 3 2 2 49 11 4" xfId="21606"/>
    <cellStyle name="Heading 3 2 2 49 11 4 2" xfId="34383"/>
    <cellStyle name="Heading 3 2 2 49 11 5" xfId="28049"/>
    <cellStyle name="Heading 3 2 2 49 12" xfId="19426"/>
    <cellStyle name="Heading 3 2 2 49 12 2" xfId="20234"/>
    <cellStyle name="Heading 3 2 2 49 12 2 2" xfId="24679"/>
    <cellStyle name="Heading 3 2 2 49 12 2 2 2" xfId="34384"/>
    <cellStyle name="Heading 3 2 2 49 12 2 3" xfId="22466"/>
    <cellStyle name="Heading 3 2 2 49 12 2 3 2" xfId="34385"/>
    <cellStyle name="Heading 3 2 2 49 12 2 4" xfId="28909"/>
    <cellStyle name="Heading 3 2 2 49 12 3" xfId="23871"/>
    <cellStyle name="Heading 3 2 2 49 12 3 2" xfId="34386"/>
    <cellStyle name="Heading 3 2 2 49 12 4" xfId="21658"/>
    <cellStyle name="Heading 3 2 2 49 12 4 2" xfId="34387"/>
    <cellStyle name="Heading 3 2 2 49 12 5" xfId="28101"/>
    <cellStyle name="Heading 3 2 2 49 13" xfId="19478"/>
    <cellStyle name="Heading 3 2 2 49 13 2" xfId="20286"/>
    <cellStyle name="Heading 3 2 2 49 13 2 2" xfId="24731"/>
    <cellStyle name="Heading 3 2 2 49 13 2 2 2" xfId="34388"/>
    <cellStyle name="Heading 3 2 2 49 13 2 3" xfId="22518"/>
    <cellStyle name="Heading 3 2 2 49 13 2 3 2" xfId="34389"/>
    <cellStyle name="Heading 3 2 2 49 13 2 4" xfId="28961"/>
    <cellStyle name="Heading 3 2 2 49 13 3" xfId="23923"/>
    <cellStyle name="Heading 3 2 2 49 13 3 2" xfId="34390"/>
    <cellStyle name="Heading 3 2 2 49 13 4" xfId="21710"/>
    <cellStyle name="Heading 3 2 2 49 13 4 2" xfId="34391"/>
    <cellStyle name="Heading 3 2 2 49 13 5" xfId="28153"/>
    <cellStyle name="Heading 3 2 2 49 14" xfId="19530"/>
    <cellStyle name="Heading 3 2 2 49 14 2" xfId="20338"/>
    <cellStyle name="Heading 3 2 2 49 14 2 2" xfId="24783"/>
    <cellStyle name="Heading 3 2 2 49 14 2 2 2" xfId="34392"/>
    <cellStyle name="Heading 3 2 2 49 14 2 3" xfId="22570"/>
    <cellStyle name="Heading 3 2 2 49 14 2 3 2" xfId="34393"/>
    <cellStyle name="Heading 3 2 2 49 14 2 4" xfId="29013"/>
    <cellStyle name="Heading 3 2 2 49 14 3" xfId="23975"/>
    <cellStyle name="Heading 3 2 2 49 14 3 2" xfId="34394"/>
    <cellStyle name="Heading 3 2 2 49 14 4" xfId="21762"/>
    <cellStyle name="Heading 3 2 2 49 14 4 2" xfId="34395"/>
    <cellStyle name="Heading 3 2 2 49 14 5" xfId="28205"/>
    <cellStyle name="Heading 3 2 2 49 15" xfId="19582"/>
    <cellStyle name="Heading 3 2 2 49 15 2" xfId="20390"/>
    <cellStyle name="Heading 3 2 2 49 15 2 2" xfId="24835"/>
    <cellStyle name="Heading 3 2 2 49 15 2 2 2" xfId="34396"/>
    <cellStyle name="Heading 3 2 2 49 15 2 3" xfId="22622"/>
    <cellStyle name="Heading 3 2 2 49 15 2 3 2" xfId="34397"/>
    <cellStyle name="Heading 3 2 2 49 15 2 4" xfId="29065"/>
    <cellStyle name="Heading 3 2 2 49 15 3" xfId="24027"/>
    <cellStyle name="Heading 3 2 2 49 15 3 2" xfId="34398"/>
    <cellStyle name="Heading 3 2 2 49 15 4" xfId="21814"/>
    <cellStyle name="Heading 3 2 2 49 15 4 2" xfId="34399"/>
    <cellStyle name="Heading 3 2 2 49 15 5" xfId="28257"/>
    <cellStyle name="Heading 3 2 2 49 16" xfId="19634"/>
    <cellStyle name="Heading 3 2 2 49 16 2" xfId="24079"/>
    <cellStyle name="Heading 3 2 2 49 16 2 2" xfId="34400"/>
    <cellStyle name="Heading 3 2 2 49 16 3" xfId="21866"/>
    <cellStyle name="Heading 3 2 2 49 16 3 2" xfId="34401"/>
    <cellStyle name="Heading 3 2 2 49 16 4" xfId="28309"/>
    <cellStyle name="Heading 3 2 2 49 17" xfId="27508"/>
    <cellStyle name="Heading 3 2 2 49 2" xfId="18830"/>
    <cellStyle name="Heading 3 2 2 49 2 2" xfId="19714"/>
    <cellStyle name="Heading 3 2 2 49 2 2 2" xfId="24159"/>
    <cellStyle name="Heading 3 2 2 49 2 2 2 2" xfId="34402"/>
    <cellStyle name="Heading 3 2 2 49 2 2 3" xfId="21946"/>
    <cellStyle name="Heading 3 2 2 49 2 2 3 2" xfId="34403"/>
    <cellStyle name="Heading 3 2 2 49 2 2 4" xfId="28389"/>
    <cellStyle name="Heading 3 2 2 49 2 3" xfId="23331"/>
    <cellStyle name="Heading 3 2 2 49 2 3 2" xfId="34404"/>
    <cellStyle name="Heading 3 2 2 49 2 4" xfId="21118"/>
    <cellStyle name="Heading 3 2 2 49 2 4 2" xfId="34405"/>
    <cellStyle name="Heading 3 2 2 49 2 5" xfId="27581"/>
    <cellStyle name="Heading 3 2 2 49 3" xfId="18884"/>
    <cellStyle name="Heading 3 2 2 49 3 2" xfId="19766"/>
    <cellStyle name="Heading 3 2 2 49 3 2 2" xfId="24211"/>
    <cellStyle name="Heading 3 2 2 49 3 2 2 2" xfId="34406"/>
    <cellStyle name="Heading 3 2 2 49 3 2 3" xfId="21998"/>
    <cellStyle name="Heading 3 2 2 49 3 2 3 2" xfId="34407"/>
    <cellStyle name="Heading 3 2 2 49 3 2 4" xfId="28441"/>
    <cellStyle name="Heading 3 2 2 49 3 3" xfId="18958"/>
    <cellStyle name="Heading 3 2 2 49 3 3 2" xfId="23403"/>
    <cellStyle name="Heading 3 2 2 49 3 3 2 2" xfId="34409"/>
    <cellStyle name="Heading 3 2 2 49 3 3 3" xfId="21190"/>
    <cellStyle name="Heading 3 2 2 49 3 3 3 2" xfId="34410"/>
    <cellStyle name="Heading 3 2 2 49 3 3 4" xfId="34408"/>
    <cellStyle name="Heading 3 2 2 49 3 4" xfId="27633"/>
    <cellStyle name="Heading 3 2 2 49 4" xfId="19010"/>
    <cellStyle name="Heading 3 2 2 49 4 2" xfId="19818"/>
    <cellStyle name="Heading 3 2 2 49 4 2 2" xfId="24263"/>
    <cellStyle name="Heading 3 2 2 49 4 2 2 2" xfId="34411"/>
    <cellStyle name="Heading 3 2 2 49 4 2 3" xfId="22050"/>
    <cellStyle name="Heading 3 2 2 49 4 2 3 2" xfId="34412"/>
    <cellStyle name="Heading 3 2 2 49 4 2 4" xfId="28493"/>
    <cellStyle name="Heading 3 2 2 49 4 3" xfId="23455"/>
    <cellStyle name="Heading 3 2 2 49 4 3 2" xfId="34413"/>
    <cellStyle name="Heading 3 2 2 49 4 4" xfId="21242"/>
    <cellStyle name="Heading 3 2 2 49 4 4 2" xfId="34414"/>
    <cellStyle name="Heading 3 2 2 49 4 5" xfId="27685"/>
    <cellStyle name="Heading 3 2 2 49 5" xfId="19062"/>
    <cellStyle name="Heading 3 2 2 49 5 2" xfId="19870"/>
    <cellStyle name="Heading 3 2 2 49 5 2 2" xfId="24315"/>
    <cellStyle name="Heading 3 2 2 49 5 2 2 2" xfId="34415"/>
    <cellStyle name="Heading 3 2 2 49 5 2 3" xfId="22102"/>
    <cellStyle name="Heading 3 2 2 49 5 2 3 2" xfId="34416"/>
    <cellStyle name="Heading 3 2 2 49 5 2 4" xfId="28545"/>
    <cellStyle name="Heading 3 2 2 49 5 3" xfId="23507"/>
    <cellStyle name="Heading 3 2 2 49 5 3 2" xfId="34417"/>
    <cellStyle name="Heading 3 2 2 49 5 4" xfId="21294"/>
    <cellStyle name="Heading 3 2 2 49 5 4 2" xfId="34418"/>
    <cellStyle name="Heading 3 2 2 49 5 5" xfId="27737"/>
    <cellStyle name="Heading 3 2 2 49 6" xfId="19114"/>
    <cellStyle name="Heading 3 2 2 49 6 2" xfId="19922"/>
    <cellStyle name="Heading 3 2 2 49 6 2 2" xfId="24367"/>
    <cellStyle name="Heading 3 2 2 49 6 2 2 2" xfId="34419"/>
    <cellStyle name="Heading 3 2 2 49 6 2 3" xfId="22154"/>
    <cellStyle name="Heading 3 2 2 49 6 2 3 2" xfId="34420"/>
    <cellStyle name="Heading 3 2 2 49 6 2 4" xfId="28597"/>
    <cellStyle name="Heading 3 2 2 49 6 3" xfId="23559"/>
    <cellStyle name="Heading 3 2 2 49 6 3 2" xfId="34421"/>
    <cellStyle name="Heading 3 2 2 49 6 4" xfId="21346"/>
    <cellStyle name="Heading 3 2 2 49 6 4 2" xfId="34422"/>
    <cellStyle name="Heading 3 2 2 49 6 5" xfId="27789"/>
    <cellStyle name="Heading 3 2 2 49 7" xfId="19166"/>
    <cellStyle name="Heading 3 2 2 49 7 2" xfId="19974"/>
    <cellStyle name="Heading 3 2 2 49 7 2 2" xfId="24419"/>
    <cellStyle name="Heading 3 2 2 49 7 2 2 2" xfId="34423"/>
    <cellStyle name="Heading 3 2 2 49 7 2 3" xfId="22206"/>
    <cellStyle name="Heading 3 2 2 49 7 2 3 2" xfId="34424"/>
    <cellStyle name="Heading 3 2 2 49 7 2 4" xfId="28649"/>
    <cellStyle name="Heading 3 2 2 49 7 3" xfId="23611"/>
    <cellStyle name="Heading 3 2 2 49 7 3 2" xfId="34425"/>
    <cellStyle name="Heading 3 2 2 49 7 4" xfId="21398"/>
    <cellStyle name="Heading 3 2 2 49 7 4 2" xfId="34426"/>
    <cellStyle name="Heading 3 2 2 49 7 5" xfId="27841"/>
    <cellStyle name="Heading 3 2 2 49 8" xfId="19218"/>
    <cellStyle name="Heading 3 2 2 49 8 2" xfId="20026"/>
    <cellStyle name="Heading 3 2 2 49 8 2 2" xfId="24471"/>
    <cellStyle name="Heading 3 2 2 49 8 2 2 2" xfId="34427"/>
    <cellStyle name="Heading 3 2 2 49 8 2 3" xfId="22258"/>
    <cellStyle name="Heading 3 2 2 49 8 2 3 2" xfId="34428"/>
    <cellStyle name="Heading 3 2 2 49 8 2 4" xfId="28701"/>
    <cellStyle name="Heading 3 2 2 49 8 3" xfId="23663"/>
    <cellStyle name="Heading 3 2 2 49 8 3 2" xfId="34429"/>
    <cellStyle name="Heading 3 2 2 49 8 4" xfId="21450"/>
    <cellStyle name="Heading 3 2 2 49 8 4 2" xfId="34430"/>
    <cellStyle name="Heading 3 2 2 49 8 5" xfId="27893"/>
    <cellStyle name="Heading 3 2 2 49 9" xfId="19270"/>
    <cellStyle name="Heading 3 2 2 49 9 2" xfId="20078"/>
    <cellStyle name="Heading 3 2 2 49 9 2 2" xfId="24523"/>
    <cellStyle name="Heading 3 2 2 49 9 2 2 2" xfId="34431"/>
    <cellStyle name="Heading 3 2 2 49 9 2 3" xfId="22310"/>
    <cellStyle name="Heading 3 2 2 49 9 2 3 2" xfId="34432"/>
    <cellStyle name="Heading 3 2 2 49 9 2 4" xfId="28753"/>
    <cellStyle name="Heading 3 2 2 49 9 3" xfId="23715"/>
    <cellStyle name="Heading 3 2 2 49 9 3 2" xfId="34433"/>
    <cellStyle name="Heading 3 2 2 49 9 4" xfId="21502"/>
    <cellStyle name="Heading 3 2 2 49 9 4 2" xfId="34434"/>
    <cellStyle name="Heading 3 2 2 49 9 5" xfId="27945"/>
    <cellStyle name="Heading 3 2 2 5" xfId="18724"/>
    <cellStyle name="Heading 3 2 2 5 10" xfId="19277"/>
    <cellStyle name="Heading 3 2 2 5 10 2" xfId="20085"/>
    <cellStyle name="Heading 3 2 2 5 10 2 2" xfId="24530"/>
    <cellStyle name="Heading 3 2 2 5 10 2 2 2" xfId="34435"/>
    <cellStyle name="Heading 3 2 2 5 10 2 3" xfId="22317"/>
    <cellStyle name="Heading 3 2 2 5 10 2 3 2" xfId="34436"/>
    <cellStyle name="Heading 3 2 2 5 10 2 4" xfId="28760"/>
    <cellStyle name="Heading 3 2 2 5 10 3" xfId="23722"/>
    <cellStyle name="Heading 3 2 2 5 10 3 2" xfId="34437"/>
    <cellStyle name="Heading 3 2 2 5 10 4" xfId="21509"/>
    <cellStyle name="Heading 3 2 2 5 10 4 2" xfId="34438"/>
    <cellStyle name="Heading 3 2 2 5 10 5" xfId="27952"/>
    <cellStyle name="Heading 3 2 2 5 11" xfId="19329"/>
    <cellStyle name="Heading 3 2 2 5 11 2" xfId="20137"/>
    <cellStyle name="Heading 3 2 2 5 11 2 2" xfId="24582"/>
    <cellStyle name="Heading 3 2 2 5 11 2 2 2" xfId="34439"/>
    <cellStyle name="Heading 3 2 2 5 11 2 3" xfId="22369"/>
    <cellStyle name="Heading 3 2 2 5 11 2 3 2" xfId="34440"/>
    <cellStyle name="Heading 3 2 2 5 11 2 4" xfId="28812"/>
    <cellStyle name="Heading 3 2 2 5 11 3" xfId="23774"/>
    <cellStyle name="Heading 3 2 2 5 11 3 2" xfId="34441"/>
    <cellStyle name="Heading 3 2 2 5 11 4" xfId="21561"/>
    <cellStyle name="Heading 3 2 2 5 11 4 2" xfId="34442"/>
    <cellStyle name="Heading 3 2 2 5 11 5" xfId="28004"/>
    <cellStyle name="Heading 3 2 2 5 12" xfId="19381"/>
    <cellStyle name="Heading 3 2 2 5 12 2" xfId="20189"/>
    <cellStyle name="Heading 3 2 2 5 12 2 2" xfId="24634"/>
    <cellStyle name="Heading 3 2 2 5 12 2 2 2" xfId="34443"/>
    <cellStyle name="Heading 3 2 2 5 12 2 3" xfId="22421"/>
    <cellStyle name="Heading 3 2 2 5 12 2 3 2" xfId="34444"/>
    <cellStyle name="Heading 3 2 2 5 12 2 4" xfId="28864"/>
    <cellStyle name="Heading 3 2 2 5 12 3" xfId="23826"/>
    <cellStyle name="Heading 3 2 2 5 12 3 2" xfId="34445"/>
    <cellStyle name="Heading 3 2 2 5 12 4" xfId="21613"/>
    <cellStyle name="Heading 3 2 2 5 12 4 2" xfId="34446"/>
    <cellStyle name="Heading 3 2 2 5 12 5" xfId="28056"/>
    <cellStyle name="Heading 3 2 2 5 13" xfId="19433"/>
    <cellStyle name="Heading 3 2 2 5 13 2" xfId="20241"/>
    <cellStyle name="Heading 3 2 2 5 13 2 2" xfId="24686"/>
    <cellStyle name="Heading 3 2 2 5 13 2 2 2" xfId="34447"/>
    <cellStyle name="Heading 3 2 2 5 13 2 3" xfId="22473"/>
    <cellStyle name="Heading 3 2 2 5 13 2 3 2" xfId="34448"/>
    <cellStyle name="Heading 3 2 2 5 13 2 4" xfId="28916"/>
    <cellStyle name="Heading 3 2 2 5 13 3" xfId="23878"/>
    <cellStyle name="Heading 3 2 2 5 13 3 2" xfId="34449"/>
    <cellStyle name="Heading 3 2 2 5 13 4" xfId="21665"/>
    <cellStyle name="Heading 3 2 2 5 13 4 2" xfId="34450"/>
    <cellStyle name="Heading 3 2 2 5 13 5" xfId="28108"/>
    <cellStyle name="Heading 3 2 2 5 14" xfId="19485"/>
    <cellStyle name="Heading 3 2 2 5 14 2" xfId="20293"/>
    <cellStyle name="Heading 3 2 2 5 14 2 2" xfId="24738"/>
    <cellStyle name="Heading 3 2 2 5 14 2 2 2" xfId="34451"/>
    <cellStyle name="Heading 3 2 2 5 14 2 3" xfId="22525"/>
    <cellStyle name="Heading 3 2 2 5 14 2 3 2" xfId="34452"/>
    <cellStyle name="Heading 3 2 2 5 14 2 4" xfId="28968"/>
    <cellStyle name="Heading 3 2 2 5 14 3" xfId="23930"/>
    <cellStyle name="Heading 3 2 2 5 14 3 2" xfId="34453"/>
    <cellStyle name="Heading 3 2 2 5 14 4" xfId="21717"/>
    <cellStyle name="Heading 3 2 2 5 14 4 2" xfId="34454"/>
    <cellStyle name="Heading 3 2 2 5 14 5" xfId="28160"/>
    <cellStyle name="Heading 3 2 2 5 15" xfId="19537"/>
    <cellStyle name="Heading 3 2 2 5 15 2" xfId="20345"/>
    <cellStyle name="Heading 3 2 2 5 15 2 2" xfId="24790"/>
    <cellStyle name="Heading 3 2 2 5 15 2 2 2" xfId="34455"/>
    <cellStyle name="Heading 3 2 2 5 15 2 3" xfId="22577"/>
    <cellStyle name="Heading 3 2 2 5 15 2 3 2" xfId="34456"/>
    <cellStyle name="Heading 3 2 2 5 15 2 4" xfId="29020"/>
    <cellStyle name="Heading 3 2 2 5 15 3" xfId="23982"/>
    <cellStyle name="Heading 3 2 2 5 15 3 2" xfId="34457"/>
    <cellStyle name="Heading 3 2 2 5 15 4" xfId="21769"/>
    <cellStyle name="Heading 3 2 2 5 15 4 2" xfId="34458"/>
    <cellStyle name="Heading 3 2 2 5 15 5" xfId="28212"/>
    <cellStyle name="Heading 3 2 2 5 16" xfId="19589"/>
    <cellStyle name="Heading 3 2 2 5 16 2" xfId="24034"/>
    <cellStyle name="Heading 3 2 2 5 16 2 2" xfId="34459"/>
    <cellStyle name="Heading 3 2 2 5 16 3" xfId="21821"/>
    <cellStyle name="Heading 3 2 2 5 16 3 2" xfId="34460"/>
    <cellStyle name="Heading 3 2 2 5 16 4" xfId="28264"/>
    <cellStyle name="Heading 3 2 2 5 17" xfId="27463"/>
    <cellStyle name="Heading 3 2 2 5 2" xfId="18785"/>
    <cellStyle name="Heading 3 2 2 5 2 2" xfId="19669"/>
    <cellStyle name="Heading 3 2 2 5 2 2 2" xfId="24114"/>
    <cellStyle name="Heading 3 2 2 5 2 2 2 2" xfId="34461"/>
    <cellStyle name="Heading 3 2 2 5 2 2 3" xfId="21901"/>
    <cellStyle name="Heading 3 2 2 5 2 2 3 2" xfId="34462"/>
    <cellStyle name="Heading 3 2 2 5 2 2 4" xfId="28344"/>
    <cellStyle name="Heading 3 2 2 5 2 3" xfId="23286"/>
    <cellStyle name="Heading 3 2 2 5 2 3 2" xfId="34463"/>
    <cellStyle name="Heading 3 2 2 5 2 4" xfId="21073"/>
    <cellStyle name="Heading 3 2 2 5 2 4 2" xfId="34464"/>
    <cellStyle name="Heading 3 2 2 5 2 5" xfId="27536"/>
    <cellStyle name="Heading 3 2 2 5 3" xfId="18839"/>
    <cellStyle name="Heading 3 2 2 5 3 2" xfId="19721"/>
    <cellStyle name="Heading 3 2 2 5 3 2 2" xfId="24166"/>
    <cellStyle name="Heading 3 2 2 5 3 2 2 2" xfId="34465"/>
    <cellStyle name="Heading 3 2 2 5 3 2 3" xfId="21953"/>
    <cellStyle name="Heading 3 2 2 5 3 2 3 2" xfId="34466"/>
    <cellStyle name="Heading 3 2 2 5 3 2 4" xfId="28396"/>
    <cellStyle name="Heading 3 2 2 5 3 3" xfId="18913"/>
    <cellStyle name="Heading 3 2 2 5 3 3 2" xfId="23358"/>
    <cellStyle name="Heading 3 2 2 5 3 3 2 2" xfId="34468"/>
    <cellStyle name="Heading 3 2 2 5 3 3 3" xfId="21145"/>
    <cellStyle name="Heading 3 2 2 5 3 3 3 2" xfId="34469"/>
    <cellStyle name="Heading 3 2 2 5 3 3 4" xfId="34467"/>
    <cellStyle name="Heading 3 2 2 5 3 4" xfId="27588"/>
    <cellStyle name="Heading 3 2 2 5 4" xfId="18965"/>
    <cellStyle name="Heading 3 2 2 5 4 2" xfId="19773"/>
    <cellStyle name="Heading 3 2 2 5 4 2 2" xfId="24218"/>
    <cellStyle name="Heading 3 2 2 5 4 2 2 2" xfId="34470"/>
    <cellStyle name="Heading 3 2 2 5 4 2 3" xfId="22005"/>
    <cellStyle name="Heading 3 2 2 5 4 2 3 2" xfId="34471"/>
    <cellStyle name="Heading 3 2 2 5 4 2 4" xfId="28448"/>
    <cellStyle name="Heading 3 2 2 5 4 3" xfId="23410"/>
    <cellStyle name="Heading 3 2 2 5 4 3 2" xfId="34472"/>
    <cellStyle name="Heading 3 2 2 5 4 4" xfId="21197"/>
    <cellStyle name="Heading 3 2 2 5 4 4 2" xfId="34473"/>
    <cellStyle name="Heading 3 2 2 5 4 5" xfId="27640"/>
    <cellStyle name="Heading 3 2 2 5 5" xfId="19017"/>
    <cellStyle name="Heading 3 2 2 5 5 2" xfId="19825"/>
    <cellStyle name="Heading 3 2 2 5 5 2 2" xfId="24270"/>
    <cellStyle name="Heading 3 2 2 5 5 2 2 2" xfId="34474"/>
    <cellStyle name="Heading 3 2 2 5 5 2 3" xfId="22057"/>
    <cellStyle name="Heading 3 2 2 5 5 2 3 2" xfId="34475"/>
    <cellStyle name="Heading 3 2 2 5 5 2 4" xfId="28500"/>
    <cellStyle name="Heading 3 2 2 5 5 3" xfId="23462"/>
    <cellStyle name="Heading 3 2 2 5 5 3 2" xfId="34476"/>
    <cellStyle name="Heading 3 2 2 5 5 4" xfId="21249"/>
    <cellStyle name="Heading 3 2 2 5 5 4 2" xfId="34477"/>
    <cellStyle name="Heading 3 2 2 5 5 5" xfId="27692"/>
    <cellStyle name="Heading 3 2 2 5 6" xfId="19069"/>
    <cellStyle name="Heading 3 2 2 5 6 2" xfId="19877"/>
    <cellStyle name="Heading 3 2 2 5 6 2 2" xfId="24322"/>
    <cellStyle name="Heading 3 2 2 5 6 2 2 2" xfId="34478"/>
    <cellStyle name="Heading 3 2 2 5 6 2 3" xfId="22109"/>
    <cellStyle name="Heading 3 2 2 5 6 2 3 2" xfId="34479"/>
    <cellStyle name="Heading 3 2 2 5 6 2 4" xfId="28552"/>
    <cellStyle name="Heading 3 2 2 5 6 3" xfId="23514"/>
    <cellStyle name="Heading 3 2 2 5 6 3 2" xfId="34480"/>
    <cellStyle name="Heading 3 2 2 5 6 4" xfId="21301"/>
    <cellStyle name="Heading 3 2 2 5 6 4 2" xfId="34481"/>
    <cellStyle name="Heading 3 2 2 5 6 5" xfId="27744"/>
    <cellStyle name="Heading 3 2 2 5 7" xfId="19121"/>
    <cellStyle name="Heading 3 2 2 5 7 2" xfId="19929"/>
    <cellStyle name="Heading 3 2 2 5 7 2 2" xfId="24374"/>
    <cellStyle name="Heading 3 2 2 5 7 2 2 2" xfId="34482"/>
    <cellStyle name="Heading 3 2 2 5 7 2 3" xfId="22161"/>
    <cellStyle name="Heading 3 2 2 5 7 2 3 2" xfId="34483"/>
    <cellStyle name="Heading 3 2 2 5 7 2 4" xfId="28604"/>
    <cellStyle name="Heading 3 2 2 5 7 3" xfId="23566"/>
    <cellStyle name="Heading 3 2 2 5 7 3 2" xfId="34484"/>
    <cellStyle name="Heading 3 2 2 5 7 4" xfId="21353"/>
    <cellStyle name="Heading 3 2 2 5 7 4 2" xfId="34485"/>
    <cellStyle name="Heading 3 2 2 5 7 5" xfId="27796"/>
    <cellStyle name="Heading 3 2 2 5 8" xfId="19173"/>
    <cellStyle name="Heading 3 2 2 5 8 2" xfId="19981"/>
    <cellStyle name="Heading 3 2 2 5 8 2 2" xfId="24426"/>
    <cellStyle name="Heading 3 2 2 5 8 2 2 2" xfId="34486"/>
    <cellStyle name="Heading 3 2 2 5 8 2 3" xfId="22213"/>
    <cellStyle name="Heading 3 2 2 5 8 2 3 2" xfId="34487"/>
    <cellStyle name="Heading 3 2 2 5 8 2 4" xfId="28656"/>
    <cellStyle name="Heading 3 2 2 5 8 3" xfId="23618"/>
    <cellStyle name="Heading 3 2 2 5 8 3 2" xfId="34488"/>
    <cellStyle name="Heading 3 2 2 5 8 4" xfId="21405"/>
    <cellStyle name="Heading 3 2 2 5 8 4 2" xfId="34489"/>
    <cellStyle name="Heading 3 2 2 5 8 5" xfId="27848"/>
    <cellStyle name="Heading 3 2 2 5 9" xfId="19225"/>
    <cellStyle name="Heading 3 2 2 5 9 2" xfId="20033"/>
    <cellStyle name="Heading 3 2 2 5 9 2 2" xfId="24478"/>
    <cellStyle name="Heading 3 2 2 5 9 2 2 2" xfId="34490"/>
    <cellStyle name="Heading 3 2 2 5 9 2 3" xfId="22265"/>
    <cellStyle name="Heading 3 2 2 5 9 2 3 2" xfId="34491"/>
    <cellStyle name="Heading 3 2 2 5 9 2 4" xfId="28708"/>
    <cellStyle name="Heading 3 2 2 5 9 3" xfId="23670"/>
    <cellStyle name="Heading 3 2 2 5 9 3 2" xfId="34492"/>
    <cellStyle name="Heading 3 2 2 5 9 4" xfId="21457"/>
    <cellStyle name="Heading 3 2 2 5 9 4 2" xfId="34493"/>
    <cellStyle name="Heading 3 2 2 5 9 5" xfId="27900"/>
    <cellStyle name="Heading 3 2 2 50" xfId="18773"/>
    <cellStyle name="Heading 3 2 2 50 10" xfId="19326"/>
    <cellStyle name="Heading 3 2 2 50 10 2" xfId="20134"/>
    <cellStyle name="Heading 3 2 2 50 10 2 2" xfId="24579"/>
    <cellStyle name="Heading 3 2 2 50 10 2 2 2" xfId="34494"/>
    <cellStyle name="Heading 3 2 2 50 10 2 3" xfId="22366"/>
    <cellStyle name="Heading 3 2 2 50 10 2 3 2" xfId="34495"/>
    <cellStyle name="Heading 3 2 2 50 10 2 4" xfId="28809"/>
    <cellStyle name="Heading 3 2 2 50 10 3" xfId="23771"/>
    <cellStyle name="Heading 3 2 2 50 10 3 2" xfId="34496"/>
    <cellStyle name="Heading 3 2 2 50 10 4" xfId="21558"/>
    <cellStyle name="Heading 3 2 2 50 10 4 2" xfId="34497"/>
    <cellStyle name="Heading 3 2 2 50 10 5" xfId="28001"/>
    <cellStyle name="Heading 3 2 2 50 11" xfId="19378"/>
    <cellStyle name="Heading 3 2 2 50 11 2" xfId="20186"/>
    <cellStyle name="Heading 3 2 2 50 11 2 2" xfId="24631"/>
    <cellStyle name="Heading 3 2 2 50 11 2 2 2" xfId="34498"/>
    <cellStyle name="Heading 3 2 2 50 11 2 3" xfId="22418"/>
    <cellStyle name="Heading 3 2 2 50 11 2 3 2" xfId="34499"/>
    <cellStyle name="Heading 3 2 2 50 11 2 4" xfId="28861"/>
    <cellStyle name="Heading 3 2 2 50 11 3" xfId="23823"/>
    <cellStyle name="Heading 3 2 2 50 11 3 2" xfId="34500"/>
    <cellStyle name="Heading 3 2 2 50 11 4" xfId="21610"/>
    <cellStyle name="Heading 3 2 2 50 11 4 2" xfId="34501"/>
    <cellStyle name="Heading 3 2 2 50 11 5" xfId="28053"/>
    <cellStyle name="Heading 3 2 2 50 12" xfId="19430"/>
    <cellStyle name="Heading 3 2 2 50 12 2" xfId="20238"/>
    <cellStyle name="Heading 3 2 2 50 12 2 2" xfId="24683"/>
    <cellStyle name="Heading 3 2 2 50 12 2 2 2" xfId="34502"/>
    <cellStyle name="Heading 3 2 2 50 12 2 3" xfId="22470"/>
    <cellStyle name="Heading 3 2 2 50 12 2 3 2" xfId="34503"/>
    <cellStyle name="Heading 3 2 2 50 12 2 4" xfId="28913"/>
    <cellStyle name="Heading 3 2 2 50 12 3" xfId="23875"/>
    <cellStyle name="Heading 3 2 2 50 12 3 2" xfId="34504"/>
    <cellStyle name="Heading 3 2 2 50 12 4" xfId="21662"/>
    <cellStyle name="Heading 3 2 2 50 12 4 2" xfId="34505"/>
    <cellStyle name="Heading 3 2 2 50 12 5" xfId="28105"/>
    <cellStyle name="Heading 3 2 2 50 13" xfId="19482"/>
    <cellStyle name="Heading 3 2 2 50 13 2" xfId="20290"/>
    <cellStyle name="Heading 3 2 2 50 13 2 2" xfId="24735"/>
    <cellStyle name="Heading 3 2 2 50 13 2 2 2" xfId="34506"/>
    <cellStyle name="Heading 3 2 2 50 13 2 3" xfId="22522"/>
    <cellStyle name="Heading 3 2 2 50 13 2 3 2" xfId="34507"/>
    <cellStyle name="Heading 3 2 2 50 13 2 4" xfId="28965"/>
    <cellStyle name="Heading 3 2 2 50 13 3" xfId="23927"/>
    <cellStyle name="Heading 3 2 2 50 13 3 2" xfId="34508"/>
    <cellStyle name="Heading 3 2 2 50 13 4" xfId="21714"/>
    <cellStyle name="Heading 3 2 2 50 13 4 2" xfId="34509"/>
    <cellStyle name="Heading 3 2 2 50 13 5" xfId="28157"/>
    <cellStyle name="Heading 3 2 2 50 14" xfId="19534"/>
    <cellStyle name="Heading 3 2 2 50 14 2" xfId="20342"/>
    <cellStyle name="Heading 3 2 2 50 14 2 2" xfId="24787"/>
    <cellStyle name="Heading 3 2 2 50 14 2 2 2" xfId="34510"/>
    <cellStyle name="Heading 3 2 2 50 14 2 3" xfId="22574"/>
    <cellStyle name="Heading 3 2 2 50 14 2 3 2" xfId="34511"/>
    <cellStyle name="Heading 3 2 2 50 14 2 4" xfId="29017"/>
    <cellStyle name="Heading 3 2 2 50 14 3" xfId="23979"/>
    <cellStyle name="Heading 3 2 2 50 14 3 2" xfId="34512"/>
    <cellStyle name="Heading 3 2 2 50 14 4" xfId="21766"/>
    <cellStyle name="Heading 3 2 2 50 14 4 2" xfId="34513"/>
    <cellStyle name="Heading 3 2 2 50 14 5" xfId="28209"/>
    <cellStyle name="Heading 3 2 2 50 15" xfId="19586"/>
    <cellStyle name="Heading 3 2 2 50 15 2" xfId="20394"/>
    <cellStyle name="Heading 3 2 2 50 15 2 2" xfId="24839"/>
    <cellStyle name="Heading 3 2 2 50 15 2 2 2" xfId="34514"/>
    <cellStyle name="Heading 3 2 2 50 15 2 3" xfId="22626"/>
    <cellStyle name="Heading 3 2 2 50 15 2 3 2" xfId="34515"/>
    <cellStyle name="Heading 3 2 2 50 15 2 4" xfId="29069"/>
    <cellStyle name="Heading 3 2 2 50 15 3" xfId="24031"/>
    <cellStyle name="Heading 3 2 2 50 15 3 2" xfId="34516"/>
    <cellStyle name="Heading 3 2 2 50 15 4" xfId="21818"/>
    <cellStyle name="Heading 3 2 2 50 15 4 2" xfId="34517"/>
    <cellStyle name="Heading 3 2 2 50 15 5" xfId="28261"/>
    <cellStyle name="Heading 3 2 2 50 16" xfId="19638"/>
    <cellStyle name="Heading 3 2 2 50 16 2" xfId="24083"/>
    <cellStyle name="Heading 3 2 2 50 16 2 2" xfId="34518"/>
    <cellStyle name="Heading 3 2 2 50 16 3" xfId="21870"/>
    <cellStyle name="Heading 3 2 2 50 16 3 2" xfId="34519"/>
    <cellStyle name="Heading 3 2 2 50 16 4" xfId="28313"/>
    <cellStyle name="Heading 3 2 2 50 17" xfId="27512"/>
    <cellStyle name="Heading 3 2 2 50 2" xfId="18834"/>
    <cellStyle name="Heading 3 2 2 50 2 2" xfId="19718"/>
    <cellStyle name="Heading 3 2 2 50 2 2 2" xfId="24163"/>
    <cellStyle name="Heading 3 2 2 50 2 2 2 2" xfId="34520"/>
    <cellStyle name="Heading 3 2 2 50 2 2 3" xfId="21950"/>
    <cellStyle name="Heading 3 2 2 50 2 2 3 2" xfId="34521"/>
    <cellStyle name="Heading 3 2 2 50 2 2 4" xfId="28393"/>
    <cellStyle name="Heading 3 2 2 50 2 3" xfId="23335"/>
    <cellStyle name="Heading 3 2 2 50 2 3 2" xfId="34522"/>
    <cellStyle name="Heading 3 2 2 50 2 4" xfId="21122"/>
    <cellStyle name="Heading 3 2 2 50 2 4 2" xfId="34523"/>
    <cellStyle name="Heading 3 2 2 50 2 5" xfId="27585"/>
    <cellStyle name="Heading 3 2 2 50 3" xfId="18888"/>
    <cellStyle name="Heading 3 2 2 50 3 2" xfId="19770"/>
    <cellStyle name="Heading 3 2 2 50 3 2 2" xfId="24215"/>
    <cellStyle name="Heading 3 2 2 50 3 2 2 2" xfId="34524"/>
    <cellStyle name="Heading 3 2 2 50 3 2 3" xfId="22002"/>
    <cellStyle name="Heading 3 2 2 50 3 2 3 2" xfId="34525"/>
    <cellStyle name="Heading 3 2 2 50 3 2 4" xfId="28445"/>
    <cellStyle name="Heading 3 2 2 50 3 3" xfId="18962"/>
    <cellStyle name="Heading 3 2 2 50 3 3 2" xfId="23407"/>
    <cellStyle name="Heading 3 2 2 50 3 3 2 2" xfId="34527"/>
    <cellStyle name="Heading 3 2 2 50 3 3 3" xfId="21194"/>
    <cellStyle name="Heading 3 2 2 50 3 3 3 2" xfId="34528"/>
    <cellStyle name="Heading 3 2 2 50 3 3 4" xfId="34526"/>
    <cellStyle name="Heading 3 2 2 50 3 4" xfId="27637"/>
    <cellStyle name="Heading 3 2 2 50 4" xfId="19014"/>
    <cellStyle name="Heading 3 2 2 50 4 2" xfId="19822"/>
    <cellStyle name="Heading 3 2 2 50 4 2 2" xfId="24267"/>
    <cellStyle name="Heading 3 2 2 50 4 2 2 2" xfId="34529"/>
    <cellStyle name="Heading 3 2 2 50 4 2 3" xfId="22054"/>
    <cellStyle name="Heading 3 2 2 50 4 2 3 2" xfId="34530"/>
    <cellStyle name="Heading 3 2 2 50 4 2 4" xfId="28497"/>
    <cellStyle name="Heading 3 2 2 50 4 3" xfId="23459"/>
    <cellStyle name="Heading 3 2 2 50 4 3 2" xfId="34531"/>
    <cellStyle name="Heading 3 2 2 50 4 4" xfId="21246"/>
    <cellStyle name="Heading 3 2 2 50 4 4 2" xfId="34532"/>
    <cellStyle name="Heading 3 2 2 50 4 5" xfId="27689"/>
    <cellStyle name="Heading 3 2 2 50 5" xfId="19066"/>
    <cellStyle name="Heading 3 2 2 50 5 2" xfId="19874"/>
    <cellStyle name="Heading 3 2 2 50 5 2 2" xfId="24319"/>
    <cellStyle name="Heading 3 2 2 50 5 2 2 2" xfId="34533"/>
    <cellStyle name="Heading 3 2 2 50 5 2 3" xfId="22106"/>
    <cellStyle name="Heading 3 2 2 50 5 2 3 2" xfId="34534"/>
    <cellStyle name="Heading 3 2 2 50 5 2 4" xfId="28549"/>
    <cellStyle name="Heading 3 2 2 50 5 3" xfId="23511"/>
    <cellStyle name="Heading 3 2 2 50 5 3 2" xfId="34535"/>
    <cellStyle name="Heading 3 2 2 50 5 4" xfId="21298"/>
    <cellStyle name="Heading 3 2 2 50 5 4 2" xfId="34536"/>
    <cellStyle name="Heading 3 2 2 50 5 5" xfId="27741"/>
    <cellStyle name="Heading 3 2 2 50 6" xfId="19118"/>
    <cellStyle name="Heading 3 2 2 50 6 2" xfId="19926"/>
    <cellStyle name="Heading 3 2 2 50 6 2 2" xfId="24371"/>
    <cellStyle name="Heading 3 2 2 50 6 2 2 2" xfId="34537"/>
    <cellStyle name="Heading 3 2 2 50 6 2 3" xfId="22158"/>
    <cellStyle name="Heading 3 2 2 50 6 2 3 2" xfId="34538"/>
    <cellStyle name="Heading 3 2 2 50 6 2 4" xfId="28601"/>
    <cellStyle name="Heading 3 2 2 50 6 3" xfId="23563"/>
    <cellStyle name="Heading 3 2 2 50 6 3 2" xfId="34539"/>
    <cellStyle name="Heading 3 2 2 50 6 4" xfId="21350"/>
    <cellStyle name="Heading 3 2 2 50 6 4 2" xfId="34540"/>
    <cellStyle name="Heading 3 2 2 50 6 5" xfId="27793"/>
    <cellStyle name="Heading 3 2 2 50 7" xfId="19170"/>
    <cellStyle name="Heading 3 2 2 50 7 2" xfId="19978"/>
    <cellStyle name="Heading 3 2 2 50 7 2 2" xfId="24423"/>
    <cellStyle name="Heading 3 2 2 50 7 2 2 2" xfId="34541"/>
    <cellStyle name="Heading 3 2 2 50 7 2 3" xfId="22210"/>
    <cellStyle name="Heading 3 2 2 50 7 2 3 2" xfId="34542"/>
    <cellStyle name="Heading 3 2 2 50 7 2 4" xfId="28653"/>
    <cellStyle name="Heading 3 2 2 50 7 3" xfId="23615"/>
    <cellStyle name="Heading 3 2 2 50 7 3 2" xfId="34543"/>
    <cellStyle name="Heading 3 2 2 50 7 4" xfId="21402"/>
    <cellStyle name="Heading 3 2 2 50 7 4 2" xfId="34544"/>
    <cellStyle name="Heading 3 2 2 50 7 5" xfId="27845"/>
    <cellStyle name="Heading 3 2 2 50 8" xfId="19222"/>
    <cellStyle name="Heading 3 2 2 50 8 2" xfId="20030"/>
    <cellStyle name="Heading 3 2 2 50 8 2 2" xfId="24475"/>
    <cellStyle name="Heading 3 2 2 50 8 2 2 2" xfId="34545"/>
    <cellStyle name="Heading 3 2 2 50 8 2 3" xfId="22262"/>
    <cellStyle name="Heading 3 2 2 50 8 2 3 2" xfId="34546"/>
    <cellStyle name="Heading 3 2 2 50 8 2 4" xfId="28705"/>
    <cellStyle name="Heading 3 2 2 50 8 3" xfId="23667"/>
    <cellStyle name="Heading 3 2 2 50 8 3 2" xfId="34547"/>
    <cellStyle name="Heading 3 2 2 50 8 4" xfId="21454"/>
    <cellStyle name="Heading 3 2 2 50 8 4 2" xfId="34548"/>
    <cellStyle name="Heading 3 2 2 50 8 5" xfId="27897"/>
    <cellStyle name="Heading 3 2 2 50 9" xfId="19274"/>
    <cellStyle name="Heading 3 2 2 50 9 2" xfId="20082"/>
    <cellStyle name="Heading 3 2 2 50 9 2 2" xfId="24527"/>
    <cellStyle name="Heading 3 2 2 50 9 2 2 2" xfId="34549"/>
    <cellStyle name="Heading 3 2 2 50 9 2 3" xfId="22314"/>
    <cellStyle name="Heading 3 2 2 50 9 2 3 2" xfId="34550"/>
    <cellStyle name="Heading 3 2 2 50 9 2 4" xfId="28757"/>
    <cellStyle name="Heading 3 2 2 50 9 3" xfId="23719"/>
    <cellStyle name="Heading 3 2 2 50 9 3 2" xfId="34551"/>
    <cellStyle name="Heading 3 2 2 50 9 4" xfId="21506"/>
    <cellStyle name="Heading 3 2 2 50 9 4 2" xfId="34552"/>
    <cellStyle name="Heading 3 2 2 50 9 5" xfId="27949"/>
    <cellStyle name="Heading 3 2 2 51" xfId="18771"/>
    <cellStyle name="Heading 3 2 2 51 10" xfId="19324"/>
    <cellStyle name="Heading 3 2 2 51 10 2" xfId="20132"/>
    <cellStyle name="Heading 3 2 2 51 10 2 2" xfId="24577"/>
    <cellStyle name="Heading 3 2 2 51 10 2 2 2" xfId="34553"/>
    <cellStyle name="Heading 3 2 2 51 10 2 3" xfId="22364"/>
    <cellStyle name="Heading 3 2 2 51 10 2 3 2" xfId="34554"/>
    <cellStyle name="Heading 3 2 2 51 10 2 4" xfId="28807"/>
    <cellStyle name="Heading 3 2 2 51 10 3" xfId="23769"/>
    <cellStyle name="Heading 3 2 2 51 10 3 2" xfId="34555"/>
    <cellStyle name="Heading 3 2 2 51 10 4" xfId="21556"/>
    <cellStyle name="Heading 3 2 2 51 10 4 2" xfId="34556"/>
    <cellStyle name="Heading 3 2 2 51 10 5" xfId="27999"/>
    <cellStyle name="Heading 3 2 2 51 11" xfId="19376"/>
    <cellStyle name="Heading 3 2 2 51 11 2" xfId="20184"/>
    <cellStyle name="Heading 3 2 2 51 11 2 2" xfId="24629"/>
    <cellStyle name="Heading 3 2 2 51 11 2 2 2" xfId="34557"/>
    <cellStyle name="Heading 3 2 2 51 11 2 3" xfId="22416"/>
    <cellStyle name="Heading 3 2 2 51 11 2 3 2" xfId="34558"/>
    <cellStyle name="Heading 3 2 2 51 11 2 4" xfId="28859"/>
    <cellStyle name="Heading 3 2 2 51 11 3" xfId="23821"/>
    <cellStyle name="Heading 3 2 2 51 11 3 2" xfId="34559"/>
    <cellStyle name="Heading 3 2 2 51 11 4" xfId="21608"/>
    <cellStyle name="Heading 3 2 2 51 11 4 2" xfId="34560"/>
    <cellStyle name="Heading 3 2 2 51 11 5" xfId="28051"/>
    <cellStyle name="Heading 3 2 2 51 12" xfId="19428"/>
    <cellStyle name="Heading 3 2 2 51 12 2" xfId="20236"/>
    <cellStyle name="Heading 3 2 2 51 12 2 2" xfId="24681"/>
    <cellStyle name="Heading 3 2 2 51 12 2 2 2" xfId="34561"/>
    <cellStyle name="Heading 3 2 2 51 12 2 3" xfId="22468"/>
    <cellStyle name="Heading 3 2 2 51 12 2 3 2" xfId="34562"/>
    <cellStyle name="Heading 3 2 2 51 12 2 4" xfId="28911"/>
    <cellStyle name="Heading 3 2 2 51 12 3" xfId="23873"/>
    <cellStyle name="Heading 3 2 2 51 12 3 2" xfId="34563"/>
    <cellStyle name="Heading 3 2 2 51 12 4" xfId="21660"/>
    <cellStyle name="Heading 3 2 2 51 12 4 2" xfId="34564"/>
    <cellStyle name="Heading 3 2 2 51 12 5" xfId="28103"/>
    <cellStyle name="Heading 3 2 2 51 13" xfId="19480"/>
    <cellStyle name="Heading 3 2 2 51 13 2" xfId="20288"/>
    <cellStyle name="Heading 3 2 2 51 13 2 2" xfId="24733"/>
    <cellStyle name="Heading 3 2 2 51 13 2 2 2" xfId="34565"/>
    <cellStyle name="Heading 3 2 2 51 13 2 3" xfId="22520"/>
    <cellStyle name="Heading 3 2 2 51 13 2 3 2" xfId="34566"/>
    <cellStyle name="Heading 3 2 2 51 13 2 4" xfId="28963"/>
    <cellStyle name="Heading 3 2 2 51 13 3" xfId="23925"/>
    <cellStyle name="Heading 3 2 2 51 13 3 2" xfId="34567"/>
    <cellStyle name="Heading 3 2 2 51 13 4" xfId="21712"/>
    <cellStyle name="Heading 3 2 2 51 13 4 2" xfId="34568"/>
    <cellStyle name="Heading 3 2 2 51 13 5" xfId="28155"/>
    <cellStyle name="Heading 3 2 2 51 14" xfId="19532"/>
    <cellStyle name="Heading 3 2 2 51 14 2" xfId="20340"/>
    <cellStyle name="Heading 3 2 2 51 14 2 2" xfId="24785"/>
    <cellStyle name="Heading 3 2 2 51 14 2 2 2" xfId="34569"/>
    <cellStyle name="Heading 3 2 2 51 14 2 3" xfId="22572"/>
    <cellStyle name="Heading 3 2 2 51 14 2 3 2" xfId="34570"/>
    <cellStyle name="Heading 3 2 2 51 14 2 4" xfId="29015"/>
    <cellStyle name="Heading 3 2 2 51 14 3" xfId="23977"/>
    <cellStyle name="Heading 3 2 2 51 14 3 2" xfId="34571"/>
    <cellStyle name="Heading 3 2 2 51 14 4" xfId="21764"/>
    <cellStyle name="Heading 3 2 2 51 14 4 2" xfId="34572"/>
    <cellStyle name="Heading 3 2 2 51 14 5" xfId="28207"/>
    <cellStyle name="Heading 3 2 2 51 15" xfId="19584"/>
    <cellStyle name="Heading 3 2 2 51 15 2" xfId="20392"/>
    <cellStyle name="Heading 3 2 2 51 15 2 2" xfId="24837"/>
    <cellStyle name="Heading 3 2 2 51 15 2 2 2" xfId="34573"/>
    <cellStyle name="Heading 3 2 2 51 15 2 3" xfId="22624"/>
    <cellStyle name="Heading 3 2 2 51 15 2 3 2" xfId="34574"/>
    <cellStyle name="Heading 3 2 2 51 15 2 4" xfId="29067"/>
    <cellStyle name="Heading 3 2 2 51 15 3" xfId="24029"/>
    <cellStyle name="Heading 3 2 2 51 15 3 2" xfId="34575"/>
    <cellStyle name="Heading 3 2 2 51 15 4" xfId="21816"/>
    <cellStyle name="Heading 3 2 2 51 15 4 2" xfId="34576"/>
    <cellStyle name="Heading 3 2 2 51 15 5" xfId="28259"/>
    <cellStyle name="Heading 3 2 2 51 16" xfId="19636"/>
    <cellStyle name="Heading 3 2 2 51 16 2" xfId="24081"/>
    <cellStyle name="Heading 3 2 2 51 16 2 2" xfId="34577"/>
    <cellStyle name="Heading 3 2 2 51 16 3" xfId="21868"/>
    <cellStyle name="Heading 3 2 2 51 16 3 2" xfId="34578"/>
    <cellStyle name="Heading 3 2 2 51 16 4" xfId="28311"/>
    <cellStyle name="Heading 3 2 2 51 17" xfId="27510"/>
    <cellStyle name="Heading 3 2 2 51 2" xfId="18832"/>
    <cellStyle name="Heading 3 2 2 51 2 2" xfId="19716"/>
    <cellStyle name="Heading 3 2 2 51 2 2 2" xfId="24161"/>
    <cellStyle name="Heading 3 2 2 51 2 2 2 2" xfId="34579"/>
    <cellStyle name="Heading 3 2 2 51 2 2 3" xfId="21948"/>
    <cellStyle name="Heading 3 2 2 51 2 2 3 2" xfId="34580"/>
    <cellStyle name="Heading 3 2 2 51 2 2 4" xfId="28391"/>
    <cellStyle name="Heading 3 2 2 51 2 3" xfId="23333"/>
    <cellStyle name="Heading 3 2 2 51 2 3 2" xfId="34581"/>
    <cellStyle name="Heading 3 2 2 51 2 4" xfId="21120"/>
    <cellStyle name="Heading 3 2 2 51 2 4 2" xfId="34582"/>
    <cellStyle name="Heading 3 2 2 51 2 5" xfId="27583"/>
    <cellStyle name="Heading 3 2 2 51 3" xfId="18886"/>
    <cellStyle name="Heading 3 2 2 51 3 2" xfId="19768"/>
    <cellStyle name="Heading 3 2 2 51 3 2 2" xfId="24213"/>
    <cellStyle name="Heading 3 2 2 51 3 2 2 2" xfId="34583"/>
    <cellStyle name="Heading 3 2 2 51 3 2 3" xfId="22000"/>
    <cellStyle name="Heading 3 2 2 51 3 2 3 2" xfId="34584"/>
    <cellStyle name="Heading 3 2 2 51 3 2 4" xfId="28443"/>
    <cellStyle name="Heading 3 2 2 51 3 3" xfId="18960"/>
    <cellStyle name="Heading 3 2 2 51 3 3 2" xfId="23405"/>
    <cellStyle name="Heading 3 2 2 51 3 3 2 2" xfId="34586"/>
    <cellStyle name="Heading 3 2 2 51 3 3 3" xfId="21192"/>
    <cellStyle name="Heading 3 2 2 51 3 3 3 2" xfId="34587"/>
    <cellStyle name="Heading 3 2 2 51 3 3 4" xfId="34585"/>
    <cellStyle name="Heading 3 2 2 51 3 4" xfId="27635"/>
    <cellStyle name="Heading 3 2 2 51 4" xfId="19012"/>
    <cellStyle name="Heading 3 2 2 51 4 2" xfId="19820"/>
    <cellStyle name="Heading 3 2 2 51 4 2 2" xfId="24265"/>
    <cellStyle name="Heading 3 2 2 51 4 2 2 2" xfId="34588"/>
    <cellStyle name="Heading 3 2 2 51 4 2 3" xfId="22052"/>
    <cellStyle name="Heading 3 2 2 51 4 2 3 2" xfId="34589"/>
    <cellStyle name="Heading 3 2 2 51 4 2 4" xfId="28495"/>
    <cellStyle name="Heading 3 2 2 51 4 3" xfId="23457"/>
    <cellStyle name="Heading 3 2 2 51 4 3 2" xfId="34590"/>
    <cellStyle name="Heading 3 2 2 51 4 4" xfId="21244"/>
    <cellStyle name="Heading 3 2 2 51 4 4 2" xfId="34591"/>
    <cellStyle name="Heading 3 2 2 51 4 5" xfId="27687"/>
    <cellStyle name="Heading 3 2 2 51 5" xfId="19064"/>
    <cellStyle name="Heading 3 2 2 51 5 2" xfId="19872"/>
    <cellStyle name="Heading 3 2 2 51 5 2 2" xfId="24317"/>
    <cellStyle name="Heading 3 2 2 51 5 2 2 2" xfId="34592"/>
    <cellStyle name="Heading 3 2 2 51 5 2 3" xfId="22104"/>
    <cellStyle name="Heading 3 2 2 51 5 2 3 2" xfId="34593"/>
    <cellStyle name="Heading 3 2 2 51 5 2 4" xfId="28547"/>
    <cellStyle name="Heading 3 2 2 51 5 3" xfId="23509"/>
    <cellStyle name="Heading 3 2 2 51 5 3 2" xfId="34594"/>
    <cellStyle name="Heading 3 2 2 51 5 4" xfId="21296"/>
    <cellStyle name="Heading 3 2 2 51 5 4 2" xfId="34595"/>
    <cellStyle name="Heading 3 2 2 51 5 5" xfId="27739"/>
    <cellStyle name="Heading 3 2 2 51 6" xfId="19116"/>
    <cellStyle name="Heading 3 2 2 51 6 2" xfId="19924"/>
    <cellStyle name="Heading 3 2 2 51 6 2 2" xfId="24369"/>
    <cellStyle name="Heading 3 2 2 51 6 2 2 2" xfId="34596"/>
    <cellStyle name="Heading 3 2 2 51 6 2 3" xfId="22156"/>
    <cellStyle name="Heading 3 2 2 51 6 2 3 2" xfId="34597"/>
    <cellStyle name="Heading 3 2 2 51 6 2 4" xfId="28599"/>
    <cellStyle name="Heading 3 2 2 51 6 3" xfId="23561"/>
    <cellStyle name="Heading 3 2 2 51 6 3 2" xfId="34598"/>
    <cellStyle name="Heading 3 2 2 51 6 4" xfId="21348"/>
    <cellStyle name="Heading 3 2 2 51 6 4 2" xfId="34599"/>
    <cellStyle name="Heading 3 2 2 51 6 5" xfId="27791"/>
    <cellStyle name="Heading 3 2 2 51 7" xfId="19168"/>
    <cellStyle name="Heading 3 2 2 51 7 2" xfId="19976"/>
    <cellStyle name="Heading 3 2 2 51 7 2 2" xfId="24421"/>
    <cellStyle name="Heading 3 2 2 51 7 2 2 2" xfId="34600"/>
    <cellStyle name="Heading 3 2 2 51 7 2 3" xfId="22208"/>
    <cellStyle name="Heading 3 2 2 51 7 2 3 2" xfId="34601"/>
    <cellStyle name="Heading 3 2 2 51 7 2 4" xfId="28651"/>
    <cellStyle name="Heading 3 2 2 51 7 3" xfId="23613"/>
    <cellStyle name="Heading 3 2 2 51 7 3 2" xfId="34602"/>
    <cellStyle name="Heading 3 2 2 51 7 4" xfId="21400"/>
    <cellStyle name="Heading 3 2 2 51 7 4 2" xfId="34603"/>
    <cellStyle name="Heading 3 2 2 51 7 5" xfId="27843"/>
    <cellStyle name="Heading 3 2 2 51 8" xfId="19220"/>
    <cellStyle name="Heading 3 2 2 51 8 2" xfId="20028"/>
    <cellStyle name="Heading 3 2 2 51 8 2 2" xfId="24473"/>
    <cellStyle name="Heading 3 2 2 51 8 2 2 2" xfId="34604"/>
    <cellStyle name="Heading 3 2 2 51 8 2 3" xfId="22260"/>
    <cellStyle name="Heading 3 2 2 51 8 2 3 2" xfId="34605"/>
    <cellStyle name="Heading 3 2 2 51 8 2 4" xfId="28703"/>
    <cellStyle name="Heading 3 2 2 51 8 3" xfId="23665"/>
    <cellStyle name="Heading 3 2 2 51 8 3 2" xfId="34606"/>
    <cellStyle name="Heading 3 2 2 51 8 4" xfId="21452"/>
    <cellStyle name="Heading 3 2 2 51 8 4 2" xfId="34607"/>
    <cellStyle name="Heading 3 2 2 51 8 5" xfId="27895"/>
    <cellStyle name="Heading 3 2 2 51 9" xfId="19272"/>
    <cellStyle name="Heading 3 2 2 51 9 2" xfId="20080"/>
    <cellStyle name="Heading 3 2 2 51 9 2 2" xfId="24525"/>
    <cellStyle name="Heading 3 2 2 51 9 2 2 2" xfId="34608"/>
    <cellStyle name="Heading 3 2 2 51 9 2 3" xfId="22312"/>
    <cellStyle name="Heading 3 2 2 51 9 2 3 2" xfId="34609"/>
    <cellStyle name="Heading 3 2 2 51 9 2 4" xfId="28755"/>
    <cellStyle name="Heading 3 2 2 51 9 3" xfId="23717"/>
    <cellStyle name="Heading 3 2 2 51 9 3 2" xfId="34610"/>
    <cellStyle name="Heading 3 2 2 51 9 4" xfId="21504"/>
    <cellStyle name="Heading 3 2 2 51 9 4 2" xfId="34611"/>
    <cellStyle name="Heading 3 2 2 51 9 5" xfId="27947"/>
    <cellStyle name="Heading 3 2 2 52" xfId="18772"/>
    <cellStyle name="Heading 3 2 2 52 10" xfId="19325"/>
    <cellStyle name="Heading 3 2 2 52 10 2" xfId="20133"/>
    <cellStyle name="Heading 3 2 2 52 10 2 2" xfId="24578"/>
    <cellStyle name="Heading 3 2 2 52 10 2 2 2" xfId="34612"/>
    <cellStyle name="Heading 3 2 2 52 10 2 3" xfId="22365"/>
    <cellStyle name="Heading 3 2 2 52 10 2 3 2" xfId="34613"/>
    <cellStyle name="Heading 3 2 2 52 10 2 4" xfId="28808"/>
    <cellStyle name="Heading 3 2 2 52 10 3" xfId="23770"/>
    <cellStyle name="Heading 3 2 2 52 10 3 2" xfId="34614"/>
    <cellStyle name="Heading 3 2 2 52 10 4" xfId="21557"/>
    <cellStyle name="Heading 3 2 2 52 10 4 2" xfId="34615"/>
    <cellStyle name="Heading 3 2 2 52 10 5" xfId="28000"/>
    <cellStyle name="Heading 3 2 2 52 11" xfId="19377"/>
    <cellStyle name="Heading 3 2 2 52 11 2" xfId="20185"/>
    <cellStyle name="Heading 3 2 2 52 11 2 2" xfId="24630"/>
    <cellStyle name="Heading 3 2 2 52 11 2 2 2" xfId="34616"/>
    <cellStyle name="Heading 3 2 2 52 11 2 3" xfId="22417"/>
    <cellStyle name="Heading 3 2 2 52 11 2 3 2" xfId="34617"/>
    <cellStyle name="Heading 3 2 2 52 11 2 4" xfId="28860"/>
    <cellStyle name="Heading 3 2 2 52 11 3" xfId="23822"/>
    <cellStyle name="Heading 3 2 2 52 11 3 2" xfId="34618"/>
    <cellStyle name="Heading 3 2 2 52 11 4" xfId="21609"/>
    <cellStyle name="Heading 3 2 2 52 11 4 2" xfId="34619"/>
    <cellStyle name="Heading 3 2 2 52 11 5" xfId="28052"/>
    <cellStyle name="Heading 3 2 2 52 12" xfId="19429"/>
    <cellStyle name="Heading 3 2 2 52 12 2" xfId="20237"/>
    <cellStyle name="Heading 3 2 2 52 12 2 2" xfId="24682"/>
    <cellStyle name="Heading 3 2 2 52 12 2 2 2" xfId="34620"/>
    <cellStyle name="Heading 3 2 2 52 12 2 3" xfId="22469"/>
    <cellStyle name="Heading 3 2 2 52 12 2 3 2" xfId="34621"/>
    <cellStyle name="Heading 3 2 2 52 12 2 4" xfId="28912"/>
    <cellStyle name="Heading 3 2 2 52 12 3" xfId="23874"/>
    <cellStyle name="Heading 3 2 2 52 12 3 2" xfId="34622"/>
    <cellStyle name="Heading 3 2 2 52 12 4" xfId="21661"/>
    <cellStyle name="Heading 3 2 2 52 12 4 2" xfId="34623"/>
    <cellStyle name="Heading 3 2 2 52 12 5" xfId="28104"/>
    <cellStyle name="Heading 3 2 2 52 13" xfId="19481"/>
    <cellStyle name="Heading 3 2 2 52 13 2" xfId="20289"/>
    <cellStyle name="Heading 3 2 2 52 13 2 2" xfId="24734"/>
    <cellStyle name="Heading 3 2 2 52 13 2 2 2" xfId="34624"/>
    <cellStyle name="Heading 3 2 2 52 13 2 3" xfId="22521"/>
    <cellStyle name="Heading 3 2 2 52 13 2 3 2" xfId="34625"/>
    <cellStyle name="Heading 3 2 2 52 13 2 4" xfId="28964"/>
    <cellStyle name="Heading 3 2 2 52 13 3" xfId="23926"/>
    <cellStyle name="Heading 3 2 2 52 13 3 2" xfId="34626"/>
    <cellStyle name="Heading 3 2 2 52 13 4" xfId="21713"/>
    <cellStyle name="Heading 3 2 2 52 13 4 2" xfId="34627"/>
    <cellStyle name="Heading 3 2 2 52 13 5" xfId="28156"/>
    <cellStyle name="Heading 3 2 2 52 14" xfId="19533"/>
    <cellStyle name="Heading 3 2 2 52 14 2" xfId="20341"/>
    <cellStyle name="Heading 3 2 2 52 14 2 2" xfId="24786"/>
    <cellStyle name="Heading 3 2 2 52 14 2 2 2" xfId="34628"/>
    <cellStyle name="Heading 3 2 2 52 14 2 3" xfId="22573"/>
    <cellStyle name="Heading 3 2 2 52 14 2 3 2" xfId="34629"/>
    <cellStyle name="Heading 3 2 2 52 14 2 4" xfId="29016"/>
    <cellStyle name="Heading 3 2 2 52 14 3" xfId="23978"/>
    <cellStyle name="Heading 3 2 2 52 14 3 2" xfId="34630"/>
    <cellStyle name="Heading 3 2 2 52 14 4" xfId="21765"/>
    <cellStyle name="Heading 3 2 2 52 14 4 2" xfId="34631"/>
    <cellStyle name="Heading 3 2 2 52 14 5" xfId="28208"/>
    <cellStyle name="Heading 3 2 2 52 15" xfId="19585"/>
    <cellStyle name="Heading 3 2 2 52 15 2" xfId="20393"/>
    <cellStyle name="Heading 3 2 2 52 15 2 2" xfId="24838"/>
    <cellStyle name="Heading 3 2 2 52 15 2 2 2" xfId="34632"/>
    <cellStyle name="Heading 3 2 2 52 15 2 3" xfId="22625"/>
    <cellStyle name="Heading 3 2 2 52 15 2 3 2" xfId="34633"/>
    <cellStyle name="Heading 3 2 2 52 15 2 4" xfId="29068"/>
    <cellStyle name="Heading 3 2 2 52 15 3" xfId="24030"/>
    <cellStyle name="Heading 3 2 2 52 15 3 2" xfId="34634"/>
    <cellStyle name="Heading 3 2 2 52 15 4" xfId="21817"/>
    <cellStyle name="Heading 3 2 2 52 15 4 2" xfId="34635"/>
    <cellStyle name="Heading 3 2 2 52 15 5" xfId="28260"/>
    <cellStyle name="Heading 3 2 2 52 16" xfId="19637"/>
    <cellStyle name="Heading 3 2 2 52 16 2" xfId="24082"/>
    <cellStyle name="Heading 3 2 2 52 16 2 2" xfId="34636"/>
    <cellStyle name="Heading 3 2 2 52 16 3" xfId="21869"/>
    <cellStyle name="Heading 3 2 2 52 16 3 2" xfId="34637"/>
    <cellStyle name="Heading 3 2 2 52 16 4" xfId="28312"/>
    <cellStyle name="Heading 3 2 2 52 17" xfId="27511"/>
    <cellStyle name="Heading 3 2 2 52 2" xfId="18833"/>
    <cellStyle name="Heading 3 2 2 52 2 2" xfId="19717"/>
    <cellStyle name="Heading 3 2 2 52 2 2 2" xfId="24162"/>
    <cellStyle name="Heading 3 2 2 52 2 2 2 2" xfId="34638"/>
    <cellStyle name="Heading 3 2 2 52 2 2 3" xfId="21949"/>
    <cellStyle name="Heading 3 2 2 52 2 2 3 2" xfId="34639"/>
    <cellStyle name="Heading 3 2 2 52 2 2 4" xfId="28392"/>
    <cellStyle name="Heading 3 2 2 52 2 3" xfId="23334"/>
    <cellStyle name="Heading 3 2 2 52 2 3 2" xfId="34640"/>
    <cellStyle name="Heading 3 2 2 52 2 4" xfId="21121"/>
    <cellStyle name="Heading 3 2 2 52 2 4 2" xfId="34641"/>
    <cellStyle name="Heading 3 2 2 52 2 5" xfId="27584"/>
    <cellStyle name="Heading 3 2 2 52 3" xfId="18887"/>
    <cellStyle name="Heading 3 2 2 52 3 2" xfId="19769"/>
    <cellStyle name="Heading 3 2 2 52 3 2 2" xfId="24214"/>
    <cellStyle name="Heading 3 2 2 52 3 2 2 2" xfId="34642"/>
    <cellStyle name="Heading 3 2 2 52 3 2 3" xfId="22001"/>
    <cellStyle name="Heading 3 2 2 52 3 2 3 2" xfId="34643"/>
    <cellStyle name="Heading 3 2 2 52 3 2 4" xfId="28444"/>
    <cellStyle name="Heading 3 2 2 52 3 3" xfId="18961"/>
    <cellStyle name="Heading 3 2 2 52 3 3 2" xfId="23406"/>
    <cellStyle name="Heading 3 2 2 52 3 3 2 2" xfId="34645"/>
    <cellStyle name="Heading 3 2 2 52 3 3 3" xfId="21193"/>
    <cellStyle name="Heading 3 2 2 52 3 3 3 2" xfId="34646"/>
    <cellStyle name="Heading 3 2 2 52 3 3 4" xfId="34644"/>
    <cellStyle name="Heading 3 2 2 52 3 4" xfId="27636"/>
    <cellStyle name="Heading 3 2 2 52 4" xfId="19013"/>
    <cellStyle name="Heading 3 2 2 52 4 2" xfId="19821"/>
    <cellStyle name="Heading 3 2 2 52 4 2 2" xfId="24266"/>
    <cellStyle name="Heading 3 2 2 52 4 2 2 2" xfId="34647"/>
    <cellStyle name="Heading 3 2 2 52 4 2 3" xfId="22053"/>
    <cellStyle name="Heading 3 2 2 52 4 2 3 2" xfId="34648"/>
    <cellStyle name="Heading 3 2 2 52 4 2 4" xfId="28496"/>
    <cellStyle name="Heading 3 2 2 52 4 3" xfId="23458"/>
    <cellStyle name="Heading 3 2 2 52 4 3 2" xfId="34649"/>
    <cellStyle name="Heading 3 2 2 52 4 4" xfId="21245"/>
    <cellStyle name="Heading 3 2 2 52 4 4 2" xfId="34650"/>
    <cellStyle name="Heading 3 2 2 52 4 5" xfId="27688"/>
    <cellStyle name="Heading 3 2 2 52 5" xfId="19065"/>
    <cellStyle name="Heading 3 2 2 52 5 2" xfId="19873"/>
    <cellStyle name="Heading 3 2 2 52 5 2 2" xfId="24318"/>
    <cellStyle name="Heading 3 2 2 52 5 2 2 2" xfId="34651"/>
    <cellStyle name="Heading 3 2 2 52 5 2 3" xfId="22105"/>
    <cellStyle name="Heading 3 2 2 52 5 2 3 2" xfId="34652"/>
    <cellStyle name="Heading 3 2 2 52 5 2 4" xfId="28548"/>
    <cellStyle name="Heading 3 2 2 52 5 3" xfId="23510"/>
    <cellStyle name="Heading 3 2 2 52 5 3 2" xfId="34653"/>
    <cellStyle name="Heading 3 2 2 52 5 4" xfId="21297"/>
    <cellStyle name="Heading 3 2 2 52 5 4 2" xfId="34654"/>
    <cellStyle name="Heading 3 2 2 52 5 5" xfId="27740"/>
    <cellStyle name="Heading 3 2 2 52 6" xfId="19117"/>
    <cellStyle name="Heading 3 2 2 52 6 2" xfId="19925"/>
    <cellStyle name="Heading 3 2 2 52 6 2 2" xfId="24370"/>
    <cellStyle name="Heading 3 2 2 52 6 2 2 2" xfId="34655"/>
    <cellStyle name="Heading 3 2 2 52 6 2 3" xfId="22157"/>
    <cellStyle name="Heading 3 2 2 52 6 2 3 2" xfId="34656"/>
    <cellStyle name="Heading 3 2 2 52 6 2 4" xfId="28600"/>
    <cellStyle name="Heading 3 2 2 52 6 3" xfId="23562"/>
    <cellStyle name="Heading 3 2 2 52 6 3 2" xfId="34657"/>
    <cellStyle name="Heading 3 2 2 52 6 4" xfId="21349"/>
    <cellStyle name="Heading 3 2 2 52 6 4 2" xfId="34658"/>
    <cellStyle name="Heading 3 2 2 52 6 5" xfId="27792"/>
    <cellStyle name="Heading 3 2 2 52 7" xfId="19169"/>
    <cellStyle name="Heading 3 2 2 52 7 2" xfId="19977"/>
    <cellStyle name="Heading 3 2 2 52 7 2 2" xfId="24422"/>
    <cellStyle name="Heading 3 2 2 52 7 2 2 2" xfId="34659"/>
    <cellStyle name="Heading 3 2 2 52 7 2 3" xfId="22209"/>
    <cellStyle name="Heading 3 2 2 52 7 2 3 2" xfId="34660"/>
    <cellStyle name="Heading 3 2 2 52 7 2 4" xfId="28652"/>
    <cellStyle name="Heading 3 2 2 52 7 3" xfId="23614"/>
    <cellStyle name="Heading 3 2 2 52 7 3 2" xfId="34661"/>
    <cellStyle name="Heading 3 2 2 52 7 4" xfId="21401"/>
    <cellStyle name="Heading 3 2 2 52 7 4 2" xfId="34662"/>
    <cellStyle name="Heading 3 2 2 52 7 5" xfId="27844"/>
    <cellStyle name="Heading 3 2 2 52 8" xfId="19221"/>
    <cellStyle name="Heading 3 2 2 52 8 2" xfId="20029"/>
    <cellStyle name="Heading 3 2 2 52 8 2 2" xfId="24474"/>
    <cellStyle name="Heading 3 2 2 52 8 2 2 2" xfId="34663"/>
    <cellStyle name="Heading 3 2 2 52 8 2 3" xfId="22261"/>
    <cellStyle name="Heading 3 2 2 52 8 2 3 2" xfId="34664"/>
    <cellStyle name="Heading 3 2 2 52 8 2 4" xfId="28704"/>
    <cellStyle name="Heading 3 2 2 52 8 3" xfId="23666"/>
    <cellStyle name="Heading 3 2 2 52 8 3 2" xfId="34665"/>
    <cellStyle name="Heading 3 2 2 52 8 4" xfId="21453"/>
    <cellStyle name="Heading 3 2 2 52 8 4 2" xfId="34666"/>
    <cellStyle name="Heading 3 2 2 52 8 5" xfId="27896"/>
    <cellStyle name="Heading 3 2 2 52 9" xfId="19273"/>
    <cellStyle name="Heading 3 2 2 52 9 2" xfId="20081"/>
    <cellStyle name="Heading 3 2 2 52 9 2 2" xfId="24526"/>
    <cellStyle name="Heading 3 2 2 52 9 2 2 2" xfId="34667"/>
    <cellStyle name="Heading 3 2 2 52 9 2 3" xfId="22313"/>
    <cellStyle name="Heading 3 2 2 52 9 2 3 2" xfId="34668"/>
    <cellStyle name="Heading 3 2 2 52 9 2 4" xfId="28756"/>
    <cellStyle name="Heading 3 2 2 52 9 3" xfId="23718"/>
    <cellStyle name="Heading 3 2 2 52 9 3 2" xfId="34669"/>
    <cellStyle name="Heading 3 2 2 52 9 4" xfId="21505"/>
    <cellStyle name="Heading 3 2 2 52 9 4 2" xfId="34670"/>
    <cellStyle name="Heading 3 2 2 52 9 5" xfId="27948"/>
    <cellStyle name="Heading 3 2 2 53" xfId="18768"/>
    <cellStyle name="Heading 3 2 2 53 10" xfId="19321"/>
    <cellStyle name="Heading 3 2 2 53 10 2" xfId="20129"/>
    <cellStyle name="Heading 3 2 2 53 10 2 2" xfId="24574"/>
    <cellStyle name="Heading 3 2 2 53 10 2 2 2" xfId="34671"/>
    <cellStyle name="Heading 3 2 2 53 10 2 3" xfId="22361"/>
    <cellStyle name="Heading 3 2 2 53 10 2 3 2" xfId="34672"/>
    <cellStyle name="Heading 3 2 2 53 10 2 4" xfId="28804"/>
    <cellStyle name="Heading 3 2 2 53 10 3" xfId="23766"/>
    <cellStyle name="Heading 3 2 2 53 10 3 2" xfId="34673"/>
    <cellStyle name="Heading 3 2 2 53 10 4" xfId="21553"/>
    <cellStyle name="Heading 3 2 2 53 10 4 2" xfId="34674"/>
    <cellStyle name="Heading 3 2 2 53 10 5" xfId="27996"/>
    <cellStyle name="Heading 3 2 2 53 11" xfId="19373"/>
    <cellStyle name="Heading 3 2 2 53 11 2" xfId="20181"/>
    <cellStyle name="Heading 3 2 2 53 11 2 2" xfId="24626"/>
    <cellStyle name="Heading 3 2 2 53 11 2 2 2" xfId="34675"/>
    <cellStyle name="Heading 3 2 2 53 11 2 3" xfId="22413"/>
    <cellStyle name="Heading 3 2 2 53 11 2 3 2" xfId="34676"/>
    <cellStyle name="Heading 3 2 2 53 11 2 4" xfId="28856"/>
    <cellStyle name="Heading 3 2 2 53 11 3" xfId="23818"/>
    <cellStyle name="Heading 3 2 2 53 11 3 2" xfId="34677"/>
    <cellStyle name="Heading 3 2 2 53 11 4" xfId="21605"/>
    <cellStyle name="Heading 3 2 2 53 11 4 2" xfId="34678"/>
    <cellStyle name="Heading 3 2 2 53 11 5" xfId="28048"/>
    <cellStyle name="Heading 3 2 2 53 12" xfId="19425"/>
    <cellStyle name="Heading 3 2 2 53 12 2" xfId="20233"/>
    <cellStyle name="Heading 3 2 2 53 12 2 2" xfId="24678"/>
    <cellStyle name="Heading 3 2 2 53 12 2 2 2" xfId="34679"/>
    <cellStyle name="Heading 3 2 2 53 12 2 3" xfId="22465"/>
    <cellStyle name="Heading 3 2 2 53 12 2 3 2" xfId="34680"/>
    <cellStyle name="Heading 3 2 2 53 12 2 4" xfId="28908"/>
    <cellStyle name="Heading 3 2 2 53 12 3" xfId="23870"/>
    <cellStyle name="Heading 3 2 2 53 12 3 2" xfId="34681"/>
    <cellStyle name="Heading 3 2 2 53 12 4" xfId="21657"/>
    <cellStyle name="Heading 3 2 2 53 12 4 2" xfId="34682"/>
    <cellStyle name="Heading 3 2 2 53 12 5" xfId="28100"/>
    <cellStyle name="Heading 3 2 2 53 13" xfId="19477"/>
    <cellStyle name="Heading 3 2 2 53 13 2" xfId="20285"/>
    <cellStyle name="Heading 3 2 2 53 13 2 2" xfId="24730"/>
    <cellStyle name="Heading 3 2 2 53 13 2 2 2" xfId="34683"/>
    <cellStyle name="Heading 3 2 2 53 13 2 3" xfId="22517"/>
    <cellStyle name="Heading 3 2 2 53 13 2 3 2" xfId="34684"/>
    <cellStyle name="Heading 3 2 2 53 13 2 4" xfId="28960"/>
    <cellStyle name="Heading 3 2 2 53 13 3" xfId="23922"/>
    <cellStyle name="Heading 3 2 2 53 13 3 2" xfId="34685"/>
    <cellStyle name="Heading 3 2 2 53 13 4" xfId="21709"/>
    <cellStyle name="Heading 3 2 2 53 13 4 2" xfId="34686"/>
    <cellStyle name="Heading 3 2 2 53 13 5" xfId="28152"/>
    <cellStyle name="Heading 3 2 2 53 14" xfId="19529"/>
    <cellStyle name="Heading 3 2 2 53 14 2" xfId="20337"/>
    <cellStyle name="Heading 3 2 2 53 14 2 2" xfId="24782"/>
    <cellStyle name="Heading 3 2 2 53 14 2 2 2" xfId="34687"/>
    <cellStyle name="Heading 3 2 2 53 14 2 3" xfId="22569"/>
    <cellStyle name="Heading 3 2 2 53 14 2 3 2" xfId="34688"/>
    <cellStyle name="Heading 3 2 2 53 14 2 4" xfId="29012"/>
    <cellStyle name="Heading 3 2 2 53 14 3" xfId="23974"/>
    <cellStyle name="Heading 3 2 2 53 14 3 2" xfId="34689"/>
    <cellStyle name="Heading 3 2 2 53 14 4" xfId="21761"/>
    <cellStyle name="Heading 3 2 2 53 14 4 2" xfId="34690"/>
    <cellStyle name="Heading 3 2 2 53 14 5" xfId="28204"/>
    <cellStyle name="Heading 3 2 2 53 15" xfId="19581"/>
    <cellStyle name="Heading 3 2 2 53 15 2" xfId="20389"/>
    <cellStyle name="Heading 3 2 2 53 15 2 2" xfId="24834"/>
    <cellStyle name="Heading 3 2 2 53 15 2 2 2" xfId="34691"/>
    <cellStyle name="Heading 3 2 2 53 15 2 3" xfId="22621"/>
    <cellStyle name="Heading 3 2 2 53 15 2 3 2" xfId="34692"/>
    <cellStyle name="Heading 3 2 2 53 15 2 4" xfId="29064"/>
    <cellStyle name="Heading 3 2 2 53 15 3" xfId="24026"/>
    <cellStyle name="Heading 3 2 2 53 15 3 2" xfId="34693"/>
    <cellStyle name="Heading 3 2 2 53 15 4" xfId="21813"/>
    <cellStyle name="Heading 3 2 2 53 15 4 2" xfId="34694"/>
    <cellStyle name="Heading 3 2 2 53 15 5" xfId="28256"/>
    <cellStyle name="Heading 3 2 2 53 16" xfId="19633"/>
    <cellStyle name="Heading 3 2 2 53 16 2" xfId="24078"/>
    <cellStyle name="Heading 3 2 2 53 16 2 2" xfId="34695"/>
    <cellStyle name="Heading 3 2 2 53 16 3" xfId="21865"/>
    <cellStyle name="Heading 3 2 2 53 16 3 2" xfId="34696"/>
    <cellStyle name="Heading 3 2 2 53 16 4" xfId="28308"/>
    <cellStyle name="Heading 3 2 2 53 17" xfId="27507"/>
    <cellStyle name="Heading 3 2 2 53 2" xfId="18829"/>
    <cellStyle name="Heading 3 2 2 53 2 2" xfId="19713"/>
    <cellStyle name="Heading 3 2 2 53 2 2 2" xfId="24158"/>
    <cellStyle name="Heading 3 2 2 53 2 2 2 2" xfId="34697"/>
    <cellStyle name="Heading 3 2 2 53 2 2 3" xfId="21945"/>
    <cellStyle name="Heading 3 2 2 53 2 2 3 2" xfId="34698"/>
    <cellStyle name="Heading 3 2 2 53 2 2 4" xfId="28388"/>
    <cellStyle name="Heading 3 2 2 53 2 3" xfId="23330"/>
    <cellStyle name="Heading 3 2 2 53 2 3 2" xfId="34699"/>
    <cellStyle name="Heading 3 2 2 53 2 4" xfId="21117"/>
    <cellStyle name="Heading 3 2 2 53 2 4 2" xfId="34700"/>
    <cellStyle name="Heading 3 2 2 53 2 5" xfId="27580"/>
    <cellStyle name="Heading 3 2 2 53 3" xfId="18883"/>
    <cellStyle name="Heading 3 2 2 53 3 2" xfId="19765"/>
    <cellStyle name="Heading 3 2 2 53 3 2 2" xfId="24210"/>
    <cellStyle name="Heading 3 2 2 53 3 2 2 2" xfId="34701"/>
    <cellStyle name="Heading 3 2 2 53 3 2 3" xfId="21997"/>
    <cellStyle name="Heading 3 2 2 53 3 2 3 2" xfId="34702"/>
    <cellStyle name="Heading 3 2 2 53 3 2 4" xfId="28440"/>
    <cellStyle name="Heading 3 2 2 53 3 3" xfId="18957"/>
    <cellStyle name="Heading 3 2 2 53 3 3 2" xfId="23402"/>
    <cellStyle name="Heading 3 2 2 53 3 3 2 2" xfId="34704"/>
    <cellStyle name="Heading 3 2 2 53 3 3 3" xfId="21189"/>
    <cellStyle name="Heading 3 2 2 53 3 3 3 2" xfId="34705"/>
    <cellStyle name="Heading 3 2 2 53 3 3 4" xfId="34703"/>
    <cellStyle name="Heading 3 2 2 53 3 4" xfId="27632"/>
    <cellStyle name="Heading 3 2 2 53 4" xfId="19009"/>
    <cellStyle name="Heading 3 2 2 53 4 2" xfId="19817"/>
    <cellStyle name="Heading 3 2 2 53 4 2 2" xfId="24262"/>
    <cellStyle name="Heading 3 2 2 53 4 2 2 2" xfId="34706"/>
    <cellStyle name="Heading 3 2 2 53 4 2 3" xfId="22049"/>
    <cellStyle name="Heading 3 2 2 53 4 2 3 2" xfId="34707"/>
    <cellStyle name="Heading 3 2 2 53 4 2 4" xfId="28492"/>
    <cellStyle name="Heading 3 2 2 53 4 3" xfId="23454"/>
    <cellStyle name="Heading 3 2 2 53 4 3 2" xfId="34708"/>
    <cellStyle name="Heading 3 2 2 53 4 4" xfId="21241"/>
    <cellStyle name="Heading 3 2 2 53 4 4 2" xfId="34709"/>
    <cellStyle name="Heading 3 2 2 53 4 5" xfId="27684"/>
    <cellStyle name="Heading 3 2 2 53 5" xfId="19061"/>
    <cellStyle name="Heading 3 2 2 53 5 2" xfId="19869"/>
    <cellStyle name="Heading 3 2 2 53 5 2 2" xfId="24314"/>
    <cellStyle name="Heading 3 2 2 53 5 2 2 2" xfId="34710"/>
    <cellStyle name="Heading 3 2 2 53 5 2 3" xfId="22101"/>
    <cellStyle name="Heading 3 2 2 53 5 2 3 2" xfId="34711"/>
    <cellStyle name="Heading 3 2 2 53 5 2 4" xfId="28544"/>
    <cellStyle name="Heading 3 2 2 53 5 3" xfId="23506"/>
    <cellStyle name="Heading 3 2 2 53 5 3 2" xfId="34712"/>
    <cellStyle name="Heading 3 2 2 53 5 4" xfId="21293"/>
    <cellStyle name="Heading 3 2 2 53 5 4 2" xfId="34713"/>
    <cellStyle name="Heading 3 2 2 53 5 5" xfId="27736"/>
    <cellStyle name="Heading 3 2 2 53 6" xfId="19113"/>
    <cellStyle name="Heading 3 2 2 53 6 2" xfId="19921"/>
    <cellStyle name="Heading 3 2 2 53 6 2 2" xfId="24366"/>
    <cellStyle name="Heading 3 2 2 53 6 2 2 2" xfId="34714"/>
    <cellStyle name="Heading 3 2 2 53 6 2 3" xfId="22153"/>
    <cellStyle name="Heading 3 2 2 53 6 2 3 2" xfId="34715"/>
    <cellStyle name="Heading 3 2 2 53 6 2 4" xfId="28596"/>
    <cellStyle name="Heading 3 2 2 53 6 3" xfId="23558"/>
    <cellStyle name="Heading 3 2 2 53 6 3 2" xfId="34716"/>
    <cellStyle name="Heading 3 2 2 53 6 4" xfId="21345"/>
    <cellStyle name="Heading 3 2 2 53 6 4 2" xfId="34717"/>
    <cellStyle name="Heading 3 2 2 53 6 5" xfId="27788"/>
    <cellStyle name="Heading 3 2 2 53 7" xfId="19165"/>
    <cellStyle name="Heading 3 2 2 53 7 2" xfId="19973"/>
    <cellStyle name="Heading 3 2 2 53 7 2 2" xfId="24418"/>
    <cellStyle name="Heading 3 2 2 53 7 2 2 2" xfId="34718"/>
    <cellStyle name="Heading 3 2 2 53 7 2 3" xfId="22205"/>
    <cellStyle name="Heading 3 2 2 53 7 2 3 2" xfId="34719"/>
    <cellStyle name="Heading 3 2 2 53 7 2 4" xfId="28648"/>
    <cellStyle name="Heading 3 2 2 53 7 3" xfId="23610"/>
    <cellStyle name="Heading 3 2 2 53 7 3 2" xfId="34720"/>
    <cellStyle name="Heading 3 2 2 53 7 4" xfId="21397"/>
    <cellStyle name="Heading 3 2 2 53 7 4 2" xfId="34721"/>
    <cellStyle name="Heading 3 2 2 53 7 5" xfId="27840"/>
    <cellStyle name="Heading 3 2 2 53 8" xfId="19217"/>
    <cellStyle name="Heading 3 2 2 53 8 2" xfId="20025"/>
    <cellStyle name="Heading 3 2 2 53 8 2 2" xfId="24470"/>
    <cellStyle name="Heading 3 2 2 53 8 2 2 2" xfId="34722"/>
    <cellStyle name="Heading 3 2 2 53 8 2 3" xfId="22257"/>
    <cellStyle name="Heading 3 2 2 53 8 2 3 2" xfId="34723"/>
    <cellStyle name="Heading 3 2 2 53 8 2 4" xfId="28700"/>
    <cellStyle name="Heading 3 2 2 53 8 3" xfId="23662"/>
    <cellStyle name="Heading 3 2 2 53 8 3 2" xfId="34724"/>
    <cellStyle name="Heading 3 2 2 53 8 4" xfId="21449"/>
    <cellStyle name="Heading 3 2 2 53 8 4 2" xfId="34725"/>
    <cellStyle name="Heading 3 2 2 53 8 5" xfId="27892"/>
    <cellStyle name="Heading 3 2 2 53 9" xfId="19269"/>
    <cellStyle name="Heading 3 2 2 53 9 2" xfId="20077"/>
    <cellStyle name="Heading 3 2 2 53 9 2 2" xfId="24522"/>
    <cellStyle name="Heading 3 2 2 53 9 2 2 2" xfId="34726"/>
    <cellStyle name="Heading 3 2 2 53 9 2 3" xfId="22309"/>
    <cellStyle name="Heading 3 2 2 53 9 2 3 2" xfId="34727"/>
    <cellStyle name="Heading 3 2 2 53 9 2 4" xfId="28752"/>
    <cellStyle name="Heading 3 2 2 53 9 3" xfId="23714"/>
    <cellStyle name="Heading 3 2 2 53 9 3 2" xfId="34728"/>
    <cellStyle name="Heading 3 2 2 53 9 4" xfId="21501"/>
    <cellStyle name="Heading 3 2 2 53 9 4 2" xfId="34729"/>
    <cellStyle name="Heading 3 2 2 53 9 5" xfId="27944"/>
    <cellStyle name="Heading 3 2 2 54" xfId="18766"/>
    <cellStyle name="Heading 3 2 2 54 10" xfId="19319"/>
    <cellStyle name="Heading 3 2 2 54 10 2" xfId="20127"/>
    <cellStyle name="Heading 3 2 2 54 10 2 2" xfId="24572"/>
    <cellStyle name="Heading 3 2 2 54 10 2 2 2" xfId="34730"/>
    <cellStyle name="Heading 3 2 2 54 10 2 3" xfId="22359"/>
    <cellStyle name="Heading 3 2 2 54 10 2 3 2" xfId="34731"/>
    <cellStyle name="Heading 3 2 2 54 10 2 4" xfId="28802"/>
    <cellStyle name="Heading 3 2 2 54 10 3" xfId="23764"/>
    <cellStyle name="Heading 3 2 2 54 10 3 2" xfId="34732"/>
    <cellStyle name="Heading 3 2 2 54 10 4" xfId="21551"/>
    <cellStyle name="Heading 3 2 2 54 10 4 2" xfId="34733"/>
    <cellStyle name="Heading 3 2 2 54 10 5" xfId="27994"/>
    <cellStyle name="Heading 3 2 2 54 11" xfId="19371"/>
    <cellStyle name="Heading 3 2 2 54 11 2" xfId="20179"/>
    <cellStyle name="Heading 3 2 2 54 11 2 2" xfId="24624"/>
    <cellStyle name="Heading 3 2 2 54 11 2 2 2" xfId="34734"/>
    <cellStyle name="Heading 3 2 2 54 11 2 3" xfId="22411"/>
    <cellStyle name="Heading 3 2 2 54 11 2 3 2" xfId="34735"/>
    <cellStyle name="Heading 3 2 2 54 11 2 4" xfId="28854"/>
    <cellStyle name="Heading 3 2 2 54 11 3" xfId="23816"/>
    <cellStyle name="Heading 3 2 2 54 11 3 2" xfId="34736"/>
    <cellStyle name="Heading 3 2 2 54 11 4" xfId="21603"/>
    <cellStyle name="Heading 3 2 2 54 11 4 2" xfId="34737"/>
    <cellStyle name="Heading 3 2 2 54 11 5" xfId="28046"/>
    <cellStyle name="Heading 3 2 2 54 12" xfId="19423"/>
    <cellStyle name="Heading 3 2 2 54 12 2" xfId="20231"/>
    <cellStyle name="Heading 3 2 2 54 12 2 2" xfId="24676"/>
    <cellStyle name="Heading 3 2 2 54 12 2 2 2" xfId="34738"/>
    <cellStyle name="Heading 3 2 2 54 12 2 3" xfId="22463"/>
    <cellStyle name="Heading 3 2 2 54 12 2 3 2" xfId="34739"/>
    <cellStyle name="Heading 3 2 2 54 12 2 4" xfId="28906"/>
    <cellStyle name="Heading 3 2 2 54 12 3" xfId="23868"/>
    <cellStyle name="Heading 3 2 2 54 12 3 2" xfId="34740"/>
    <cellStyle name="Heading 3 2 2 54 12 4" xfId="21655"/>
    <cellStyle name="Heading 3 2 2 54 12 4 2" xfId="34741"/>
    <cellStyle name="Heading 3 2 2 54 12 5" xfId="28098"/>
    <cellStyle name="Heading 3 2 2 54 13" xfId="19475"/>
    <cellStyle name="Heading 3 2 2 54 13 2" xfId="20283"/>
    <cellStyle name="Heading 3 2 2 54 13 2 2" xfId="24728"/>
    <cellStyle name="Heading 3 2 2 54 13 2 2 2" xfId="34742"/>
    <cellStyle name="Heading 3 2 2 54 13 2 3" xfId="22515"/>
    <cellStyle name="Heading 3 2 2 54 13 2 3 2" xfId="34743"/>
    <cellStyle name="Heading 3 2 2 54 13 2 4" xfId="28958"/>
    <cellStyle name="Heading 3 2 2 54 13 3" xfId="23920"/>
    <cellStyle name="Heading 3 2 2 54 13 3 2" xfId="34744"/>
    <cellStyle name="Heading 3 2 2 54 13 4" xfId="21707"/>
    <cellStyle name="Heading 3 2 2 54 13 4 2" xfId="34745"/>
    <cellStyle name="Heading 3 2 2 54 13 5" xfId="28150"/>
    <cellStyle name="Heading 3 2 2 54 14" xfId="19527"/>
    <cellStyle name="Heading 3 2 2 54 14 2" xfId="20335"/>
    <cellStyle name="Heading 3 2 2 54 14 2 2" xfId="24780"/>
    <cellStyle name="Heading 3 2 2 54 14 2 2 2" xfId="34746"/>
    <cellStyle name="Heading 3 2 2 54 14 2 3" xfId="22567"/>
    <cellStyle name="Heading 3 2 2 54 14 2 3 2" xfId="34747"/>
    <cellStyle name="Heading 3 2 2 54 14 2 4" xfId="29010"/>
    <cellStyle name="Heading 3 2 2 54 14 3" xfId="23972"/>
    <cellStyle name="Heading 3 2 2 54 14 3 2" xfId="34748"/>
    <cellStyle name="Heading 3 2 2 54 14 4" xfId="21759"/>
    <cellStyle name="Heading 3 2 2 54 14 4 2" xfId="34749"/>
    <cellStyle name="Heading 3 2 2 54 14 5" xfId="28202"/>
    <cellStyle name="Heading 3 2 2 54 15" xfId="19579"/>
    <cellStyle name="Heading 3 2 2 54 15 2" xfId="20387"/>
    <cellStyle name="Heading 3 2 2 54 15 2 2" xfId="24832"/>
    <cellStyle name="Heading 3 2 2 54 15 2 2 2" xfId="34750"/>
    <cellStyle name="Heading 3 2 2 54 15 2 3" xfId="22619"/>
    <cellStyle name="Heading 3 2 2 54 15 2 3 2" xfId="34751"/>
    <cellStyle name="Heading 3 2 2 54 15 2 4" xfId="29062"/>
    <cellStyle name="Heading 3 2 2 54 15 3" xfId="24024"/>
    <cellStyle name="Heading 3 2 2 54 15 3 2" xfId="34752"/>
    <cellStyle name="Heading 3 2 2 54 15 4" xfId="21811"/>
    <cellStyle name="Heading 3 2 2 54 15 4 2" xfId="34753"/>
    <cellStyle name="Heading 3 2 2 54 15 5" xfId="28254"/>
    <cellStyle name="Heading 3 2 2 54 16" xfId="19631"/>
    <cellStyle name="Heading 3 2 2 54 16 2" xfId="24076"/>
    <cellStyle name="Heading 3 2 2 54 16 2 2" xfId="34754"/>
    <cellStyle name="Heading 3 2 2 54 16 3" xfId="21863"/>
    <cellStyle name="Heading 3 2 2 54 16 3 2" xfId="34755"/>
    <cellStyle name="Heading 3 2 2 54 16 4" xfId="28306"/>
    <cellStyle name="Heading 3 2 2 54 17" xfId="27505"/>
    <cellStyle name="Heading 3 2 2 54 2" xfId="18827"/>
    <cellStyle name="Heading 3 2 2 54 2 2" xfId="19711"/>
    <cellStyle name="Heading 3 2 2 54 2 2 2" xfId="24156"/>
    <cellStyle name="Heading 3 2 2 54 2 2 2 2" xfId="34756"/>
    <cellStyle name="Heading 3 2 2 54 2 2 3" xfId="21943"/>
    <cellStyle name="Heading 3 2 2 54 2 2 3 2" xfId="34757"/>
    <cellStyle name="Heading 3 2 2 54 2 2 4" xfId="28386"/>
    <cellStyle name="Heading 3 2 2 54 2 3" xfId="23328"/>
    <cellStyle name="Heading 3 2 2 54 2 3 2" xfId="34758"/>
    <cellStyle name="Heading 3 2 2 54 2 4" xfId="21115"/>
    <cellStyle name="Heading 3 2 2 54 2 4 2" xfId="34759"/>
    <cellStyle name="Heading 3 2 2 54 2 5" xfId="27578"/>
    <cellStyle name="Heading 3 2 2 54 3" xfId="18881"/>
    <cellStyle name="Heading 3 2 2 54 3 2" xfId="19763"/>
    <cellStyle name="Heading 3 2 2 54 3 2 2" xfId="24208"/>
    <cellStyle name="Heading 3 2 2 54 3 2 2 2" xfId="34760"/>
    <cellStyle name="Heading 3 2 2 54 3 2 3" xfId="21995"/>
    <cellStyle name="Heading 3 2 2 54 3 2 3 2" xfId="34761"/>
    <cellStyle name="Heading 3 2 2 54 3 2 4" xfId="28438"/>
    <cellStyle name="Heading 3 2 2 54 3 3" xfId="18955"/>
    <cellStyle name="Heading 3 2 2 54 3 3 2" xfId="23400"/>
    <cellStyle name="Heading 3 2 2 54 3 3 2 2" xfId="34763"/>
    <cellStyle name="Heading 3 2 2 54 3 3 3" xfId="21187"/>
    <cellStyle name="Heading 3 2 2 54 3 3 3 2" xfId="34764"/>
    <cellStyle name="Heading 3 2 2 54 3 3 4" xfId="34762"/>
    <cellStyle name="Heading 3 2 2 54 3 4" xfId="27630"/>
    <cellStyle name="Heading 3 2 2 54 4" xfId="19007"/>
    <cellStyle name="Heading 3 2 2 54 4 2" xfId="19815"/>
    <cellStyle name="Heading 3 2 2 54 4 2 2" xfId="24260"/>
    <cellStyle name="Heading 3 2 2 54 4 2 2 2" xfId="34765"/>
    <cellStyle name="Heading 3 2 2 54 4 2 3" xfId="22047"/>
    <cellStyle name="Heading 3 2 2 54 4 2 3 2" xfId="34766"/>
    <cellStyle name="Heading 3 2 2 54 4 2 4" xfId="28490"/>
    <cellStyle name="Heading 3 2 2 54 4 3" xfId="23452"/>
    <cellStyle name="Heading 3 2 2 54 4 3 2" xfId="34767"/>
    <cellStyle name="Heading 3 2 2 54 4 4" xfId="21239"/>
    <cellStyle name="Heading 3 2 2 54 4 4 2" xfId="34768"/>
    <cellStyle name="Heading 3 2 2 54 4 5" xfId="27682"/>
    <cellStyle name="Heading 3 2 2 54 5" xfId="19059"/>
    <cellStyle name="Heading 3 2 2 54 5 2" xfId="19867"/>
    <cellStyle name="Heading 3 2 2 54 5 2 2" xfId="24312"/>
    <cellStyle name="Heading 3 2 2 54 5 2 2 2" xfId="34769"/>
    <cellStyle name="Heading 3 2 2 54 5 2 3" xfId="22099"/>
    <cellStyle name="Heading 3 2 2 54 5 2 3 2" xfId="34770"/>
    <cellStyle name="Heading 3 2 2 54 5 2 4" xfId="28542"/>
    <cellStyle name="Heading 3 2 2 54 5 3" xfId="23504"/>
    <cellStyle name="Heading 3 2 2 54 5 3 2" xfId="34771"/>
    <cellStyle name="Heading 3 2 2 54 5 4" xfId="21291"/>
    <cellStyle name="Heading 3 2 2 54 5 4 2" xfId="34772"/>
    <cellStyle name="Heading 3 2 2 54 5 5" xfId="27734"/>
    <cellStyle name="Heading 3 2 2 54 6" xfId="19111"/>
    <cellStyle name="Heading 3 2 2 54 6 2" xfId="19919"/>
    <cellStyle name="Heading 3 2 2 54 6 2 2" xfId="24364"/>
    <cellStyle name="Heading 3 2 2 54 6 2 2 2" xfId="34773"/>
    <cellStyle name="Heading 3 2 2 54 6 2 3" xfId="22151"/>
    <cellStyle name="Heading 3 2 2 54 6 2 3 2" xfId="34774"/>
    <cellStyle name="Heading 3 2 2 54 6 2 4" xfId="28594"/>
    <cellStyle name="Heading 3 2 2 54 6 3" xfId="23556"/>
    <cellStyle name="Heading 3 2 2 54 6 3 2" xfId="34775"/>
    <cellStyle name="Heading 3 2 2 54 6 4" xfId="21343"/>
    <cellStyle name="Heading 3 2 2 54 6 4 2" xfId="34776"/>
    <cellStyle name="Heading 3 2 2 54 6 5" xfId="27786"/>
    <cellStyle name="Heading 3 2 2 54 7" xfId="19163"/>
    <cellStyle name="Heading 3 2 2 54 7 2" xfId="19971"/>
    <cellStyle name="Heading 3 2 2 54 7 2 2" xfId="24416"/>
    <cellStyle name="Heading 3 2 2 54 7 2 2 2" xfId="34777"/>
    <cellStyle name="Heading 3 2 2 54 7 2 3" xfId="22203"/>
    <cellStyle name="Heading 3 2 2 54 7 2 3 2" xfId="34778"/>
    <cellStyle name="Heading 3 2 2 54 7 2 4" xfId="28646"/>
    <cellStyle name="Heading 3 2 2 54 7 3" xfId="23608"/>
    <cellStyle name="Heading 3 2 2 54 7 3 2" xfId="34779"/>
    <cellStyle name="Heading 3 2 2 54 7 4" xfId="21395"/>
    <cellStyle name="Heading 3 2 2 54 7 4 2" xfId="34780"/>
    <cellStyle name="Heading 3 2 2 54 7 5" xfId="27838"/>
    <cellStyle name="Heading 3 2 2 54 8" xfId="19215"/>
    <cellStyle name="Heading 3 2 2 54 8 2" xfId="20023"/>
    <cellStyle name="Heading 3 2 2 54 8 2 2" xfId="24468"/>
    <cellStyle name="Heading 3 2 2 54 8 2 2 2" xfId="34781"/>
    <cellStyle name="Heading 3 2 2 54 8 2 3" xfId="22255"/>
    <cellStyle name="Heading 3 2 2 54 8 2 3 2" xfId="34782"/>
    <cellStyle name="Heading 3 2 2 54 8 2 4" xfId="28698"/>
    <cellStyle name="Heading 3 2 2 54 8 3" xfId="23660"/>
    <cellStyle name="Heading 3 2 2 54 8 3 2" xfId="34783"/>
    <cellStyle name="Heading 3 2 2 54 8 4" xfId="21447"/>
    <cellStyle name="Heading 3 2 2 54 8 4 2" xfId="34784"/>
    <cellStyle name="Heading 3 2 2 54 8 5" xfId="27890"/>
    <cellStyle name="Heading 3 2 2 54 9" xfId="19267"/>
    <cellStyle name="Heading 3 2 2 54 9 2" xfId="20075"/>
    <cellStyle name="Heading 3 2 2 54 9 2 2" xfId="24520"/>
    <cellStyle name="Heading 3 2 2 54 9 2 2 2" xfId="34785"/>
    <cellStyle name="Heading 3 2 2 54 9 2 3" xfId="22307"/>
    <cellStyle name="Heading 3 2 2 54 9 2 3 2" xfId="34786"/>
    <cellStyle name="Heading 3 2 2 54 9 2 4" xfId="28750"/>
    <cellStyle name="Heading 3 2 2 54 9 3" xfId="23712"/>
    <cellStyle name="Heading 3 2 2 54 9 3 2" xfId="34787"/>
    <cellStyle name="Heading 3 2 2 54 9 4" xfId="21499"/>
    <cellStyle name="Heading 3 2 2 54 9 4 2" xfId="34788"/>
    <cellStyle name="Heading 3 2 2 54 9 5" xfId="27942"/>
    <cellStyle name="Heading 3 2 2 55" xfId="18714"/>
    <cellStyle name="Heading 3 2 2 55 2" xfId="19664"/>
    <cellStyle name="Heading 3 2 2 55 2 2" xfId="24109"/>
    <cellStyle name="Heading 3 2 2 55 2 2 2" xfId="34789"/>
    <cellStyle name="Heading 3 2 2 55 2 3" xfId="21896"/>
    <cellStyle name="Heading 3 2 2 55 2 3 2" xfId="34790"/>
    <cellStyle name="Heading 3 2 2 55 2 4" xfId="28339"/>
    <cellStyle name="Heading 3 2 2 55 3" xfId="18906"/>
    <cellStyle name="Heading 3 2 2 55 3 2" xfId="23352"/>
    <cellStyle name="Heading 3 2 2 55 3 2 2" xfId="34792"/>
    <cellStyle name="Heading 3 2 2 55 3 3" xfId="21139"/>
    <cellStyle name="Heading 3 2 2 55 3 3 2" xfId="34793"/>
    <cellStyle name="Heading 3 2 2 55 3 4" xfId="34791"/>
    <cellStyle name="Heading 3 2 2 55 4" xfId="23275"/>
    <cellStyle name="Heading 3 2 2 55 4 2" xfId="34794"/>
    <cellStyle name="Heading 3 2 2 55 5" xfId="21062"/>
    <cellStyle name="Heading 3 2 2 55 5 2" xfId="34795"/>
    <cellStyle name="Heading 3 2 2 55 6" xfId="27531"/>
    <cellStyle name="Heading 3 2 2 56" xfId="18780"/>
    <cellStyle name="Heading 3 2 2 56 2" xfId="19648"/>
    <cellStyle name="Heading 3 2 2 56 2 2" xfId="24093"/>
    <cellStyle name="Heading 3 2 2 56 2 2 2" xfId="34796"/>
    <cellStyle name="Heading 3 2 2 56 2 3" xfId="21880"/>
    <cellStyle name="Heading 3 2 2 56 2 3 2" xfId="34797"/>
    <cellStyle name="Heading 3 2 2 56 2 4" xfId="28323"/>
    <cellStyle name="Heading 3 2 2 56 3" xfId="23282"/>
    <cellStyle name="Heading 3 2 2 56 3 2" xfId="34798"/>
    <cellStyle name="Heading 3 2 2 56 4" xfId="21069"/>
    <cellStyle name="Heading 3 2 2 56 4 2" xfId="34799"/>
    <cellStyle name="Heading 3 2 2 56 5" xfId="27513"/>
    <cellStyle name="Heading 3 2 2 57" xfId="18775"/>
    <cellStyle name="Heading 3 2 2 57 2" xfId="19646"/>
    <cellStyle name="Heading 3 2 2 57 2 2" xfId="24091"/>
    <cellStyle name="Heading 3 2 2 57 2 2 2" xfId="34800"/>
    <cellStyle name="Heading 3 2 2 57 2 3" xfId="21878"/>
    <cellStyle name="Heading 3 2 2 57 2 3 2" xfId="34801"/>
    <cellStyle name="Heading 3 2 2 57 2 4" xfId="28321"/>
    <cellStyle name="Heading 3 2 2 57 3" xfId="18614"/>
    <cellStyle name="Heading 3 2 2 57 3 2" xfId="23246"/>
    <cellStyle name="Heading 3 2 2 57 3 2 2" xfId="34803"/>
    <cellStyle name="Heading 3 2 2 57 3 3" xfId="21033"/>
    <cellStyle name="Heading 3 2 2 57 3 3 2" xfId="34804"/>
    <cellStyle name="Heading 3 2 2 57 3 4" xfId="34802"/>
    <cellStyle name="Heading 3 2 2 57 4" xfId="27454"/>
    <cellStyle name="Heading 3 2 2 58" xfId="18679"/>
    <cellStyle name="Heading 3 2 2 58 2" xfId="19641"/>
    <cellStyle name="Heading 3 2 2 58 2 2" xfId="24086"/>
    <cellStyle name="Heading 3 2 2 58 2 2 2" xfId="34805"/>
    <cellStyle name="Heading 3 2 2 58 2 3" xfId="21873"/>
    <cellStyle name="Heading 3 2 2 58 2 3 2" xfId="34806"/>
    <cellStyle name="Heading 3 2 2 58 2 4" xfId="28316"/>
    <cellStyle name="Heading 3 2 2 58 3" xfId="23272"/>
    <cellStyle name="Heading 3 2 2 58 3 2" xfId="34807"/>
    <cellStyle name="Heading 3 2 2 58 4" xfId="21059"/>
    <cellStyle name="Heading 3 2 2 58 4 2" xfId="34808"/>
    <cellStyle name="Heading 3 2 2 58 5" xfId="27456"/>
    <cellStyle name="Heading 3 2 2 59" xfId="18640"/>
    <cellStyle name="Heading 3 2 2 59 2" xfId="19640"/>
    <cellStyle name="Heading 3 2 2 59 2 2" xfId="24085"/>
    <cellStyle name="Heading 3 2 2 59 2 2 2" xfId="34809"/>
    <cellStyle name="Heading 3 2 2 59 2 3" xfId="21872"/>
    <cellStyle name="Heading 3 2 2 59 2 3 2" xfId="34810"/>
    <cellStyle name="Heading 3 2 2 59 2 4" xfId="28315"/>
    <cellStyle name="Heading 3 2 2 59 3" xfId="23256"/>
    <cellStyle name="Heading 3 2 2 59 3 2" xfId="34811"/>
    <cellStyle name="Heading 3 2 2 59 4" xfId="21043"/>
    <cellStyle name="Heading 3 2 2 59 4 2" xfId="34812"/>
    <cellStyle name="Heading 3 2 2 59 5" xfId="27457"/>
    <cellStyle name="Heading 3 2 2 6" xfId="18749"/>
    <cellStyle name="Heading 3 2 2 6 10" xfId="19302"/>
    <cellStyle name="Heading 3 2 2 6 10 2" xfId="20110"/>
    <cellStyle name="Heading 3 2 2 6 10 2 2" xfId="24555"/>
    <cellStyle name="Heading 3 2 2 6 10 2 2 2" xfId="34813"/>
    <cellStyle name="Heading 3 2 2 6 10 2 3" xfId="22342"/>
    <cellStyle name="Heading 3 2 2 6 10 2 3 2" xfId="34814"/>
    <cellStyle name="Heading 3 2 2 6 10 2 4" xfId="28785"/>
    <cellStyle name="Heading 3 2 2 6 10 3" xfId="23747"/>
    <cellStyle name="Heading 3 2 2 6 10 3 2" xfId="34815"/>
    <cellStyle name="Heading 3 2 2 6 10 4" xfId="21534"/>
    <cellStyle name="Heading 3 2 2 6 10 4 2" xfId="34816"/>
    <cellStyle name="Heading 3 2 2 6 10 5" xfId="27977"/>
    <cellStyle name="Heading 3 2 2 6 11" xfId="19354"/>
    <cellStyle name="Heading 3 2 2 6 11 2" xfId="20162"/>
    <cellStyle name="Heading 3 2 2 6 11 2 2" xfId="24607"/>
    <cellStyle name="Heading 3 2 2 6 11 2 2 2" xfId="34817"/>
    <cellStyle name="Heading 3 2 2 6 11 2 3" xfId="22394"/>
    <cellStyle name="Heading 3 2 2 6 11 2 3 2" xfId="34818"/>
    <cellStyle name="Heading 3 2 2 6 11 2 4" xfId="28837"/>
    <cellStyle name="Heading 3 2 2 6 11 3" xfId="23799"/>
    <cellStyle name="Heading 3 2 2 6 11 3 2" xfId="34819"/>
    <cellStyle name="Heading 3 2 2 6 11 4" xfId="21586"/>
    <cellStyle name="Heading 3 2 2 6 11 4 2" xfId="34820"/>
    <cellStyle name="Heading 3 2 2 6 11 5" xfId="28029"/>
    <cellStyle name="Heading 3 2 2 6 12" xfId="19406"/>
    <cellStyle name="Heading 3 2 2 6 12 2" xfId="20214"/>
    <cellStyle name="Heading 3 2 2 6 12 2 2" xfId="24659"/>
    <cellStyle name="Heading 3 2 2 6 12 2 2 2" xfId="34821"/>
    <cellStyle name="Heading 3 2 2 6 12 2 3" xfId="22446"/>
    <cellStyle name="Heading 3 2 2 6 12 2 3 2" xfId="34822"/>
    <cellStyle name="Heading 3 2 2 6 12 2 4" xfId="28889"/>
    <cellStyle name="Heading 3 2 2 6 12 3" xfId="23851"/>
    <cellStyle name="Heading 3 2 2 6 12 3 2" xfId="34823"/>
    <cellStyle name="Heading 3 2 2 6 12 4" xfId="21638"/>
    <cellStyle name="Heading 3 2 2 6 12 4 2" xfId="34824"/>
    <cellStyle name="Heading 3 2 2 6 12 5" xfId="28081"/>
    <cellStyle name="Heading 3 2 2 6 13" xfId="19458"/>
    <cellStyle name="Heading 3 2 2 6 13 2" xfId="20266"/>
    <cellStyle name="Heading 3 2 2 6 13 2 2" xfId="24711"/>
    <cellStyle name="Heading 3 2 2 6 13 2 2 2" xfId="34825"/>
    <cellStyle name="Heading 3 2 2 6 13 2 3" xfId="22498"/>
    <cellStyle name="Heading 3 2 2 6 13 2 3 2" xfId="34826"/>
    <cellStyle name="Heading 3 2 2 6 13 2 4" xfId="28941"/>
    <cellStyle name="Heading 3 2 2 6 13 3" xfId="23903"/>
    <cellStyle name="Heading 3 2 2 6 13 3 2" xfId="34827"/>
    <cellStyle name="Heading 3 2 2 6 13 4" xfId="21690"/>
    <cellStyle name="Heading 3 2 2 6 13 4 2" xfId="34828"/>
    <cellStyle name="Heading 3 2 2 6 13 5" xfId="28133"/>
    <cellStyle name="Heading 3 2 2 6 14" xfId="19510"/>
    <cellStyle name="Heading 3 2 2 6 14 2" xfId="20318"/>
    <cellStyle name="Heading 3 2 2 6 14 2 2" xfId="24763"/>
    <cellStyle name="Heading 3 2 2 6 14 2 2 2" xfId="34829"/>
    <cellStyle name="Heading 3 2 2 6 14 2 3" xfId="22550"/>
    <cellStyle name="Heading 3 2 2 6 14 2 3 2" xfId="34830"/>
    <cellStyle name="Heading 3 2 2 6 14 2 4" xfId="28993"/>
    <cellStyle name="Heading 3 2 2 6 14 3" xfId="23955"/>
    <cellStyle name="Heading 3 2 2 6 14 3 2" xfId="34831"/>
    <cellStyle name="Heading 3 2 2 6 14 4" xfId="21742"/>
    <cellStyle name="Heading 3 2 2 6 14 4 2" xfId="34832"/>
    <cellStyle name="Heading 3 2 2 6 14 5" xfId="28185"/>
    <cellStyle name="Heading 3 2 2 6 15" xfId="19562"/>
    <cellStyle name="Heading 3 2 2 6 15 2" xfId="20370"/>
    <cellStyle name="Heading 3 2 2 6 15 2 2" xfId="24815"/>
    <cellStyle name="Heading 3 2 2 6 15 2 2 2" xfId="34833"/>
    <cellStyle name="Heading 3 2 2 6 15 2 3" xfId="22602"/>
    <cellStyle name="Heading 3 2 2 6 15 2 3 2" xfId="34834"/>
    <cellStyle name="Heading 3 2 2 6 15 2 4" xfId="29045"/>
    <cellStyle name="Heading 3 2 2 6 15 3" xfId="24007"/>
    <cellStyle name="Heading 3 2 2 6 15 3 2" xfId="34835"/>
    <cellStyle name="Heading 3 2 2 6 15 4" xfId="21794"/>
    <cellStyle name="Heading 3 2 2 6 15 4 2" xfId="34836"/>
    <cellStyle name="Heading 3 2 2 6 15 5" xfId="28237"/>
    <cellStyle name="Heading 3 2 2 6 16" xfId="19614"/>
    <cellStyle name="Heading 3 2 2 6 16 2" xfId="24059"/>
    <cellStyle name="Heading 3 2 2 6 16 2 2" xfId="34837"/>
    <cellStyle name="Heading 3 2 2 6 16 3" xfId="21846"/>
    <cellStyle name="Heading 3 2 2 6 16 3 2" xfId="34838"/>
    <cellStyle name="Heading 3 2 2 6 16 4" xfId="28289"/>
    <cellStyle name="Heading 3 2 2 6 17" xfId="27488"/>
    <cellStyle name="Heading 3 2 2 6 2" xfId="18810"/>
    <cellStyle name="Heading 3 2 2 6 2 2" xfId="19694"/>
    <cellStyle name="Heading 3 2 2 6 2 2 2" xfId="24139"/>
    <cellStyle name="Heading 3 2 2 6 2 2 2 2" xfId="34839"/>
    <cellStyle name="Heading 3 2 2 6 2 2 3" xfId="21926"/>
    <cellStyle name="Heading 3 2 2 6 2 2 3 2" xfId="34840"/>
    <cellStyle name="Heading 3 2 2 6 2 2 4" xfId="28369"/>
    <cellStyle name="Heading 3 2 2 6 2 3" xfId="23311"/>
    <cellStyle name="Heading 3 2 2 6 2 3 2" xfId="34841"/>
    <cellStyle name="Heading 3 2 2 6 2 4" xfId="21098"/>
    <cellStyle name="Heading 3 2 2 6 2 4 2" xfId="34842"/>
    <cellStyle name="Heading 3 2 2 6 2 5" xfId="27561"/>
    <cellStyle name="Heading 3 2 2 6 3" xfId="18864"/>
    <cellStyle name="Heading 3 2 2 6 3 2" xfId="19746"/>
    <cellStyle name="Heading 3 2 2 6 3 2 2" xfId="24191"/>
    <cellStyle name="Heading 3 2 2 6 3 2 2 2" xfId="34843"/>
    <cellStyle name="Heading 3 2 2 6 3 2 3" xfId="21978"/>
    <cellStyle name="Heading 3 2 2 6 3 2 3 2" xfId="34844"/>
    <cellStyle name="Heading 3 2 2 6 3 2 4" xfId="28421"/>
    <cellStyle name="Heading 3 2 2 6 3 3" xfId="18938"/>
    <cellStyle name="Heading 3 2 2 6 3 3 2" xfId="23383"/>
    <cellStyle name="Heading 3 2 2 6 3 3 2 2" xfId="34846"/>
    <cellStyle name="Heading 3 2 2 6 3 3 3" xfId="21170"/>
    <cellStyle name="Heading 3 2 2 6 3 3 3 2" xfId="34847"/>
    <cellStyle name="Heading 3 2 2 6 3 3 4" xfId="34845"/>
    <cellStyle name="Heading 3 2 2 6 3 4" xfId="27613"/>
    <cellStyle name="Heading 3 2 2 6 4" xfId="18990"/>
    <cellStyle name="Heading 3 2 2 6 4 2" xfId="19798"/>
    <cellStyle name="Heading 3 2 2 6 4 2 2" xfId="24243"/>
    <cellStyle name="Heading 3 2 2 6 4 2 2 2" xfId="34848"/>
    <cellStyle name="Heading 3 2 2 6 4 2 3" xfId="22030"/>
    <cellStyle name="Heading 3 2 2 6 4 2 3 2" xfId="34849"/>
    <cellStyle name="Heading 3 2 2 6 4 2 4" xfId="28473"/>
    <cellStyle name="Heading 3 2 2 6 4 3" xfId="23435"/>
    <cellStyle name="Heading 3 2 2 6 4 3 2" xfId="34850"/>
    <cellStyle name="Heading 3 2 2 6 4 4" xfId="21222"/>
    <cellStyle name="Heading 3 2 2 6 4 4 2" xfId="34851"/>
    <cellStyle name="Heading 3 2 2 6 4 5" xfId="27665"/>
    <cellStyle name="Heading 3 2 2 6 5" xfId="19042"/>
    <cellStyle name="Heading 3 2 2 6 5 2" xfId="19850"/>
    <cellStyle name="Heading 3 2 2 6 5 2 2" xfId="24295"/>
    <cellStyle name="Heading 3 2 2 6 5 2 2 2" xfId="34852"/>
    <cellStyle name="Heading 3 2 2 6 5 2 3" xfId="22082"/>
    <cellStyle name="Heading 3 2 2 6 5 2 3 2" xfId="34853"/>
    <cellStyle name="Heading 3 2 2 6 5 2 4" xfId="28525"/>
    <cellStyle name="Heading 3 2 2 6 5 3" xfId="23487"/>
    <cellStyle name="Heading 3 2 2 6 5 3 2" xfId="34854"/>
    <cellStyle name="Heading 3 2 2 6 5 4" xfId="21274"/>
    <cellStyle name="Heading 3 2 2 6 5 4 2" xfId="34855"/>
    <cellStyle name="Heading 3 2 2 6 5 5" xfId="27717"/>
    <cellStyle name="Heading 3 2 2 6 6" xfId="19094"/>
    <cellStyle name="Heading 3 2 2 6 6 2" xfId="19902"/>
    <cellStyle name="Heading 3 2 2 6 6 2 2" xfId="24347"/>
    <cellStyle name="Heading 3 2 2 6 6 2 2 2" xfId="34856"/>
    <cellStyle name="Heading 3 2 2 6 6 2 3" xfId="22134"/>
    <cellStyle name="Heading 3 2 2 6 6 2 3 2" xfId="34857"/>
    <cellStyle name="Heading 3 2 2 6 6 2 4" xfId="28577"/>
    <cellStyle name="Heading 3 2 2 6 6 3" xfId="23539"/>
    <cellStyle name="Heading 3 2 2 6 6 3 2" xfId="34858"/>
    <cellStyle name="Heading 3 2 2 6 6 4" xfId="21326"/>
    <cellStyle name="Heading 3 2 2 6 6 4 2" xfId="34859"/>
    <cellStyle name="Heading 3 2 2 6 6 5" xfId="27769"/>
    <cellStyle name="Heading 3 2 2 6 7" xfId="19146"/>
    <cellStyle name="Heading 3 2 2 6 7 2" xfId="19954"/>
    <cellStyle name="Heading 3 2 2 6 7 2 2" xfId="24399"/>
    <cellStyle name="Heading 3 2 2 6 7 2 2 2" xfId="34860"/>
    <cellStyle name="Heading 3 2 2 6 7 2 3" xfId="22186"/>
    <cellStyle name="Heading 3 2 2 6 7 2 3 2" xfId="34861"/>
    <cellStyle name="Heading 3 2 2 6 7 2 4" xfId="28629"/>
    <cellStyle name="Heading 3 2 2 6 7 3" xfId="23591"/>
    <cellStyle name="Heading 3 2 2 6 7 3 2" xfId="34862"/>
    <cellStyle name="Heading 3 2 2 6 7 4" xfId="21378"/>
    <cellStyle name="Heading 3 2 2 6 7 4 2" xfId="34863"/>
    <cellStyle name="Heading 3 2 2 6 7 5" xfId="27821"/>
    <cellStyle name="Heading 3 2 2 6 8" xfId="19198"/>
    <cellStyle name="Heading 3 2 2 6 8 2" xfId="20006"/>
    <cellStyle name="Heading 3 2 2 6 8 2 2" xfId="24451"/>
    <cellStyle name="Heading 3 2 2 6 8 2 2 2" xfId="34864"/>
    <cellStyle name="Heading 3 2 2 6 8 2 3" xfId="22238"/>
    <cellStyle name="Heading 3 2 2 6 8 2 3 2" xfId="34865"/>
    <cellStyle name="Heading 3 2 2 6 8 2 4" xfId="28681"/>
    <cellStyle name="Heading 3 2 2 6 8 3" xfId="23643"/>
    <cellStyle name="Heading 3 2 2 6 8 3 2" xfId="34866"/>
    <cellStyle name="Heading 3 2 2 6 8 4" xfId="21430"/>
    <cellStyle name="Heading 3 2 2 6 8 4 2" xfId="34867"/>
    <cellStyle name="Heading 3 2 2 6 8 5" xfId="27873"/>
    <cellStyle name="Heading 3 2 2 6 9" xfId="19250"/>
    <cellStyle name="Heading 3 2 2 6 9 2" xfId="20058"/>
    <cellStyle name="Heading 3 2 2 6 9 2 2" xfId="24503"/>
    <cellStyle name="Heading 3 2 2 6 9 2 2 2" xfId="34868"/>
    <cellStyle name="Heading 3 2 2 6 9 2 3" xfId="22290"/>
    <cellStyle name="Heading 3 2 2 6 9 2 3 2" xfId="34869"/>
    <cellStyle name="Heading 3 2 2 6 9 2 4" xfId="28733"/>
    <cellStyle name="Heading 3 2 2 6 9 3" xfId="23695"/>
    <cellStyle name="Heading 3 2 2 6 9 3 2" xfId="34870"/>
    <cellStyle name="Heading 3 2 2 6 9 4" xfId="21482"/>
    <cellStyle name="Heading 3 2 2 6 9 4 2" xfId="34871"/>
    <cellStyle name="Heading 3 2 2 6 9 5" xfId="27925"/>
    <cellStyle name="Heading 3 2 2 60" xfId="18778"/>
    <cellStyle name="Heading 3 2 2 60 2" xfId="19639"/>
    <cellStyle name="Heading 3 2 2 60 2 2" xfId="24084"/>
    <cellStyle name="Heading 3 2 2 60 2 2 2" xfId="34872"/>
    <cellStyle name="Heading 3 2 2 60 2 3" xfId="21871"/>
    <cellStyle name="Heading 3 2 2 60 2 3 2" xfId="34873"/>
    <cellStyle name="Heading 3 2 2 60 2 4" xfId="28314"/>
    <cellStyle name="Heading 3 2 2 60 3" xfId="23280"/>
    <cellStyle name="Heading 3 2 2 60 3 2" xfId="34874"/>
    <cellStyle name="Heading 3 2 2 60 4" xfId="21067"/>
    <cellStyle name="Heading 3 2 2 60 4 2" xfId="34875"/>
    <cellStyle name="Heading 3 2 2 60 5" xfId="27458"/>
    <cellStyle name="Heading 3 2 2 61" xfId="18776"/>
    <cellStyle name="Heading 3 2 2 61 2" xfId="19642"/>
    <cellStyle name="Heading 3 2 2 61 2 2" xfId="24087"/>
    <cellStyle name="Heading 3 2 2 61 2 2 2" xfId="34876"/>
    <cellStyle name="Heading 3 2 2 61 2 3" xfId="21874"/>
    <cellStyle name="Heading 3 2 2 61 2 3 2" xfId="34877"/>
    <cellStyle name="Heading 3 2 2 61 2 4" xfId="28317"/>
    <cellStyle name="Heading 3 2 2 61 3" xfId="23278"/>
    <cellStyle name="Heading 3 2 2 61 3 2" xfId="34878"/>
    <cellStyle name="Heading 3 2 2 61 4" xfId="21065"/>
    <cellStyle name="Heading 3 2 2 61 4 2" xfId="34879"/>
    <cellStyle name="Heading 3 2 2 61 5" xfId="27430"/>
    <cellStyle name="Heading 3 2 2 62" xfId="18904"/>
    <cellStyle name="Heading 3 2 2 62 2" xfId="19662"/>
    <cellStyle name="Heading 3 2 2 62 2 2" xfId="24107"/>
    <cellStyle name="Heading 3 2 2 62 2 2 2" xfId="34880"/>
    <cellStyle name="Heading 3 2 2 62 2 3" xfId="21894"/>
    <cellStyle name="Heading 3 2 2 62 2 3 2" xfId="34881"/>
    <cellStyle name="Heading 3 2 2 62 2 4" xfId="28337"/>
    <cellStyle name="Heading 3 2 2 62 3" xfId="23350"/>
    <cellStyle name="Heading 3 2 2 62 3 2" xfId="34882"/>
    <cellStyle name="Heading 3 2 2 62 4" xfId="21137"/>
    <cellStyle name="Heading 3 2 2 62 4 2" xfId="34883"/>
    <cellStyle name="Heading 3 2 2 62 5" xfId="27529"/>
    <cellStyle name="Heading 3 2 2 63" xfId="18892"/>
    <cellStyle name="Heading 3 2 2 63 2" xfId="19651"/>
    <cellStyle name="Heading 3 2 2 63 2 2" xfId="24096"/>
    <cellStyle name="Heading 3 2 2 63 2 2 2" xfId="34884"/>
    <cellStyle name="Heading 3 2 2 63 2 3" xfId="21883"/>
    <cellStyle name="Heading 3 2 2 63 2 3 2" xfId="34885"/>
    <cellStyle name="Heading 3 2 2 63 2 4" xfId="28326"/>
    <cellStyle name="Heading 3 2 2 63 3" xfId="23338"/>
    <cellStyle name="Heading 3 2 2 63 3 2" xfId="34886"/>
    <cellStyle name="Heading 3 2 2 63 4" xfId="21125"/>
    <cellStyle name="Heading 3 2 2 63 4 2" xfId="34887"/>
    <cellStyle name="Heading 3 2 2 63 5" xfId="27517"/>
    <cellStyle name="Heading 3 2 2 64" xfId="18902"/>
    <cellStyle name="Heading 3 2 2 64 2" xfId="19660"/>
    <cellStyle name="Heading 3 2 2 64 2 2" xfId="24105"/>
    <cellStyle name="Heading 3 2 2 64 2 2 2" xfId="34888"/>
    <cellStyle name="Heading 3 2 2 64 2 3" xfId="21892"/>
    <cellStyle name="Heading 3 2 2 64 2 3 2" xfId="34889"/>
    <cellStyle name="Heading 3 2 2 64 2 4" xfId="28335"/>
    <cellStyle name="Heading 3 2 2 64 3" xfId="23348"/>
    <cellStyle name="Heading 3 2 2 64 3 2" xfId="34890"/>
    <cellStyle name="Heading 3 2 2 64 4" xfId="21135"/>
    <cellStyle name="Heading 3 2 2 64 4 2" xfId="34891"/>
    <cellStyle name="Heading 3 2 2 64 5" xfId="27527"/>
    <cellStyle name="Heading 3 2 2 65" xfId="18896"/>
    <cellStyle name="Heading 3 2 2 65 2" xfId="19655"/>
    <cellStyle name="Heading 3 2 2 65 2 2" xfId="24100"/>
    <cellStyle name="Heading 3 2 2 65 2 2 2" xfId="34892"/>
    <cellStyle name="Heading 3 2 2 65 2 3" xfId="21887"/>
    <cellStyle name="Heading 3 2 2 65 2 3 2" xfId="34893"/>
    <cellStyle name="Heading 3 2 2 65 2 4" xfId="28330"/>
    <cellStyle name="Heading 3 2 2 65 3" xfId="23342"/>
    <cellStyle name="Heading 3 2 2 65 3 2" xfId="34894"/>
    <cellStyle name="Heading 3 2 2 65 4" xfId="21129"/>
    <cellStyle name="Heading 3 2 2 65 4 2" xfId="34895"/>
    <cellStyle name="Heading 3 2 2 65 5" xfId="27521"/>
    <cellStyle name="Heading 3 2 2 66" xfId="18900"/>
    <cellStyle name="Heading 3 2 2 66 2" xfId="19658"/>
    <cellStyle name="Heading 3 2 2 66 2 2" xfId="24103"/>
    <cellStyle name="Heading 3 2 2 66 2 2 2" xfId="34896"/>
    <cellStyle name="Heading 3 2 2 66 2 3" xfId="21890"/>
    <cellStyle name="Heading 3 2 2 66 2 3 2" xfId="34897"/>
    <cellStyle name="Heading 3 2 2 66 2 4" xfId="28333"/>
    <cellStyle name="Heading 3 2 2 66 3" xfId="23346"/>
    <cellStyle name="Heading 3 2 2 66 3 2" xfId="34898"/>
    <cellStyle name="Heading 3 2 2 66 4" xfId="21133"/>
    <cellStyle name="Heading 3 2 2 66 4 2" xfId="34899"/>
    <cellStyle name="Heading 3 2 2 66 5" xfId="27525"/>
    <cellStyle name="Heading 3 2 2 67" xfId="18897"/>
    <cellStyle name="Heading 3 2 2 67 2" xfId="19656"/>
    <cellStyle name="Heading 3 2 2 67 2 2" xfId="24101"/>
    <cellStyle name="Heading 3 2 2 67 2 2 2" xfId="34900"/>
    <cellStyle name="Heading 3 2 2 67 2 3" xfId="21888"/>
    <cellStyle name="Heading 3 2 2 67 2 3 2" xfId="34901"/>
    <cellStyle name="Heading 3 2 2 67 2 4" xfId="28331"/>
    <cellStyle name="Heading 3 2 2 67 3" xfId="23343"/>
    <cellStyle name="Heading 3 2 2 67 3 2" xfId="34902"/>
    <cellStyle name="Heading 3 2 2 67 4" xfId="21130"/>
    <cellStyle name="Heading 3 2 2 67 4 2" xfId="34903"/>
    <cellStyle name="Heading 3 2 2 67 5" xfId="27522"/>
    <cellStyle name="Heading 3 2 2 68" xfId="18899"/>
    <cellStyle name="Heading 3 2 2 68 2" xfId="19657"/>
    <cellStyle name="Heading 3 2 2 68 2 2" xfId="24102"/>
    <cellStyle name="Heading 3 2 2 68 2 2 2" xfId="34904"/>
    <cellStyle name="Heading 3 2 2 68 2 3" xfId="21889"/>
    <cellStyle name="Heading 3 2 2 68 2 3 2" xfId="34905"/>
    <cellStyle name="Heading 3 2 2 68 2 4" xfId="28332"/>
    <cellStyle name="Heading 3 2 2 68 3" xfId="23345"/>
    <cellStyle name="Heading 3 2 2 68 3 2" xfId="34906"/>
    <cellStyle name="Heading 3 2 2 68 4" xfId="21132"/>
    <cellStyle name="Heading 3 2 2 68 4 2" xfId="34907"/>
    <cellStyle name="Heading 3 2 2 68 5" xfId="27524"/>
    <cellStyle name="Heading 3 2 2 69" xfId="18898"/>
    <cellStyle name="Heading 3 2 2 69 2" xfId="23344"/>
    <cellStyle name="Heading 3 2 2 69 2 2" xfId="34908"/>
    <cellStyle name="Heading 3 2 2 69 3" xfId="21131"/>
    <cellStyle name="Heading 3 2 2 69 3 2" xfId="34909"/>
    <cellStyle name="Heading 3 2 2 69 4" xfId="27523"/>
    <cellStyle name="Heading 3 2 2 7" xfId="18748"/>
    <cellStyle name="Heading 3 2 2 7 10" xfId="19301"/>
    <cellStyle name="Heading 3 2 2 7 10 2" xfId="20109"/>
    <cellStyle name="Heading 3 2 2 7 10 2 2" xfId="24554"/>
    <cellStyle name="Heading 3 2 2 7 10 2 2 2" xfId="34910"/>
    <cellStyle name="Heading 3 2 2 7 10 2 3" xfId="22341"/>
    <cellStyle name="Heading 3 2 2 7 10 2 3 2" xfId="34911"/>
    <cellStyle name="Heading 3 2 2 7 10 2 4" xfId="28784"/>
    <cellStyle name="Heading 3 2 2 7 10 3" xfId="23746"/>
    <cellStyle name="Heading 3 2 2 7 10 3 2" xfId="34912"/>
    <cellStyle name="Heading 3 2 2 7 10 4" xfId="21533"/>
    <cellStyle name="Heading 3 2 2 7 10 4 2" xfId="34913"/>
    <cellStyle name="Heading 3 2 2 7 10 5" xfId="27976"/>
    <cellStyle name="Heading 3 2 2 7 11" xfId="19353"/>
    <cellStyle name="Heading 3 2 2 7 11 2" xfId="20161"/>
    <cellStyle name="Heading 3 2 2 7 11 2 2" xfId="24606"/>
    <cellStyle name="Heading 3 2 2 7 11 2 2 2" xfId="34914"/>
    <cellStyle name="Heading 3 2 2 7 11 2 3" xfId="22393"/>
    <cellStyle name="Heading 3 2 2 7 11 2 3 2" xfId="34915"/>
    <cellStyle name="Heading 3 2 2 7 11 2 4" xfId="28836"/>
    <cellStyle name="Heading 3 2 2 7 11 3" xfId="23798"/>
    <cellStyle name="Heading 3 2 2 7 11 3 2" xfId="34916"/>
    <cellStyle name="Heading 3 2 2 7 11 4" xfId="21585"/>
    <cellStyle name="Heading 3 2 2 7 11 4 2" xfId="34917"/>
    <cellStyle name="Heading 3 2 2 7 11 5" xfId="28028"/>
    <cellStyle name="Heading 3 2 2 7 12" xfId="19405"/>
    <cellStyle name="Heading 3 2 2 7 12 2" xfId="20213"/>
    <cellStyle name="Heading 3 2 2 7 12 2 2" xfId="24658"/>
    <cellStyle name="Heading 3 2 2 7 12 2 2 2" xfId="34918"/>
    <cellStyle name="Heading 3 2 2 7 12 2 3" xfId="22445"/>
    <cellStyle name="Heading 3 2 2 7 12 2 3 2" xfId="34919"/>
    <cellStyle name="Heading 3 2 2 7 12 2 4" xfId="28888"/>
    <cellStyle name="Heading 3 2 2 7 12 3" xfId="23850"/>
    <cellStyle name="Heading 3 2 2 7 12 3 2" xfId="34920"/>
    <cellStyle name="Heading 3 2 2 7 12 4" xfId="21637"/>
    <cellStyle name="Heading 3 2 2 7 12 4 2" xfId="34921"/>
    <cellStyle name="Heading 3 2 2 7 12 5" xfId="28080"/>
    <cellStyle name="Heading 3 2 2 7 13" xfId="19457"/>
    <cellStyle name="Heading 3 2 2 7 13 2" xfId="20265"/>
    <cellStyle name="Heading 3 2 2 7 13 2 2" xfId="24710"/>
    <cellStyle name="Heading 3 2 2 7 13 2 2 2" xfId="34922"/>
    <cellStyle name="Heading 3 2 2 7 13 2 3" xfId="22497"/>
    <cellStyle name="Heading 3 2 2 7 13 2 3 2" xfId="34923"/>
    <cellStyle name="Heading 3 2 2 7 13 2 4" xfId="28940"/>
    <cellStyle name="Heading 3 2 2 7 13 3" xfId="23902"/>
    <cellStyle name="Heading 3 2 2 7 13 3 2" xfId="34924"/>
    <cellStyle name="Heading 3 2 2 7 13 4" xfId="21689"/>
    <cellStyle name="Heading 3 2 2 7 13 4 2" xfId="34925"/>
    <cellStyle name="Heading 3 2 2 7 13 5" xfId="28132"/>
    <cellStyle name="Heading 3 2 2 7 14" xfId="19509"/>
    <cellStyle name="Heading 3 2 2 7 14 2" xfId="20317"/>
    <cellStyle name="Heading 3 2 2 7 14 2 2" xfId="24762"/>
    <cellStyle name="Heading 3 2 2 7 14 2 2 2" xfId="34926"/>
    <cellStyle name="Heading 3 2 2 7 14 2 3" xfId="22549"/>
    <cellStyle name="Heading 3 2 2 7 14 2 3 2" xfId="34927"/>
    <cellStyle name="Heading 3 2 2 7 14 2 4" xfId="28992"/>
    <cellStyle name="Heading 3 2 2 7 14 3" xfId="23954"/>
    <cellStyle name="Heading 3 2 2 7 14 3 2" xfId="34928"/>
    <cellStyle name="Heading 3 2 2 7 14 4" xfId="21741"/>
    <cellStyle name="Heading 3 2 2 7 14 4 2" xfId="34929"/>
    <cellStyle name="Heading 3 2 2 7 14 5" xfId="28184"/>
    <cellStyle name="Heading 3 2 2 7 15" xfId="19561"/>
    <cellStyle name="Heading 3 2 2 7 15 2" xfId="20369"/>
    <cellStyle name="Heading 3 2 2 7 15 2 2" xfId="24814"/>
    <cellStyle name="Heading 3 2 2 7 15 2 2 2" xfId="34930"/>
    <cellStyle name="Heading 3 2 2 7 15 2 3" xfId="22601"/>
    <cellStyle name="Heading 3 2 2 7 15 2 3 2" xfId="34931"/>
    <cellStyle name="Heading 3 2 2 7 15 2 4" xfId="29044"/>
    <cellStyle name="Heading 3 2 2 7 15 3" xfId="24006"/>
    <cellStyle name="Heading 3 2 2 7 15 3 2" xfId="34932"/>
    <cellStyle name="Heading 3 2 2 7 15 4" xfId="21793"/>
    <cellStyle name="Heading 3 2 2 7 15 4 2" xfId="34933"/>
    <cellStyle name="Heading 3 2 2 7 15 5" xfId="28236"/>
    <cellStyle name="Heading 3 2 2 7 16" xfId="19613"/>
    <cellStyle name="Heading 3 2 2 7 16 2" xfId="24058"/>
    <cellStyle name="Heading 3 2 2 7 16 2 2" xfId="34934"/>
    <cellStyle name="Heading 3 2 2 7 16 3" xfId="21845"/>
    <cellStyle name="Heading 3 2 2 7 16 3 2" xfId="34935"/>
    <cellStyle name="Heading 3 2 2 7 16 4" xfId="28288"/>
    <cellStyle name="Heading 3 2 2 7 17" xfId="27487"/>
    <cellStyle name="Heading 3 2 2 7 2" xfId="18809"/>
    <cellStyle name="Heading 3 2 2 7 2 2" xfId="19693"/>
    <cellStyle name="Heading 3 2 2 7 2 2 2" xfId="24138"/>
    <cellStyle name="Heading 3 2 2 7 2 2 2 2" xfId="34936"/>
    <cellStyle name="Heading 3 2 2 7 2 2 3" xfId="21925"/>
    <cellStyle name="Heading 3 2 2 7 2 2 3 2" xfId="34937"/>
    <cellStyle name="Heading 3 2 2 7 2 2 4" xfId="28368"/>
    <cellStyle name="Heading 3 2 2 7 2 3" xfId="23310"/>
    <cellStyle name="Heading 3 2 2 7 2 3 2" xfId="34938"/>
    <cellStyle name="Heading 3 2 2 7 2 4" xfId="21097"/>
    <cellStyle name="Heading 3 2 2 7 2 4 2" xfId="34939"/>
    <cellStyle name="Heading 3 2 2 7 2 5" xfId="27560"/>
    <cellStyle name="Heading 3 2 2 7 3" xfId="18863"/>
    <cellStyle name="Heading 3 2 2 7 3 2" xfId="19745"/>
    <cellStyle name="Heading 3 2 2 7 3 2 2" xfId="24190"/>
    <cellStyle name="Heading 3 2 2 7 3 2 2 2" xfId="34940"/>
    <cellStyle name="Heading 3 2 2 7 3 2 3" xfId="21977"/>
    <cellStyle name="Heading 3 2 2 7 3 2 3 2" xfId="34941"/>
    <cellStyle name="Heading 3 2 2 7 3 2 4" xfId="28420"/>
    <cellStyle name="Heading 3 2 2 7 3 3" xfId="18937"/>
    <cellStyle name="Heading 3 2 2 7 3 3 2" xfId="23382"/>
    <cellStyle name="Heading 3 2 2 7 3 3 2 2" xfId="34943"/>
    <cellStyle name="Heading 3 2 2 7 3 3 3" xfId="21169"/>
    <cellStyle name="Heading 3 2 2 7 3 3 3 2" xfId="34944"/>
    <cellStyle name="Heading 3 2 2 7 3 3 4" xfId="34942"/>
    <cellStyle name="Heading 3 2 2 7 3 4" xfId="27612"/>
    <cellStyle name="Heading 3 2 2 7 4" xfId="18989"/>
    <cellStyle name="Heading 3 2 2 7 4 2" xfId="19797"/>
    <cellStyle name="Heading 3 2 2 7 4 2 2" xfId="24242"/>
    <cellStyle name="Heading 3 2 2 7 4 2 2 2" xfId="34945"/>
    <cellStyle name="Heading 3 2 2 7 4 2 3" xfId="22029"/>
    <cellStyle name="Heading 3 2 2 7 4 2 3 2" xfId="34946"/>
    <cellStyle name="Heading 3 2 2 7 4 2 4" xfId="28472"/>
    <cellStyle name="Heading 3 2 2 7 4 3" xfId="23434"/>
    <cellStyle name="Heading 3 2 2 7 4 3 2" xfId="34947"/>
    <cellStyle name="Heading 3 2 2 7 4 4" xfId="21221"/>
    <cellStyle name="Heading 3 2 2 7 4 4 2" xfId="34948"/>
    <cellStyle name="Heading 3 2 2 7 4 5" xfId="27664"/>
    <cellStyle name="Heading 3 2 2 7 5" xfId="19041"/>
    <cellStyle name="Heading 3 2 2 7 5 2" xfId="19849"/>
    <cellStyle name="Heading 3 2 2 7 5 2 2" xfId="24294"/>
    <cellStyle name="Heading 3 2 2 7 5 2 2 2" xfId="34949"/>
    <cellStyle name="Heading 3 2 2 7 5 2 3" xfId="22081"/>
    <cellStyle name="Heading 3 2 2 7 5 2 3 2" xfId="34950"/>
    <cellStyle name="Heading 3 2 2 7 5 2 4" xfId="28524"/>
    <cellStyle name="Heading 3 2 2 7 5 3" xfId="23486"/>
    <cellStyle name="Heading 3 2 2 7 5 3 2" xfId="34951"/>
    <cellStyle name="Heading 3 2 2 7 5 4" xfId="21273"/>
    <cellStyle name="Heading 3 2 2 7 5 4 2" xfId="34952"/>
    <cellStyle name="Heading 3 2 2 7 5 5" xfId="27716"/>
    <cellStyle name="Heading 3 2 2 7 6" xfId="19093"/>
    <cellStyle name="Heading 3 2 2 7 6 2" xfId="19901"/>
    <cellStyle name="Heading 3 2 2 7 6 2 2" xfId="24346"/>
    <cellStyle name="Heading 3 2 2 7 6 2 2 2" xfId="34953"/>
    <cellStyle name="Heading 3 2 2 7 6 2 3" xfId="22133"/>
    <cellStyle name="Heading 3 2 2 7 6 2 3 2" xfId="34954"/>
    <cellStyle name="Heading 3 2 2 7 6 2 4" xfId="28576"/>
    <cellStyle name="Heading 3 2 2 7 6 3" xfId="23538"/>
    <cellStyle name="Heading 3 2 2 7 6 3 2" xfId="34955"/>
    <cellStyle name="Heading 3 2 2 7 6 4" xfId="21325"/>
    <cellStyle name="Heading 3 2 2 7 6 4 2" xfId="34956"/>
    <cellStyle name="Heading 3 2 2 7 6 5" xfId="27768"/>
    <cellStyle name="Heading 3 2 2 7 7" xfId="19145"/>
    <cellStyle name="Heading 3 2 2 7 7 2" xfId="19953"/>
    <cellStyle name="Heading 3 2 2 7 7 2 2" xfId="24398"/>
    <cellStyle name="Heading 3 2 2 7 7 2 2 2" xfId="34957"/>
    <cellStyle name="Heading 3 2 2 7 7 2 3" xfId="22185"/>
    <cellStyle name="Heading 3 2 2 7 7 2 3 2" xfId="34958"/>
    <cellStyle name="Heading 3 2 2 7 7 2 4" xfId="28628"/>
    <cellStyle name="Heading 3 2 2 7 7 3" xfId="23590"/>
    <cellStyle name="Heading 3 2 2 7 7 3 2" xfId="34959"/>
    <cellStyle name="Heading 3 2 2 7 7 4" xfId="21377"/>
    <cellStyle name="Heading 3 2 2 7 7 4 2" xfId="34960"/>
    <cellStyle name="Heading 3 2 2 7 7 5" xfId="27820"/>
    <cellStyle name="Heading 3 2 2 7 8" xfId="19197"/>
    <cellStyle name="Heading 3 2 2 7 8 2" xfId="20005"/>
    <cellStyle name="Heading 3 2 2 7 8 2 2" xfId="24450"/>
    <cellStyle name="Heading 3 2 2 7 8 2 2 2" xfId="34961"/>
    <cellStyle name="Heading 3 2 2 7 8 2 3" xfId="22237"/>
    <cellStyle name="Heading 3 2 2 7 8 2 3 2" xfId="34962"/>
    <cellStyle name="Heading 3 2 2 7 8 2 4" xfId="28680"/>
    <cellStyle name="Heading 3 2 2 7 8 3" xfId="23642"/>
    <cellStyle name="Heading 3 2 2 7 8 3 2" xfId="34963"/>
    <cellStyle name="Heading 3 2 2 7 8 4" xfId="21429"/>
    <cellStyle name="Heading 3 2 2 7 8 4 2" xfId="34964"/>
    <cellStyle name="Heading 3 2 2 7 8 5" xfId="27872"/>
    <cellStyle name="Heading 3 2 2 7 9" xfId="19249"/>
    <cellStyle name="Heading 3 2 2 7 9 2" xfId="20057"/>
    <cellStyle name="Heading 3 2 2 7 9 2 2" xfId="24502"/>
    <cellStyle name="Heading 3 2 2 7 9 2 2 2" xfId="34965"/>
    <cellStyle name="Heading 3 2 2 7 9 2 3" xfId="22289"/>
    <cellStyle name="Heading 3 2 2 7 9 2 3 2" xfId="34966"/>
    <cellStyle name="Heading 3 2 2 7 9 2 4" xfId="28732"/>
    <cellStyle name="Heading 3 2 2 7 9 3" xfId="23694"/>
    <cellStyle name="Heading 3 2 2 7 9 3 2" xfId="34967"/>
    <cellStyle name="Heading 3 2 2 7 9 4" xfId="21481"/>
    <cellStyle name="Heading 3 2 2 7 9 4 2" xfId="34968"/>
    <cellStyle name="Heading 3 2 2 7 9 5" xfId="27924"/>
    <cellStyle name="Heading 3 2 2 70" xfId="27459"/>
    <cellStyle name="Heading 3 2 2 71" xfId="17161"/>
    <cellStyle name="Heading 3 2 2 72" xfId="14071"/>
    <cellStyle name="Heading 3 2 2 8" xfId="18739"/>
    <cellStyle name="Heading 3 2 2 8 10" xfId="19292"/>
    <cellStyle name="Heading 3 2 2 8 10 2" xfId="20100"/>
    <cellStyle name="Heading 3 2 2 8 10 2 2" xfId="24545"/>
    <cellStyle name="Heading 3 2 2 8 10 2 2 2" xfId="34969"/>
    <cellStyle name="Heading 3 2 2 8 10 2 3" xfId="22332"/>
    <cellStyle name="Heading 3 2 2 8 10 2 3 2" xfId="34970"/>
    <cellStyle name="Heading 3 2 2 8 10 2 4" xfId="28775"/>
    <cellStyle name="Heading 3 2 2 8 10 3" xfId="23737"/>
    <cellStyle name="Heading 3 2 2 8 10 3 2" xfId="34971"/>
    <cellStyle name="Heading 3 2 2 8 10 4" xfId="21524"/>
    <cellStyle name="Heading 3 2 2 8 10 4 2" xfId="34972"/>
    <cellStyle name="Heading 3 2 2 8 10 5" xfId="27967"/>
    <cellStyle name="Heading 3 2 2 8 11" xfId="19344"/>
    <cellStyle name="Heading 3 2 2 8 11 2" xfId="20152"/>
    <cellStyle name="Heading 3 2 2 8 11 2 2" xfId="24597"/>
    <cellStyle name="Heading 3 2 2 8 11 2 2 2" xfId="34973"/>
    <cellStyle name="Heading 3 2 2 8 11 2 3" xfId="22384"/>
    <cellStyle name="Heading 3 2 2 8 11 2 3 2" xfId="34974"/>
    <cellStyle name="Heading 3 2 2 8 11 2 4" xfId="28827"/>
    <cellStyle name="Heading 3 2 2 8 11 3" xfId="23789"/>
    <cellStyle name="Heading 3 2 2 8 11 3 2" xfId="34975"/>
    <cellStyle name="Heading 3 2 2 8 11 4" xfId="21576"/>
    <cellStyle name="Heading 3 2 2 8 11 4 2" xfId="34976"/>
    <cellStyle name="Heading 3 2 2 8 11 5" xfId="28019"/>
    <cellStyle name="Heading 3 2 2 8 12" xfId="19396"/>
    <cellStyle name="Heading 3 2 2 8 12 2" xfId="20204"/>
    <cellStyle name="Heading 3 2 2 8 12 2 2" xfId="24649"/>
    <cellStyle name="Heading 3 2 2 8 12 2 2 2" xfId="34977"/>
    <cellStyle name="Heading 3 2 2 8 12 2 3" xfId="22436"/>
    <cellStyle name="Heading 3 2 2 8 12 2 3 2" xfId="34978"/>
    <cellStyle name="Heading 3 2 2 8 12 2 4" xfId="28879"/>
    <cellStyle name="Heading 3 2 2 8 12 3" xfId="23841"/>
    <cellStyle name="Heading 3 2 2 8 12 3 2" xfId="34979"/>
    <cellStyle name="Heading 3 2 2 8 12 4" xfId="21628"/>
    <cellStyle name="Heading 3 2 2 8 12 4 2" xfId="34980"/>
    <cellStyle name="Heading 3 2 2 8 12 5" xfId="28071"/>
    <cellStyle name="Heading 3 2 2 8 13" xfId="19448"/>
    <cellStyle name="Heading 3 2 2 8 13 2" xfId="20256"/>
    <cellStyle name="Heading 3 2 2 8 13 2 2" xfId="24701"/>
    <cellStyle name="Heading 3 2 2 8 13 2 2 2" xfId="34981"/>
    <cellStyle name="Heading 3 2 2 8 13 2 3" xfId="22488"/>
    <cellStyle name="Heading 3 2 2 8 13 2 3 2" xfId="34982"/>
    <cellStyle name="Heading 3 2 2 8 13 2 4" xfId="28931"/>
    <cellStyle name="Heading 3 2 2 8 13 3" xfId="23893"/>
    <cellStyle name="Heading 3 2 2 8 13 3 2" xfId="34983"/>
    <cellStyle name="Heading 3 2 2 8 13 4" xfId="21680"/>
    <cellStyle name="Heading 3 2 2 8 13 4 2" xfId="34984"/>
    <cellStyle name="Heading 3 2 2 8 13 5" xfId="28123"/>
    <cellStyle name="Heading 3 2 2 8 14" xfId="19500"/>
    <cellStyle name="Heading 3 2 2 8 14 2" xfId="20308"/>
    <cellStyle name="Heading 3 2 2 8 14 2 2" xfId="24753"/>
    <cellStyle name="Heading 3 2 2 8 14 2 2 2" xfId="34985"/>
    <cellStyle name="Heading 3 2 2 8 14 2 3" xfId="22540"/>
    <cellStyle name="Heading 3 2 2 8 14 2 3 2" xfId="34986"/>
    <cellStyle name="Heading 3 2 2 8 14 2 4" xfId="28983"/>
    <cellStyle name="Heading 3 2 2 8 14 3" xfId="23945"/>
    <cellStyle name="Heading 3 2 2 8 14 3 2" xfId="34987"/>
    <cellStyle name="Heading 3 2 2 8 14 4" xfId="21732"/>
    <cellStyle name="Heading 3 2 2 8 14 4 2" xfId="34988"/>
    <cellStyle name="Heading 3 2 2 8 14 5" xfId="28175"/>
    <cellStyle name="Heading 3 2 2 8 15" xfId="19552"/>
    <cellStyle name="Heading 3 2 2 8 15 2" xfId="20360"/>
    <cellStyle name="Heading 3 2 2 8 15 2 2" xfId="24805"/>
    <cellStyle name="Heading 3 2 2 8 15 2 2 2" xfId="34989"/>
    <cellStyle name="Heading 3 2 2 8 15 2 3" xfId="22592"/>
    <cellStyle name="Heading 3 2 2 8 15 2 3 2" xfId="34990"/>
    <cellStyle name="Heading 3 2 2 8 15 2 4" xfId="29035"/>
    <cellStyle name="Heading 3 2 2 8 15 3" xfId="23997"/>
    <cellStyle name="Heading 3 2 2 8 15 3 2" xfId="34991"/>
    <cellStyle name="Heading 3 2 2 8 15 4" xfId="21784"/>
    <cellStyle name="Heading 3 2 2 8 15 4 2" xfId="34992"/>
    <cellStyle name="Heading 3 2 2 8 15 5" xfId="28227"/>
    <cellStyle name="Heading 3 2 2 8 16" xfId="19604"/>
    <cellStyle name="Heading 3 2 2 8 16 2" xfId="24049"/>
    <cellStyle name="Heading 3 2 2 8 16 2 2" xfId="34993"/>
    <cellStyle name="Heading 3 2 2 8 16 3" xfId="21836"/>
    <cellStyle name="Heading 3 2 2 8 16 3 2" xfId="34994"/>
    <cellStyle name="Heading 3 2 2 8 16 4" xfId="28279"/>
    <cellStyle name="Heading 3 2 2 8 17" xfId="27478"/>
    <cellStyle name="Heading 3 2 2 8 2" xfId="18800"/>
    <cellStyle name="Heading 3 2 2 8 2 2" xfId="19684"/>
    <cellStyle name="Heading 3 2 2 8 2 2 2" xfId="24129"/>
    <cellStyle name="Heading 3 2 2 8 2 2 2 2" xfId="34995"/>
    <cellStyle name="Heading 3 2 2 8 2 2 3" xfId="21916"/>
    <cellStyle name="Heading 3 2 2 8 2 2 3 2" xfId="34996"/>
    <cellStyle name="Heading 3 2 2 8 2 2 4" xfId="28359"/>
    <cellStyle name="Heading 3 2 2 8 2 3" xfId="23301"/>
    <cellStyle name="Heading 3 2 2 8 2 3 2" xfId="34997"/>
    <cellStyle name="Heading 3 2 2 8 2 4" xfId="21088"/>
    <cellStyle name="Heading 3 2 2 8 2 4 2" xfId="34998"/>
    <cellStyle name="Heading 3 2 2 8 2 5" xfId="27551"/>
    <cellStyle name="Heading 3 2 2 8 3" xfId="18854"/>
    <cellStyle name="Heading 3 2 2 8 3 2" xfId="19736"/>
    <cellStyle name="Heading 3 2 2 8 3 2 2" xfId="24181"/>
    <cellStyle name="Heading 3 2 2 8 3 2 2 2" xfId="34999"/>
    <cellStyle name="Heading 3 2 2 8 3 2 3" xfId="21968"/>
    <cellStyle name="Heading 3 2 2 8 3 2 3 2" xfId="35000"/>
    <cellStyle name="Heading 3 2 2 8 3 2 4" xfId="28411"/>
    <cellStyle name="Heading 3 2 2 8 3 3" xfId="18928"/>
    <cellStyle name="Heading 3 2 2 8 3 3 2" xfId="23373"/>
    <cellStyle name="Heading 3 2 2 8 3 3 2 2" xfId="35002"/>
    <cellStyle name="Heading 3 2 2 8 3 3 3" xfId="21160"/>
    <cellStyle name="Heading 3 2 2 8 3 3 3 2" xfId="35003"/>
    <cellStyle name="Heading 3 2 2 8 3 3 4" xfId="35001"/>
    <cellStyle name="Heading 3 2 2 8 3 4" xfId="27603"/>
    <cellStyle name="Heading 3 2 2 8 4" xfId="18980"/>
    <cellStyle name="Heading 3 2 2 8 4 2" xfId="19788"/>
    <cellStyle name="Heading 3 2 2 8 4 2 2" xfId="24233"/>
    <cellStyle name="Heading 3 2 2 8 4 2 2 2" xfId="35004"/>
    <cellStyle name="Heading 3 2 2 8 4 2 3" xfId="22020"/>
    <cellStyle name="Heading 3 2 2 8 4 2 3 2" xfId="35005"/>
    <cellStyle name="Heading 3 2 2 8 4 2 4" xfId="28463"/>
    <cellStyle name="Heading 3 2 2 8 4 3" xfId="23425"/>
    <cellStyle name="Heading 3 2 2 8 4 3 2" xfId="35006"/>
    <cellStyle name="Heading 3 2 2 8 4 4" xfId="21212"/>
    <cellStyle name="Heading 3 2 2 8 4 4 2" xfId="35007"/>
    <cellStyle name="Heading 3 2 2 8 4 5" xfId="27655"/>
    <cellStyle name="Heading 3 2 2 8 5" xfId="19032"/>
    <cellStyle name="Heading 3 2 2 8 5 2" xfId="19840"/>
    <cellStyle name="Heading 3 2 2 8 5 2 2" xfId="24285"/>
    <cellStyle name="Heading 3 2 2 8 5 2 2 2" xfId="35008"/>
    <cellStyle name="Heading 3 2 2 8 5 2 3" xfId="22072"/>
    <cellStyle name="Heading 3 2 2 8 5 2 3 2" xfId="35009"/>
    <cellStyle name="Heading 3 2 2 8 5 2 4" xfId="28515"/>
    <cellStyle name="Heading 3 2 2 8 5 3" xfId="23477"/>
    <cellStyle name="Heading 3 2 2 8 5 3 2" xfId="35010"/>
    <cellStyle name="Heading 3 2 2 8 5 4" xfId="21264"/>
    <cellStyle name="Heading 3 2 2 8 5 4 2" xfId="35011"/>
    <cellStyle name="Heading 3 2 2 8 5 5" xfId="27707"/>
    <cellStyle name="Heading 3 2 2 8 6" xfId="19084"/>
    <cellStyle name="Heading 3 2 2 8 6 2" xfId="19892"/>
    <cellStyle name="Heading 3 2 2 8 6 2 2" xfId="24337"/>
    <cellStyle name="Heading 3 2 2 8 6 2 2 2" xfId="35012"/>
    <cellStyle name="Heading 3 2 2 8 6 2 3" xfId="22124"/>
    <cellStyle name="Heading 3 2 2 8 6 2 3 2" xfId="35013"/>
    <cellStyle name="Heading 3 2 2 8 6 2 4" xfId="28567"/>
    <cellStyle name="Heading 3 2 2 8 6 3" xfId="23529"/>
    <cellStyle name="Heading 3 2 2 8 6 3 2" xfId="35014"/>
    <cellStyle name="Heading 3 2 2 8 6 4" xfId="21316"/>
    <cellStyle name="Heading 3 2 2 8 6 4 2" xfId="35015"/>
    <cellStyle name="Heading 3 2 2 8 6 5" xfId="27759"/>
    <cellStyle name="Heading 3 2 2 8 7" xfId="19136"/>
    <cellStyle name="Heading 3 2 2 8 7 2" xfId="19944"/>
    <cellStyle name="Heading 3 2 2 8 7 2 2" xfId="24389"/>
    <cellStyle name="Heading 3 2 2 8 7 2 2 2" xfId="35016"/>
    <cellStyle name="Heading 3 2 2 8 7 2 3" xfId="22176"/>
    <cellStyle name="Heading 3 2 2 8 7 2 3 2" xfId="35017"/>
    <cellStyle name="Heading 3 2 2 8 7 2 4" xfId="28619"/>
    <cellStyle name="Heading 3 2 2 8 7 3" xfId="23581"/>
    <cellStyle name="Heading 3 2 2 8 7 3 2" xfId="35018"/>
    <cellStyle name="Heading 3 2 2 8 7 4" xfId="21368"/>
    <cellStyle name="Heading 3 2 2 8 7 4 2" xfId="35019"/>
    <cellStyle name="Heading 3 2 2 8 7 5" xfId="27811"/>
    <cellStyle name="Heading 3 2 2 8 8" xfId="19188"/>
    <cellStyle name="Heading 3 2 2 8 8 2" xfId="19996"/>
    <cellStyle name="Heading 3 2 2 8 8 2 2" xfId="24441"/>
    <cellStyle name="Heading 3 2 2 8 8 2 2 2" xfId="35020"/>
    <cellStyle name="Heading 3 2 2 8 8 2 3" xfId="22228"/>
    <cellStyle name="Heading 3 2 2 8 8 2 3 2" xfId="35021"/>
    <cellStyle name="Heading 3 2 2 8 8 2 4" xfId="28671"/>
    <cellStyle name="Heading 3 2 2 8 8 3" xfId="23633"/>
    <cellStyle name="Heading 3 2 2 8 8 3 2" xfId="35022"/>
    <cellStyle name="Heading 3 2 2 8 8 4" xfId="21420"/>
    <cellStyle name="Heading 3 2 2 8 8 4 2" xfId="35023"/>
    <cellStyle name="Heading 3 2 2 8 8 5" xfId="27863"/>
    <cellStyle name="Heading 3 2 2 8 9" xfId="19240"/>
    <cellStyle name="Heading 3 2 2 8 9 2" xfId="20048"/>
    <cellStyle name="Heading 3 2 2 8 9 2 2" xfId="24493"/>
    <cellStyle name="Heading 3 2 2 8 9 2 2 2" xfId="35024"/>
    <cellStyle name="Heading 3 2 2 8 9 2 3" xfId="22280"/>
    <cellStyle name="Heading 3 2 2 8 9 2 3 2" xfId="35025"/>
    <cellStyle name="Heading 3 2 2 8 9 2 4" xfId="28723"/>
    <cellStyle name="Heading 3 2 2 8 9 3" xfId="23685"/>
    <cellStyle name="Heading 3 2 2 8 9 3 2" xfId="35026"/>
    <cellStyle name="Heading 3 2 2 8 9 4" xfId="21472"/>
    <cellStyle name="Heading 3 2 2 8 9 4 2" xfId="35027"/>
    <cellStyle name="Heading 3 2 2 8 9 5" xfId="27915"/>
    <cellStyle name="Heading 3 2 2 9" xfId="18727"/>
    <cellStyle name="Heading 3 2 2 9 10" xfId="19280"/>
    <cellStyle name="Heading 3 2 2 9 10 2" xfId="20088"/>
    <cellStyle name="Heading 3 2 2 9 10 2 2" xfId="24533"/>
    <cellStyle name="Heading 3 2 2 9 10 2 2 2" xfId="35028"/>
    <cellStyle name="Heading 3 2 2 9 10 2 3" xfId="22320"/>
    <cellStyle name="Heading 3 2 2 9 10 2 3 2" xfId="35029"/>
    <cellStyle name="Heading 3 2 2 9 10 2 4" xfId="28763"/>
    <cellStyle name="Heading 3 2 2 9 10 3" xfId="23725"/>
    <cellStyle name="Heading 3 2 2 9 10 3 2" xfId="35030"/>
    <cellStyle name="Heading 3 2 2 9 10 4" xfId="21512"/>
    <cellStyle name="Heading 3 2 2 9 10 4 2" xfId="35031"/>
    <cellStyle name="Heading 3 2 2 9 10 5" xfId="27955"/>
    <cellStyle name="Heading 3 2 2 9 11" xfId="19332"/>
    <cellStyle name="Heading 3 2 2 9 11 2" xfId="20140"/>
    <cellStyle name="Heading 3 2 2 9 11 2 2" xfId="24585"/>
    <cellStyle name="Heading 3 2 2 9 11 2 2 2" xfId="35032"/>
    <cellStyle name="Heading 3 2 2 9 11 2 3" xfId="22372"/>
    <cellStyle name="Heading 3 2 2 9 11 2 3 2" xfId="35033"/>
    <cellStyle name="Heading 3 2 2 9 11 2 4" xfId="28815"/>
    <cellStyle name="Heading 3 2 2 9 11 3" xfId="23777"/>
    <cellStyle name="Heading 3 2 2 9 11 3 2" xfId="35034"/>
    <cellStyle name="Heading 3 2 2 9 11 4" xfId="21564"/>
    <cellStyle name="Heading 3 2 2 9 11 4 2" xfId="35035"/>
    <cellStyle name="Heading 3 2 2 9 11 5" xfId="28007"/>
    <cellStyle name="Heading 3 2 2 9 12" xfId="19384"/>
    <cellStyle name="Heading 3 2 2 9 12 2" xfId="20192"/>
    <cellStyle name="Heading 3 2 2 9 12 2 2" xfId="24637"/>
    <cellStyle name="Heading 3 2 2 9 12 2 2 2" xfId="35036"/>
    <cellStyle name="Heading 3 2 2 9 12 2 3" xfId="22424"/>
    <cellStyle name="Heading 3 2 2 9 12 2 3 2" xfId="35037"/>
    <cellStyle name="Heading 3 2 2 9 12 2 4" xfId="28867"/>
    <cellStyle name="Heading 3 2 2 9 12 3" xfId="23829"/>
    <cellStyle name="Heading 3 2 2 9 12 3 2" xfId="35038"/>
    <cellStyle name="Heading 3 2 2 9 12 4" xfId="21616"/>
    <cellStyle name="Heading 3 2 2 9 12 4 2" xfId="35039"/>
    <cellStyle name="Heading 3 2 2 9 12 5" xfId="28059"/>
    <cellStyle name="Heading 3 2 2 9 13" xfId="19436"/>
    <cellStyle name="Heading 3 2 2 9 13 2" xfId="20244"/>
    <cellStyle name="Heading 3 2 2 9 13 2 2" xfId="24689"/>
    <cellStyle name="Heading 3 2 2 9 13 2 2 2" xfId="35040"/>
    <cellStyle name="Heading 3 2 2 9 13 2 3" xfId="22476"/>
    <cellStyle name="Heading 3 2 2 9 13 2 3 2" xfId="35041"/>
    <cellStyle name="Heading 3 2 2 9 13 2 4" xfId="28919"/>
    <cellStyle name="Heading 3 2 2 9 13 3" xfId="23881"/>
    <cellStyle name="Heading 3 2 2 9 13 3 2" xfId="35042"/>
    <cellStyle name="Heading 3 2 2 9 13 4" xfId="21668"/>
    <cellStyle name="Heading 3 2 2 9 13 4 2" xfId="35043"/>
    <cellStyle name="Heading 3 2 2 9 13 5" xfId="28111"/>
    <cellStyle name="Heading 3 2 2 9 14" xfId="19488"/>
    <cellStyle name="Heading 3 2 2 9 14 2" xfId="20296"/>
    <cellStyle name="Heading 3 2 2 9 14 2 2" xfId="24741"/>
    <cellStyle name="Heading 3 2 2 9 14 2 2 2" xfId="35044"/>
    <cellStyle name="Heading 3 2 2 9 14 2 3" xfId="22528"/>
    <cellStyle name="Heading 3 2 2 9 14 2 3 2" xfId="35045"/>
    <cellStyle name="Heading 3 2 2 9 14 2 4" xfId="28971"/>
    <cellStyle name="Heading 3 2 2 9 14 3" xfId="23933"/>
    <cellStyle name="Heading 3 2 2 9 14 3 2" xfId="35046"/>
    <cellStyle name="Heading 3 2 2 9 14 4" xfId="21720"/>
    <cellStyle name="Heading 3 2 2 9 14 4 2" xfId="35047"/>
    <cellStyle name="Heading 3 2 2 9 14 5" xfId="28163"/>
    <cellStyle name="Heading 3 2 2 9 15" xfId="19540"/>
    <cellStyle name="Heading 3 2 2 9 15 2" xfId="20348"/>
    <cellStyle name="Heading 3 2 2 9 15 2 2" xfId="24793"/>
    <cellStyle name="Heading 3 2 2 9 15 2 2 2" xfId="35048"/>
    <cellStyle name="Heading 3 2 2 9 15 2 3" xfId="22580"/>
    <cellStyle name="Heading 3 2 2 9 15 2 3 2" xfId="35049"/>
    <cellStyle name="Heading 3 2 2 9 15 2 4" xfId="29023"/>
    <cellStyle name="Heading 3 2 2 9 15 3" xfId="23985"/>
    <cellStyle name="Heading 3 2 2 9 15 3 2" xfId="35050"/>
    <cellStyle name="Heading 3 2 2 9 15 4" xfId="21772"/>
    <cellStyle name="Heading 3 2 2 9 15 4 2" xfId="35051"/>
    <cellStyle name="Heading 3 2 2 9 15 5" xfId="28215"/>
    <cellStyle name="Heading 3 2 2 9 16" xfId="19592"/>
    <cellStyle name="Heading 3 2 2 9 16 2" xfId="24037"/>
    <cellStyle name="Heading 3 2 2 9 16 2 2" xfId="35052"/>
    <cellStyle name="Heading 3 2 2 9 16 3" xfId="21824"/>
    <cellStyle name="Heading 3 2 2 9 16 3 2" xfId="35053"/>
    <cellStyle name="Heading 3 2 2 9 16 4" xfId="28267"/>
    <cellStyle name="Heading 3 2 2 9 17" xfId="27466"/>
    <cellStyle name="Heading 3 2 2 9 2" xfId="18788"/>
    <cellStyle name="Heading 3 2 2 9 2 2" xfId="19672"/>
    <cellStyle name="Heading 3 2 2 9 2 2 2" xfId="24117"/>
    <cellStyle name="Heading 3 2 2 9 2 2 2 2" xfId="35054"/>
    <cellStyle name="Heading 3 2 2 9 2 2 3" xfId="21904"/>
    <cellStyle name="Heading 3 2 2 9 2 2 3 2" xfId="35055"/>
    <cellStyle name="Heading 3 2 2 9 2 2 4" xfId="28347"/>
    <cellStyle name="Heading 3 2 2 9 2 3" xfId="23289"/>
    <cellStyle name="Heading 3 2 2 9 2 3 2" xfId="35056"/>
    <cellStyle name="Heading 3 2 2 9 2 4" xfId="21076"/>
    <cellStyle name="Heading 3 2 2 9 2 4 2" xfId="35057"/>
    <cellStyle name="Heading 3 2 2 9 2 5" xfId="27539"/>
    <cellStyle name="Heading 3 2 2 9 3" xfId="18842"/>
    <cellStyle name="Heading 3 2 2 9 3 2" xfId="19724"/>
    <cellStyle name="Heading 3 2 2 9 3 2 2" xfId="24169"/>
    <cellStyle name="Heading 3 2 2 9 3 2 2 2" xfId="35058"/>
    <cellStyle name="Heading 3 2 2 9 3 2 3" xfId="21956"/>
    <cellStyle name="Heading 3 2 2 9 3 2 3 2" xfId="35059"/>
    <cellStyle name="Heading 3 2 2 9 3 2 4" xfId="28399"/>
    <cellStyle name="Heading 3 2 2 9 3 3" xfId="18916"/>
    <cellStyle name="Heading 3 2 2 9 3 3 2" xfId="23361"/>
    <cellStyle name="Heading 3 2 2 9 3 3 2 2" xfId="35061"/>
    <cellStyle name="Heading 3 2 2 9 3 3 3" xfId="21148"/>
    <cellStyle name="Heading 3 2 2 9 3 3 3 2" xfId="35062"/>
    <cellStyle name="Heading 3 2 2 9 3 3 4" xfId="35060"/>
    <cellStyle name="Heading 3 2 2 9 3 4" xfId="27591"/>
    <cellStyle name="Heading 3 2 2 9 4" xfId="18968"/>
    <cellStyle name="Heading 3 2 2 9 4 2" xfId="19776"/>
    <cellStyle name="Heading 3 2 2 9 4 2 2" xfId="24221"/>
    <cellStyle name="Heading 3 2 2 9 4 2 2 2" xfId="35063"/>
    <cellStyle name="Heading 3 2 2 9 4 2 3" xfId="22008"/>
    <cellStyle name="Heading 3 2 2 9 4 2 3 2" xfId="35064"/>
    <cellStyle name="Heading 3 2 2 9 4 2 4" xfId="28451"/>
    <cellStyle name="Heading 3 2 2 9 4 3" xfId="23413"/>
    <cellStyle name="Heading 3 2 2 9 4 3 2" xfId="35065"/>
    <cellStyle name="Heading 3 2 2 9 4 4" xfId="21200"/>
    <cellStyle name="Heading 3 2 2 9 4 4 2" xfId="35066"/>
    <cellStyle name="Heading 3 2 2 9 4 5" xfId="27643"/>
    <cellStyle name="Heading 3 2 2 9 5" xfId="19020"/>
    <cellStyle name="Heading 3 2 2 9 5 2" xfId="19828"/>
    <cellStyle name="Heading 3 2 2 9 5 2 2" xfId="24273"/>
    <cellStyle name="Heading 3 2 2 9 5 2 2 2" xfId="35067"/>
    <cellStyle name="Heading 3 2 2 9 5 2 3" xfId="22060"/>
    <cellStyle name="Heading 3 2 2 9 5 2 3 2" xfId="35068"/>
    <cellStyle name="Heading 3 2 2 9 5 2 4" xfId="28503"/>
    <cellStyle name="Heading 3 2 2 9 5 3" xfId="23465"/>
    <cellStyle name="Heading 3 2 2 9 5 3 2" xfId="35069"/>
    <cellStyle name="Heading 3 2 2 9 5 4" xfId="21252"/>
    <cellStyle name="Heading 3 2 2 9 5 4 2" xfId="35070"/>
    <cellStyle name="Heading 3 2 2 9 5 5" xfId="27695"/>
    <cellStyle name="Heading 3 2 2 9 6" xfId="19072"/>
    <cellStyle name="Heading 3 2 2 9 6 2" xfId="19880"/>
    <cellStyle name="Heading 3 2 2 9 6 2 2" xfId="24325"/>
    <cellStyle name="Heading 3 2 2 9 6 2 2 2" xfId="35071"/>
    <cellStyle name="Heading 3 2 2 9 6 2 3" xfId="22112"/>
    <cellStyle name="Heading 3 2 2 9 6 2 3 2" xfId="35072"/>
    <cellStyle name="Heading 3 2 2 9 6 2 4" xfId="28555"/>
    <cellStyle name="Heading 3 2 2 9 6 3" xfId="23517"/>
    <cellStyle name="Heading 3 2 2 9 6 3 2" xfId="35073"/>
    <cellStyle name="Heading 3 2 2 9 6 4" xfId="21304"/>
    <cellStyle name="Heading 3 2 2 9 6 4 2" xfId="35074"/>
    <cellStyle name="Heading 3 2 2 9 6 5" xfId="27747"/>
    <cellStyle name="Heading 3 2 2 9 7" xfId="19124"/>
    <cellStyle name="Heading 3 2 2 9 7 2" xfId="19932"/>
    <cellStyle name="Heading 3 2 2 9 7 2 2" xfId="24377"/>
    <cellStyle name="Heading 3 2 2 9 7 2 2 2" xfId="35075"/>
    <cellStyle name="Heading 3 2 2 9 7 2 3" xfId="22164"/>
    <cellStyle name="Heading 3 2 2 9 7 2 3 2" xfId="35076"/>
    <cellStyle name="Heading 3 2 2 9 7 2 4" xfId="28607"/>
    <cellStyle name="Heading 3 2 2 9 7 3" xfId="23569"/>
    <cellStyle name="Heading 3 2 2 9 7 3 2" xfId="35077"/>
    <cellStyle name="Heading 3 2 2 9 7 4" xfId="21356"/>
    <cellStyle name="Heading 3 2 2 9 7 4 2" xfId="35078"/>
    <cellStyle name="Heading 3 2 2 9 7 5" xfId="27799"/>
    <cellStyle name="Heading 3 2 2 9 8" xfId="19176"/>
    <cellStyle name="Heading 3 2 2 9 8 2" xfId="19984"/>
    <cellStyle name="Heading 3 2 2 9 8 2 2" xfId="24429"/>
    <cellStyle name="Heading 3 2 2 9 8 2 2 2" xfId="35079"/>
    <cellStyle name="Heading 3 2 2 9 8 2 3" xfId="22216"/>
    <cellStyle name="Heading 3 2 2 9 8 2 3 2" xfId="35080"/>
    <cellStyle name="Heading 3 2 2 9 8 2 4" xfId="28659"/>
    <cellStyle name="Heading 3 2 2 9 8 3" xfId="23621"/>
    <cellStyle name="Heading 3 2 2 9 8 3 2" xfId="35081"/>
    <cellStyle name="Heading 3 2 2 9 8 4" xfId="21408"/>
    <cellStyle name="Heading 3 2 2 9 8 4 2" xfId="35082"/>
    <cellStyle name="Heading 3 2 2 9 8 5" xfId="27851"/>
    <cellStyle name="Heading 3 2 2 9 9" xfId="19228"/>
    <cellStyle name="Heading 3 2 2 9 9 2" xfId="20036"/>
    <cellStyle name="Heading 3 2 2 9 9 2 2" xfId="24481"/>
    <cellStyle name="Heading 3 2 2 9 9 2 2 2" xfId="35083"/>
    <cellStyle name="Heading 3 2 2 9 9 2 3" xfId="22268"/>
    <cellStyle name="Heading 3 2 2 9 9 2 3 2" xfId="35084"/>
    <cellStyle name="Heading 3 2 2 9 9 2 4" xfId="28711"/>
    <cellStyle name="Heading 3 2 2 9 9 3" xfId="23673"/>
    <cellStyle name="Heading 3 2 2 9 9 3 2" xfId="35085"/>
    <cellStyle name="Heading 3 2 2 9 9 4" xfId="21460"/>
    <cellStyle name="Heading 3 2 2 9 9 4 2" xfId="35086"/>
    <cellStyle name="Heading 3 2 2 9 9 5" xfId="27903"/>
    <cellStyle name="Heading 3 2 3" xfId="14072"/>
    <cellStyle name="Heading 3 2 3 2" xfId="18326"/>
    <cellStyle name="Heading 3 2 3 3" xfId="17162"/>
    <cellStyle name="Heading 3 2 4" xfId="14073"/>
    <cellStyle name="Heading 3 2 4 2" xfId="17404"/>
    <cellStyle name="Heading 3 2 5" xfId="14074"/>
    <cellStyle name="Heading 3 2 5 2" xfId="17579"/>
    <cellStyle name="Heading 3 2 6" xfId="14075"/>
    <cellStyle name="Heading 3 2 6 2" xfId="23258"/>
    <cellStyle name="Heading 3 2 6 2 2" xfId="35088"/>
    <cellStyle name="Heading 3 2 6 3" xfId="21045"/>
    <cellStyle name="Heading 3 2 6 3 2" xfId="35089"/>
    <cellStyle name="Heading 3 2 6 4" xfId="35087"/>
    <cellStyle name="Heading 3 2 6 5" xfId="18649"/>
    <cellStyle name="Heading 3 2 7" xfId="14076"/>
    <cellStyle name="Heading 3 2 8" xfId="17160"/>
    <cellStyle name="Heading 3 2 9" xfId="12494"/>
    <cellStyle name="Heading 3 3" xfId="473"/>
    <cellStyle name="Heading 3 3 2" xfId="17987"/>
    <cellStyle name="Heading 3 3 2 2" xfId="23008"/>
    <cellStyle name="Heading 3 3 2 2 2" xfId="35091"/>
    <cellStyle name="Heading 3 3 2 3" xfId="20793"/>
    <cellStyle name="Heading 3 3 2 3 2" xfId="35092"/>
    <cellStyle name="Heading 3 3 2 4" xfId="35090"/>
    <cellStyle name="Heading 3 3 3" xfId="18312"/>
    <cellStyle name="Heading 3 3 3 2" xfId="23168"/>
    <cellStyle name="Heading 3 3 3 2 2" xfId="35094"/>
    <cellStyle name="Heading 3 3 3 3" xfId="20954"/>
    <cellStyle name="Heading 3 3 3 3 2" xfId="35095"/>
    <cellStyle name="Heading 3 3 3 4" xfId="35093"/>
    <cellStyle name="Heading 3 3 4" xfId="17163"/>
    <cellStyle name="Heading 3 3 5" xfId="14077"/>
    <cellStyle name="Heading 3 4" xfId="474"/>
    <cellStyle name="Heading 3 4 2" xfId="18466"/>
    <cellStyle name="Heading 3 4 2 2" xfId="23180"/>
    <cellStyle name="Heading 3 4 2 2 2" xfId="35097"/>
    <cellStyle name="Heading 3 4 2 3" xfId="20967"/>
    <cellStyle name="Heading 3 4 2 3 2" xfId="35098"/>
    <cellStyle name="Heading 3 4 2 4" xfId="35096"/>
    <cellStyle name="Heading 3 4 3" xfId="17164"/>
    <cellStyle name="Heading 3 5" xfId="475"/>
    <cellStyle name="Heading 3 5 2" xfId="22637"/>
    <cellStyle name="Heading 3 5 2 2" xfId="35100"/>
    <cellStyle name="Heading 3 5 3" xfId="20422"/>
    <cellStyle name="Heading 3 5 3 2" xfId="35101"/>
    <cellStyle name="Heading 3 5 4" xfId="35099"/>
    <cellStyle name="Heading 3 5 5" xfId="17391"/>
    <cellStyle name="Heading 3 6" xfId="476"/>
    <cellStyle name="Heading 3 6 2" xfId="22668"/>
    <cellStyle name="Heading 3 6 2 2" xfId="35103"/>
    <cellStyle name="Heading 3 6 3" xfId="20453"/>
    <cellStyle name="Heading 3 6 3 2" xfId="35104"/>
    <cellStyle name="Heading 3 6 4" xfId="35102"/>
    <cellStyle name="Heading 3 6 5" xfId="17578"/>
    <cellStyle name="Heading 3 7" xfId="477"/>
    <cellStyle name="Heading 3 8" xfId="478"/>
    <cellStyle name="Heading 3 9" xfId="479"/>
    <cellStyle name="Heading 4" xfId="12422" builtinId="19" customBuiltin="1"/>
    <cellStyle name="Heading 4 10" xfId="480"/>
    <cellStyle name="Heading 4 11" xfId="481"/>
    <cellStyle name="Heading 4 12" xfId="482"/>
    <cellStyle name="Heading 4 13" xfId="483"/>
    <cellStyle name="Heading 4 14" xfId="484"/>
    <cellStyle name="Heading 4 15" xfId="485"/>
    <cellStyle name="Heading 4 16" xfId="840"/>
    <cellStyle name="Heading 4 2" xfId="486"/>
    <cellStyle name="Heading 4 2 2" xfId="724"/>
    <cellStyle name="Heading 4 2 2 2" xfId="17488"/>
    <cellStyle name="Heading 4 2 2 3" xfId="18715"/>
    <cellStyle name="Heading 4 2 2 4" xfId="17166"/>
    <cellStyle name="Heading 4 2 3" xfId="17167"/>
    <cellStyle name="Heading 4 2 3 2" xfId="18327"/>
    <cellStyle name="Heading 4 2 4" xfId="17405"/>
    <cellStyle name="Heading 4 2 5" xfId="17581"/>
    <cellStyle name="Heading 4 2 6" xfId="18650"/>
    <cellStyle name="Heading 4 2 7" xfId="17165"/>
    <cellStyle name="Heading 4 2 8" xfId="12495"/>
    <cellStyle name="Heading 4 3" xfId="487"/>
    <cellStyle name="Heading 4 3 2" xfId="17988"/>
    <cellStyle name="Heading 4 3 3" xfId="18313"/>
    <cellStyle name="Heading 4 3 4" xfId="17168"/>
    <cellStyle name="Heading 4 4" xfId="488"/>
    <cellStyle name="Heading 4 4 2" xfId="18467"/>
    <cellStyle name="Heading 4 4 3" xfId="17169"/>
    <cellStyle name="Heading 4 5" xfId="489"/>
    <cellStyle name="Heading 4 5 2" xfId="17392"/>
    <cellStyle name="Heading 4 6" xfId="490"/>
    <cellStyle name="Heading 4 6 2" xfId="17580"/>
    <cellStyle name="Heading 4 7" xfId="491"/>
    <cellStyle name="Heading 4 8" xfId="492"/>
    <cellStyle name="Heading 4 9" xfId="493"/>
    <cellStyle name="Heading2" xfId="14078"/>
    <cellStyle name="Heading3" xfId="14079"/>
    <cellStyle name="HeadingColumn" xfId="14080"/>
    <cellStyle name="HeadingS" xfId="14081"/>
    <cellStyle name="HeadingYear" xfId="14082"/>
    <cellStyle name="HeadlineStyle" xfId="14083"/>
    <cellStyle name="HeadlineStyleJustified" xfId="14084"/>
    <cellStyle name="Hed Side_Sheet1" xfId="14085"/>
    <cellStyle name="Hed Top" xfId="14086"/>
    <cellStyle name="Hyperlink" xfId="26" builtinId="8"/>
    <cellStyle name="Hyperlink 2" xfId="802"/>
    <cellStyle name="Hyperlink 2 10" xfId="14088"/>
    <cellStyle name="Hyperlink 2 11" xfId="14089"/>
    <cellStyle name="Hyperlink 2 12" xfId="14090"/>
    <cellStyle name="Hyperlink 2 13" xfId="14091"/>
    <cellStyle name="Hyperlink 2 14" xfId="17170"/>
    <cellStyle name="Hyperlink 2 15" xfId="14087"/>
    <cellStyle name="Hyperlink 2 2" xfId="1020"/>
    <cellStyle name="Hyperlink 2 2 2" xfId="14093"/>
    <cellStyle name="Hyperlink 2 2 2 2" xfId="27404"/>
    <cellStyle name="Hyperlink 2 2 3" xfId="17489"/>
    <cellStyle name="Hyperlink 2 2 4" xfId="14092"/>
    <cellStyle name="Hyperlink 2 3" xfId="14094"/>
    <cellStyle name="Hyperlink 2 3 2" xfId="14095"/>
    <cellStyle name="Hyperlink 2 4" xfId="14096"/>
    <cellStyle name="Hyperlink 2 5" xfId="14097"/>
    <cellStyle name="Hyperlink 2 6" xfId="14098"/>
    <cellStyle name="Hyperlink 2 7" xfId="14099"/>
    <cellStyle name="Hyperlink 2 8" xfId="14100"/>
    <cellStyle name="Hyperlink 2 9" xfId="14101"/>
    <cellStyle name="Hyperlink 3" xfId="714"/>
    <cellStyle name="Hyperlink 3 10" xfId="14103"/>
    <cellStyle name="Hyperlink 3 11" xfId="14104"/>
    <cellStyle name="Hyperlink 3 12" xfId="14105"/>
    <cellStyle name="Hyperlink 3 13" xfId="17171"/>
    <cellStyle name="Hyperlink 3 14" xfId="14102"/>
    <cellStyle name="Hyperlink 3 2" xfId="14106"/>
    <cellStyle name="Hyperlink 3 3" xfId="14107"/>
    <cellStyle name="Hyperlink 3 4" xfId="14108"/>
    <cellStyle name="Hyperlink 3 5" xfId="14109"/>
    <cellStyle name="Hyperlink 3 6" xfId="14110"/>
    <cellStyle name="Hyperlink 3 7" xfId="14111"/>
    <cellStyle name="Hyperlink 3 8" xfId="14112"/>
    <cellStyle name="Hyperlink 3 9" xfId="14113"/>
    <cellStyle name="Hyperlink 4" xfId="1463"/>
    <cellStyle name="Hyperlink 4 2" xfId="17339"/>
    <cellStyle name="Hyperlink 4 3" xfId="14114"/>
    <cellStyle name="Hyperlink 5" xfId="14115"/>
    <cellStyle name="Hyperlink 5 2" xfId="17582"/>
    <cellStyle name="Hyperlink 6" xfId="18657"/>
    <cellStyle name="Hyperlink 7" xfId="12518"/>
    <cellStyle name="InLink_Acquis_CapitalCost " xfId="14116"/>
    <cellStyle name="Input" xfId="2268" builtinId="20" customBuiltin="1"/>
    <cellStyle name="Input (1dp#)_ Pies " xfId="14117"/>
    <cellStyle name="Input [yellow]" xfId="777"/>
    <cellStyle name="Input [yellow] 2" xfId="17173"/>
    <cellStyle name="Input [yellow] 2 2" xfId="18391"/>
    <cellStyle name="Input [yellow] 3" xfId="17584"/>
    <cellStyle name="Input [yellow] 4" xfId="17172"/>
    <cellStyle name="Input 10" xfId="494"/>
    <cellStyle name="Input 10 2" xfId="18406"/>
    <cellStyle name="Input 10 3" xfId="17174"/>
    <cellStyle name="Input 11" xfId="495"/>
    <cellStyle name="Input 11 2" xfId="18405"/>
    <cellStyle name="Input 11 3" xfId="17175"/>
    <cellStyle name="Input 12" xfId="496"/>
    <cellStyle name="Input 12 2" xfId="18412"/>
    <cellStyle name="Input 12 3" xfId="17176"/>
    <cellStyle name="Input 13" xfId="497"/>
    <cellStyle name="Input 13 2" xfId="18426"/>
    <cellStyle name="Input 13 3" xfId="17177"/>
    <cellStyle name="Input 14" xfId="498"/>
    <cellStyle name="Input 14 2" xfId="18404"/>
    <cellStyle name="Input 14 3" xfId="17178"/>
    <cellStyle name="Input 15" xfId="499"/>
    <cellStyle name="Input 15 2" xfId="18402"/>
    <cellStyle name="Input 15 3" xfId="17179"/>
    <cellStyle name="Input 16" xfId="794"/>
    <cellStyle name="Input 16 2" xfId="18416"/>
    <cellStyle name="Input 16 3" xfId="17180"/>
    <cellStyle name="Input 17" xfId="869"/>
    <cellStyle name="Input 17 2" xfId="18417"/>
    <cellStyle name="Input 17 3" xfId="17181"/>
    <cellStyle name="Input 18" xfId="868"/>
    <cellStyle name="Input 18 2" xfId="18415"/>
    <cellStyle name="Input 18 3" xfId="17182"/>
    <cellStyle name="Input 19" xfId="867"/>
    <cellStyle name="Input 19 2" xfId="18418"/>
    <cellStyle name="Input 19 3" xfId="17183"/>
    <cellStyle name="Input 2" xfId="500"/>
    <cellStyle name="Input 2 10" xfId="17184"/>
    <cellStyle name="Input 2 11" xfId="55457"/>
    <cellStyle name="Input 2 12" xfId="55496"/>
    <cellStyle name="Input 2 13" xfId="55499"/>
    <cellStyle name="Input 2 14" xfId="55501"/>
    <cellStyle name="Input 2 15" xfId="55504"/>
    <cellStyle name="Input 2 16" xfId="55506"/>
    <cellStyle name="Input 2 17" xfId="55461"/>
    <cellStyle name="Input 2 18" xfId="55704"/>
    <cellStyle name="Input 2 19" xfId="55706"/>
    <cellStyle name="Input 2 2" xfId="728"/>
    <cellStyle name="Input 2 2 10" xfId="55505"/>
    <cellStyle name="Input 2 2 11" xfId="55462"/>
    <cellStyle name="Input 2 2 12" xfId="55703"/>
    <cellStyle name="Input 2 2 13" xfId="55705"/>
    <cellStyle name="Input 2 2 14" xfId="55709"/>
    <cellStyle name="Input 2 2 15" xfId="55665"/>
    <cellStyle name="Input 2 2 16" xfId="55663"/>
    <cellStyle name="Input 2 2 17" xfId="55661"/>
    <cellStyle name="Input 2 2 18" xfId="55707"/>
    <cellStyle name="Input 2 2 19" xfId="55871"/>
    <cellStyle name="Input 2 2 2" xfId="12527"/>
    <cellStyle name="Input 2 2 2 2" xfId="55459"/>
    <cellStyle name="Input 2 2 20" xfId="55905"/>
    <cellStyle name="Input 2 2 21" xfId="55909"/>
    <cellStyle name="Input 2 2 22" xfId="55912"/>
    <cellStyle name="Input 2 2 23" xfId="55873"/>
    <cellStyle name="Input 2 2 24" xfId="55914"/>
    <cellStyle name="Input 2 2 25" xfId="55916"/>
    <cellStyle name="Input 2 2 26" xfId="55875"/>
    <cellStyle name="Input 2 2 27" xfId="12510"/>
    <cellStyle name="Input 2 2 3" xfId="18716"/>
    <cellStyle name="Input 2 2 4" xfId="17185"/>
    <cellStyle name="Input 2 2 5" xfId="55458"/>
    <cellStyle name="Input 2 2 6" xfId="55495"/>
    <cellStyle name="Input 2 2 7" xfId="55498"/>
    <cellStyle name="Input 2 2 8" xfId="55500"/>
    <cellStyle name="Input 2 2 9" xfId="55503"/>
    <cellStyle name="Input 2 20" xfId="55710"/>
    <cellStyle name="Input 2 21" xfId="55664"/>
    <cellStyle name="Input 2 22" xfId="55662"/>
    <cellStyle name="Input 2 23" xfId="55660"/>
    <cellStyle name="Input 2 24" xfId="55708"/>
    <cellStyle name="Input 2 25" xfId="55870"/>
    <cellStyle name="Input 2 26" xfId="55906"/>
    <cellStyle name="Input 2 27" xfId="55910"/>
    <cellStyle name="Input 2 28" xfId="55913"/>
    <cellStyle name="Input 2 29" xfId="55872"/>
    <cellStyle name="Input 2 3" xfId="12521"/>
    <cellStyle name="Input 2 3 2" xfId="18331"/>
    <cellStyle name="Input 2 3 3" xfId="22629"/>
    <cellStyle name="Input 2 3 4" xfId="20414"/>
    <cellStyle name="Input 2 3 5" xfId="17186"/>
    <cellStyle name="Input 2 3 6" xfId="55460"/>
    <cellStyle name="Input 2 30" xfId="55915"/>
    <cellStyle name="Input 2 31" xfId="55917"/>
    <cellStyle name="Input 2 32" xfId="55874"/>
    <cellStyle name="Input 2 33" xfId="12496"/>
    <cellStyle name="Input 2 4" xfId="14118"/>
    <cellStyle name="Input 2 4 2" xfId="17409"/>
    <cellStyle name="Input 2 5" xfId="14119"/>
    <cellStyle name="Input 2 5 2" xfId="17585"/>
    <cellStyle name="Input 2 6" xfId="14120"/>
    <cellStyle name="Input 2 6 2" xfId="18271"/>
    <cellStyle name="Input 2 7" xfId="14121"/>
    <cellStyle name="Input 2 7 2" xfId="18651"/>
    <cellStyle name="Input 2 8" xfId="14122"/>
    <cellStyle name="Input 2 9" xfId="14123"/>
    <cellStyle name="Input 20" xfId="875"/>
    <cellStyle name="Input 20 2" xfId="18401"/>
    <cellStyle name="Input 20 3" xfId="17187"/>
    <cellStyle name="Input 21" xfId="17188"/>
    <cellStyle name="Input 21 2" xfId="18421"/>
    <cellStyle name="Input 22" xfId="17189"/>
    <cellStyle name="Input 22 2" xfId="18427"/>
    <cellStyle name="Input 23" xfId="17190"/>
    <cellStyle name="Input 23 2" xfId="18423"/>
    <cellStyle name="Input 24" xfId="17191"/>
    <cellStyle name="Input 24 2" xfId="18419"/>
    <cellStyle name="Input 25" xfId="17192"/>
    <cellStyle name="Input 25 2" xfId="18422"/>
    <cellStyle name="Input 26" xfId="17193"/>
    <cellStyle name="Input 26 2" xfId="18407"/>
    <cellStyle name="Input 27" xfId="17194"/>
    <cellStyle name="Input 27 2" xfId="18403"/>
    <cellStyle name="Input 28" xfId="17195"/>
    <cellStyle name="Input 28 2" xfId="18428"/>
    <cellStyle name="Input 29" xfId="17196"/>
    <cellStyle name="Input 29 2" xfId="18468"/>
    <cellStyle name="Input 3" xfId="501"/>
    <cellStyle name="Input 3 2" xfId="17989"/>
    <cellStyle name="Input 3 3" xfId="18314"/>
    <cellStyle name="Input 3 4" xfId="17197"/>
    <cellStyle name="Input 3 5" xfId="14124"/>
    <cellStyle name="Input 30" xfId="17393"/>
    <cellStyle name="Input 31" xfId="17583"/>
    <cellStyle name="Input 32" xfId="18145"/>
    <cellStyle name="Input 33" xfId="18512"/>
    <cellStyle name="Input 34" xfId="18513"/>
    <cellStyle name="Input 35" xfId="18527"/>
    <cellStyle name="Input 36" xfId="18503"/>
    <cellStyle name="Input 37" xfId="18516"/>
    <cellStyle name="Input 38" xfId="18528"/>
    <cellStyle name="Input 39" xfId="18546"/>
    <cellStyle name="Input 4" xfId="502"/>
    <cellStyle name="Input 4 2" xfId="18150"/>
    <cellStyle name="Input 4 3" xfId="18364"/>
    <cellStyle name="Input 4 4" xfId="17198"/>
    <cellStyle name="Input 40" xfId="18571"/>
    <cellStyle name="Input 41" xfId="18605"/>
    <cellStyle name="Input 42" xfId="18602"/>
    <cellStyle name="Input 43" xfId="18545"/>
    <cellStyle name="Input 44" xfId="18621"/>
    <cellStyle name="Input 45" xfId="18610"/>
    <cellStyle name="Input 46" xfId="18606"/>
    <cellStyle name="Input 47" xfId="18612"/>
    <cellStyle name="Input 48" xfId="18622"/>
    <cellStyle name="Input 49" xfId="18611"/>
    <cellStyle name="Input 5" xfId="503"/>
    <cellStyle name="Input 5 2" xfId="18249"/>
    <cellStyle name="Input 5 3" xfId="18365"/>
    <cellStyle name="Input 5 4" xfId="17199"/>
    <cellStyle name="Input 50" xfId="27408"/>
    <cellStyle name="Input 51" xfId="27406"/>
    <cellStyle name="Input 52" xfId="27418"/>
    <cellStyle name="Input 53" xfId="27412"/>
    <cellStyle name="Input 54" xfId="27419"/>
    <cellStyle name="Input 55" xfId="27415"/>
    <cellStyle name="Input 56" xfId="27420"/>
    <cellStyle name="Input 57" xfId="27414"/>
    <cellStyle name="Input 58" xfId="27410"/>
    <cellStyle name="Input 59" xfId="27413"/>
    <cellStyle name="Input 6" xfId="504"/>
    <cellStyle name="Input 6 2" xfId="18368"/>
    <cellStyle name="Input 6 3" xfId="17200"/>
    <cellStyle name="Input 60" xfId="50777"/>
    <cellStyle name="Input 61" xfId="49004"/>
    <cellStyle name="Input 7" xfId="505"/>
    <cellStyle name="Input 7 2" xfId="18369"/>
    <cellStyle name="Input 7 3" xfId="17201"/>
    <cellStyle name="Input 8" xfId="506"/>
    <cellStyle name="Input 8 2" xfId="18373"/>
    <cellStyle name="Input 8 3" xfId="17202"/>
    <cellStyle name="Input 9" xfId="507"/>
    <cellStyle name="Input 9 2" xfId="18374"/>
    <cellStyle name="Input 9 3" xfId="17203"/>
    <cellStyle name="InputBlueFont" xfId="14125"/>
    <cellStyle name="InputGen" xfId="14126"/>
    <cellStyle name="InputKeepColour" xfId="14127"/>
    <cellStyle name="InputKeepPale" xfId="14128"/>
    <cellStyle name="InputVariColour" xfId="14129"/>
    <cellStyle name="Integer" xfId="14130"/>
    <cellStyle name="Invisible" xfId="14131"/>
    <cellStyle name="Item" xfId="14132"/>
    <cellStyle name="Items_Obligatory" xfId="14133"/>
    <cellStyle name="ItemTypeClass" xfId="14134"/>
    <cellStyle name="ItemTypeClass 10" xfId="55700"/>
    <cellStyle name="ItemTypeClass 11" xfId="55702"/>
    <cellStyle name="ItemTypeClass 12" xfId="55668"/>
    <cellStyle name="ItemTypeClass 13" xfId="55667"/>
    <cellStyle name="ItemTypeClass 14" xfId="55666"/>
    <cellStyle name="ItemTypeClass 15" xfId="55701"/>
    <cellStyle name="ItemTypeClass 16" xfId="55876"/>
    <cellStyle name="ItemTypeClass 17" xfId="55903"/>
    <cellStyle name="ItemTypeClass 18" xfId="55904"/>
    <cellStyle name="ItemTypeClass 19" xfId="55907"/>
    <cellStyle name="ItemTypeClass 2" xfId="55463"/>
    <cellStyle name="ItemTypeClass 20" xfId="55877"/>
    <cellStyle name="ItemTypeClass 21" xfId="55908"/>
    <cellStyle name="ItemTypeClass 22" xfId="55911"/>
    <cellStyle name="ItemTypeClass 23" xfId="55878"/>
    <cellStyle name="ItemTypeClass 3" xfId="55492"/>
    <cellStyle name="ItemTypeClass 4" xfId="55493"/>
    <cellStyle name="ItemTypeClass 5" xfId="55494"/>
    <cellStyle name="ItemTypeClass 6" xfId="55497"/>
    <cellStyle name="ItemTypeClass 7" xfId="55502"/>
    <cellStyle name="ItemTypeClass 8" xfId="55464"/>
    <cellStyle name="ItemTypeClass 9" xfId="55699"/>
    <cellStyle name="KP_Normal" xfId="14135"/>
    <cellStyle name="Lien hypertexte visité_index" xfId="14136"/>
    <cellStyle name="Lien hypertexte_index" xfId="14137"/>
    <cellStyle name="ligne_detail" xfId="14138"/>
    <cellStyle name="Line" xfId="14139"/>
    <cellStyle name="Link Currency (0)" xfId="14140"/>
    <cellStyle name="Link Currency (2)" xfId="14141"/>
    <cellStyle name="Link Units (0)" xfId="14142"/>
    <cellStyle name="Link Units (1)" xfId="14143"/>
    <cellStyle name="Link Units (2)" xfId="14144"/>
    <cellStyle name="Linked Cell" xfId="12428" builtinId="24" customBuiltin="1"/>
    <cellStyle name="Linked Cell 10" xfId="508"/>
    <cellStyle name="Linked Cell 11" xfId="509"/>
    <cellStyle name="Linked Cell 12" xfId="510"/>
    <cellStyle name="Linked Cell 13" xfId="511"/>
    <cellStyle name="Linked Cell 14" xfId="512"/>
    <cellStyle name="Linked Cell 15" xfId="513"/>
    <cellStyle name="Linked Cell 16" xfId="834"/>
    <cellStyle name="Linked Cell 2" xfId="514"/>
    <cellStyle name="Linked Cell 2 10" xfId="17204"/>
    <cellStyle name="Linked Cell 2 11" xfId="12497"/>
    <cellStyle name="Linked Cell 2 2" xfId="731"/>
    <cellStyle name="Linked Cell 2 2 2" xfId="17490"/>
    <cellStyle name="Linked Cell 2 2 3" xfId="18717"/>
    <cellStyle name="Linked Cell 2 2 4" xfId="17205"/>
    <cellStyle name="Linked Cell 2 2 5" xfId="14145"/>
    <cellStyle name="Linked Cell 2 3" xfId="14146"/>
    <cellStyle name="Linked Cell 2 3 2" xfId="18334"/>
    <cellStyle name="Linked Cell 2 3 3" xfId="22630"/>
    <cellStyle name="Linked Cell 2 3 4" xfId="20415"/>
    <cellStyle name="Linked Cell 2 3 5" xfId="17206"/>
    <cellStyle name="Linked Cell 2 4" xfId="14147"/>
    <cellStyle name="Linked Cell 2 4 2" xfId="17412"/>
    <cellStyle name="Linked Cell 2 5" xfId="14148"/>
    <cellStyle name="Linked Cell 2 5 2" xfId="17587"/>
    <cellStyle name="Linked Cell 2 6" xfId="14149"/>
    <cellStyle name="Linked Cell 2 6 2" xfId="18272"/>
    <cellStyle name="Linked Cell 2 7" xfId="14150"/>
    <cellStyle name="Linked Cell 2 7 2" xfId="18652"/>
    <cellStyle name="Linked Cell 2 8" xfId="14151"/>
    <cellStyle name="Linked Cell 2 9" xfId="14152"/>
    <cellStyle name="Linked Cell 3" xfId="515"/>
    <cellStyle name="Linked Cell 3 2" xfId="17990"/>
    <cellStyle name="Linked Cell 3 3" xfId="18315"/>
    <cellStyle name="Linked Cell 3 4" xfId="17207"/>
    <cellStyle name="Linked Cell 4" xfId="516"/>
    <cellStyle name="Linked Cell 4 2" xfId="18469"/>
    <cellStyle name="Linked Cell 4 3" xfId="17208"/>
    <cellStyle name="Linked Cell 5" xfId="517"/>
    <cellStyle name="Linked Cell 5 2" xfId="17394"/>
    <cellStyle name="Linked Cell 6" xfId="518"/>
    <cellStyle name="Linked Cell 6 2" xfId="17586"/>
    <cellStyle name="Linked Cell 7" xfId="519"/>
    <cellStyle name="Linked Cell 8" xfId="520"/>
    <cellStyle name="Linked Cell 9" xfId="521"/>
    <cellStyle name="M" xfId="778"/>
    <cellStyle name="M 2" xfId="17210"/>
    <cellStyle name="M 2 2" xfId="18392"/>
    <cellStyle name="M 3" xfId="17588"/>
    <cellStyle name="M 4" xfId="17209"/>
    <cellStyle name="M.00" xfId="791"/>
    <cellStyle name="M.00 2" xfId="17212"/>
    <cellStyle name="M.00 2 2" xfId="18393"/>
    <cellStyle name="M.00 3" xfId="17589"/>
    <cellStyle name="M.00 4" xfId="17211"/>
    <cellStyle name="m/d/yy" xfId="14153"/>
    <cellStyle name="M_9. Rev2Cost_GDPIPI" xfId="779"/>
    <cellStyle name="M_9. Rev2Cost_GDPIPI 2" xfId="17214"/>
    <cellStyle name="M_9. Rev2Cost_GDPIPI 2 2" xfId="18394"/>
    <cellStyle name="M_9. Rev2Cost_GDPIPI 3" xfId="17590"/>
    <cellStyle name="M_9. Rev2Cost_GDPIPI 4" xfId="18676"/>
    <cellStyle name="M_9. Rev2Cost_GDPIPI 5" xfId="17213"/>
    <cellStyle name="M_lists" xfId="780"/>
    <cellStyle name="M_lists 2" xfId="17216"/>
    <cellStyle name="M_lists 2 2" xfId="18395"/>
    <cellStyle name="M_lists 3" xfId="17591"/>
    <cellStyle name="M_lists 4" xfId="18674"/>
    <cellStyle name="M_lists 5" xfId="17215"/>
    <cellStyle name="M_lists_4. Current Monthly Fixed Charge" xfId="781"/>
    <cellStyle name="M_lists_4. Current Monthly Fixed Charge 2" xfId="17218"/>
    <cellStyle name="M_lists_4. Current Monthly Fixed Charge 2 2" xfId="18396"/>
    <cellStyle name="M_lists_4. Current Monthly Fixed Charge 3" xfId="17592"/>
    <cellStyle name="M_lists_4. Current Monthly Fixed Charge 4" xfId="17217"/>
    <cellStyle name="M_Sheet4" xfId="782"/>
    <cellStyle name="M_Sheet4 2" xfId="17220"/>
    <cellStyle name="M_Sheet4 2 2" xfId="18397"/>
    <cellStyle name="M_Sheet4 3" xfId="17593"/>
    <cellStyle name="M_Sheet4 4" xfId="18678"/>
    <cellStyle name="M_Sheet4 5" xfId="17219"/>
    <cellStyle name="m1" xfId="14154"/>
    <cellStyle name="Major item" xfId="14155"/>
    <cellStyle name="Margin" xfId="14156"/>
    <cellStyle name="Migliaia (0)_Sheet1" xfId="14157"/>
    <cellStyle name="Migliaia_piv_polio" xfId="14158"/>
    <cellStyle name="Millares [0]_Asset Mgmt " xfId="14159"/>
    <cellStyle name="Millares_2AV_M_M " xfId="14160"/>
    <cellStyle name="Milliers [0]_CANADA1" xfId="14161"/>
    <cellStyle name="Milliers 2" xfId="14162"/>
    <cellStyle name="Milliers_CANADA1" xfId="14163"/>
    <cellStyle name="mm/dd/yy" xfId="14164"/>
    <cellStyle name="mod1" xfId="14165"/>
    <cellStyle name="modelo1" xfId="14166"/>
    <cellStyle name="Moneda [0]_2AV_M_M " xfId="14167"/>
    <cellStyle name="Moneda_2AV_M_M " xfId="14168"/>
    <cellStyle name="Monétaire [0]_CANADA1" xfId="14169"/>
    <cellStyle name="Monétaire 2" xfId="14170"/>
    <cellStyle name="Monétaire_CANADA1" xfId="14171"/>
    <cellStyle name="Monetario" xfId="14172"/>
    <cellStyle name="MonthYears" xfId="14173"/>
    <cellStyle name="Multiple" xfId="14174"/>
    <cellStyle name="Multiple (no x)" xfId="14175"/>
    <cellStyle name="Multiple (x)" xfId="14176"/>
    <cellStyle name="Multiple [0]" xfId="14177"/>
    <cellStyle name="Multiple [1]" xfId="14178"/>
    <cellStyle name="Multiple [2]" xfId="14179"/>
    <cellStyle name="Multiple [3]" xfId="14180"/>
    <cellStyle name="Multiple_1030171N" xfId="14181"/>
    <cellStyle name="neg0.0_CapitalCost " xfId="14182"/>
    <cellStyle name="Neutral" xfId="12425" builtinId="28" customBuiltin="1"/>
    <cellStyle name="Neutral 10" xfId="522"/>
    <cellStyle name="Neutral 11" xfId="523"/>
    <cellStyle name="Neutral 12" xfId="524"/>
    <cellStyle name="Neutral 13" xfId="525"/>
    <cellStyle name="Neutral 14" xfId="526"/>
    <cellStyle name="Neutral 15" xfId="527"/>
    <cellStyle name="Neutral 16" xfId="715"/>
    <cellStyle name="Neutral 2" xfId="528"/>
    <cellStyle name="Neutral 2 10" xfId="17221"/>
    <cellStyle name="Neutral 2 11" xfId="12498"/>
    <cellStyle name="Neutral 2 2" xfId="727"/>
    <cellStyle name="Neutral 2 2 2" xfId="17491"/>
    <cellStyle name="Neutral 2 2 3" xfId="18718"/>
    <cellStyle name="Neutral 2 2 4" xfId="17222"/>
    <cellStyle name="Neutral 2 2 5" xfId="14183"/>
    <cellStyle name="Neutral 2 3" xfId="14184"/>
    <cellStyle name="Neutral 2 3 2" xfId="18330"/>
    <cellStyle name="Neutral 2 3 3" xfId="17223"/>
    <cellStyle name="Neutral 2 4" xfId="14185"/>
    <cellStyle name="Neutral 2 4 2" xfId="17408"/>
    <cellStyle name="Neutral 2 5" xfId="14186"/>
    <cellStyle name="Neutral 2 5 2" xfId="17595"/>
    <cellStyle name="Neutral 2 6" xfId="14187"/>
    <cellStyle name="Neutral 2 6 2" xfId="18273"/>
    <cellStyle name="Neutral 2 7" xfId="14188"/>
    <cellStyle name="Neutral 2 7 2" xfId="18653"/>
    <cellStyle name="Neutral 2 8" xfId="14189"/>
    <cellStyle name="Neutral 2 9" xfId="14190"/>
    <cellStyle name="Neutral 3" xfId="529"/>
    <cellStyle name="Neutral 3 2" xfId="17991"/>
    <cellStyle name="Neutral 3 3" xfId="18316"/>
    <cellStyle name="Neutral 3 4" xfId="17224"/>
    <cellStyle name="Neutral 4" xfId="530"/>
    <cellStyle name="Neutral 4 2" xfId="18470"/>
    <cellStyle name="Neutral 4 3" xfId="17225"/>
    <cellStyle name="Neutral 5" xfId="531"/>
    <cellStyle name="Neutral 5 2" xfId="17395"/>
    <cellStyle name="Neutral 6" xfId="532"/>
    <cellStyle name="Neutral 6 2" xfId="17594"/>
    <cellStyle name="Neutral 7" xfId="533"/>
    <cellStyle name="Neutral 8" xfId="534"/>
    <cellStyle name="Neutral 9" xfId="535"/>
    <cellStyle name="New" xfId="14191"/>
    <cellStyle name="Nil" xfId="14192"/>
    <cellStyle name="no dec" xfId="14193"/>
    <cellStyle name="No-definido" xfId="14194"/>
    <cellStyle name="Non_Input_Cell_Figures" xfId="14195"/>
    <cellStyle name="NonPrintingArea" xfId="14196"/>
    <cellStyle name="NORAYAS" xfId="14197"/>
    <cellStyle name="Normal" xfId="0" builtinId="0"/>
    <cellStyle name="Normal--" xfId="14198"/>
    <cellStyle name="Normal - Style1" xfId="783"/>
    <cellStyle name="Normal - Style1 2" xfId="17227"/>
    <cellStyle name="Normal - Style1 2 2" xfId="18398"/>
    <cellStyle name="Normal - Style1 3" xfId="17596"/>
    <cellStyle name="Normal - Style1 4" xfId="17226"/>
    <cellStyle name="Normal - Style1 5" xfId="14199"/>
    <cellStyle name="Normal [0]" xfId="14200"/>
    <cellStyle name="Normal [1]" xfId="14201"/>
    <cellStyle name="Normal [3]" xfId="14202"/>
    <cellStyle name="Normal [3] 2" xfId="14203"/>
    <cellStyle name="Normal [3] 3" xfId="14204"/>
    <cellStyle name="Normal 10" xfId="536"/>
    <cellStyle name="Normal 10 2" xfId="14206"/>
    <cellStyle name="Normal 10 2 2" xfId="18210"/>
    <cellStyle name="Normal 10 2 2 2" xfId="23159"/>
    <cellStyle name="Normal 10 2 2 2 2" xfId="26000"/>
    <cellStyle name="Normal 10 2 2 2 2 2" xfId="35107"/>
    <cellStyle name="Normal 10 2 2 2 2 2 2" xfId="44304"/>
    <cellStyle name="Normal 10 2 2 2 2 3" xfId="40008"/>
    <cellStyle name="Normal 10 2 2 2 2 4" xfId="49007"/>
    <cellStyle name="Normal 10 2 2 2 2 5" xfId="53628"/>
    <cellStyle name="Normal 10 2 2 2 3" xfId="27284"/>
    <cellStyle name="Normal 10 2 2 2 3 2" xfId="35108"/>
    <cellStyle name="Normal 10 2 2 2 3 2 2" xfId="44305"/>
    <cellStyle name="Normal 10 2 2 2 3 3" xfId="41310"/>
    <cellStyle name="Normal 10 2 2 2 3 4" xfId="49008"/>
    <cellStyle name="Normal 10 2 2 2 3 5" xfId="53629"/>
    <cellStyle name="Normal 10 2 2 2 4" xfId="35106"/>
    <cellStyle name="Normal 10 2 2 2 4 2" xfId="44303"/>
    <cellStyle name="Normal 10 2 2 2 5" xfId="38708"/>
    <cellStyle name="Normal 10 2 2 2 6" xfId="49006"/>
    <cellStyle name="Normal 10 2 2 2 7" xfId="53627"/>
    <cellStyle name="Normal 10 2 2 3" xfId="20945"/>
    <cellStyle name="Normal 10 2 2 3 2" xfId="35109"/>
    <cellStyle name="Normal 10 2 2 3 2 2" xfId="44306"/>
    <cellStyle name="Normal 10 2 2 3 3" xfId="38058"/>
    <cellStyle name="Normal 10 2 2 3 4" xfId="49009"/>
    <cellStyle name="Normal 10 2 2 3 5" xfId="53630"/>
    <cellStyle name="Normal 10 2 2 4" xfId="25367"/>
    <cellStyle name="Normal 10 2 2 4 2" xfId="35110"/>
    <cellStyle name="Normal 10 2 2 4 2 2" xfId="44307"/>
    <cellStyle name="Normal 10 2 2 4 3" xfId="39359"/>
    <cellStyle name="Normal 10 2 2 4 4" xfId="49010"/>
    <cellStyle name="Normal 10 2 2 4 5" xfId="53631"/>
    <cellStyle name="Normal 10 2 2 5" xfId="26647"/>
    <cellStyle name="Normal 10 2 2 5 2" xfId="35111"/>
    <cellStyle name="Normal 10 2 2 5 2 2" xfId="44308"/>
    <cellStyle name="Normal 10 2 2 5 3" xfId="40658"/>
    <cellStyle name="Normal 10 2 2 5 4" xfId="49011"/>
    <cellStyle name="Normal 10 2 2 5 5" xfId="53632"/>
    <cellStyle name="Normal 10 2 2 6" xfId="35105"/>
    <cellStyle name="Normal 10 2 2 6 2" xfId="44302"/>
    <cellStyle name="Normal 10 2 2 7" xfId="37398"/>
    <cellStyle name="Normal 10 2 2 8" xfId="49005"/>
    <cellStyle name="Normal 10 2 2 9" xfId="53626"/>
    <cellStyle name="Normal 10 3" xfId="14207"/>
    <cellStyle name="Normal 10 3 10" xfId="17597"/>
    <cellStyle name="Normal 10 3 2" xfId="22669"/>
    <cellStyle name="Normal 10 3 2 2" xfId="25512"/>
    <cellStyle name="Normal 10 3 2 2 2" xfId="35114"/>
    <cellStyle name="Normal 10 3 2 2 2 2" xfId="44311"/>
    <cellStyle name="Normal 10 3 2 2 3" xfId="39515"/>
    <cellStyle name="Normal 10 3 2 2 4" xfId="49014"/>
    <cellStyle name="Normal 10 3 2 2 5" xfId="53635"/>
    <cellStyle name="Normal 10 3 2 3" xfId="26794"/>
    <cellStyle name="Normal 10 3 2 3 2" xfId="35115"/>
    <cellStyle name="Normal 10 3 2 3 2 2" xfId="44312"/>
    <cellStyle name="Normal 10 3 2 3 3" xfId="40816"/>
    <cellStyle name="Normal 10 3 2 3 4" xfId="49015"/>
    <cellStyle name="Normal 10 3 2 3 5" xfId="53636"/>
    <cellStyle name="Normal 10 3 2 4" xfId="35113"/>
    <cellStyle name="Normal 10 3 2 4 2" xfId="44310"/>
    <cellStyle name="Normal 10 3 2 5" xfId="38214"/>
    <cellStyle name="Normal 10 3 2 6" xfId="49013"/>
    <cellStyle name="Normal 10 3 2 7" xfId="53634"/>
    <cellStyle name="Normal 10 3 3" xfId="20454"/>
    <cellStyle name="Normal 10 3 3 2" xfId="35116"/>
    <cellStyle name="Normal 10 3 3 2 2" xfId="44313"/>
    <cellStyle name="Normal 10 3 3 3" xfId="37565"/>
    <cellStyle name="Normal 10 3 3 4" xfId="49016"/>
    <cellStyle name="Normal 10 3 3 5" xfId="53637"/>
    <cellStyle name="Normal 10 3 4" xfId="24877"/>
    <cellStyle name="Normal 10 3 4 2" xfId="35117"/>
    <cellStyle name="Normal 10 3 4 2 2" xfId="44314"/>
    <cellStyle name="Normal 10 3 4 3" xfId="38866"/>
    <cellStyle name="Normal 10 3 4 4" xfId="49017"/>
    <cellStyle name="Normal 10 3 4 5" xfId="53638"/>
    <cellStyle name="Normal 10 3 5" xfId="26154"/>
    <cellStyle name="Normal 10 3 5 2" xfId="35118"/>
    <cellStyle name="Normal 10 3 5 2 2" xfId="44315"/>
    <cellStyle name="Normal 10 3 5 3" xfId="40164"/>
    <cellStyle name="Normal 10 3 5 4" xfId="49018"/>
    <cellStyle name="Normal 10 3 5 5" xfId="53639"/>
    <cellStyle name="Normal 10 3 6" xfId="35112"/>
    <cellStyle name="Normal 10 3 6 2" xfId="44309"/>
    <cellStyle name="Normal 10 3 7" xfId="36904"/>
    <cellStyle name="Normal 10 3 8" xfId="49012"/>
    <cellStyle name="Normal 10 3 9" xfId="53633"/>
    <cellStyle name="Normal 10 4" xfId="14208"/>
    <cellStyle name="Normal 10 4 10" xfId="18578"/>
    <cellStyle name="Normal 10 4 2" xfId="23216"/>
    <cellStyle name="Normal 10 4 2 2" xfId="26053"/>
    <cellStyle name="Normal 10 4 2 2 2" xfId="35121"/>
    <cellStyle name="Normal 10 4 2 2 2 2" xfId="44318"/>
    <cellStyle name="Normal 10 4 2 2 3" xfId="40062"/>
    <cellStyle name="Normal 10 4 2 2 4" xfId="49021"/>
    <cellStyle name="Normal 10 4 2 2 5" xfId="53642"/>
    <cellStyle name="Normal 10 4 2 3" xfId="27338"/>
    <cellStyle name="Normal 10 4 2 3 2" xfId="35122"/>
    <cellStyle name="Normal 10 4 2 3 2 2" xfId="44319"/>
    <cellStyle name="Normal 10 4 2 3 3" xfId="41365"/>
    <cellStyle name="Normal 10 4 2 3 4" xfId="49022"/>
    <cellStyle name="Normal 10 4 2 3 5" xfId="53643"/>
    <cellStyle name="Normal 10 4 2 4" xfId="35120"/>
    <cellStyle name="Normal 10 4 2 4 2" xfId="44317"/>
    <cellStyle name="Normal 10 4 2 5" xfId="38763"/>
    <cellStyle name="Normal 10 4 2 6" xfId="49020"/>
    <cellStyle name="Normal 10 4 2 7" xfId="53641"/>
    <cellStyle name="Normal 10 4 3" xfId="21003"/>
    <cellStyle name="Normal 10 4 3 2" xfId="35123"/>
    <cellStyle name="Normal 10 4 3 2 2" xfId="44320"/>
    <cellStyle name="Normal 10 4 3 3" xfId="38112"/>
    <cellStyle name="Normal 10 4 3 4" xfId="49023"/>
    <cellStyle name="Normal 10 4 3 5" xfId="53644"/>
    <cellStyle name="Normal 10 4 4" xfId="25421"/>
    <cellStyle name="Normal 10 4 4 2" xfId="35124"/>
    <cellStyle name="Normal 10 4 4 2 2" xfId="44321"/>
    <cellStyle name="Normal 10 4 4 3" xfId="39413"/>
    <cellStyle name="Normal 10 4 4 4" xfId="49024"/>
    <cellStyle name="Normal 10 4 4 5" xfId="53645"/>
    <cellStyle name="Normal 10 4 5" xfId="26701"/>
    <cellStyle name="Normal 10 4 5 2" xfId="35125"/>
    <cellStyle name="Normal 10 4 5 2 2" xfId="44322"/>
    <cellStyle name="Normal 10 4 5 3" xfId="40713"/>
    <cellStyle name="Normal 10 4 5 4" xfId="49025"/>
    <cellStyle name="Normal 10 4 5 5" xfId="53646"/>
    <cellStyle name="Normal 10 4 6" xfId="35119"/>
    <cellStyle name="Normal 10 4 6 2" xfId="44316"/>
    <cellStyle name="Normal 10 4 7" xfId="37453"/>
    <cellStyle name="Normal 10 4 8" xfId="49019"/>
    <cellStyle name="Normal 10 4 9" xfId="53640"/>
    <cellStyle name="Normal 10 5" xfId="14209"/>
    <cellStyle name="Normal 10 6" xfId="14210"/>
    <cellStyle name="Normal 10 7" xfId="14211"/>
    <cellStyle name="Normal 10 8" xfId="17228"/>
    <cellStyle name="Normal 10 9" xfId="14205"/>
    <cellStyle name="Normal 100" xfId="3764"/>
    <cellStyle name="Normal 100 2" xfId="46096"/>
    <cellStyle name="Normal 101" xfId="3761"/>
    <cellStyle name="Normal 101 2" xfId="46097"/>
    <cellStyle name="Normal 102" xfId="6641"/>
    <cellStyle name="Normal 102 2" xfId="46117"/>
    <cellStyle name="Normal 103" xfId="6644"/>
    <cellStyle name="Normal 103 2" xfId="46092"/>
    <cellStyle name="Normal 104" xfId="6643"/>
    <cellStyle name="Normal 104 2" xfId="46091"/>
    <cellStyle name="Normal 105" xfId="6655"/>
    <cellStyle name="Normal 105 2" xfId="46095"/>
    <cellStyle name="Normal 106" xfId="12418"/>
    <cellStyle name="Normal 106 2" xfId="46094"/>
    <cellStyle name="Normal 107" xfId="46093"/>
    <cellStyle name="Normal 108" xfId="46090"/>
    <cellStyle name="Normal 109" xfId="46100"/>
    <cellStyle name="Normal 11" xfId="537"/>
    <cellStyle name="Normal 11 2" xfId="14213"/>
    <cellStyle name="Normal 11 2 2" xfId="14214"/>
    <cellStyle name="Normal 11 2 2 2" xfId="25513"/>
    <cellStyle name="Normal 11 2 2 2 2" xfId="35128"/>
    <cellStyle name="Normal 11 2 2 2 2 2" xfId="44325"/>
    <cellStyle name="Normal 11 2 2 2 3" xfId="39516"/>
    <cellStyle name="Normal 11 2 2 2 4" xfId="49028"/>
    <cellStyle name="Normal 11 2 2 2 5" xfId="53649"/>
    <cellStyle name="Normal 11 2 2 3" xfId="26795"/>
    <cellStyle name="Normal 11 2 2 3 2" xfId="35129"/>
    <cellStyle name="Normal 11 2 2 3 2 2" xfId="44326"/>
    <cellStyle name="Normal 11 2 2 3 3" xfId="40817"/>
    <cellStyle name="Normal 11 2 2 3 4" xfId="49029"/>
    <cellStyle name="Normal 11 2 2 3 5" xfId="53650"/>
    <cellStyle name="Normal 11 2 2 4" xfId="35127"/>
    <cellStyle name="Normal 11 2 2 4 2" xfId="44324"/>
    <cellStyle name="Normal 11 2 2 5" xfId="38215"/>
    <cellStyle name="Normal 11 2 2 6" xfId="49027"/>
    <cellStyle name="Normal 11 2 2 7" xfId="53648"/>
    <cellStyle name="Normal 11 2 2 8" xfId="22670"/>
    <cellStyle name="Normal 11 2 3" xfId="20455"/>
    <cellStyle name="Normal 11 2 3 2" xfId="35130"/>
    <cellStyle name="Normal 11 2 3 2 2" xfId="44327"/>
    <cellStyle name="Normal 11 2 3 3" xfId="37566"/>
    <cellStyle name="Normal 11 2 3 4" xfId="49030"/>
    <cellStyle name="Normal 11 2 3 5" xfId="53651"/>
    <cellStyle name="Normal 11 2 4" xfId="24878"/>
    <cellStyle name="Normal 11 2 4 2" xfId="35131"/>
    <cellStyle name="Normal 11 2 4 2 2" xfId="44328"/>
    <cellStyle name="Normal 11 2 4 3" xfId="38867"/>
    <cellStyle name="Normal 11 2 4 4" xfId="49031"/>
    <cellStyle name="Normal 11 2 4 5" xfId="53652"/>
    <cellStyle name="Normal 11 2 5" xfId="26155"/>
    <cellStyle name="Normal 11 2 5 2" xfId="35132"/>
    <cellStyle name="Normal 11 2 5 2 2" xfId="44329"/>
    <cellStyle name="Normal 11 2 5 3" xfId="40165"/>
    <cellStyle name="Normal 11 2 5 4" xfId="49032"/>
    <cellStyle name="Normal 11 2 5 5" xfId="53653"/>
    <cellStyle name="Normal 11 2 6" xfId="35126"/>
    <cellStyle name="Normal 11 2 6 2" xfId="44323"/>
    <cellStyle name="Normal 11 2 7" xfId="36905"/>
    <cellStyle name="Normal 11 2 8" xfId="49026"/>
    <cellStyle name="Normal 11 2 9" xfId="53647"/>
    <cellStyle name="Normal 11 3" xfId="14215"/>
    <cellStyle name="Normal 11 3 2" xfId="23160"/>
    <cellStyle name="Normal 11 3 2 2" xfId="26001"/>
    <cellStyle name="Normal 11 3 2 2 2" xfId="35135"/>
    <cellStyle name="Normal 11 3 2 2 2 2" xfId="44332"/>
    <cellStyle name="Normal 11 3 2 2 3" xfId="40009"/>
    <cellStyle name="Normal 11 3 2 2 4" xfId="49035"/>
    <cellStyle name="Normal 11 3 2 2 5" xfId="53656"/>
    <cellStyle name="Normal 11 3 2 3" xfId="27285"/>
    <cellStyle name="Normal 11 3 2 3 2" xfId="35136"/>
    <cellStyle name="Normal 11 3 2 3 2 2" xfId="44333"/>
    <cellStyle name="Normal 11 3 2 3 3" xfId="41311"/>
    <cellStyle name="Normal 11 3 2 3 4" xfId="49036"/>
    <cellStyle name="Normal 11 3 2 3 5" xfId="53657"/>
    <cellStyle name="Normal 11 3 2 4" xfId="35134"/>
    <cellStyle name="Normal 11 3 2 4 2" xfId="44331"/>
    <cellStyle name="Normal 11 3 2 5" xfId="38709"/>
    <cellStyle name="Normal 11 3 2 6" xfId="49034"/>
    <cellStyle name="Normal 11 3 2 7" xfId="53655"/>
    <cellStyle name="Normal 11 3 3" xfId="20946"/>
    <cellStyle name="Normal 11 3 3 2" xfId="35137"/>
    <cellStyle name="Normal 11 3 3 2 2" xfId="44334"/>
    <cellStyle name="Normal 11 3 3 3" xfId="38059"/>
    <cellStyle name="Normal 11 3 3 4" xfId="49037"/>
    <cellStyle name="Normal 11 3 3 5" xfId="53658"/>
    <cellStyle name="Normal 11 3 4" xfId="25368"/>
    <cellStyle name="Normal 11 3 4 2" xfId="35138"/>
    <cellStyle name="Normal 11 3 4 2 2" xfId="44335"/>
    <cellStyle name="Normal 11 3 4 3" xfId="39360"/>
    <cellStyle name="Normal 11 3 4 4" xfId="49038"/>
    <cellStyle name="Normal 11 3 4 5" xfId="53659"/>
    <cellStyle name="Normal 11 3 5" xfId="26648"/>
    <cellStyle name="Normal 11 3 5 2" xfId="35139"/>
    <cellStyle name="Normal 11 3 5 2 2" xfId="44336"/>
    <cellStyle name="Normal 11 3 5 3" xfId="40659"/>
    <cellStyle name="Normal 11 3 5 4" xfId="49039"/>
    <cellStyle name="Normal 11 3 5 5" xfId="53660"/>
    <cellStyle name="Normal 11 3 6" xfId="35133"/>
    <cellStyle name="Normal 11 3 6 2" xfId="44330"/>
    <cellStyle name="Normal 11 3 7" xfId="37399"/>
    <cellStyle name="Normal 11 3 8" xfId="49033"/>
    <cellStyle name="Normal 11 3 9" xfId="53654"/>
    <cellStyle name="Normal 11 4" xfId="14216"/>
    <cellStyle name="Normal 11 4 2" xfId="23217"/>
    <cellStyle name="Normal 11 4 2 2" xfId="26054"/>
    <cellStyle name="Normal 11 4 2 2 2" xfId="35142"/>
    <cellStyle name="Normal 11 4 2 2 2 2" xfId="44339"/>
    <cellStyle name="Normal 11 4 2 2 3" xfId="40063"/>
    <cellStyle name="Normal 11 4 2 2 4" xfId="49042"/>
    <cellStyle name="Normal 11 4 2 2 5" xfId="53663"/>
    <cellStyle name="Normal 11 4 2 3" xfId="27339"/>
    <cellStyle name="Normal 11 4 2 3 2" xfId="35143"/>
    <cellStyle name="Normal 11 4 2 3 2 2" xfId="44340"/>
    <cellStyle name="Normal 11 4 2 3 3" xfId="41366"/>
    <cellStyle name="Normal 11 4 2 3 4" xfId="49043"/>
    <cellStyle name="Normal 11 4 2 3 5" xfId="53664"/>
    <cellStyle name="Normal 11 4 2 4" xfId="35141"/>
    <cellStyle name="Normal 11 4 2 4 2" xfId="44338"/>
    <cellStyle name="Normal 11 4 2 5" xfId="38764"/>
    <cellStyle name="Normal 11 4 2 6" xfId="49041"/>
    <cellStyle name="Normal 11 4 2 7" xfId="53662"/>
    <cellStyle name="Normal 11 4 3" xfId="21004"/>
    <cellStyle name="Normal 11 4 3 2" xfId="35144"/>
    <cellStyle name="Normal 11 4 3 2 2" xfId="44341"/>
    <cellStyle name="Normal 11 4 3 3" xfId="38113"/>
    <cellStyle name="Normal 11 4 3 4" xfId="49044"/>
    <cellStyle name="Normal 11 4 3 5" xfId="53665"/>
    <cellStyle name="Normal 11 4 4" xfId="25422"/>
    <cellStyle name="Normal 11 4 4 2" xfId="35145"/>
    <cellStyle name="Normal 11 4 4 2 2" xfId="44342"/>
    <cellStyle name="Normal 11 4 4 3" xfId="39414"/>
    <cellStyle name="Normal 11 4 4 4" xfId="49045"/>
    <cellStyle name="Normal 11 4 4 5" xfId="53666"/>
    <cellStyle name="Normal 11 4 5" xfId="26702"/>
    <cellStyle name="Normal 11 4 5 2" xfId="35146"/>
    <cellStyle name="Normal 11 4 5 2 2" xfId="44343"/>
    <cellStyle name="Normal 11 4 5 3" xfId="40714"/>
    <cellStyle name="Normal 11 4 5 4" xfId="49046"/>
    <cellStyle name="Normal 11 4 5 5" xfId="53667"/>
    <cellStyle name="Normal 11 4 6" xfId="35140"/>
    <cellStyle name="Normal 11 4 6 2" xfId="44337"/>
    <cellStyle name="Normal 11 4 7" xfId="37454"/>
    <cellStyle name="Normal 11 4 8" xfId="49040"/>
    <cellStyle name="Normal 11 4 9" xfId="53661"/>
    <cellStyle name="Normal 11 5" xfId="14217"/>
    <cellStyle name="Normal 11 6" xfId="14218"/>
    <cellStyle name="Normal 11 7" xfId="14219"/>
    <cellStyle name="Normal 11 8" xfId="17229"/>
    <cellStyle name="Normal 11 9" xfId="14212"/>
    <cellStyle name="Normal 110" xfId="46114"/>
    <cellStyle name="Normal 111" xfId="46126"/>
    <cellStyle name="Normal 112" xfId="46104"/>
    <cellStyle name="Normal 113" xfId="46109"/>
    <cellStyle name="Normal 114" xfId="46124"/>
    <cellStyle name="Normal 115" xfId="46113"/>
    <cellStyle name="Normal 116" xfId="46125"/>
    <cellStyle name="Normal 117" xfId="46122"/>
    <cellStyle name="Normal 118" xfId="46123"/>
    <cellStyle name="Normal 119" xfId="46121"/>
    <cellStyle name="Normal 12" xfId="538"/>
    <cellStyle name="Normal 12 10" xfId="49047"/>
    <cellStyle name="Normal 12 11" xfId="53668"/>
    <cellStyle name="Normal 12 12" xfId="14220"/>
    <cellStyle name="Normal 12 2" xfId="14221"/>
    <cellStyle name="Normal 12 2 2" xfId="23161"/>
    <cellStyle name="Normal 12 2 2 2" xfId="26002"/>
    <cellStyle name="Normal 12 2 2 2 2" xfId="35150"/>
    <cellStyle name="Normal 12 2 2 2 2 2" xfId="44347"/>
    <cellStyle name="Normal 12 2 2 2 3" xfId="40010"/>
    <cellStyle name="Normal 12 2 2 2 4" xfId="49050"/>
    <cellStyle name="Normal 12 2 2 2 5" xfId="53671"/>
    <cellStyle name="Normal 12 2 2 3" xfId="27286"/>
    <cellStyle name="Normal 12 2 2 3 2" xfId="35151"/>
    <cellStyle name="Normal 12 2 2 3 2 2" xfId="44348"/>
    <cellStyle name="Normal 12 2 2 3 3" xfId="41312"/>
    <cellStyle name="Normal 12 2 2 3 4" xfId="49051"/>
    <cellStyle name="Normal 12 2 2 3 5" xfId="53672"/>
    <cellStyle name="Normal 12 2 2 4" xfId="35149"/>
    <cellStyle name="Normal 12 2 2 4 2" xfId="44346"/>
    <cellStyle name="Normal 12 2 2 5" xfId="38710"/>
    <cellStyle name="Normal 12 2 2 6" xfId="49049"/>
    <cellStyle name="Normal 12 2 2 7" xfId="53670"/>
    <cellStyle name="Normal 12 2 3" xfId="20947"/>
    <cellStyle name="Normal 12 2 3 2" xfId="35152"/>
    <cellStyle name="Normal 12 2 3 2 2" xfId="44349"/>
    <cellStyle name="Normal 12 2 3 3" xfId="38060"/>
    <cellStyle name="Normal 12 2 3 4" xfId="49052"/>
    <cellStyle name="Normal 12 2 3 5" xfId="53673"/>
    <cellStyle name="Normal 12 2 4" xfId="25369"/>
    <cellStyle name="Normal 12 2 4 2" xfId="35153"/>
    <cellStyle name="Normal 12 2 4 2 2" xfId="44350"/>
    <cellStyle name="Normal 12 2 4 3" xfId="39361"/>
    <cellStyle name="Normal 12 2 4 4" xfId="49053"/>
    <cellStyle name="Normal 12 2 4 5" xfId="53674"/>
    <cellStyle name="Normal 12 2 5" xfId="26649"/>
    <cellStyle name="Normal 12 2 5 2" xfId="35154"/>
    <cellStyle name="Normal 12 2 5 2 2" xfId="44351"/>
    <cellStyle name="Normal 12 2 5 3" xfId="40660"/>
    <cellStyle name="Normal 12 2 5 4" xfId="49054"/>
    <cellStyle name="Normal 12 2 5 5" xfId="53675"/>
    <cellStyle name="Normal 12 2 6" xfId="35148"/>
    <cellStyle name="Normal 12 2 6 2" xfId="44345"/>
    <cellStyle name="Normal 12 2 7" xfId="37400"/>
    <cellStyle name="Normal 12 2 8" xfId="49048"/>
    <cellStyle name="Normal 12 2 9" xfId="53669"/>
    <cellStyle name="Normal 12 3" xfId="14222"/>
    <cellStyle name="Normal 12 3 2" xfId="23218"/>
    <cellStyle name="Normal 12 3 2 2" xfId="26055"/>
    <cellStyle name="Normal 12 3 2 2 2" xfId="35157"/>
    <cellStyle name="Normal 12 3 2 2 2 2" xfId="44354"/>
    <cellStyle name="Normal 12 3 2 2 3" xfId="40064"/>
    <cellStyle name="Normal 12 3 2 2 4" xfId="49057"/>
    <cellStyle name="Normal 12 3 2 2 5" xfId="53678"/>
    <cellStyle name="Normal 12 3 2 3" xfId="27340"/>
    <cellStyle name="Normal 12 3 2 3 2" xfId="35158"/>
    <cellStyle name="Normal 12 3 2 3 2 2" xfId="44355"/>
    <cellStyle name="Normal 12 3 2 3 3" xfId="41367"/>
    <cellStyle name="Normal 12 3 2 3 4" xfId="49058"/>
    <cellStyle name="Normal 12 3 2 3 5" xfId="53679"/>
    <cellStyle name="Normal 12 3 2 4" xfId="35156"/>
    <cellStyle name="Normal 12 3 2 4 2" xfId="44353"/>
    <cellStyle name="Normal 12 3 2 5" xfId="38765"/>
    <cellStyle name="Normal 12 3 2 6" xfId="49056"/>
    <cellStyle name="Normal 12 3 2 7" xfId="53677"/>
    <cellStyle name="Normal 12 3 3" xfId="21005"/>
    <cellStyle name="Normal 12 3 3 2" xfId="35159"/>
    <cellStyle name="Normal 12 3 3 2 2" xfId="44356"/>
    <cellStyle name="Normal 12 3 3 3" xfId="38114"/>
    <cellStyle name="Normal 12 3 3 4" xfId="49059"/>
    <cellStyle name="Normal 12 3 3 5" xfId="53680"/>
    <cellStyle name="Normal 12 3 4" xfId="25423"/>
    <cellStyle name="Normal 12 3 4 2" xfId="35160"/>
    <cellStyle name="Normal 12 3 4 2 2" xfId="44357"/>
    <cellStyle name="Normal 12 3 4 3" xfId="39415"/>
    <cellStyle name="Normal 12 3 4 4" xfId="49060"/>
    <cellStyle name="Normal 12 3 4 5" xfId="53681"/>
    <cellStyle name="Normal 12 3 5" xfId="26703"/>
    <cellStyle name="Normal 12 3 5 2" xfId="35161"/>
    <cellStyle name="Normal 12 3 5 2 2" xfId="44358"/>
    <cellStyle name="Normal 12 3 5 3" xfId="40715"/>
    <cellStyle name="Normal 12 3 5 4" xfId="49061"/>
    <cellStyle name="Normal 12 3 5 5" xfId="53682"/>
    <cellStyle name="Normal 12 3 6" xfId="35155"/>
    <cellStyle name="Normal 12 3 6 2" xfId="44352"/>
    <cellStyle name="Normal 12 3 7" xfId="37455"/>
    <cellStyle name="Normal 12 3 8" xfId="49055"/>
    <cellStyle name="Normal 12 3 9" xfId="53676"/>
    <cellStyle name="Normal 12 4" xfId="14223"/>
    <cellStyle name="Normal 12 4 2" xfId="25477"/>
    <cellStyle name="Normal 12 4 2 2" xfId="35163"/>
    <cellStyle name="Normal 12 4 2 2 2" xfId="44360"/>
    <cellStyle name="Normal 12 4 2 3" xfId="39477"/>
    <cellStyle name="Normal 12 4 2 4" xfId="49063"/>
    <cellStyle name="Normal 12 4 2 5" xfId="53684"/>
    <cellStyle name="Normal 12 4 3" xfId="26757"/>
    <cellStyle name="Normal 12 4 3 2" xfId="35164"/>
    <cellStyle name="Normal 12 4 3 2 2" xfId="44361"/>
    <cellStyle name="Normal 12 4 3 3" xfId="40778"/>
    <cellStyle name="Normal 12 4 3 4" xfId="49064"/>
    <cellStyle name="Normal 12 4 3 5" xfId="53685"/>
    <cellStyle name="Normal 12 4 4" xfId="35162"/>
    <cellStyle name="Normal 12 4 4 2" xfId="44359"/>
    <cellStyle name="Normal 12 4 5" xfId="38176"/>
    <cellStyle name="Normal 12 4 6" xfId="49062"/>
    <cellStyle name="Normal 12 4 7" xfId="53683"/>
    <cellStyle name="Normal 12 5" xfId="14224"/>
    <cellStyle name="Normal 12 5 2" xfId="35165"/>
    <cellStyle name="Normal 12 5 2 2" xfId="44362"/>
    <cellStyle name="Normal 12 5 3" xfId="37527"/>
    <cellStyle name="Normal 12 5 4" xfId="49065"/>
    <cellStyle name="Normal 12 5 5" xfId="53686"/>
    <cellStyle name="Normal 12 6" xfId="24840"/>
    <cellStyle name="Normal 12 6 2" xfId="35166"/>
    <cellStyle name="Normal 12 6 2 2" xfId="44363"/>
    <cellStyle name="Normal 12 6 3" xfId="38828"/>
    <cellStyle name="Normal 12 6 4" xfId="49066"/>
    <cellStyle name="Normal 12 6 5" xfId="53687"/>
    <cellStyle name="Normal 12 7" xfId="26116"/>
    <cellStyle name="Normal 12 7 2" xfId="35167"/>
    <cellStyle name="Normal 12 7 2 2" xfId="44364"/>
    <cellStyle name="Normal 12 7 3" xfId="40126"/>
    <cellStyle name="Normal 12 7 4" xfId="49067"/>
    <cellStyle name="Normal 12 7 5" xfId="53688"/>
    <cellStyle name="Normal 12 8" xfId="35147"/>
    <cellStyle name="Normal 12 8 2" xfId="44344"/>
    <cellStyle name="Normal 12 9" xfId="36866"/>
    <cellStyle name="Normal 120" xfId="46101"/>
    <cellStyle name="Normal 121" xfId="46120"/>
    <cellStyle name="Normal 122" xfId="46110"/>
    <cellStyle name="Normal 123" xfId="46127"/>
    <cellStyle name="Normal 124" xfId="46136"/>
    <cellStyle name="Normal 125" xfId="46134"/>
    <cellStyle name="Normal 126" xfId="46135"/>
    <cellStyle name="Normal 127" xfId="46155"/>
    <cellStyle name="Normal 128" xfId="46130"/>
    <cellStyle name="Normal 129" xfId="46129"/>
    <cellStyle name="Normal 13" xfId="539"/>
    <cellStyle name="Normal 13 10" xfId="36868"/>
    <cellStyle name="Normal 13 11" xfId="49068"/>
    <cellStyle name="Normal 13 12" xfId="53689"/>
    <cellStyle name="Normal 13 13" xfId="17345"/>
    <cellStyle name="Normal 13 14" xfId="14225"/>
    <cellStyle name="Normal 13 2" xfId="14226"/>
    <cellStyle name="Normal 13 2 10" xfId="18211"/>
    <cellStyle name="Normal 13 2 2" xfId="23162"/>
    <cellStyle name="Normal 13 2 2 2" xfId="26003"/>
    <cellStyle name="Normal 13 2 2 2 2" xfId="35171"/>
    <cellStyle name="Normal 13 2 2 2 2 2" xfId="44368"/>
    <cellStyle name="Normal 13 2 2 2 3" xfId="40011"/>
    <cellStyle name="Normal 13 2 2 2 4" xfId="49071"/>
    <cellStyle name="Normal 13 2 2 2 5" xfId="53692"/>
    <cellStyle name="Normal 13 2 2 3" xfId="27287"/>
    <cellStyle name="Normal 13 2 2 3 2" xfId="35172"/>
    <cellStyle name="Normal 13 2 2 3 2 2" xfId="44369"/>
    <cellStyle name="Normal 13 2 2 3 3" xfId="41313"/>
    <cellStyle name="Normal 13 2 2 3 4" xfId="49072"/>
    <cellStyle name="Normal 13 2 2 3 5" xfId="53693"/>
    <cellStyle name="Normal 13 2 2 4" xfId="35170"/>
    <cellStyle name="Normal 13 2 2 4 2" xfId="44367"/>
    <cellStyle name="Normal 13 2 2 5" xfId="38711"/>
    <cellStyle name="Normal 13 2 2 6" xfId="49070"/>
    <cellStyle name="Normal 13 2 2 7" xfId="53691"/>
    <cellStyle name="Normal 13 2 3" xfId="20948"/>
    <cellStyle name="Normal 13 2 3 2" xfId="35173"/>
    <cellStyle name="Normal 13 2 3 2 2" xfId="44370"/>
    <cellStyle name="Normal 13 2 3 3" xfId="38061"/>
    <cellStyle name="Normal 13 2 3 4" xfId="49073"/>
    <cellStyle name="Normal 13 2 3 5" xfId="53694"/>
    <cellStyle name="Normal 13 2 4" xfId="25370"/>
    <cellStyle name="Normal 13 2 4 2" xfId="35174"/>
    <cellStyle name="Normal 13 2 4 2 2" xfId="44371"/>
    <cellStyle name="Normal 13 2 4 3" xfId="39362"/>
    <cellStyle name="Normal 13 2 4 4" xfId="49074"/>
    <cellStyle name="Normal 13 2 4 5" xfId="53695"/>
    <cellStyle name="Normal 13 2 5" xfId="26650"/>
    <cellStyle name="Normal 13 2 5 2" xfId="35175"/>
    <cellStyle name="Normal 13 2 5 2 2" xfId="44372"/>
    <cellStyle name="Normal 13 2 5 3" xfId="40661"/>
    <cellStyle name="Normal 13 2 5 4" xfId="49075"/>
    <cellStyle name="Normal 13 2 5 5" xfId="53696"/>
    <cellStyle name="Normal 13 2 6" xfId="35169"/>
    <cellStyle name="Normal 13 2 6 2" xfId="44366"/>
    <cellStyle name="Normal 13 2 7" xfId="37401"/>
    <cellStyle name="Normal 13 2 8" xfId="49069"/>
    <cellStyle name="Normal 13 2 9" xfId="53690"/>
    <cellStyle name="Normal 13 3" xfId="14227"/>
    <cellStyle name="Normal 13 3 10" xfId="18544"/>
    <cellStyle name="Normal 13 3 2" xfId="23186"/>
    <cellStyle name="Normal 13 3 2 2" xfId="26022"/>
    <cellStyle name="Normal 13 3 2 2 2" xfId="35178"/>
    <cellStyle name="Normal 13 3 2 2 2 2" xfId="44375"/>
    <cellStyle name="Normal 13 3 2 2 3" xfId="40031"/>
    <cellStyle name="Normal 13 3 2 2 4" xfId="49078"/>
    <cellStyle name="Normal 13 3 2 2 5" xfId="53699"/>
    <cellStyle name="Normal 13 3 2 3" xfId="27307"/>
    <cellStyle name="Normal 13 3 2 3 2" xfId="35179"/>
    <cellStyle name="Normal 13 3 2 3 2 2" xfId="44376"/>
    <cellStyle name="Normal 13 3 2 3 3" xfId="41333"/>
    <cellStyle name="Normal 13 3 2 3 4" xfId="49079"/>
    <cellStyle name="Normal 13 3 2 3 5" xfId="53700"/>
    <cellStyle name="Normal 13 3 2 4" xfId="35177"/>
    <cellStyle name="Normal 13 3 2 4 2" xfId="44374"/>
    <cellStyle name="Normal 13 3 2 5" xfId="38731"/>
    <cellStyle name="Normal 13 3 2 6" xfId="49077"/>
    <cellStyle name="Normal 13 3 2 7" xfId="53698"/>
    <cellStyle name="Normal 13 3 3" xfId="20973"/>
    <cellStyle name="Normal 13 3 3 2" xfId="35180"/>
    <cellStyle name="Normal 13 3 3 2 2" xfId="44377"/>
    <cellStyle name="Normal 13 3 3 3" xfId="38081"/>
    <cellStyle name="Normal 13 3 3 4" xfId="49080"/>
    <cellStyle name="Normal 13 3 3 5" xfId="53701"/>
    <cellStyle name="Normal 13 3 4" xfId="25390"/>
    <cellStyle name="Normal 13 3 4 2" xfId="35181"/>
    <cellStyle name="Normal 13 3 4 2 2" xfId="44378"/>
    <cellStyle name="Normal 13 3 4 3" xfId="39382"/>
    <cellStyle name="Normal 13 3 4 4" xfId="49081"/>
    <cellStyle name="Normal 13 3 4 5" xfId="53702"/>
    <cellStyle name="Normal 13 3 5" xfId="26670"/>
    <cellStyle name="Normal 13 3 5 2" xfId="35182"/>
    <cellStyle name="Normal 13 3 5 2 2" xfId="44379"/>
    <cellStyle name="Normal 13 3 5 3" xfId="40681"/>
    <cellStyle name="Normal 13 3 5 4" xfId="49082"/>
    <cellStyle name="Normal 13 3 5 5" xfId="53703"/>
    <cellStyle name="Normal 13 3 6" xfId="35176"/>
    <cellStyle name="Normal 13 3 6 2" xfId="44373"/>
    <cellStyle name="Normal 13 3 7" xfId="37421"/>
    <cellStyle name="Normal 13 3 8" xfId="49076"/>
    <cellStyle name="Normal 13 3 9" xfId="53697"/>
    <cellStyle name="Normal 13 4" xfId="18579"/>
    <cellStyle name="Normal 13 4 2" xfId="23219"/>
    <cellStyle name="Normal 13 4 2 2" xfId="26056"/>
    <cellStyle name="Normal 13 4 2 2 2" xfId="35185"/>
    <cellStyle name="Normal 13 4 2 2 2 2" xfId="44382"/>
    <cellStyle name="Normal 13 4 2 2 3" xfId="40065"/>
    <cellStyle name="Normal 13 4 2 2 4" xfId="49085"/>
    <cellStyle name="Normal 13 4 2 2 5" xfId="53706"/>
    <cellStyle name="Normal 13 4 2 3" xfId="27341"/>
    <cellStyle name="Normal 13 4 2 3 2" xfId="35186"/>
    <cellStyle name="Normal 13 4 2 3 2 2" xfId="44383"/>
    <cellStyle name="Normal 13 4 2 3 3" xfId="41368"/>
    <cellStyle name="Normal 13 4 2 3 4" xfId="49086"/>
    <cellStyle name="Normal 13 4 2 3 5" xfId="53707"/>
    <cellStyle name="Normal 13 4 2 4" xfId="35184"/>
    <cellStyle name="Normal 13 4 2 4 2" xfId="44381"/>
    <cellStyle name="Normal 13 4 2 5" xfId="38766"/>
    <cellStyle name="Normal 13 4 2 6" xfId="49084"/>
    <cellStyle name="Normal 13 4 2 7" xfId="53705"/>
    <cellStyle name="Normal 13 4 3" xfId="21006"/>
    <cellStyle name="Normal 13 4 3 2" xfId="35187"/>
    <cellStyle name="Normal 13 4 3 2 2" xfId="44384"/>
    <cellStyle name="Normal 13 4 3 3" xfId="38115"/>
    <cellStyle name="Normal 13 4 3 4" xfId="49087"/>
    <cellStyle name="Normal 13 4 3 5" xfId="53708"/>
    <cellStyle name="Normal 13 4 4" xfId="25424"/>
    <cellStyle name="Normal 13 4 4 2" xfId="35188"/>
    <cellStyle name="Normal 13 4 4 2 2" xfId="44385"/>
    <cellStyle name="Normal 13 4 4 3" xfId="39416"/>
    <cellStyle name="Normal 13 4 4 4" xfId="49088"/>
    <cellStyle name="Normal 13 4 4 5" xfId="53709"/>
    <cellStyle name="Normal 13 4 5" xfId="26704"/>
    <cellStyle name="Normal 13 4 5 2" xfId="35189"/>
    <cellStyle name="Normal 13 4 5 2 2" xfId="44386"/>
    <cellStyle name="Normal 13 4 5 3" xfId="40716"/>
    <cellStyle name="Normal 13 4 5 4" xfId="49089"/>
    <cellStyle name="Normal 13 4 5 5" xfId="53710"/>
    <cellStyle name="Normal 13 4 6" xfId="35183"/>
    <cellStyle name="Normal 13 4 6 2" xfId="44380"/>
    <cellStyle name="Normal 13 4 7" xfId="37456"/>
    <cellStyle name="Normal 13 4 8" xfId="49083"/>
    <cellStyle name="Normal 13 4 9" xfId="53704"/>
    <cellStyle name="Normal 13 5" xfId="22633"/>
    <cellStyle name="Normal 13 5 2" xfId="25479"/>
    <cellStyle name="Normal 13 5 2 2" xfId="35191"/>
    <cellStyle name="Normal 13 5 2 2 2" xfId="44388"/>
    <cellStyle name="Normal 13 5 2 3" xfId="39479"/>
    <cellStyle name="Normal 13 5 2 4" xfId="49091"/>
    <cellStyle name="Normal 13 5 2 5" xfId="53712"/>
    <cellStyle name="Normal 13 5 3" xfId="26759"/>
    <cellStyle name="Normal 13 5 3 2" xfId="35192"/>
    <cellStyle name="Normal 13 5 3 2 2" xfId="44389"/>
    <cellStyle name="Normal 13 5 3 3" xfId="40780"/>
    <cellStyle name="Normal 13 5 3 4" xfId="49092"/>
    <cellStyle name="Normal 13 5 3 5" xfId="53713"/>
    <cellStyle name="Normal 13 5 4" xfId="35190"/>
    <cellStyle name="Normal 13 5 4 2" xfId="44387"/>
    <cellStyle name="Normal 13 5 5" xfId="38178"/>
    <cellStyle name="Normal 13 5 6" xfId="49090"/>
    <cellStyle name="Normal 13 5 7" xfId="53711"/>
    <cellStyle name="Normal 13 6" xfId="20418"/>
    <cellStyle name="Normal 13 6 2" xfId="35193"/>
    <cellStyle name="Normal 13 6 2 2" xfId="44390"/>
    <cellStyle name="Normal 13 6 3" xfId="37529"/>
    <cellStyle name="Normal 13 6 4" xfId="49093"/>
    <cellStyle name="Normal 13 6 5" xfId="53714"/>
    <cellStyle name="Normal 13 7" xfId="24842"/>
    <cellStyle name="Normal 13 7 2" xfId="35194"/>
    <cellStyle name="Normal 13 7 2 2" xfId="44391"/>
    <cellStyle name="Normal 13 7 3" xfId="38830"/>
    <cellStyle name="Normal 13 7 4" xfId="49094"/>
    <cellStyle name="Normal 13 7 5" xfId="53715"/>
    <cellStyle name="Normal 13 8" xfId="26118"/>
    <cellStyle name="Normal 13 8 2" xfId="35195"/>
    <cellStyle name="Normal 13 8 2 2" xfId="44392"/>
    <cellStyle name="Normal 13 8 3" xfId="40128"/>
    <cellStyle name="Normal 13 8 4" xfId="49095"/>
    <cellStyle name="Normal 13 8 5" xfId="53716"/>
    <cellStyle name="Normal 13 9" xfId="35168"/>
    <cellStyle name="Normal 13 9 2" xfId="44365"/>
    <cellStyle name="Normal 130" xfId="46133"/>
    <cellStyle name="Normal 131" xfId="46132"/>
    <cellStyle name="Normal 132" xfId="46131"/>
    <cellStyle name="Normal 133" xfId="46128"/>
    <cellStyle name="Normal 134" xfId="46138"/>
    <cellStyle name="Normal 135" xfId="46152"/>
    <cellStyle name="Normal 136" xfId="46165"/>
    <cellStyle name="Normal 137" xfId="46142"/>
    <cellStyle name="Normal 138" xfId="46147"/>
    <cellStyle name="Normal 139" xfId="46162"/>
    <cellStyle name="Normal 14" xfId="540"/>
    <cellStyle name="Normal 14 2" xfId="14229"/>
    <cellStyle name="Normal 14 2 10" xfId="18212"/>
    <cellStyle name="Normal 14 2 2" xfId="23163"/>
    <cellStyle name="Normal 14 2 2 2" xfId="26004"/>
    <cellStyle name="Normal 14 2 2 2 2" xfId="35198"/>
    <cellStyle name="Normal 14 2 2 2 2 2" xfId="44395"/>
    <cellStyle name="Normal 14 2 2 2 3" xfId="40012"/>
    <cellStyle name="Normal 14 2 2 2 4" xfId="49098"/>
    <cellStyle name="Normal 14 2 2 2 5" xfId="53719"/>
    <cellStyle name="Normal 14 2 2 3" xfId="27288"/>
    <cellStyle name="Normal 14 2 2 3 2" xfId="35199"/>
    <cellStyle name="Normal 14 2 2 3 2 2" xfId="44396"/>
    <cellStyle name="Normal 14 2 2 3 3" xfId="41314"/>
    <cellStyle name="Normal 14 2 2 3 4" xfId="49099"/>
    <cellStyle name="Normal 14 2 2 3 5" xfId="53720"/>
    <cellStyle name="Normal 14 2 2 4" xfId="35197"/>
    <cellStyle name="Normal 14 2 2 4 2" xfId="44394"/>
    <cellStyle name="Normal 14 2 2 5" xfId="38712"/>
    <cellStyle name="Normal 14 2 2 6" xfId="49097"/>
    <cellStyle name="Normal 14 2 2 7" xfId="53718"/>
    <cellStyle name="Normal 14 2 3" xfId="20949"/>
    <cellStyle name="Normal 14 2 3 2" xfId="35200"/>
    <cellStyle name="Normal 14 2 3 2 2" xfId="44397"/>
    <cellStyle name="Normal 14 2 3 3" xfId="38062"/>
    <cellStyle name="Normal 14 2 3 4" xfId="49100"/>
    <cellStyle name="Normal 14 2 3 5" xfId="53721"/>
    <cellStyle name="Normal 14 2 4" xfId="25371"/>
    <cellStyle name="Normal 14 2 4 2" xfId="35201"/>
    <cellStyle name="Normal 14 2 4 2 2" xfId="44398"/>
    <cellStyle name="Normal 14 2 4 3" xfId="39363"/>
    <cellStyle name="Normal 14 2 4 4" xfId="49101"/>
    <cellStyle name="Normal 14 2 4 5" xfId="53722"/>
    <cellStyle name="Normal 14 2 5" xfId="26651"/>
    <cellStyle name="Normal 14 2 5 2" xfId="35202"/>
    <cellStyle name="Normal 14 2 5 2 2" xfId="44399"/>
    <cellStyle name="Normal 14 2 5 3" xfId="40662"/>
    <cellStyle name="Normal 14 2 5 4" xfId="49102"/>
    <cellStyle name="Normal 14 2 5 5" xfId="53723"/>
    <cellStyle name="Normal 14 2 6" xfId="35196"/>
    <cellStyle name="Normal 14 2 6 2" xfId="44393"/>
    <cellStyle name="Normal 14 2 7" xfId="37402"/>
    <cellStyle name="Normal 14 2 8" xfId="49096"/>
    <cellStyle name="Normal 14 2 9" xfId="53717"/>
    <cellStyle name="Normal 14 3" xfId="14230"/>
    <cellStyle name="Normal 14 3 10" xfId="18580"/>
    <cellStyle name="Normal 14 3 2" xfId="23220"/>
    <cellStyle name="Normal 14 3 2 2" xfId="26057"/>
    <cellStyle name="Normal 14 3 2 2 2" xfId="35205"/>
    <cellStyle name="Normal 14 3 2 2 2 2" xfId="44402"/>
    <cellStyle name="Normal 14 3 2 2 3" xfId="40066"/>
    <cellStyle name="Normal 14 3 2 2 4" xfId="49105"/>
    <cellStyle name="Normal 14 3 2 2 5" xfId="53726"/>
    <cellStyle name="Normal 14 3 2 3" xfId="27342"/>
    <cellStyle name="Normal 14 3 2 3 2" xfId="35206"/>
    <cellStyle name="Normal 14 3 2 3 2 2" xfId="44403"/>
    <cellStyle name="Normal 14 3 2 3 3" xfId="41369"/>
    <cellStyle name="Normal 14 3 2 3 4" xfId="49106"/>
    <cellStyle name="Normal 14 3 2 3 5" xfId="53727"/>
    <cellStyle name="Normal 14 3 2 4" xfId="35204"/>
    <cellStyle name="Normal 14 3 2 4 2" xfId="44401"/>
    <cellStyle name="Normal 14 3 2 5" xfId="38767"/>
    <cellStyle name="Normal 14 3 2 6" xfId="49104"/>
    <cellStyle name="Normal 14 3 2 7" xfId="53725"/>
    <cellStyle name="Normal 14 3 3" xfId="21007"/>
    <cellStyle name="Normal 14 3 3 2" xfId="35207"/>
    <cellStyle name="Normal 14 3 3 2 2" xfId="44404"/>
    <cellStyle name="Normal 14 3 3 3" xfId="38116"/>
    <cellStyle name="Normal 14 3 3 4" xfId="49107"/>
    <cellStyle name="Normal 14 3 3 5" xfId="53728"/>
    <cellStyle name="Normal 14 3 4" xfId="25425"/>
    <cellStyle name="Normal 14 3 4 2" xfId="35208"/>
    <cellStyle name="Normal 14 3 4 2 2" xfId="44405"/>
    <cellStyle name="Normal 14 3 4 3" xfId="39417"/>
    <cellStyle name="Normal 14 3 4 4" xfId="49108"/>
    <cellStyle name="Normal 14 3 4 5" xfId="53729"/>
    <cellStyle name="Normal 14 3 5" xfId="26705"/>
    <cellStyle name="Normal 14 3 5 2" xfId="35209"/>
    <cellStyle name="Normal 14 3 5 2 2" xfId="44406"/>
    <cellStyle name="Normal 14 3 5 3" xfId="40717"/>
    <cellStyle name="Normal 14 3 5 4" xfId="49109"/>
    <cellStyle name="Normal 14 3 5 5" xfId="53730"/>
    <cellStyle name="Normal 14 3 6" xfId="35203"/>
    <cellStyle name="Normal 14 3 6 2" xfId="44400"/>
    <cellStyle name="Normal 14 3 7" xfId="37457"/>
    <cellStyle name="Normal 14 3 8" xfId="49103"/>
    <cellStyle name="Normal 14 3 9" xfId="53724"/>
    <cellStyle name="Normal 14 4" xfId="17505"/>
    <cellStyle name="Normal 14 5" xfId="14228"/>
    <cellStyle name="Normal 140" xfId="46151"/>
    <cellStyle name="Normal 141" xfId="46164"/>
    <cellStyle name="Normal 142" xfId="46160"/>
    <cellStyle name="Normal 143" xfId="46161"/>
    <cellStyle name="Normal 144" xfId="46159"/>
    <cellStyle name="Normal 145" xfId="46139"/>
    <cellStyle name="Normal 146" xfId="46158"/>
    <cellStyle name="Normal 147" xfId="46148"/>
    <cellStyle name="Normal 148" xfId="46163"/>
    <cellStyle name="Normal 149" xfId="55413"/>
    <cellStyle name="Normal 15" xfId="541"/>
    <cellStyle name="Normal 15 10" xfId="49110"/>
    <cellStyle name="Normal 15 11" xfId="53731"/>
    <cellStyle name="Normal 15 12" xfId="17617"/>
    <cellStyle name="Normal 15 13" xfId="14231"/>
    <cellStyle name="Normal 15 2" xfId="14232"/>
    <cellStyle name="Normal 15 2 10" xfId="18213"/>
    <cellStyle name="Normal 15 2 2" xfId="14233"/>
    <cellStyle name="Normal 15 2 2 2" xfId="26005"/>
    <cellStyle name="Normal 15 2 2 2 2" xfId="35213"/>
    <cellStyle name="Normal 15 2 2 2 2 2" xfId="44410"/>
    <cellStyle name="Normal 15 2 2 2 3" xfId="40013"/>
    <cellStyle name="Normal 15 2 2 2 4" xfId="49113"/>
    <cellStyle name="Normal 15 2 2 2 5" xfId="53734"/>
    <cellStyle name="Normal 15 2 2 3" xfId="27289"/>
    <cellStyle name="Normal 15 2 2 3 2" xfId="35214"/>
    <cellStyle name="Normal 15 2 2 3 2 2" xfId="44411"/>
    <cellStyle name="Normal 15 2 2 3 3" xfId="41315"/>
    <cellStyle name="Normal 15 2 2 3 4" xfId="49114"/>
    <cellStyle name="Normal 15 2 2 3 5" xfId="53735"/>
    <cellStyle name="Normal 15 2 2 4" xfId="35212"/>
    <cellStyle name="Normal 15 2 2 4 2" xfId="44409"/>
    <cellStyle name="Normal 15 2 2 5" xfId="38713"/>
    <cellStyle name="Normal 15 2 2 6" xfId="49112"/>
    <cellStyle name="Normal 15 2 2 7" xfId="53733"/>
    <cellStyle name="Normal 15 2 2 8" xfId="23164"/>
    <cellStyle name="Normal 15 2 3" xfId="20950"/>
    <cellStyle name="Normal 15 2 3 2" xfId="35215"/>
    <cellStyle name="Normal 15 2 3 2 2" xfId="44412"/>
    <cellStyle name="Normal 15 2 3 3" xfId="38063"/>
    <cellStyle name="Normal 15 2 3 4" xfId="49115"/>
    <cellStyle name="Normal 15 2 3 5" xfId="53736"/>
    <cellStyle name="Normal 15 2 4" xfId="25372"/>
    <cellStyle name="Normal 15 2 4 2" xfId="35216"/>
    <cellStyle name="Normal 15 2 4 2 2" xfId="44413"/>
    <cellStyle name="Normal 15 2 4 3" xfId="39364"/>
    <cellStyle name="Normal 15 2 4 4" xfId="49116"/>
    <cellStyle name="Normal 15 2 4 5" xfId="53737"/>
    <cellStyle name="Normal 15 2 5" xfId="26652"/>
    <cellStyle name="Normal 15 2 5 2" xfId="35217"/>
    <cellStyle name="Normal 15 2 5 2 2" xfId="44414"/>
    <cellStyle name="Normal 15 2 5 3" xfId="40663"/>
    <cellStyle name="Normal 15 2 5 4" xfId="49117"/>
    <cellStyle name="Normal 15 2 5 5" xfId="53738"/>
    <cellStyle name="Normal 15 2 6" xfId="35211"/>
    <cellStyle name="Normal 15 2 6 2" xfId="44408"/>
    <cellStyle name="Normal 15 2 7" xfId="37403"/>
    <cellStyle name="Normal 15 2 8" xfId="49111"/>
    <cellStyle name="Normal 15 2 9" xfId="53732"/>
    <cellStyle name="Normal 15 3" xfId="14234"/>
    <cellStyle name="Normal 15 3 10" xfId="18581"/>
    <cellStyle name="Normal 15 3 2" xfId="23221"/>
    <cellStyle name="Normal 15 3 2 2" xfId="26058"/>
    <cellStyle name="Normal 15 3 2 2 2" xfId="35220"/>
    <cellStyle name="Normal 15 3 2 2 2 2" xfId="44417"/>
    <cellStyle name="Normal 15 3 2 2 3" xfId="40067"/>
    <cellStyle name="Normal 15 3 2 2 4" xfId="49120"/>
    <cellStyle name="Normal 15 3 2 2 5" xfId="53741"/>
    <cellStyle name="Normal 15 3 2 3" xfId="27343"/>
    <cellStyle name="Normal 15 3 2 3 2" xfId="35221"/>
    <cellStyle name="Normal 15 3 2 3 2 2" xfId="44418"/>
    <cellStyle name="Normal 15 3 2 3 3" xfId="41370"/>
    <cellStyle name="Normal 15 3 2 3 4" xfId="49121"/>
    <cellStyle name="Normal 15 3 2 3 5" xfId="53742"/>
    <cellStyle name="Normal 15 3 2 4" xfId="35219"/>
    <cellStyle name="Normal 15 3 2 4 2" xfId="44416"/>
    <cellStyle name="Normal 15 3 2 5" xfId="38768"/>
    <cellStyle name="Normal 15 3 2 6" xfId="49119"/>
    <cellStyle name="Normal 15 3 2 7" xfId="53740"/>
    <cellStyle name="Normal 15 3 3" xfId="21008"/>
    <cellStyle name="Normal 15 3 3 2" xfId="35222"/>
    <cellStyle name="Normal 15 3 3 2 2" xfId="44419"/>
    <cellStyle name="Normal 15 3 3 3" xfId="38117"/>
    <cellStyle name="Normal 15 3 3 4" xfId="49122"/>
    <cellStyle name="Normal 15 3 3 5" xfId="53743"/>
    <cellStyle name="Normal 15 3 4" xfId="25426"/>
    <cellStyle name="Normal 15 3 4 2" xfId="35223"/>
    <cellStyle name="Normal 15 3 4 2 2" xfId="44420"/>
    <cellStyle name="Normal 15 3 4 3" xfId="39418"/>
    <cellStyle name="Normal 15 3 4 4" xfId="49123"/>
    <cellStyle name="Normal 15 3 4 5" xfId="53744"/>
    <cellStyle name="Normal 15 3 5" xfId="26706"/>
    <cellStyle name="Normal 15 3 5 2" xfId="35224"/>
    <cellStyle name="Normal 15 3 5 2 2" xfId="44421"/>
    <cellStyle name="Normal 15 3 5 3" xfId="40718"/>
    <cellStyle name="Normal 15 3 5 4" xfId="49124"/>
    <cellStyle name="Normal 15 3 5 5" xfId="53745"/>
    <cellStyle name="Normal 15 3 6" xfId="35218"/>
    <cellStyle name="Normal 15 3 6 2" xfId="44415"/>
    <cellStyle name="Normal 15 3 7" xfId="37458"/>
    <cellStyle name="Normal 15 3 8" xfId="49118"/>
    <cellStyle name="Normal 15 3 9" xfId="53739"/>
    <cellStyle name="Normal 15 4" xfId="14235"/>
    <cellStyle name="Normal 15 4 2" xfId="25524"/>
    <cellStyle name="Normal 15 4 2 2" xfId="35226"/>
    <cellStyle name="Normal 15 4 2 2 2" xfId="44423"/>
    <cellStyle name="Normal 15 4 2 3" xfId="39527"/>
    <cellStyle name="Normal 15 4 2 4" xfId="49126"/>
    <cellStyle name="Normal 15 4 2 5" xfId="53747"/>
    <cellStyle name="Normal 15 4 3" xfId="26806"/>
    <cellStyle name="Normal 15 4 3 2" xfId="35227"/>
    <cellStyle name="Normal 15 4 3 2 2" xfId="44424"/>
    <cellStyle name="Normal 15 4 3 3" xfId="40829"/>
    <cellStyle name="Normal 15 4 3 4" xfId="49127"/>
    <cellStyle name="Normal 15 4 3 5" xfId="53748"/>
    <cellStyle name="Normal 15 4 4" xfId="35225"/>
    <cellStyle name="Normal 15 4 4 2" xfId="44422"/>
    <cellStyle name="Normal 15 4 5" xfId="38227"/>
    <cellStyle name="Normal 15 4 6" xfId="49125"/>
    <cellStyle name="Normal 15 4 7" xfId="53746"/>
    <cellStyle name="Normal 15 4 8" xfId="22681"/>
    <cellStyle name="Normal 15 5" xfId="20466"/>
    <cellStyle name="Normal 15 5 2" xfId="35228"/>
    <cellStyle name="Normal 15 5 2 2" xfId="44425"/>
    <cellStyle name="Normal 15 5 3" xfId="37577"/>
    <cellStyle name="Normal 15 5 4" xfId="49128"/>
    <cellStyle name="Normal 15 5 5" xfId="53749"/>
    <cellStyle name="Normal 15 6" xfId="24889"/>
    <cellStyle name="Normal 15 6 2" xfId="35229"/>
    <cellStyle name="Normal 15 6 2 2" xfId="44426"/>
    <cellStyle name="Normal 15 6 3" xfId="38878"/>
    <cellStyle name="Normal 15 6 4" xfId="49129"/>
    <cellStyle name="Normal 15 6 5" xfId="53750"/>
    <cellStyle name="Normal 15 7" xfId="26166"/>
    <cellStyle name="Normal 15 7 2" xfId="35230"/>
    <cellStyle name="Normal 15 7 2 2" xfId="44427"/>
    <cellStyle name="Normal 15 7 3" xfId="40177"/>
    <cellStyle name="Normal 15 7 4" xfId="49130"/>
    <cellStyle name="Normal 15 7 5" xfId="53751"/>
    <cellStyle name="Normal 15 8" xfId="35210"/>
    <cellStyle name="Normal 15 8 2" xfId="44407"/>
    <cellStyle name="Normal 15 9" xfId="36917"/>
    <cellStyle name="Normal 150" xfId="16908"/>
    <cellStyle name="Normal 151" xfId="12457"/>
    <cellStyle name="Normal 16" xfId="542"/>
    <cellStyle name="Normal 16 10" xfId="1200"/>
    <cellStyle name="Normal 16 10 2" xfId="1904"/>
    <cellStyle name="Normal 16 10 2 2" xfId="3387"/>
    <cellStyle name="Normal 16 10 2 2 2" xfId="6288"/>
    <cellStyle name="Normal 16 10 2 2 2 2" xfId="12064"/>
    <cellStyle name="Normal 16 10 2 2 3" xfId="9179"/>
    <cellStyle name="Normal 16 10 2 3" xfId="4848"/>
    <cellStyle name="Normal 16 10 2 3 2" xfId="10624"/>
    <cellStyle name="Normal 16 10 2 4" xfId="7739"/>
    <cellStyle name="Normal 16 10 3" xfId="2729"/>
    <cellStyle name="Normal 16 10 3 2" xfId="5630"/>
    <cellStyle name="Normal 16 10 3 2 2" xfId="11406"/>
    <cellStyle name="Normal 16 10 3 3" xfId="8521"/>
    <cellStyle name="Normal 16 10 4" xfId="4190"/>
    <cellStyle name="Normal 16 10 4 2" xfId="9966"/>
    <cellStyle name="Normal 16 10 5" xfId="7081"/>
    <cellStyle name="Normal 16 10 6" xfId="49131"/>
    <cellStyle name="Normal 16 11" xfId="956"/>
    <cellStyle name="Normal 16 11 2" xfId="1671"/>
    <cellStyle name="Normal 16 11 2 2" xfId="3154"/>
    <cellStyle name="Normal 16 11 2 2 2" xfId="6055"/>
    <cellStyle name="Normal 16 11 2 2 2 2" xfId="11831"/>
    <cellStyle name="Normal 16 11 2 2 3" xfId="8946"/>
    <cellStyle name="Normal 16 11 2 3" xfId="4615"/>
    <cellStyle name="Normal 16 11 2 3 2" xfId="10391"/>
    <cellStyle name="Normal 16 11 2 4" xfId="7506"/>
    <cellStyle name="Normal 16 11 3" xfId="2495"/>
    <cellStyle name="Normal 16 11 3 2" xfId="5397"/>
    <cellStyle name="Normal 16 11 3 2 2" xfId="11173"/>
    <cellStyle name="Normal 16 11 3 3" xfId="8288"/>
    <cellStyle name="Normal 16 11 4" xfId="3957"/>
    <cellStyle name="Normal 16 11 4 2" xfId="9733"/>
    <cellStyle name="Normal 16 11 5" xfId="6848"/>
    <cellStyle name="Normal 16 11 6" xfId="53752"/>
    <cellStyle name="Normal 16 12" xfId="2136"/>
    <cellStyle name="Normal 16 12 2" xfId="3617"/>
    <cellStyle name="Normal 16 12 2 2" xfId="6518"/>
    <cellStyle name="Normal 16 12 2 2 2" xfId="12294"/>
    <cellStyle name="Normal 16 12 2 3" xfId="9409"/>
    <cellStyle name="Normal 16 12 3" xfId="5078"/>
    <cellStyle name="Normal 16 12 3 2" xfId="10854"/>
    <cellStyle name="Normal 16 12 4" xfId="7969"/>
    <cellStyle name="Normal 16 12 5" xfId="17992"/>
    <cellStyle name="Normal 16 13" xfId="2196"/>
    <cellStyle name="Normal 16 13 2" xfId="3674"/>
    <cellStyle name="Normal 16 13 2 2" xfId="6575"/>
    <cellStyle name="Normal 16 13 2 2 2" xfId="12351"/>
    <cellStyle name="Normal 16 13 2 3" xfId="9466"/>
    <cellStyle name="Normal 16 13 3" xfId="5135"/>
    <cellStyle name="Normal 16 13 3 2" xfId="10911"/>
    <cellStyle name="Normal 16 13 4" xfId="8026"/>
    <cellStyle name="Normal 16 14" xfId="1470"/>
    <cellStyle name="Normal 16 14 2" xfId="2959"/>
    <cellStyle name="Normal 16 14 2 2" xfId="5860"/>
    <cellStyle name="Normal 16 14 2 2 2" xfId="11636"/>
    <cellStyle name="Normal 16 14 2 3" xfId="8751"/>
    <cellStyle name="Normal 16 14 3" xfId="4420"/>
    <cellStyle name="Normal 16 14 3 2" xfId="10196"/>
    <cellStyle name="Normal 16 14 4" xfId="7311"/>
    <cellStyle name="Normal 16 15" xfId="2297"/>
    <cellStyle name="Normal 16 15 2" xfId="5203"/>
    <cellStyle name="Normal 16 15 2 2" xfId="10979"/>
    <cellStyle name="Normal 16 15 3" xfId="8094"/>
    <cellStyle name="Normal 16 16" xfId="3762"/>
    <cellStyle name="Normal 16 16 2" xfId="9539"/>
    <cellStyle name="Normal 16 17" xfId="6642"/>
    <cellStyle name="Normal 16 17 2" xfId="12417"/>
    <cellStyle name="Normal 16 18" xfId="6653"/>
    <cellStyle name="Normal 16 19" xfId="14236"/>
    <cellStyle name="Normal 16 2" xfId="626"/>
    <cellStyle name="Normal 16 2 10" xfId="2141"/>
    <cellStyle name="Normal 16 2 10 2" xfId="3620"/>
    <cellStyle name="Normal 16 2 10 2 2" xfId="6521"/>
    <cellStyle name="Normal 16 2 10 2 2 2" xfId="12297"/>
    <cellStyle name="Normal 16 2 10 2 3" xfId="9412"/>
    <cellStyle name="Normal 16 2 10 3" xfId="5081"/>
    <cellStyle name="Normal 16 2 10 3 2" xfId="10857"/>
    <cellStyle name="Normal 16 2 10 4" xfId="7972"/>
    <cellStyle name="Normal 16 2 10 5" xfId="17993"/>
    <cellStyle name="Normal 16 2 11" xfId="2200"/>
    <cellStyle name="Normal 16 2 11 2" xfId="3677"/>
    <cellStyle name="Normal 16 2 11 2 2" xfId="6578"/>
    <cellStyle name="Normal 16 2 11 2 2 2" xfId="12354"/>
    <cellStyle name="Normal 16 2 11 2 3" xfId="9469"/>
    <cellStyle name="Normal 16 2 11 3" xfId="5138"/>
    <cellStyle name="Normal 16 2 11 3 2" xfId="10914"/>
    <cellStyle name="Normal 16 2 11 4" xfId="8029"/>
    <cellStyle name="Normal 16 2 12" xfId="1477"/>
    <cellStyle name="Normal 16 2 12 2" xfId="2964"/>
    <cellStyle name="Normal 16 2 12 2 2" xfId="5865"/>
    <cellStyle name="Normal 16 2 12 2 2 2" xfId="11641"/>
    <cellStyle name="Normal 16 2 12 2 3" xfId="8756"/>
    <cellStyle name="Normal 16 2 12 3" xfId="4425"/>
    <cellStyle name="Normal 16 2 12 3 2" xfId="10201"/>
    <cellStyle name="Normal 16 2 12 4" xfId="7316"/>
    <cellStyle name="Normal 16 2 13" xfId="2303"/>
    <cellStyle name="Normal 16 2 13 2" xfId="5208"/>
    <cellStyle name="Normal 16 2 13 2 2" xfId="10984"/>
    <cellStyle name="Normal 16 2 13 3" xfId="8099"/>
    <cellStyle name="Normal 16 2 14" xfId="3768"/>
    <cellStyle name="Normal 16 2 14 2" xfId="9544"/>
    <cellStyle name="Normal 16 2 15" xfId="6659"/>
    <cellStyle name="Normal 16 2 16" xfId="14237"/>
    <cellStyle name="Normal 16 2 2" xfId="642"/>
    <cellStyle name="Normal 16 2 2 10" xfId="2310"/>
    <cellStyle name="Normal 16 2 2 10 2" xfId="5215"/>
    <cellStyle name="Normal 16 2 2 10 2 2" xfId="10991"/>
    <cellStyle name="Normal 16 2 2 10 3" xfId="8106"/>
    <cellStyle name="Normal 16 2 2 11" xfId="3775"/>
    <cellStyle name="Normal 16 2 2 11 2" xfId="9551"/>
    <cellStyle name="Normal 16 2 2 12" xfId="6666"/>
    <cellStyle name="Normal 16 2 2 13" xfId="23010"/>
    <cellStyle name="Normal 16 2 2 2" xfId="679"/>
    <cellStyle name="Normal 16 2 2 2 10" xfId="3805"/>
    <cellStyle name="Normal 16 2 2 2 10 2" xfId="9581"/>
    <cellStyle name="Normal 16 2 2 2 11" xfId="6696"/>
    <cellStyle name="Normal 16 2 2 2 12" xfId="25852"/>
    <cellStyle name="Normal 16 2 2 2 2" xfId="852"/>
    <cellStyle name="Normal 16 2 2 2 2 2" xfId="1183"/>
    <cellStyle name="Normal 16 2 2 2 2 2 2" xfId="1416"/>
    <cellStyle name="Normal 16 2 2 2 2 2 2 2" xfId="2120"/>
    <cellStyle name="Normal 16 2 2 2 2 2 2 2 2" xfId="3603"/>
    <cellStyle name="Normal 16 2 2 2 2 2 2 2 2 2" xfId="6504"/>
    <cellStyle name="Normal 16 2 2 2 2 2 2 2 2 2 2" xfId="12280"/>
    <cellStyle name="Normal 16 2 2 2 2 2 2 2 2 3" xfId="9395"/>
    <cellStyle name="Normal 16 2 2 2 2 2 2 2 3" xfId="5064"/>
    <cellStyle name="Normal 16 2 2 2 2 2 2 2 3 2" xfId="10840"/>
    <cellStyle name="Normal 16 2 2 2 2 2 2 2 4" xfId="7955"/>
    <cellStyle name="Normal 16 2 2 2 2 2 2 3" xfId="2945"/>
    <cellStyle name="Normal 16 2 2 2 2 2 2 3 2" xfId="5846"/>
    <cellStyle name="Normal 16 2 2 2 2 2 2 3 2 2" xfId="11622"/>
    <cellStyle name="Normal 16 2 2 2 2 2 2 3 3" xfId="8737"/>
    <cellStyle name="Normal 16 2 2 2 2 2 2 4" xfId="4406"/>
    <cellStyle name="Normal 16 2 2 2 2 2 2 4 2" xfId="10182"/>
    <cellStyle name="Normal 16 2 2 2 2 2 2 5" xfId="7297"/>
    <cellStyle name="Normal 16 2 2 2 2 2 3" xfId="1887"/>
    <cellStyle name="Normal 16 2 2 2 2 2 3 2" xfId="3370"/>
    <cellStyle name="Normal 16 2 2 2 2 2 3 2 2" xfId="6271"/>
    <cellStyle name="Normal 16 2 2 2 2 2 3 2 2 2" xfId="12047"/>
    <cellStyle name="Normal 16 2 2 2 2 2 3 2 3" xfId="9162"/>
    <cellStyle name="Normal 16 2 2 2 2 2 3 3" xfId="4831"/>
    <cellStyle name="Normal 16 2 2 2 2 2 3 3 2" xfId="10607"/>
    <cellStyle name="Normal 16 2 2 2 2 2 3 4" xfId="7722"/>
    <cellStyle name="Normal 16 2 2 2 2 2 4" xfId="2712"/>
    <cellStyle name="Normal 16 2 2 2 2 2 4 2" xfId="5613"/>
    <cellStyle name="Normal 16 2 2 2 2 2 4 2 2" xfId="11389"/>
    <cellStyle name="Normal 16 2 2 2 2 2 4 3" xfId="8504"/>
    <cellStyle name="Normal 16 2 2 2 2 2 5" xfId="4173"/>
    <cellStyle name="Normal 16 2 2 2 2 2 5 2" xfId="9949"/>
    <cellStyle name="Normal 16 2 2 2 2 2 6" xfId="7064"/>
    <cellStyle name="Normal 16 2 2 2 2 2 7" xfId="44431"/>
    <cellStyle name="Normal 16 2 2 2 2 3" xfId="1300"/>
    <cellStyle name="Normal 16 2 2 2 2 3 2" xfId="2004"/>
    <cellStyle name="Normal 16 2 2 2 2 3 2 2" xfId="3487"/>
    <cellStyle name="Normal 16 2 2 2 2 3 2 2 2" xfId="6388"/>
    <cellStyle name="Normal 16 2 2 2 2 3 2 2 2 2" xfId="12164"/>
    <cellStyle name="Normal 16 2 2 2 2 3 2 2 3" xfId="9279"/>
    <cellStyle name="Normal 16 2 2 2 2 3 2 3" xfId="4948"/>
    <cellStyle name="Normal 16 2 2 2 2 3 2 3 2" xfId="10724"/>
    <cellStyle name="Normal 16 2 2 2 2 3 2 4" xfId="7839"/>
    <cellStyle name="Normal 16 2 2 2 2 3 3" xfId="2829"/>
    <cellStyle name="Normal 16 2 2 2 2 3 3 2" xfId="5730"/>
    <cellStyle name="Normal 16 2 2 2 2 3 3 2 2" xfId="11506"/>
    <cellStyle name="Normal 16 2 2 2 2 3 3 3" xfId="8621"/>
    <cellStyle name="Normal 16 2 2 2 2 3 4" xfId="4290"/>
    <cellStyle name="Normal 16 2 2 2 2 3 4 2" xfId="10066"/>
    <cellStyle name="Normal 16 2 2 2 2 3 5" xfId="7181"/>
    <cellStyle name="Normal 16 2 2 2 2 4" xfId="1064"/>
    <cellStyle name="Normal 16 2 2 2 2 4 2" xfId="1771"/>
    <cellStyle name="Normal 16 2 2 2 2 4 2 2" xfId="3254"/>
    <cellStyle name="Normal 16 2 2 2 2 4 2 2 2" xfId="6155"/>
    <cellStyle name="Normal 16 2 2 2 2 4 2 2 2 2" xfId="11931"/>
    <cellStyle name="Normal 16 2 2 2 2 4 2 2 3" xfId="9046"/>
    <cellStyle name="Normal 16 2 2 2 2 4 2 3" xfId="4715"/>
    <cellStyle name="Normal 16 2 2 2 2 4 2 3 2" xfId="10491"/>
    <cellStyle name="Normal 16 2 2 2 2 4 2 4" xfId="7606"/>
    <cellStyle name="Normal 16 2 2 2 2 4 3" xfId="2595"/>
    <cellStyle name="Normal 16 2 2 2 2 4 3 2" xfId="5497"/>
    <cellStyle name="Normal 16 2 2 2 2 4 3 2 2" xfId="11273"/>
    <cellStyle name="Normal 16 2 2 2 2 4 3 3" xfId="8388"/>
    <cellStyle name="Normal 16 2 2 2 2 4 4" xfId="4057"/>
    <cellStyle name="Normal 16 2 2 2 2 4 4 2" xfId="9833"/>
    <cellStyle name="Normal 16 2 2 2 2 4 5" xfId="6948"/>
    <cellStyle name="Normal 16 2 2 2 2 5" xfId="1599"/>
    <cellStyle name="Normal 16 2 2 2 2 5 2" xfId="3083"/>
    <cellStyle name="Normal 16 2 2 2 2 5 2 2" xfId="5984"/>
    <cellStyle name="Normal 16 2 2 2 2 5 2 2 2" xfId="11760"/>
    <cellStyle name="Normal 16 2 2 2 2 5 2 3" xfId="8875"/>
    <cellStyle name="Normal 16 2 2 2 2 5 3" xfId="4544"/>
    <cellStyle name="Normal 16 2 2 2 2 5 3 2" xfId="10320"/>
    <cellStyle name="Normal 16 2 2 2 2 5 4" xfId="7435"/>
    <cellStyle name="Normal 16 2 2 2 2 6" xfId="2422"/>
    <cellStyle name="Normal 16 2 2 2 2 6 2" xfId="5326"/>
    <cellStyle name="Normal 16 2 2 2 2 6 2 2" xfId="11102"/>
    <cellStyle name="Normal 16 2 2 2 2 6 3" xfId="8217"/>
    <cellStyle name="Normal 16 2 2 2 2 7" xfId="3886"/>
    <cellStyle name="Normal 16 2 2 2 2 7 2" xfId="9662"/>
    <cellStyle name="Normal 16 2 2 2 2 8" xfId="6777"/>
    <cellStyle name="Normal 16 2 2 2 2 9" xfId="35234"/>
    <cellStyle name="Normal 16 2 2 2 3" xfId="922"/>
    <cellStyle name="Normal 16 2 2 2 3 2" xfId="1360"/>
    <cellStyle name="Normal 16 2 2 2 3 2 2" xfId="2064"/>
    <cellStyle name="Normal 16 2 2 2 3 2 2 2" xfId="3547"/>
    <cellStyle name="Normal 16 2 2 2 3 2 2 2 2" xfId="6448"/>
    <cellStyle name="Normal 16 2 2 2 3 2 2 2 2 2" xfId="12224"/>
    <cellStyle name="Normal 16 2 2 2 3 2 2 2 3" xfId="9339"/>
    <cellStyle name="Normal 16 2 2 2 3 2 2 3" xfId="5008"/>
    <cellStyle name="Normal 16 2 2 2 3 2 2 3 2" xfId="10784"/>
    <cellStyle name="Normal 16 2 2 2 3 2 2 4" xfId="7899"/>
    <cellStyle name="Normal 16 2 2 2 3 2 3" xfId="2889"/>
    <cellStyle name="Normal 16 2 2 2 3 2 3 2" xfId="5790"/>
    <cellStyle name="Normal 16 2 2 2 3 2 3 2 2" xfId="11566"/>
    <cellStyle name="Normal 16 2 2 2 3 2 3 3" xfId="8681"/>
    <cellStyle name="Normal 16 2 2 2 3 2 4" xfId="4350"/>
    <cellStyle name="Normal 16 2 2 2 3 2 4 2" xfId="10126"/>
    <cellStyle name="Normal 16 2 2 2 3 2 5" xfId="7241"/>
    <cellStyle name="Normal 16 2 2 2 3 3" xfId="1127"/>
    <cellStyle name="Normal 16 2 2 2 3 3 2" xfId="1831"/>
    <cellStyle name="Normal 16 2 2 2 3 3 2 2" xfId="3314"/>
    <cellStyle name="Normal 16 2 2 2 3 3 2 2 2" xfId="6215"/>
    <cellStyle name="Normal 16 2 2 2 3 3 2 2 2 2" xfId="11991"/>
    <cellStyle name="Normal 16 2 2 2 3 3 2 2 3" xfId="9106"/>
    <cellStyle name="Normal 16 2 2 2 3 3 2 3" xfId="4775"/>
    <cellStyle name="Normal 16 2 2 2 3 3 2 3 2" xfId="10551"/>
    <cellStyle name="Normal 16 2 2 2 3 3 2 4" xfId="7666"/>
    <cellStyle name="Normal 16 2 2 2 3 3 3" xfId="2656"/>
    <cellStyle name="Normal 16 2 2 2 3 3 3 2" xfId="5557"/>
    <cellStyle name="Normal 16 2 2 2 3 3 3 2 2" xfId="11333"/>
    <cellStyle name="Normal 16 2 2 2 3 3 3 3" xfId="8448"/>
    <cellStyle name="Normal 16 2 2 2 3 3 4" xfId="4117"/>
    <cellStyle name="Normal 16 2 2 2 3 3 4 2" xfId="9893"/>
    <cellStyle name="Normal 16 2 2 2 3 3 5" xfId="7008"/>
    <cellStyle name="Normal 16 2 2 2 3 4" xfId="1656"/>
    <cellStyle name="Normal 16 2 2 2 3 4 2" xfId="3139"/>
    <cellStyle name="Normal 16 2 2 2 3 4 2 2" xfId="6040"/>
    <cellStyle name="Normal 16 2 2 2 3 4 2 2 2" xfId="11816"/>
    <cellStyle name="Normal 16 2 2 2 3 4 2 3" xfId="8931"/>
    <cellStyle name="Normal 16 2 2 2 3 4 3" xfId="4600"/>
    <cellStyle name="Normal 16 2 2 2 3 4 3 2" xfId="10376"/>
    <cellStyle name="Normal 16 2 2 2 3 4 4" xfId="7491"/>
    <cellStyle name="Normal 16 2 2 2 3 5" xfId="2479"/>
    <cellStyle name="Normal 16 2 2 2 3 5 2" xfId="5382"/>
    <cellStyle name="Normal 16 2 2 2 3 5 2 2" xfId="11158"/>
    <cellStyle name="Normal 16 2 2 2 3 5 3" xfId="8273"/>
    <cellStyle name="Normal 16 2 2 2 3 6" xfId="3942"/>
    <cellStyle name="Normal 16 2 2 2 3 6 2" xfId="9718"/>
    <cellStyle name="Normal 16 2 2 2 3 7" xfId="6833"/>
    <cellStyle name="Normal 16 2 2 2 3 8" xfId="39859"/>
    <cellStyle name="Normal 16 2 2 2 4" xfId="1244"/>
    <cellStyle name="Normal 16 2 2 2 4 2" xfId="1948"/>
    <cellStyle name="Normal 16 2 2 2 4 2 2" xfId="3431"/>
    <cellStyle name="Normal 16 2 2 2 4 2 2 2" xfId="6332"/>
    <cellStyle name="Normal 16 2 2 2 4 2 2 2 2" xfId="12108"/>
    <cellStyle name="Normal 16 2 2 2 4 2 2 3" xfId="9223"/>
    <cellStyle name="Normal 16 2 2 2 4 2 3" xfId="4892"/>
    <cellStyle name="Normal 16 2 2 2 4 2 3 2" xfId="10668"/>
    <cellStyle name="Normal 16 2 2 2 4 2 4" xfId="7783"/>
    <cellStyle name="Normal 16 2 2 2 4 3" xfId="2773"/>
    <cellStyle name="Normal 16 2 2 2 4 3 2" xfId="5674"/>
    <cellStyle name="Normal 16 2 2 2 4 3 2 2" xfId="11450"/>
    <cellStyle name="Normal 16 2 2 2 4 3 3" xfId="8565"/>
    <cellStyle name="Normal 16 2 2 2 4 4" xfId="4234"/>
    <cellStyle name="Normal 16 2 2 2 4 4 2" xfId="10010"/>
    <cellStyle name="Normal 16 2 2 2 4 5" xfId="7125"/>
    <cellStyle name="Normal 16 2 2 2 4 6" xfId="49134"/>
    <cellStyle name="Normal 16 2 2 2 5" xfId="1007"/>
    <cellStyle name="Normal 16 2 2 2 5 2" xfId="1715"/>
    <cellStyle name="Normal 16 2 2 2 5 2 2" xfId="3198"/>
    <cellStyle name="Normal 16 2 2 2 5 2 2 2" xfId="6099"/>
    <cellStyle name="Normal 16 2 2 2 5 2 2 2 2" xfId="11875"/>
    <cellStyle name="Normal 16 2 2 2 5 2 2 3" xfId="8990"/>
    <cellStyle name="Normal 16 2 2 2 5 2 3" xfId="4659"/>
    <cellStyle name="Normal 16 2 2 2 5 2 3 2" xfId="10435"/>
    <cellStyle name="Normal 16 2 2 2 5 2 4" xfId="7550"/>
    <cellStyle name="Normal 16 2 2 2 5 3" xfId="2539"/>
    <cellStyle name="Normal 16 2 2 2 5 3 2" xfId="5441"/>
    <cellStyle name="Normal 16 2 2 2 5 3 2 2" xfId="11217"/>
    <cellStyle name="Normal 16 2 2 2 5 3 3" xfId="8332"/>
    <cellStyle name="Normal 16 2 2 2 5 4" xfId="4001"/>
    <cellStyle name="Normal 16 2 2 2 5 4 2" xfId="9777"/>
    <cellStyle name="Normal 16 2 2 2 5 5" xfId="6892"/>
    <cellStyle name="Normal 16 2 2 2 5 6" xfId="53755"/>
    <cellStyle name="Normal 16 2 2 2 6" xfId="2182"/>
    <cellStyle name="Normal 16 2 2 2 6 2" xfId="3661"/>
    <cellStyle name="Normal 16 2 2 2 6 2 2" xfId="6562"/>
    <cellStyle name="Normal 16 2 2 2 6 2 2 2" xfId="12338"/>
    <cellStyle name="Normal 16 2 2 2 6 2 3" xfId="9453"/>
    <cellStyle name="Normal 16 2 2 2 6 3" xfId="5122"/>
    <cellStyle name="Normal 16 2 2 2 6 3 2" xfId="10898"/>
    <cellStyle name="Normal 16 2 2 2 6 4" xfId="8013"/>
    <cellStyle name="Normal 16 2 2 2 7" xfId="2241"/>
    <cellStyle name="Normal 16 2 2 2 7 2" xfId="3718"/>
    <cellStyle name="Normal 16 2 2 2 7 2 2" xfId="6619"/>
    <cellStyle name="Normal 16 2 2 2 7 2 2 2" xfId="12395"/>
    <cellStyle name="Normal 16 2 2 2 7 2 3" xfId="9510"/>
    <cellStyle name="Normal 16 2 2 2 7 3" xfId="5179"/>
    <cellStyle name="Normal 16 2 2 2 7 3 2" xfId="10955"/>
    <cellStyle name="Normal 16 2 2 2 7 4" xfId="8070"/>
    <cellStyle name="Normal 16 2 2 2 8" xfId="1516"/>
    <cellStyle name="Normal 16 2 2 2 8 2" xfId="3002"/>
    <cellStyle name="Normal 16 2 2 2 8 2 2" xfId="5903"/>
    <cellStyle name="Normal 16 2 2 2 8 2 2 2" xfId="11679"/>
    <cellStyle name="Normal 16 2 2 2 8 2 3" xfId="8794"/>
    <cellStyle name="Normal 16 2 2 2 8 3" xfId="4463"/>
    <cellStyle name="Normal 16 2 2 2 8 3 2" xfId="10239"/>
    <cellStyle name="Normal 16 2 2 2 8 4" xfId="7354"/>
    <cellStyle name="Normal 16 2 2 2 9" xfId="2340"/>
    <cellStyle name="Normal 16 2 2 2 9 2" xfId="5245"/>
    <cellStyle name="Normal 16 2 2 2 9 2 2" xfId="11021"/>
    <cellStyle name="Normal 16 2 2 2 9 3" xfId="8136"/>
    <cellStyle name="Normal 16 2 2 3" xfId="819"/>
    <cellStyle name="Normal 16 2 2 3 2" xfId="1153"/>
    <cellStyle name="Normal 16 2 2 3 2 2" xfId="1386"/>
    <cellStyle name="Normal 16 2 2 3 2 2 2" xfId="2090"/>
    <cellStyle name="Normal 16 2 2 3 2 2 2 2" xfId="3573"/>
    <cellStyle name="Normal 16 2 2 3 2 2 2 2 2" xfId="6474"/>
    <cellStyle name="Normal 16 2 2 3 2 2 2 2 2 2" xfId="12250"/>
    <cellStyle name="Normal 16 2 2 3 2 2 2 2 3" xfId="9365"/>
    <cellStyle name="Normal 16 2 2 3 2 2 2 3" xfId="5034"/>
    <cellStyle name="Normal 16 2 2 3 2 2 2 3 2" xfId="10810"/>
    <cellStyle name="Normal 16 2 2 3 2 2 2 4" xfId="7925"/>
    <cellStyle name="Normal 16 2 2 3 2 2 3" xfId="2915"/>
    <cellStyle name="Normal 16 2 2 3 2 2 3 2" xfId="5816"/>
    <cellStyle name="Normal 16 2 2 3 2 2 3 2 2" xfId="11592"/>
    <cellStyle name="Normal 16 2 2 3 2 2 3 3" xfId="8707"/>
    <cellStyle name="Normal 16 2 2 3 2 2 4" xfId="4376"/>
    <cellStyle name="Normal 16 2 2 3 2 2 4 2" xfId="10152"/>
    <cellStyle name="Normal 16 2 2 3 2 2 5" xfId="7267"/>
    <cellStyle name="Normal 16 2 2 3 2 2 6" xfId="44432"/>
    <cellStyle name="Normal 16 2 2 3 2 3" xfId="1857"/>
    <cellStyle name="Normal 16 2 2 3 2 3 2" xfId="3340"/>
    <cellStyle name="Normal 16 2 2 3 2 3 2 2" xfId="6241"/>
    <cellStyle name="Normal 16 2 2 3 2 3 2 2 2" xfId="12017"/>
    <cellStyle name="Normal 16 2 2 3 2 3 2 3" xfId="9132"/>
    <cellStyle name="Normal 16 2 2 3 2 3 3" xfId="4801"/>
    <cellStyle name="Normal 16 2 2 3 2 3 3 2" xfId="10577"/>
    <cellStyle name="Normal 16 2 2 3 2 3 4" xfId="7692"/>
    <cellStyle name="Normal 16 2 2 3 2 4" xfId="2682"/>
    <cellStyle name="Normal 16 2 2 3 2 4 2" xfId="5583"/>
    <cellStyle name="Normal 16 2 2 3 2 4 2 2" xfId="11359"/>
    <cellStyle name="Normal 16 2 2 3 2 4 3" xfId="8474"/>
    <cellStyle name="Normal 16 2 2 3 2 5" xfId="4143"/>
    <cellStyle name="Normal 16 2 2 3 2 5 2" xfId="9919"/>
    <cellStyle name="Normal 16 2 2 3 2 6" xfId="7034"/>
    <cellStyle name="Normal 16 2 2 3 2 7" xfId="35235"/>
    <cellStyle name="Normal 16 2 2 3 3" xfId="1270"/>
    <cellStyle name="Normal 16 2 2 3 3 2" xfId="1974"/>
    <cellStyle name="Normal 16 2 2 3 3 2 2" xfId="3457"/>
    <cellStyle name="Normal 16 2 2 3 3 2 2 2" xfId="6358"/>
    <cellStyle name="Normal 16 2 2 3 3 2 2 2 2" xfId="12134"/>
    <cellStyle name="Normal 16 2 2 3 3 2 2 3" xfId="9249"/>
    <cellStyle name="Normal 16 2 2 3 3 2 3" xfId="4918"/>
    <cellStyle name="Normal 16 2 2 3 3 2 3 2" xfId="10694"/>
    <cellStyle name="Normal 16 2 2 3 3 2 4" xfId="7809"/>
    <cellStyle name="Normal 16 2 2 3 3 3" xfId="2799"/>
    <cellStyle name="Normal 16 2 2 3 3 3 2" xfId="5700"/>
    <cellStyle name="Normal 16 2 2 3 3 3 2 2" xfId="11476"/>
    <cellStyle name="Normal 16 2 2 3 3 3 3" xfId="8591"/>
    <cellStyle name="Normal 16 2 2 3 3 4" xfId="4260"/>
    <cellStyle name="Normal 16 2 2 3 3 4 2" xfId="10036"/>
    <cellStyle name="Normal 16 2 2 3 3 5" xfId="7151"/>
    <cellStyle name="Normal 16 2 2 3 3 6" xfId="41161"/>
    <cellStyle name="Normal 16 2 2 3 4" xfId="1034"/>
    <cellStyle name="Normal 16 2 2 3 4 2" xfId="1741"/>
    <cellStyle name="Normal 16 2 2 3 4 2 2" xfId="3224"/>
    <cellStyle name="Normal 16 2 2 3 4 2 2 2" xfId="6125"/>
    <cellStyle name="Normal 16 2 2 3 4 2 2 2 2" xfId="11901"/>
    <cellStyle name="Normal 16 2 2 3 4 2 2 3" xfId="9016"/>
    <cellStyle name="Normal 16 2 2 3 4 2 3" xfId="4685"/>
    <cellStyle name="Normal 16 2 2 3 4 2 3 2" xfId="10461"/>
    <cellStyle name="Normal 16 2 2 3 4 2 4" xfId="7576"/>
    <cellStyle name="Normal 16 2 2 3 4 3" xfId="2565"/>
    <cellStyle name="Normal 16 2 2 3 4 3 2" xfId="5467"/>
    <cellStyle name="Normal 16 2 2 3 4 3 2 2" xfId="11243"/>
    <cellStyle name="Normal 16 2 2 3 4 3 3" xfId="8358"/>
    <cellStyle name="Normal 16 2 2 3 4 4" xfId="4027"/>
    <cellStyle name="Normal 16 2 2 3 4 4 2" xfId="9803"/>
    <cellStyle name="Normal 16 2 2 3 4 5" xfId="6918"/>
    <cellStyle name="Normal 16 2 2 3 4 6" xfId="49135"/>
    <cellStyle name="Normal 16 2 2 3 5" xfId="1569"/>
    <cellStyle name="Normal 16 2 2 3 5 2" xfId="3053"/>
    <cellStyle name="Normal 16 2 2 3 5 2 2" xfId="5954"/>
    <cellStyle name="Normal 16 2 2 3 5 2 2 2" xfId="11730"/>
    <cellStyle name="Normal 16 2 2 3 5 2 3" xfId="8845"/>
    <cellStyle name="Normal 16 2 2 3 5 3" xfId="4514"/>
    <cellStyle name="Normal 16 2 2 3 5 3 2" xfId="10290"/>
    <cellStyle name="Normal 16 2 2 3 5 4" xfId="7405"/>
    <cellStyle name="Normal 16 2 2 3 5 5" xfId="53756"/>
    <cellStyle name="Normal 16 2 2 3 6" xfId="2392"/>
    <cellStyle name="Normal 16 2 2 3 6 2" xfId="5296"/>
    <cellStyle name="Normal 16 2 2 3 6 2 2" xfId="11072"/>
    <cellStyle name="Normal 16 2 2 3 6 3" xfId="8187"/>
    <cellStyle name="Normal 16 2 2 3 7" xfId="3856"/>
    <cellStyle name="Normal 16 2 2 3 7 2" xfId="9632"/>
    <cellStyle name="Normal 16 2 2 3 8" xfId="6747"/>
    <cellStyle name="Normal 16 2 2 3 9" xfId="27135"/>
    <cellStyle name="Normal 16 2 2 4" xfId="892"/>
    <cellStyle name="Normal 16 2 2 4 2" xfId="1334"/>
    <cellStyle name="Normal 16 2 2 4 2 2" xfId="2038"/>
    <cellStyle name="Normal 16 2 2 4 2 2 2" xfId="3521"/>
    <cellStyle name="Normal 16 2 2 4 2 2 2 2" xfId="6422"/>
    <cellStyle name="Normal 16 2 2 4 2 2 2 2 2" xfId="12198"/>
    <cellStyle name="Normal 16 2 2 4 2 2 2 3" xfId="9313"/>
    <cellStyle name="Normal 16 2 2 4 2 2 3" xfId="4982"/>
    <cellStyle name="Normal 16 2 2 4 2 2 3 2" xfId="10758"/>
    <cellStyle name="Normal 16 2 2 4 2 2 4" xfId="7873"/>
    <cellStyle name="Normal 16 2 2 4 2 3" xfId="2863"/>
    <cellStyle name="Normal 16 2 2 4 2 3 2" xfId="5764"/>
    <cellStyle name="Normal 16 2 2 4 2 3 2 2" xfId="11540"/>
    <cellStyle name="Normal 16 2 2 4 2 3 3" xfId="8655"/>
    <cellStyle name="Normal 16 2 2 4 2 4" xfId="4324"/>
    <cellStyle name="Normal 16 2 2 4 2 4 2" xfId="10100"/>
    <cellStyle name="Normal 16 2 2 4 2 5" xfId="7215"/>
    <cellStyle name="Normal 16 2 2 4 2 6" xfId="44430"/>
    <cellStyle name="Normal 16 2 2 4 3" xfId="1101"/>
    <cellStyle name="Normal 16 2 2 4 3 2" xfId="1805"/>
    <cellStyle name="Normal 16 2 2 4 3 2 2" xfId="3288"/>
    <cellStyle name="Normal 16 2 2 4 3 2 2 2" xfId="6189"/>
    <cellStyle name="Normal 16 2 2 4 3 2 2 2 2" xfId="11965"/>
    <cellStyle name="Normal 16 2 2 4 3 2 2 3" xfId="9080"/>
    <cellStyle name="Normal 16 2 2 4 3 2 3" xfId="4749"/>
    <cellStyle name="Normal 16 2 2 4 3 2 3 2" xfId="10525"/>
    <cellStyle name="Normal 16 2 2 4 3 2 4" xfId="7640"/>
    <cellStyle name="Normal 16 2 2 4 3 3" xfId="2630"/>
    <cellStyle name="Normal 16 2 2 4 3 3 2" xfId="5531"/>
    <cellStyle name="Normal 16 2 2 4 3 3 2 2" xfId="11307"/>
    <cellStyle name="Normal 16 2 2 4 3 3 3" xfId="8422"/>
    <cellStyle name="Normal 16 2 2 4 3 4" xfId="4091"/>
    <cellStyle name="Normal 16 2 2 4 3 4 2" xfId="9867"/>
    <cellStyle name="Normal 16 2 2 4 3 5" xfId="6982"/>
    <cellStyle name="Normal 16 2 2 4 4" xfId="1626"/>
    <cellStyle name="Normal 16 2 2 4 4 2" xfId="3109"/>
    <cellStyle name="Normal 16 2 2 4 4 2 2" xfId="6010"/>
    <cellStyle name="Normal 16 2 2 4 4 2 2 2" xfId="11786"/>
    <cellStyle name="Normal 16 2 2 4 4 2 3" xfId="8901"/>
    <cellStyle name="Normal 16 2 2 4 4 3" xfId="4570"/>
    <cellStyle name="Normal 16 2 2 4 4 3 2" xfId="10346"/>
    <cellStyle name="Normal 16 2 2 4 4 4" xfId="7461"/>
    <cellStyle name="Normal 16 2 2 4 5" xfId="2449"/>
    <cellStyle name="Normal 16 2 2 4 5 2" xfId="5352"/>
    <cellStyle name="Normal 16 2 2 4 5 2 2" xfId="11128"/>
    <cellStyle name="Normal 16 2 2 4 5 3" xfId="8243"/>
    <cellStyle name="Normal 16 2 2 4 6" xfId="3912"/>
    <cellStyle name="Normal 16 2 2 4 6 2" xfId="9688"/>
    <cellStyle name="Normal 16 2 2 4 7" xfId="6803"/>
    <cellStyle name="Normal 16 2 2 4 8" xfId="35233"/>
    <cellStyle name="Normal 16 2 2 5" xfId="1218"/>
    <cellStyle name="Normal 16 2 2 5 2" xfId="1922"/>
    <cellStyle name="Normal 16 2 2 5 2 2" xfId="3405"/>
    <cellStyle name="Normal 16 2 2 5 2 2 2" xfId="6306"/>
    <cellStyle name="Normal 16 2 2 5 2 2 2 2" xfId="12082"/>
    <cellStyle name="Normal 16 2 2 5 2 2 3" xfId="9197"/>
    <cellStyle name="Normal 16 2 2 5 2 3" xfId="4866"/>
    <cellStyle name="Normal 16 2 2 5 2 3 2" xfId="10642"/>
    <cellStyle name="Normal 16 2 2 5 2 4" xfId="7757"/>
    <cellStyle name="Normal 16 2 2 5 3" xfId="2747"/>
    <cellStyle name="Normal 16 2 2 5 3 2" xfId="5648"/>
    <cellStyle name="Normal 16 2 2 5 3 2 2" xfId="11424"/>
    <cellStyle name="Normal 16 2 2 5 3 3" xfId="8539"/>
    <cellStyle name="Normal 16 2 2 5 4" xfId="4208"/>
    <cellStyle name="Normal 16 2 2 5 4 2" xfId="9984"/>
    <cellStyle name="Normal 16 2 2 5 5" xfId="7099"/>
    <cellStyle name="Normal 16 2 2 5 6" xfId="38559"/>
    <cellStyle name="Normal 16 2 2 6" xfId="981"/>
    <cellStyle name="Normal 16 2 2 6 2" xfId="1689"/>
    <cellStyle name="Normal 16 2 2 6 2 2" xfId="3172"/>
    <cellStyle name="Normal 16 2 2 6 2 2 2" xfId="6073"/>
    <cellStyle name="Normal 16 2 2 6 2 2 2 2" xfId="11849"/>
    <cellStyle name="Normal 16 2 2 6 2 2 3" xfId="8964"/>
    <cellStyle name="Normal 16 2 2 6 2 3" xfId="4633"/>
    <cellStyle name="Normal 16 2 2 6 2 3 2" xfId="10409"/>
    <cellStyle name="Normal 16 2 2 6 2 4" xfId="7524"/>
    <cellStyle name="Normal 16 2 2 6 3" xfId="2513"/>
    <cellStyle name="Normal 16 2 2 6 3 2" xfId="5415"/>
    <cellStyle name="Normal 16 2 2 6 3 2 2" xfId="11191"/>
    <cellStyle name="Normal 16 2 2 6 3 3" xfId="8306"/>
    <cellStyle name="Normal 16 2 2 6 4" xfId="3975"/>
    <cellStyle name="Normal 16 2 2 6 4 2" xfId="9751"/>
    <cellStyle name="Normal 16 2 2 6 5" xfId="6866"/>
    <cellStyle name="Normal 16 2 2 6 6" xfId="49133"/>
    <cellStyle name="Normal 16 2 2 7" xfId="2156"/>
    <cellStyle name="Normal 16 2 2 7 2" xfId="3635"/>
    <cellStyle name="Normal 16 2 2 7 2 2" xfId="6536"/>
    <cellStyle name="Normal 16 2 2 7 2 2 2" xfId="12312"/>
    <cellStyle name="Normal 16 2 2 7 2 3" xfId="9427"/>
    <cellStyle name="Normal 16 2 2 7 3" xfId="5096"/>
    <cellStyle name="Normal 16 2 2 7 3 2" xfId="10872"/>
    <cellStyle name="Normal 16 2 2 7 4" xfId="7987"/>
    <cellStyle name="Normal 16 2 2 7 5" xfId="53754"/>
    <cellStyle name="Normal 16 2 2 8" xfId="2215"/>
    <cellStyle name="Normal 16 2 2 8 2" xfId="3692"/>
    <cellStyle name="Normal 16 2 2 8 2 2" xfId="6593"/>
    <cellStyle name="Normal 16 2 2 8 2 2 2" xfId="12369"/>
    <cellStyle name="Normal 16 2 2 8 2 3" xfId="9484"/>
    <cellStyle name="Normal 16 2 2 8 3" xfId="5153"/>
    <cellStyle name="Normal 16 2 2 8 3 2" xfId="10929"/>
    <cellStyle name="Normal 16 2 2 8 4" xfId="8044"/>
    <cellStyle name="Normal 16 2 2 9" xfId="1485"/>
    <cellStyle name="Normal 16 2 2 9 2" xfId="2972"/>
    <cellStyle name="Normal 16 2 2 9 2 2" xfId="5873"/>
    <cellStyle name="Normal 16 2 2 9 2 2 2" xfId="11649"/>
    <cellStyle name="Normal 16 2 2 9 2 3" xfId="8764"/>
    <cellStyle name="Normal 16 2 2 9 3" xfId="4433"/>
    <cellStyle name="Normal 16 2 2 9 3 2" xfId="10209"/>
    <cellStyle name="Normal 16 2 2 9 4" xfId="7324"/>
    <cellStyle name="Normal 16 2 3" xfId="650"/>
    <cellStyle name="Normal 16 2 3 10" xfId="2318"/>
    <cellStyle name="Normal 16 2 3 10 2" xfId="5223"/>
    <cellStyle name="Normal 16 2 3 10 2 2" xfId="10999"/>
    <cellStyle name="Normal 16 2 3 10 3" xfId="8114"/>
    <cellStyle name="Normal 16 2 3 11" xfId="3783"/>
    <cellStyle name="Normal 16 2 3 11 2" xfId="9559"/>
    <cellStyle name="Normal 16 2 3 12" xfId="6674"/>
    <cellStyle name="Normal 16 2 3 13" xfId="20795"/>
    <cellStyle name="Normal 16 2 3 2" xfId="687"/>
    <cellStyle name="Normal 16 2 3 2 10" xfId="3813"/>
    <cellStyle name="Normal 16 2 3 2 10 2" xfId="9589"/>
    <cellStyle name="Normal 16 2 3 2 11" xfId="6704"/>
    <cellStyle name="Normal 16 2 3 2 12" xfId="35236"/>
    <cellStyle name="Normal 16 2 3 2 2" xfId="860"/>
    <cellStyle name="Normal 16 2 3 2 2 2" xfId="1191"/>
    <cellStyle name="Normal 16 2 3 2 2 2 2" xfId="1424"/>
    <cellStyle name="Normal 16 2 3 2 2 2 2 2" xfId="2128"/>
    <cellStyle name="Normal 16 2 3 2 2 2 2 2 2" xfId="3611"/>
    <cellStyle name="Normal 16 2 3 2 2 2 2 2 2 2" xfId="6512"/>
    <cellStyle name="Normal 16 2 3 2 2 2 2 2 2 2 2" xfId="12288"/>
    <cellStyle name="Normal 16 2 3 2 2 2 2 2 2 3" xfId="9403"/>
    <cellStyle name="Normal 16 2 3 2 2 2 2 2 3" xfId="5072"/>
    <cellStyle name="Normal 16 2 3 2 2 2 2 2 3 2" xfId="10848"/>
    <cellStyle name="Normal 16 2 3 2 2 2 2 2 4" xfId="7963"/>
    <cellStyle name="Normal 16 2 3 2 2 2 2 3" xfId="2953"/>
    <cellStyle name="Normal 16 2 3 2 2 2 2 3 2" xfId="5854"/>
    <cellStyle name="Normal 16 2 3 2 2 2 2 3 2 2" xfId="11630"/>
    <cellStyle name="Normal 16 2 3 2 2 2 2 3 3" xfId="8745"/>
    <cellStyle name="Normal 16 2 3 2 2 2 2 4" xfId="4414"/>
    <cellStyle name="Normal 16 2 3 2 2 2 2 4 2" xfId="10190"/>
    <cellStyle name="Normal 16 2 3 2 2 2 2 5" xfId="7305"/>
    <cellStyle name="Normal 16 2 3 2 2 2 3" xfId="1895"/>
    <cellStyle name="Normal 16 2 3 2 2 2 3 2" xfId="3378"/>
    <cellStyle name="Normal 16 2 3 2 2 2 3 2 2" xfId="6279"/>
    <cellStyle name="Normal 16 2 3 2 2 2 3 2 2 2" xfId="12055"/>
    <cellStyle name="Normal 16 2 3 2 2 2 3 2 3" xfId="9170"/>
    <cellStyle name="Normal 16 2 3 2 2 2 3 3" xfId="4839"/>
    <cellStyle name="Normal 16 2 3 2 2 2 3 3 2" xfId="10615"/>
    <cellStyle name="Normal 16 2 3 2 2 2 3 4" xfId="7730"/>
    <cellStyle name="Normal 16 2 3 2 2 2 4" xfId="2720"/>
    <cellStyle name="Normal 16 2 3 2 2 2 4 2" xfId="5621"/>
    <cellStyle name="Normal 16 2 3 2 2 2 4 2 2" xfId="11397"/>
    <cellStyle name="Normal 16 2 3 2 2 2 4 3" xfId="8512"/>
    <cellStyle name="Normal 16 2 3 2 2 2 5" xfId="4181"/>
    <cellStyle name="Normal 16 2 3 2 2 2 5 2" xfId="9957"/>
    <cellStyle name="Normal 16 2 3 2 2 2 6" xfId="7072"/>
    <cellStyle name="Normal 16 2 3 2 2 3" xfId="1308"/>
    <cellStyle name="Normal 16 2 3 2 2 3 2" xfId="2012"/>
    <cellStyle name="Normal 16 2 3 2 2 3 2 2" xfId="3495"/>
    <cellStyle name="Normal 16 2 3 2 2 3 2 2 2" xfId="6396"/>
    <cellStyle name="Normal 16 2 3 2 2 3 2 2 2 2" xfId="12172"/>
    <cellStyle name="Normal 16 2 3 2 2 3 2 2 3" xfId="9287"/>
    <cellStyle name="Normal 16 2 3 2 2 3 2 3" xfId="4956"/>
    <cellStyle name="Normal 16 2 3 2 2 3 2 3 2" xfId="10732"/>
    <cellStyle name="Normal 16 2 3 2 2 3 2 4" xfId="7847"/>
    <cellStyle name="Normal 16 2 3 2 2 3 3" xfId="2837"/>
    <cellStyle name="Normal 16 2 3 2 2 3 3 2" xfId="5738"/>
    <cellStyle name="Normal 16 2 3 2 2 3 3 2 2" xfId="11514"/>
    <cellStyle name="Normal 16 2 3 2 2 3 3 3" xfId="8629"/>
    <cellStyle name="Normal 16 2 3 2 2 3 4" xfId="4298"/>
    <cellStyle name="Normal 16 2 3 2 2 3 4 2" xfId="10074"/>
    <cellStyle name="Normal 16 2 3 2 2 3 5" xfId="7189"/>
    <cellStyle name="Normal 16 2 3 2 2 4" xfId="1072"/>
    <cellStyle name="Normal 16 2 3 2 2 4 2" xfId="1779"/>
    <cellStyle name="Normal 16 2 3 2 2 4 2 2" xfId="3262"/>
    <cellStyle name="Normal 16 2 3 2 2 4 2 2 2" xfId="6163"/>
    <cellStyle name="Normal 16 2 3 2 2 4 2 2 2 2" xfId="11939"/>
    <cellStyle name="Normal 16 2 3 2 2 4 2 2 3" xfId="9054"/>
    <cellStyle name="Normal 16 2 3 2 2 4 2 3" xfId="4723"/>
    <cellStyle name="Normal 16 2 3 2 2 4 2 3 2" xfId="10499"/>
    <cellStyle name="Normal 16 2 3 2 2 4 2 4" xfId="7614"/>
    <cellStyle name="Normal 16 2 3 2 2 4 3" xfId="2603"/>
    <cellStyle name="Normal 16 2 3 2 2 4 3 2" xfId="5505"/>
    <cellStyle name="Normal 16 2 3 2 2 4 3 2 2" xfId="11281"/>
    <cellStyle name="Normal 16 2 3 2 2 4 3 3" xfId="8396"/>
    <cellStyle name="Normal 16 2 3 2 2 4 4" xfId="4065"/>
    <cellStyle name="Normal 16 2 3 2 2 4 4 2" xfId="9841"/>
    <cellStyle name="Normal 16 2 3 2 2 4 5" xfId="6956"/>
    <cellStyle name="Normal 16 2 3 2 2 5" xfId="1607"/>
    <cellStyle name="Normal 16 2 3 2 2 5 2" xfId="3091"/>
    <cellStyle name="Normal 16 2 3 2 2 5 2 2" xfId="5992"/>
    <cellStyle name="Normal 16 2 3 2 2 5 2 2 2" xfId="11768"/>
    <cellStyle name="Normal 16 2 3 2 2 5 2 3" xfId="8883"/>
    <cellStyle name="Normal 16 2 3 2 2 5 3" xfId="4552"/>
    <cellStyle name="Normal 16 2 3 2 2 5 3 2" xfId="10328"/>
    <cellStyle name="Normal 16 2 3 2 2 5 4" xfId="7443"/>
    <cellStyle name="Normal 16 2 3 2 2 6" xfId="2430"/>
    <cellStyle name="Normal 16 2 3 2 2 6 2" xfId="5334"/>
    <cellStyle name="Normal 16 2 3 2 2 6 2 2" xfId="11110"/>
    <cellStyle name="Normal 16 2 3 2 2 6 3" xfId="8225"/>
    <cellStyle name="Normal 16 2 3 2 2 7" xfId="3894"/>
    <cellStyle name="Normal 16 2 3 2 2 7 2" xfId="9670"/>
    <cellStyle name="Normal 16 2 3 2 2 8" xfId="6785"/>
    <cellStyle name="Normal 16 2 3 2 2 9" xfId="44433"/>
    <cellStyle name="Normal 16 2 3 2 3" xfId="930"/>
    <cellStyle name="Normal 16 2 3 2 3 2" xfId="1368"/>
    <cellStyle name="Normal 16 2 3 2 3 2 2" xfId="2072"/>
    <cellStyle name="Normal 16 2 3 2 3 2 2 2" xfId="3555"/>
    <cellStyle name="Normal 16 2 3 2 3 2 2 2 2" xfId="6456"/>
    <cellStyle name="Normal 16 2 3 2 3 2 2 2 2 2" xfId="12232"/>
    <cellStyle name="Normal 16 2 3 2 3 2 2 2 3" xfId="9347"/>
    <cellStyle name="Normal 16 2 3 2 3 2 2 3" xfId="5016"/>
    <cellStyle name="Normal 16 2 3 2 3 2 2 3 2" xfId="10792"/>
    <cellStyle name="Normal 16 2 3 2 3 2 2 4" xfId="7907"/>
    <cellStyle name="Normal 16 2 3 2 3 2 3" xfId="2897"/>
    <cellStyle name="Normal 16 2 3 2 3 2 3 2" xfId="5798"/>
    <cellStyle name="Normal 16 2 3 2 3 2 3 2 2" xfId="11574"/>
    <cellStyle name="Normal 16 2 3 2 3 2 3 3" xfId="8689"/>
    <cellStyle name="Normal 16 2 3 2 3 2 4" xfId="4358"/>
    <cellStyle name="Normal 16 2 3 2 3 2 4 2" xfId="10134"/>
    <cellStyle name="Normal 16 2 3 2 3 2 5" xfId="7249"/>
    <cellStyle name="Normal 16 2 3 2 3 3" xfId="1135"/>
    <cellStyle name="Normal 16 2 3 2 3 3 2" xfId="1839"/>
    <cellStyle name="Normal 16 2 3 2 3 3 2 2" xfId="3322"/>
    <cellStyle name="Normal 16 2 3 2 3 3 2 2 2" xfId="6223"/>
    <cellStyle name="Normal 16 2 3 2 3 3 2 2 2 2" xfId="11999"/>
    <cellStyle name="Normal 16 2 3 2 3 3 2 2 3" xfId="9114"/>
    <cellStyle name="Normal 16 2 3 2 3 3 2 3" xfId="4783"/>
    <cellStyle name="Normal 16 2 3 2 3 3 2 3 2" xfId="10559"/>
    <cellStyle name="Normal 16 2 3 2 3 3 2 4" xfId="7674"/>
    <cellStyle name="Normal 16 2 3 2 3 3 3" xfId="2664"/>
    <cellStyle name="Normal 16 2 3 2 3 3 3 2" xfId="5565"/>
    <cellStyle name="Normal 16 2 3 2 3 3 3 2 2" xfId="11341"/>
    <cellStyle name="Normal 16 2 3 2 3 3 3 3" xfId="8456"/>
    <cellStyle name="Normal 16 2 3 2 3 3 4" xfId="4125"/>
    <cellStyle name="Normal 16 2 3 2 3 3 4 2" xfId="9901"/>
    <cellStyle name="Normal 16 2 3 2 3 3 5" xfId="7016"/>
    <cellStyle name="Normal 16 2 3 2 3 4" xfId="1664"/>
    <cellStyle name="Normal 16 2 3 2 3 4 2" xfId="3147"/>
    <cellStyle name="Normal 16 2 3 2 3 4 2 2" xfId="6048"/>
    <cellStyle name="Normal 16 2 3 2 3 4 2 2 2" xfId="11824"/>
    <cellStyle name="Normal 16 2 3 2 3 4 2 3" xfId="8939"/>
    <cellStyle name="Normal 16 2 3 2 3 4 3" xfId="4608"/>
    <cellStyle name="Normal 16 2 3 2 3 4 3 2" xfId="10384"/>
    <cellStyle name="Normal 16 2 3 2 3 4 4" xfId="7499"/>
    <cellStyle name="Normal 16 2 3 2 3 5" xfId="2487"/>
    <cellStyle name="Normal 16 2 3 2 3 5 2" xfId="5390"/>
    <cellStyle name="Normal 16 2 3 2 3 5 2 2" xfId="11166"/>
    <cellStyle name="Normal 16 2 3 2 3 5 3" xfId="8281"/>
    <cellStyle name="Normal 16 2 3 2 3 6" xfId="3950"/>
    <cellStyle name="Normal 16 2 3 2 3 6 2" xfId="9726"/>
    <cellStyle name="Normal 16 2 3 2 3 7" xfId="6841"/>
    <cellStyle name="Normal 16 2 3 2 4" xfId="1252"/>
    <cellStyle name="Normal 16 2 3 2 4 2" xfId="1956"/>
    <cellStyle name="Normal 16 2 3 2 4 2 2" xfId="3439"/>
    <cellStyle name="Normal 16 2 3 2 4 2 2 2" xfId="6340"/>
    <cellStyle name="Normal 16 2 3 2 4 2 2 2 2" xfId="12116"/>
    <cellStyle name="Normal 16 2 3 2 4 2 2 3" xfId="9231"/>
    <cellStyle name="Normal 16 2 3 2 4 2 3" xfId="4900"/>
    <cellStyle name="Normal 16 2 3 2 4 2 3 2" xfId="10676"/>
    <cellStyle name="Normal 16 2 3 2 4 2 4" xfId="7791"/>
    <cellStyle name="Normal 16 2 3 2 4 3" xfId="2781"/>
    <cellStyle name="Normal 16 2 3 2 4 3 2" xfId="5682"/>
    <cellStyle name="Normal 16 2 3 2 4 3 2 2" xfId="11458"/>
    <cellStyle name="Normal 16 2 3 2 4 3 3" xfId="8573"/>
    <cellStyle name="Normal 16 2 3 2 4 4" xfId="4242"/>
    <cellStyle name="Normal 16 2 3 2 4 4 2" xfId="10018"/>
    <cellStyle name="Normal 16 2 3 2 4 5" xfId="7133"/>
    <cellStyle name="Normal 16 2 3 2 5" xfId="1015"/>
    <cellStyle name="Normal 16 2 3 2 5 2" xfId="1723"/>
    <cellStyle name="Normal 16 2 3 2 5 2 2" xfId="3206"/>
    <cellStyle name="Normal 16 2 3 2 5 2 2 2" xfId="6107"/>
    <cellStyle name="Normal 16 2 3 2 5 2 2 2 2" xfId="11883"/>
    <cellStyle name="Normal 16 2 3 2 5 2 2 3" xfId="8998"/>
    <cellStyle name="Normal 16 2 3 2 5 2 3" xfId="4667"/>
    <cellStyle name="Normal 16 2 3 2 5 2 3 2" xfId="10443"/>
    <cellStyle name="Normal 16 2 3 2 5 2 4" xfId="7558"/>
    <cellStyle name="Normal 16 2 3 2 5 3" xfId="2547"/>
    <cellStyle name="Normal 16 2 3 2 5 3 2" xfId="5449"/>
    <cellStyle name="Normal 16 2 3 2 5 3 2 2" xfId="11225"/>
    <cellStyle name="Normal 16 2 3 2 5 3 3" xfId="8340"/>
    <cellStyle name="Normal 16 2 3 2 5 4" xfId="4009"/>
    <cellStyle name="Normal 16 2 3 2 5 4 2" xfId="9785"/>
    <cellStyle name="Normal 16 2 3 2 5 5" xfId="6900"/>
    <cellStyle name="Normal 16 2 3 2 6" xfId="2190"/>
    <cellStyle name="Normal 16 2 3 2 6 2" xfId="3669"/>
    <cellStyle name="Normal 16 2 3 2 6 2 2" xfId="6570"/>
    <cellStyle name="Normal 16 2 3 2 6 2 2 2" xfId="12346"/>
    <cellStyle name="Normal 16 2 3 2 6 2 3" xfId="9461"/>
    <cellStyle name="Normal 16 2 3 2 6 3" xfId="5130"/>
    <cellStyle name="Normal 16 2 3 2 6 3 2" xfId="10906"/>
    <cellStyle name="Normal 16 2 3 2 6 4" xfId="8021"/>
    <cellStyle name="Normal 16 2 3 2 7" xfId="2249"/>
    <cellStyle name="Normal 16 2 3 2 7 2" xfId="3726"/>
    <cellStyle name="Normal 16 2 3 2 7 2 2" xfId="6627"/>
    <cellStyle name="Normal 16 2 3 2 7 2 2 2" xfId="12403"/>
    <cellStyle name="Normal 16 2 3 2 7 2 3" xfId="9518"/>
    <cellStyle name="Normal 16 2 3 2 7 3" xfId="5187"/>
    <cellStyle name="Normal 16 2 3 2 7 3 2" xfId="10963"/>
    <cellStyle name="Normal 16 2 3 2 7 4" xfId="8078"/>
    <cellStyle name="Normal 16 2 3 2 8" xfId="1524"/>
    <cellStyle name="Normal 16 2 3 2 8 2" xfId="3010"/>
    <cellStyle name="Normal 16 2 3 2 8 2 2" xfId="5911"/>
    <cellStyle name="Normal 16 2 3 2 8 2 2 2" xfId="11687"/>
    <cellStyle name="Normal 16 2 3 2 8 2 3" xfId="8802"/>
    <cellStyle name="Normal 16 2 3 2 8 3" xfId="4471"/>
    <cellStyle name="Normal 16 2 3 2 8 3 2" xfId="10247"/>
    <cellStyle name="Normal 16 2 3 2 8 4" xfId="7362"/>
    <cellStyle name="Normal 16 2 3 2 9" xfId="2348"/>
    <cellStyle name="Normal 16 2 3 2 9 2" xfId="5253"/>
    <cellStyle name="Normal 16 2 3 2 9 2 2" xfId="11029"/>
    <cellStyle name="Normal 16 2 3 2 9 3" xfId="8144"/>
    <cellStyle name="Normal 16 2 3 3" xfId="827"/>
    <cellStyle name="Normal 16 2 3 3 2" xfId="1161"/>
    <cellStyle name="Normal 16 2 3 3 2 2" xfId="1394"/>
    <cellStyle name="Normal 16 2 3 3 2 2 2" xfId="2098"/>
    <cellStyle name="Normal 16 2 3 3 2 2 2 2" xfId="3581"/>
    <cellStyle name="Normal 16 2 3 3 2 2 2 2 2" xfId="6482"/>
    <cellStyle name="Normal 16 2 3 3 2 2 2 2 2 2" xfId="12258"/>
    <cellStyle name="Normal 16 2 3 3 2 2 2 2 3" xfId="9373"/>
    <cellStyle name="Normal 16 2 3 3 2 2 2 3" xfId="5042"/>
    <cellStyle name="Normal 16 2 3 3 2 2 2 3 2" xfId="10818"/>
    <cellStyle name="Normal 16 2 3 3 2 2 2 4" xfId="7933"/>
    <cellStyle name="Normal 16 2 3 3 2 2 3" xfId="2923"/>
    <cellStyle name="Normal 16 2 3 3 2 2 3 2" xfId="5824"/>
    <cellStyle name="Normal 16 2 3 3 2 2 3 2 2" xfId="11600"/>
    <cellStyle name="Normal 16 2 3 3 2 2 3 3" xfId="8715"/>
    <cellStyle name="Normal 16 2 3 3 2 2 4" xfId="4384"/>
    <cellStyle name="Normal 16 2 3 3 2 2 4 2" xfId="10160"/>
    <cellStyle name="Normal 16 2 3 3 2 2 5" xfId="7275"/>
    <cellStyle name="Normal 16 2 3 3 2 3" xfId="1865"/>
    <cellStyle name="Normal 16 2 3 3 2 3 2" xfId="3348"/>
    <cellStyle name="Normal 16 2 3 3 2 3 2 2" xfId="6249"/>
    <cellStyle name="Normal 16 2 3 3 2 3 2 2 2" xfId="12025"/>
    <cellStyle name="Normal 16 2 3 3 2 3 2 3" xfId="9140"/>
    <cellStyle name="Normal 16 2 3 3 2 3 3" xfId="4809"/>
    <cellStyle name="Normal 16 2 3 3 2 3 3 2" xfId="10585"/>
    <cellStyle name="Normal 16 2 3 3 2 3 4" xfId="7700"/>
    <cellStyle name="Normal 16 2 3 3 2 4" xfId="2690"/>
    <cellStyle name="Normal 16 2 3 3 2 4 2" xfId="5591"/>
    <cellStyle name="Normal 16 2 3 3 2 4 2 2" xfId="11367"/>
    <cellStyle name="Normal 16 2 3 3 2 4 3" xfId="8482"/>
    <cellStyle name="Normal 16 2 3 3 2 5" xfId="4151"/>
    <cellStyle name="Normal 16 2 3 3 2 5 2" xfId="9927"/>
    <cellStyle name="Normal 16 2 3 3 2 6" xfId="7042"/>
    <cellStyle name="Normal 16 2 3 3 3" xfId="1278"/>
    <cellStyle name="Normal 16 2 3 3 3 2" xfId="1982"/>
    <cellStyle name="Normal 16 2 3 3 3 2 2" xfId="3465"/>
    <cellStyle name="Normal 16 2 3 3 3 2 2 2" xfId="6366"/>
    <cellStyle name="Normal 16 2 3 3 3 2 2 2 2" xfId="12142"/>
    <cellStyle name="Normal 16 2 3 3 3 2 2 3" xfId="9257"/>
    <cellStyle name="Normal 16 2 3 3 3 2 3" xfId="4926"/>
    <cellStyle name="Normal 16 2 3 3 3 2 3 2" xfId="10702"/>
    <cellStyle name="Normal 16 2 3 3 3 2 4" xfId="7817"/>
    <cellStyle name="Normal 16 2 3 3 3 3" xfId="2807"/>
    <cellStyle name="Normal 16 2 3 3 3 3 2" xfId="5708"/>
    <cellStyle name="Normal 16 2 3 3 3 3 2 2" xfId="11484"/>
    <cellStyle name="Normal 16 2 3 3 3 3 3" xfId="8599"/>
    <cellStyle name="Normal 16 2 3 3 3 4" xfId="4268"/>
    <cellStyle name="Normal 16 2 3 3 3 4 2" xfId="10044"/>
    <cellStyle name="Normal 16 2 3 3 3 5" xfId="7159"/>
    <cellStyle name="Normal 16 2 3 3 4" xfId="1042"/>
    <cellStyle name="Normal 16 2 3 3 4 2" xfId="1749"/>
    <cellStyle name="Normal 16 2 3 3 4 2 2" xfId="3232"/>
    <cellStyle name="Normal 16 2 3 3 4 2 2 2" xfId="6133"/>
    <cellStyle name="Normal 16 2 3 3 4 2 2 2 2" xfId="11909"/>
    <cellStyle name="Normal 16 2 3 3 4 2 2 3" xfId="9024"/>
    <cellStyle name="Normal 16 2 3 3 4 2 3" xfId="4693"/>
    <cellStyle name="Normal 16 2 3 3 4 2 3 2" xfId="10469"/>
    <cellStyle name="Normal 16 2 3 3 4 2 4" xfId="7584"/>
    <cellStyle name="Normal 16 2 3 3 4 3" xfId="2573"/>
    <cellStyle name="Normal 16 2 3 3 4 3 2" xfId="5475"/>
    <cellStyle name="Normal 16 2 3 3 4 3 2 2" xfId="11251"/>
    <cellStyle name="Normal 16 2 3 3 4 3 3" xfId="8366"/>
    <cellStyle name="Normal 16 2 3 3 4 4" xfId="4035"/>
    <cellStyle name="Normal 16 2 3 3 4 4 2" xfId="9811"/>
    <cellStyle name="Normal 16 2 3 3 4 5" xfId="6926"/>
    <cellStyle name="Normal 16 2 3 3 5" xfId="1577"/>
    <cellStyle name="Normal 16 2 3 3 5 2" xfId="3061"/>
    <cellStyle name="Normal 16 2 3 3 5 2 2" xfId="5962"/>
    <cellStyle name="Normal 16 2 3 3 5 2 2 2" xfId="11738"/>
    <cellStyle name="Normal 16 2 3 3 5 2 3" xfId="8853"/>
    <cellStyle name="Normal 16 2 3 3 5 3" xfId="4522"/>
    <cellStyle name="Normal 16 2 3 3 5 3 2" xfId="10298"/>
    <cellStyle name="Normal 16 2 3 3 5 4" xfId="7413"/>
    <cellStyle name="Normal 16 2 3 3 6" xfId="2400"/>
    <cellStyle name="Normal 16 2 3 3 6 2" xfId="5304"/>
    <cellStyle name="Normal 16 2 3 3 6 2 2" xfId="11080"/>
    <cellStyle name="Normal 16 2 3 3 6 3" xfId="8195"/>
    <cellStyle name="Normal 16 2 3 3 7" xfId="3864"/>
    <cellStyle name="Normal 16 2 3 3 7 2" xfId="9640"/>
    <cellStyle name="Normal 16 2 3 3 8" xfId="6755"/>
    <cellStyle name="Normal 16 2 3 3 9" xfId="37909"/>
    <cellStyle name="Normal 16 2 3 4" xfId="900"/>
    <cellStyle name="Normal 16 2 3 4 2" xfId="1342"/>
    <cellStyle name="Normal 16 2 3 4 2 2" xfId="2046"/>
    <cellStyle name="Normal 16 2 3 4 2 2 2" xfId="3529"/>
    <cellStyle name="Normal 16 2 3 4 2 2 2 2" xfId="6430"/>
    <cellStyle name="Normal 16 2 3 4 2 2 2 2 2" xfId="12206"/>
    <cellStyle name="Normal 16 2 3 4 2 2 2 3" xfId="9321"/>
    <cellStyle name="Normal 16 2 3 4 2 2 3" xfId="4990"/>
    <cellStyle name="Normal 16 2 3 4 2 2 3 2" xfId="10766"/>
    <cellStyle name="Normal 16 2 3 4 2 2 4" xfId="7881"/>
    <cellStyle name="Normal 16 2 3 4 2 3" xfId="2871"/>
    <cellStyle name="Normal 16 2 3 4 2 3 2" xfId="5772"/>
    <cellStyle name="Normal 16 2 3 4 2 3 2 2" xfId="11548"/>
    <cellStyle name="Normal 16 2 3 4 2 3 3" xfId="8663"/>
    <cellStyle name="Normal 16 2 3 4 2 4" xfId="4332"/>
    <cellStyle name="Normal 16 2 3 4 2 4 2" xfId="10108"/>
    <cellStyle name="Normal 16 2 3 4 2 5" xfId="7223"/>
    <cellStyle name="Normal 16 2 3 4 3" xfId="1109"/>
    <cellStyle name="Normal 16 2 3 4 3 2" xfId="1813"/>
    <cellStyle name="Normal 16 2 3 4 3 2 2" xfId="3296"/>
    <cellStyle name="Normal 16 2 3 4 3 2 2 2" xfId="6197"/>
    <cellStyle name="Normal 16 2 3 4 3 2 2 2 2" xfId="11973"/>
    <cellStyle name="Normal 16 2 3 4 3 2 2 3" xfId="9088"/>
    <cellStyle name="Normal 16 2 3 4 3 2 3" xfId="4757"/>
    <cellStyle name="Normal 16 2 3 4 3 2 3 2" xfId="10533"/>
    <cellStyle name="Normal 16 2 3 4 3 2 4" xfId="7648"/>
    <cellStyle name="Normal 16 2 3 4 3 3" xfId="2638"/>
    <cellStyle name="Normal 16 2 3 4 3 3 2" xfId="5539"/>
    <cellStyle name="Normal 16 2 3 4 3 3 2 2" xfId="11315"/>
    <cellStyle name="Normal 16 2 3 4 3 3 3" xfId="8430"/>
    <cellStyle name="Normal 16 2 3 4 3 4" xfId="4099"/>
    <cellStyle name="Normal 16 2 3 4 3 4 2" xfId="9875"/>
    <cellStyle name="Normal 16 2 3 4 3 5" xfId="6990"/>
    <cellStyle name="Normal 16 2 3 4 4" xfId="1634"/>
    <cellStyle name="Normal 16 2 3 4 4 2" xfId="3117"/>
    <cellStyle name="Normal 16 2 3 4 4 2 2" xfId="6018"/>
    <cellStyle name="Normal 16 2 3 4 4 2 2 2" xfId="11794"/>
    <cellStyle name="Normal 16 2 3 4 4 2 3" xfId="8909"/>
    <cellStyle name="Normal 16 2 3 4 4 3" xfId="4578"/>
    <cellStyle name="Normal 16 2 3 4 4 3 2" xfId="10354"/>
    <cellStyle name="Normal 16 2 3 4 4 4" xfId="7469"/>
    <cellStyle name="Normal 16 2 3 4 5" xfId="2457"/>
    <cellStyle name="Normal 16 2 3 4 5 2" xfId="5360"/>
    <cellStyle name="Normal 16 2 3 4 5 2 2" xfId="11136"/>
    <cellStyle name="Normal 16 2 3 4 5 3" xfId="8251"/>
    <cellStyle name="Normal 16 2 3 4 6" xfId="3920"/>
    <cellStyle name="Normal 16 2 3 4 6 2" xfId="9696"/>
    <cellStyle name="Normal 16 2 3 4 7" xfId="6811"/>
    <cellStyle name="Normal 16 2 3 4 8" xfId="49136"/>
    <cellStyle name="Normal 16 2 3 5" xfId="1226"/>
    <cellStyle name="Normal 16 2 3 5 2" xfId="1930"/>
    <cellStyle name="Normal 16 2 3 5 2 2" xfId="3413"/>
    <cellStyle name="Normal 16 2 3 5 2 2 2" xfId="6314"/>
    <cellStyle name="Normal 16 2 3 5 2 2 2 2" xfId="12090"/>
    <cellStyle name="Normal 16 2 3 5 2 2 3" xfId="9205"/>
    <cellStyle name="Normal 16 2 3 5 2 3" xfId="4874"/>
    <cellStyle name="Normal 16 2 3 5 2 3 2" xfId="10650"/>
    <cellStyle name="Normal 16 2 3 5 2 4" xfId="7765"/>
    <cellStyle name="Normal 16 2 3 5 3" xfId="2755"/>
    <cellStyle name="Normal 16 2 3 5 3 2" xfId="5656"/>
    <cellStyle name="Normal 16 2 3 5 3 2 2" xfId="11432"/>
    <cellStyle name="Normal 16 2 3 5 3 3" xfId="8547"/>
    <cellStyle name="Normal 16 2 3 5 4" xfId="4216"/>
    <cellStyle name="Normal 16 2 3 5 4 2" xfId="9992"/>
    <cellStyle name="Normal 16 2 3 5 5" xfId="7107"/>
    <cellStyle name="Normal 16 2 3 5 6" xfId="53757"/>
    <cellStyle name="Normal 16 2 3 6" xfId="989"/>
    <cellStyle name="Normal 16 2 3 6 2" xfId="1697"/>
    <cellStyle name="Normal 16 2 3 6 2 2" xfId="3180"/>
    <cellStyle name="Normal 16 2 3 6 2 2 2" xfId="6081"/>
    <cellStyle name="Normal 16 2 3 6 2 2 2 2" xfId="11857"/>
    <cellStyle name="Normal 16 2 3 6 2 2 3" xfId="8972"/>
    <cellStyle name="Normal 16 2 3 6 2 3" xfId="4641"/>
    <cellStyle name="Normal 16 2 3 6 2 3 2" xfId="10417"/>
    <cellStyle name="Normal 16 2 3 6 2 4" xfId="7532"/>
    <cellStyle name="Normal 16 2 3 6 3" xfId="2521"/>
    <cellStyle name="Normal 16 2 3 6 3 2" xfId="5423"/>
    <cellStyle name="Normal 16 2 3 6 3 2 2" xfId="11199"/>
    <cellStyle name="Normal 16 2 3 6 3 3" xfId="8314"/>
    <cellStyle name="Normal 16 2 3 6 4" xfId="3983"/>
    <cellStyle name="Normal 16 2 3 6 4 2" xfId="9759"/>
    <cellStyle name="Normal 16 2 3 6 5" xfId="6874"/>
    <cellStyle name="Normal 16 2 3 7" xfId="2164"/>
    <cellStyle name="Normal 16 2 3 7 2" xfId="3643"/>
    <cellStyle name="Normal 16 2 3 7 2 2" xfId="6544"/>
    <cellStyle name="Normal 16 2 3 7 2 2 2" xfId="12320"/>
    <cellStyle name="Normal 16 2 3 7 2 3" xfId="9435"/>
    <cellStyle name="Normal 16 2 3 7 3" xfId="5104"/>
    <cellStyle name="Normal 16 2 3 7 3 2" xfId="10880"/>
    <cellStyle name="Normal 16 2 3 7 4" xfId="7995"/>
    <cellStyle name="Normal 16 2 3 8" xfId="2223"/>
    <cellStyle name="Normal 16 2 3 8 2" xfId="3700"/>
    <cellStyle name="Normal 16 2 3 8 2 2" xfId="6601"/>
    <cellStyle name="Normal 16 2 3 8 2 2 2" xfId="12377"/>
    <cellStyle name="Normal 16 2 3 8 2 3" xfId="9492"/>
    <cellStyle name="Normal 16 2 3 8 3" xfId="5161"/>
    <cellStyle name="Normal 16 2 3 8 3 2" xfId="10937"/>
    <cellStyle name="Normal 16 2 3 8 4" xfId="8052"/>
    <cellStyle name="Normal 16 2 3 9" xfId="1493"/>
    <cellStyle name="Normal 16 2 3 9 2" xfId="2980"/>
    <cellStyle name="Normal 16 2 3 9 2 2" xfId="5881"/>
    <cellStyle name="Normal 16 2 3 9 2 2 2" xfId="11657"/>
    <cellStyle name="Normal 16 2 3 9 2 3" xfId="8772"/>
    <cellStyle name="Normal 16 2 3 9 3" xfId="4441"/>
    <cellStyle name="Normal 16 2 3 9 3 2" xfId="10217"/>
    <cellStyle name="Normal 16 2 3 9 4" xfId="7332"/>
    <cellStyle name="Normal 16 2 4" xfId="671"/>
    <cellStyle name="Normal 16 2 4 10" xfId="3797"/>
    <cellStyle name="Normal 16 2 4 10 2" xfId="9573"/>
    <cellStyle name="Normal 16 2 4 11" xfId="6688"/>
    <cellStyle name="Normal 16 2 4 12" xfId="25218"/>
    <cellStyle name="Normal 16 2 4 2" xfId="844"/>
    <cellStyle name="Normal 16 2 4 2 2" xfId="1175"/>
    <cellStyle name="Normal 16 2 4 2 2 2" xfId="1408"/>
    <cellStyle name="Normal 16 2 4 2 2 2 2" xfId="2112"/>
    <cellStyle name="Normal 16 2 4 2 2 2 2 2" xfId="3595"/>
    <cellStyle name="Normal 16 2 4 2 2 2 2 2 2" xfId="6496"/>
    <cellStyle name="Normal 16 2 4 2 2 2 2 2 2 2" xfId="12272"/>
    <cellStyle name="Normal 16 2 4 2 2 2 2 2 3" xfId="9387"/>
    <cellStyle name="Normal 16 2 4 2 2 2 2 3" xfId="5056"/>
    <cellStyle name="Normal 16 2 4 2 2 2 2 3 2" xfId="10832"/>
    <cellStyle name="Normal 16 2 4 2 2 2 2 4" xfId="7947"/>
    <cellStyle name="Normal 16 2 4 2 2 2 3" xfId="2937"/>
    <cellStyle name="Normal 16 2 4 2 2 2 3 2" xfId="5838"/>
    <cellStyle name="Normal 16 2 4 2 2 2 3 2 2" xfId="11614"/>
    <cellStyle name="Normal 16 2 4 2 2 2 3 3" xfId="8729"/>
    <cellStyle name="Normal 16 2 4 2 2 2 4" xfId="4398"/>
    <cellStyle name="Normal 16 2 4 2 2 2 4 2" xfId="10174"/>
    <cellStyle name="Normal 16 2 4 2 2 2 5" xfId="7289"/>
    <cellStyle name="Normal 16 2 4 2 2 3" xfId="1879"/>
    <cellStyle name="Normal 16 2 4 2 2 3 2" xfId="3362"/>
    <cellStyle name="Normal 16 2 4 2 2 3 2 2" xfId="6263"/>
    <cellStyle name="Normal 16 2 4 2 2 3 2 2 2" xfId="12039"/>
    <cellStyle name="Normal 16 2 4 2 2 3 2 3" xfId="9154"/>
    <cellStyle name="Normal 16 2 4 2 2 3 3" xfId="4823"/>
    <cellStyle name="Normal 16 2 4 2 2 3 3 2" xfId="10599"/>
    <cellStyle name="Normal 16 2 4 2 2 3 4" xfId="7714"/>
    <cellStyle name="Normal 16 2 4 2 2 4" xfId="2704"/>
    <cellStyle name="Normal 16 2 4 2 2 4 2" xfId="5605"/>
    <cellStyle name="Normal 16 2 4 2 2 4 2 2" xfId="11381"/>
    <cellStyle name="Normal 16 2 4 2 2 4 3" xfId="8496"/>
    <cellStyle name="Normal 16 2 4 2 2 5" xfId="4165"/>
    <cellStyle name="Normal 16 2 4 2 2 5 2" xfId="9941"/>
    <cellStyle name="Normal 16 2 4 2 2 6" xfId="7056"/>
    <cellStyle name="Normal 16 2 4 2 2 7" xfId="44434"/>
    <cellStyle name="Normal 16 2 4 2 3" xfId="1292"/>
    <cellStyle name="Normal 16 2 4 2 3 2" xfId="1996"/>
    <cellStyle name="Normal 16 2 4 2 3 2 2" xfId="3479"/>
    <cellStyle name="Normal 16 2 4 2 3 2 2 2" xfId="6380"/>
    <cellStyle name="Normal 16 2 4 2 3 2 2 2 2" xfId="12156"/>
    <cellStyle name="Normal 16 2 4 2 3 2 2 3" xfId="9271"/>
    <cellStyle name="Normal 16 2 4 2 3 2 3" xfId="4940"/>
    <cellStyle name="Normal 16 2 4 2 3 2 3 2" xfId="10716"/>
    <cellStyle name="Normal 16 2 4 2 3 2 4" xfId="7831"/>
    <cellStyle name="Normal 16 2 4 2 3 3" xfId="2821"/>
    <cellStyle name="Normal 16 2 4 2 3 3 2" xfId="5722"/>
    <cellStyle name="Normal 16 2 4 2 3 3 2 2" xfId="11498"/>
    <cellStyle name="Normal 16 2 4 2 3 3 3" xfId="8613"/>
    <cellStyle name="Normal 16 2 4 2 3 4" xfId="4282"/>
    <cellStyle name="Normal 16 2 4 2 3 4 2" xfId="10058"/>
    <cellStyle name="Normal 16 2 4 2 3 5" xfId="7173"/>
    <cellStyle name="Normal 16 2 4 2 4" xfId="1056"/>
    <cellStyle name="Normal 16 2 4 2 4 2" xfId="1763"/>
    <cellStyle name="Normal 16 2 4 2 4 2 2" xfId="3246"/>
    <cellStyle name="Normal 16 2 4 2 4 2 2 2" xfId="6147"/>
    <cellStyle name="Normal 16 2 4 2 4 2 2 2 2" xfId="11923"/>
    <cellStyle name="Normal 16 2 4 2 4 2 2 3" xfId="9038"/>
    <cellStyle name="Normal 16 2 4 2 4 2 3" xfId="4707"/>
    <cellStyle name="Normal 16 2 4 2 4 2 3 2" xfId="10483"/>
    <cellStyle name="Normal 16 2 4 2 4 2 4" xfId="7598"/>
    <cellStyle name="Normal 16 2 4 2 4 3" xfId="2587"/>
    <cellStyle name="Normal 16 2 4 2 4 3 2" xfId="5489"/>
    <cellStyle name="Normal 16 2 4 2 4 3 2 2" xfId="11265"/>
    <cellStyle name="Normal 16 2 4 2 4 3 3" xfId="8380"/>
    <cellStyle name="Normal 16 2 4 2 4 4" xfId="4049"/>
    <cellStyle name="Normal 16 2 4 2 4 4 2" xfId="9825"/>
    <cellStyle name="Normal 16 2 4 2 4 5" xfId="6940"/>
    <cellStyle name="Normal 16 2 4 2 5" xfId="1591"/>
    <cellStyle name="Normal 16 2 4 2 5 2" xfId="3075"/>
    <cellStyle name="Normal 16 2 4 2 5 2 2" xfId="5976"/>
    <cellStyle name="Normal 16 2 4 2 5 2 2 2" xfId="11752"/>
    <cellStyle name="Normal 16 2 4 2 5 2 3" xfId="8867"/>
    <cellStyle name="Normal 16 2 4 2 5 3" xfId="4536"/>
    <cellStyle name="Normal 16 2 4 2 5 3 2" xfId="10312"/>
    <cellStyle name="Normal 16 2 4 2 5 4" xfId="7427"/>
    <cellStyle name="Normal 16 2 4 2 6" xfId="2414"/>
    <cellStyle name="Normal 16 2 4 2 6 2" xfId="5318"/>
    <cellStyle name="Normal 16 2 4 2 6 2 2" xfId="11094"/>
    <cellStyle name="Normal 16 2 4 2 6 3" xfId="8209"/>
    <cellStyle name="Normal 16 2 4 2 7" xfId="3878"/>
    <cellStyle name="Normal 16 2 4 2 7 2" xfId="9654"/>
    <cellStyle name="Normal 16 2 4 2 8" xfId="6769"/>
    <cellStyle name="Normal 16 2 4 2 9" xfId="35237"/>
    <cellStyle name="Normal 16 2 4 3" xfId="914"/>
    <cellStyle name="Normal 16 2 4 3 2" xfId="1326"/>
    <cellStyle name="Normal 16 2 4 3 2 2" xfId="2030"/>
    <cellStyle name="Normal 16 2 4 3 2 2 2" xfId="3513"/>
    <cellStyle name="Normal 16 2 4 3 2 2 2 2" xfId="6414"/>
    <cellStyle name="Normal 16 2 4 3 2 2 2 2 2" xfId="12190"/>
    <cellStyle name="Normal 16 2 4 3 2 2 2 3" xfId="9305"/>
    <cellStyle name="Normal 16 2 4 3 2 2 3" xfId="4974"/>
    <cellStyle name="Normal 16 2 4 3 2 2 3 2" xfId="10750"/>
    <cellStyle name="Normal 16 2 4 3 2 2 4" xfId="7865"/>
    <cellStyle name="Normal 16 2 4 3 2 3" xfId="2855"/>
    <cellStyle name="Normal 16 2 4 3 2 3 2" xfId="5756"/>
    <cellStyle name="Normal 16 2 4 3 2 3 2 2" xfId="11532"/>
    <cellStyle name="Normal 16 2 4 3 2 3 3" xfId="8647"/>
    <cellStyle name="Normal 16 2 4 3 2 4" xfId="4316"/>
    <cellStyle name="Normal 16 2 4 3 2 4 2" xfId="10092"/>
    <cellStyle name="Normal 16 2 4 3 2 5" xfId="7207"/>
    <cellStyle name="Normal 16 2 4 3 3" xfId="1093"/>
    <cellStyle name="Normal 16 2 4 3 3 2" xfId="1797"/>
    <cellStyle name="Normal 16 2 4 3 3 2 2" xfId="3280"/>
    <cellStyle name="Normal 16 2 4 3 3 2 2 2" xfId="6181"/>
    <cellStyle name="Normal 16 2 4 3 3 2 2 2 2" xfId="11957"/>
    <cellStyle name="Normal 16 2 4 3 3 2 2 3" xfId="9072"/>
    <cellStyle name="Normal 16 2 4 3 3 2 3" xfId="4741"/>
    <cellStyle name="Normal 16 2 4 3 3 2 3 2" xfId="10517"/>
    <cellStyle name="Normal 16 2 4 3 3 2 4" xfId="7632"/>
    <cellStyle name="Normal 16 2 4 3 3 3" xfId="2622"/>
    <cellStyle name="Normal 16 2 4 3 3 3 2" xfId="5523"/>
    <cellStyle name="Normal 16 2 4 3 3 3 2 2" xfId="11299"/>
    <cellStyle name="Normal 16 2 4 3 3 3 3" xfId="8414"/>
    <cellStyle name="Normal 16 2 4 3 3 4" xfId="4083"/>
    <cellStyle name="Normal 16 2 4 3 3 4 2" xfId="9859"/>
    <cellStyle name="Normal 16 2 4 3 3 5" xfId="6974"/>
    <cellStyle name="Normal 16 2 4 3 4" xfId="1648"/>
    <cellStyle name="Normal 16 2 4 3 4 2" xfId="3131"/>
    <cellStyle name="Normal 16 2 4 3 4 2 2" xfId="6032"/>
    <cellStyle name="Normal 16 2 4 3 4 2 2 2" xfId="11808"/>
    <cellStyle name="Normal 16 2 4 3 4 2 3" xfId="8923"/>
    <cellStyle name="Normal 16 2 4 3 4 3" xfId="4592"/>
    <cellStyle name="Normal 16 2 4 3 4 3 2" xfId="10368"/>
    <cellStyle name="Normal 16 2 4 3 4 4" xfId="7483"/>
    <cellStyle name="Normal 16 2 4 3 5" xfId="2471"/>
    <cellStyle name="Normal 16 2 4 3 5 2" xfId="5374"/>
    <cellStyle name="Normal 16 2 4 3 5 2 2" xfId="11150"/>
    <cellStyle name="Normal 16 2 4 3 5 3" xfId="8265"/>
    <cellStyle name="Normal 16 2 4 3 6" xfId="3934"/>
    <cellStyle name="Normal 16 2 4 3 6 2" xfId="9710"/>
    <cellStyle name="Normal 16 2 4 3 7" xfId="6825"/>
    <cellStyle name="Normal 16 2 4 3 8" xfId="39210"/>
    <cellStyle name="Normal 16 2 4 4" xfId="1210"/>
    <cellStyle name="Normal 16 2 4 4 2" xfId="1914"/>
    <cellStyle name="Normal 16 2 4 4 2 2" xfId="3397"/>
    <cellStyle name="Normal 16 2 4 4 2 2 2" xfId="6298"/>
    <cellStyle name="Normal 16 2 4 4 2 2 2 2" xfId="12074"/>
    <cellStyle name="Normal 16 2 4 4 2 2 3" xfId="9189"/>
    <cellStyle name="Normal 16 2 4 4 2 3" xfId="4858"/>
    <cellStyle name="Normal 16 2 4 4 2 3 2" xfId="10634"/>
    <cellStyle name="Normal 16 2 4 4 2 4" xfId="7749"/>
    <cellStyle name="Normal 16 2 4 4 3" xfId="2739"/>
    <cellStyle name="Normal 16 2 4 4 3 2" xfId="5640"/>
    <cellStyle name="Normal 16 2 4 4 3 2 2" xfId="11416"/>
    <cellStyle name="Normal 16 2 4 4 3 3" xfId="8531"/>
    <cellStyle name="Normal 16 2 4 4 4" xfId="4200"/>
    <cellStyle name="Normal 16 2 4 4 4 2" xfId="9976"/>
    <cellStyle name="Normal 16 2 4 4 5" xfId="7091"/>
    <cellStyle name="Normal 16 2 4 4 6" xfId="49137"/>
    <cellStyle name="Normal 16 2 4 5" xfId="973"/>
    <cellStyle name="Normal 16 2 4 5 2" xfId="1681"/>
    <cellStyle name="Normal 16 2 4 5 2 2" xfId="3164"/>
    <cellStyle name="Normal 16 2 4 5 2 2 2" xfId="6065"/>
    <cellStyle name="Normal 16 2 4 5 2 2 2 2" xfId="11841"/>
    <cellStyle name="Normal 16 2 4 5 2 2 3" xfId="8956"/>
    <cellStyle name="Normal 16 2 4 5 2 3" xfId="4625"/>
    <cellStyle name="Normal 16 2 4 5 2 3 2" xfId="10401"/>
    <cellStyle name="Normal 16 2 4 5 2 4" xfId="7516"/>
    <cellStyle name="Normal 16 2 4 5 3" xfId="2505"/>
    <cellStyle name="Normal 16 2 4 5 3 2" xfId="5407"/>
    <cellStyle name="Normal 16 2 4 5 3 2 2" xfId="11183"/>
    <cellStyle name="Normal 16 2 4 5 3 3" xfId="8298"/>
    <cellStyle name="Normal 16 2 4 5 4" xfId="3967"/>
    <cellStyle name="Normal 16 2 4 5 4 2" xfId="9743"/>
    <cellStyle name="Normal 16 2 4 5 5" xfId="6858"/>
    <cellStyle name="Normal 16 2 4 5 6" xfId="53758"/>
    <cellStyle name="Normal 16 2 4 6" xfId="2148"/>
    <cellStyle name="Normal 16 2 4 6 2" xfId="3627"/>
    <cellStyle name="Normal 16 2 4 6 2 2" xfId="6528"/>
    <cellStyle name="Normal 16 2 4 6 2 2 2" xfId="12304"/>
    <cellStyle name="Normal 16 2 4 6 2 3" xfId="9419"/>
    <cellStyle name="Normal 16 2 4 6 3" xfId="5088"/>
    <cellStyle name="Normal 16 2 4 6 3 2" xfId="10864"/>
    <cellStyle name="Normal 16 2 4 6 4" xfId="7979"/>
    <cellStyle name="Normal 16 2 4 7" xfId="2207"/>
    <cellStyle name="Normal 16 2 4 7 2" xfId="3684"/>
    <cellStyle name="Normal 16 2 4 7 2 2" xfId="6585"/>
    <cellStyle name="Normal 16 2 4 7 2 2 2" xfId="12361"/>
    <cellStyle name="Normal 16 2 4 7 2 3" xfId="9476"/>
    <cellStyle name="Normal 16 2 4 7 3" xfId="5145"/>
    <cellStyle name="Normal 16 2 4 7 3 2" xfId="10921"/>
    <cellStyle name="Normal 16 2 4 7 4" xfId="8036"/>
    <cellStyle name="Normal 16 2 4 8" xfId="1508"/>
    <cellStyle name="Normal 16 2 4 8 2" xfId="2994"/>
    <cellStyle name="Normal 16 2 4 8 2 2" xfId="5895"/>
    <cellStyle name="Normal 16 2 4 8 2 2 2" xfId="11671"/>
    <cellStyle name="Normal 16 2 4 8 2 3" xfId="8786"/>
    <cellStyle name="Normal 16 2 4 8 3" xfId="4455"/>
    <cellStyle name="Normal 16 2 4 8 3 2" xfId="10231"/>
    <cellStyle name="Normal 16 2 4 8 4" xfId="7346"/>
    <cellStyle name="Normal 16 2 4 9" xfId="2332"/>
    <cellStyle name="Normal 16 2 4 9 2" xfId="5237"/>
    <cellStyle name="Normal 16 2 4 9 2 2" xfId="11013"/>
    <cellStyle name="Normal 16 2 4 9 3" xfId="8128"/>
    <cellStyle name="Normal 16 2 5" xfId="809"/>
    <cellStyle name="Normal 16 2 5 10" xfId="6739"/>
    <cellStyle name="Normal 16 2 5 11" xfId="26498"/>
    <cellStyle name="Normal 16 2 5 2" xfId="1119"/>
    <cellStyle name="Normal 16 2 5 2 2" xfId="1352"/>
    <cellStyle name="Normal 16 2 5 2 2 2" xfId="2056"/>
    <cellStyle name="Normal 16 2 5 2 2 2 2" xfId="3539"/>
    <cellStyle name="Normal 16 2 5 2 2 2 2 2" xfId="6440"/>
    <cellStyle name="Normal 16 2 5 2 2 2 2 2 2" xfId="12216"/>
    <cellStyle name="Normal 16 2 5 2 2 2 2 3" xfId="9331"/>
    <cellStyle name="Normal 16 2 5 2 2 2 3" xfId="5000"/>
    <cellStyle name="Normal 16 2 5 2 2 2 3 2" xfId="10776"/>
    <cellStyle name="Normal 16 2 5 2 2 2 4" xfId="7891"/>
    <cellStyle name="Normal 16 2 5 2 2 3" xfId="2881"/>
    <cellStyle name="Normal 16 2 5 2 2 3 2" xfId="5782"/>
    <cellStyle name="Normal 16 2 5 2 2 3 2 2" xfId="11558"/>
    <cellStyle name="Normal 16 2 5 2 2 3 3" xfId="8673"/>
    <cellStyle name="Normal 16 2 5 2 2 4" xfId="4342"/>
    <cellStyle name="Normal 16 2 5 2 2 4 2" xfId="10118"/>
    <cellStyle name="Normal 16 2 5 2 2 5" xfId="7233"/>
    <cellStyle name="Normal 16 2 5 2 2 6" xfId="44435"/>
    <cellStyle name="Normal 16 2 5 2 3" xfId="1823"/>
    <cellStyle name="Normal 16 2 5 2 3 2" xfId="3306"/>
    <cellStyle name="Normal 16 2 5 2 3 2 2" xfId="6207"/>
    <cellStyle name="Normal 16 2 5 2 3 2 2 2" xfId="11983"/>
    <cellStyle name="Normal 16 2 5 2 3 2 3" xfId="9098"/>
    <cellStyle name="Normal 16 2 5 2 3 3" xfId="4767"/>
    <cellStyle name="Normal 16 2 5 2 3 3 2" xfId="10543"/>
    <cellStyle name="Normal 16 2 5 2 3 4" xfId="7658"/>
    <cellStyle name="Normal 16 2 5 2 4" xfId="2648"/>
    <cellStyle name="Normal 16 2 5 2 4 2" xfId="5549"/>
    <cellStyle name="Normal 16 2 5 2 4 2 2" xfId="11325"/>
    <cellStyle name="Normal 16 2 5 2 4 3" xfId="8440"/>
    <cellStyle name="Normal 16 2 5 2 5" xfId="4109"/>
    <cellStyle name="Normal 16 2 5 2 5 2" xfId="9885"/>
    <cellStyle name="Normal 16 2 5 2 6" xfId="7000"/>
    <cellStyle name="Normal 16 2 5 2 7" xfId="35238"/>
    <cellStyle name="Normal 16 2 5 3" xfId="1236"/>
    <cellStyle name="Normal 16 2 5 3 2" xfId="1940"/>
    <cellStyle name="Normal 16 2 5 3 2 2" xfId="3423"/>
    <cellStyle name="Normal 16 2 5 3 2 2 2" xfId="6324"/>
    <cellStyle name="Normal 16 2 5 3 2 2 2 2" xfId="12100"/>
    <cellStyle name="Normal 16 2 5 3 2 2 3" xfId="9215"/>
    <cellStyle name="Normal 16 2 5 3 2 3" xfId="4884"/>
    <cellStyle name="Normal 16 2 5 3 2 3 2" xfId="10660"/>
    <cellStyle name="Normal 16 2 5 3 2 4" xfId="7775"/>
    <cellStyle name="Normal 16 2 5 3 3" xfId="2765"/>
    <cellStyle name="Normal 16 2 5 3 3 2" xfId="5666"/>
    <cellStyle name="Normal 16 2 5 3 3 2 2" xfId="11442"/>
    <cellStyle name="Normal 16 2 5 3 3 3" xfId="8557"/>
    <cellStyle name="Normal 16 2 5 3 4" xfId="4226"/>
    <cellStyle name="Normal 16 2 5 3 4 2" xfId="10002"/>
    <cellStyle name="Normal 16 2 5 3 5" xfId="7117"/>
    <cellStyle name="Normal 16 2 5 3 6" xfId="40509"/>
    <cellStyle name="Normal 16 2 5 4" xfId="999"/>
    <cellStyle name="Normal 16 2 5 4 2" xfId="1707"/>
    <cellStyle name="Normal 16 2 5 4 2 2" xfId="3190"/>
    <cellStyle name="Normal 16 2 5 4 2 2 2" xfId="6091"/>
    <cellStyle name="Normal 16 2 5 4 2 2 2 2" xfId="11867"/>
    <cellStyle name="Normal 16 2 5 4 2 2 3" xfId="8982"/>
    <cellStyle name="Normal 16 2 5 4 2 3" xfId="4651"/>
    <cellStyle name="Normal 16 2 5 4 2 3 2" xfId="10427"/>
    <cellStyle name="Normal 16 2 5 4 2 4" xfId="7542"/>
    <cellStyle name="Normal 16 2 5 4 3" xfId="2531"/>
    <cellStyle name="Normal 16 2 5 4 3 2" xfId="5433"/>
    <cellStyle name="Normal 16 2 5 4 3 2 2" xfId="11209"/>
    <cellStyle name="Normal 16 2 5 4 3 3" xfId="8324"/>
    <cellStyle name="Normal 16 2 5 4 4" xfId="3993"/>
    <cellStyle name="Normal 16 2 5 4 4 2" xfId="9769"/>
    <cellStyle name="Normal 16 2 5 4 5" xfId="6884"/>
    <cellStyle name="Normal 16 2 5 4 6" xfId="49138"/>
    <cellStyle name="Normal 16 2 5 5" xfId="2174"/>
    <cellStyle name="Normal 16 2 5 5 2" xfId="3653"/>
    <cellStyle name="Normal 16 2 5 5 2 2" xfId="6554"/>
    <cellStyle name="Normal 16 2 5 5 2 2 2" xfId="12330"/>
    <cellStyle name="Normal 16 2 5 5 2 3" xfId="9445"/>
    <cellStyle name="Normal 16 2 5 5 3" xfId="5114"/>
    <cellStyle name="Normal 16 2 5 5 3 2" xfId="10890"/>
    <cellStyle name="Normal 16 2 5 5 4" xfId="8005"/>
    <cellStyle name="Normal 16 2 5 5 5" xfId="53759"/>
    <cellStyle name="Normal 16 2 5 6" xfId="2233"/>
    <cellStyle name="Normal 16 2 5 6 2" xfId="3710"/>
    <cellStyle name="Normal 16 2 5 6 2 2" xfId="6611"/>
    <cellStyle name="Normal 16 2 5 6 2 2 2" xfId="12387"/>
    <cellStyle name="Normal 16 2 5 6 2 3" xfId="9502"/>
    <cellStyle name="Normal 16 2 5 6 3" xfId="5171"/>
    <cellStyle name="Normal 16 2 5 6 3 2" xfId="10947"/>
    <cellStyle name="Normal 16 2 5 6 4" xfId="8062"/>
    <cellStyle name="Normal 16 2 5 7" xfId="1561"/>
    <cellStyle name="Normal 16 2 5 7 2" xfId="3045"/>
    <cellStyle name="Normal 16 2 5 7 2 2" xfId="5946"/>
    <cellStyle name="Normal 16 2 5 7 2 2 2" xfId="11722"/>
    <cellStyle name="Normal 16 2 5 7 2 3" xfId="8837"/>
    <cellStyle name="Normal 16 2 5 7 3" xfId="4506"/>
    <cellStyle name="Normal 16 2 5 7 3 2" xfId="10282"/>
    <cellStyle name="Normal 16 2 5 7 4" xfId="7397"/>
    <cellStyle name="Normal 16 2 5 8" xfId="2384"/>
    <cellStyle name="Normal 16 2 5 8 2" xfId="5288"/>
    <cellStyle name="Normal 16 2 5 8 2 2" xfId="11064"/>
    <cellStyle name="Normal 16 2 5 8 3" xfId="8179"/>
    <cellStyle name="Normal 16 2 5 9" xfId="3848"/>
    <cellStyle name="Normal 16 2 5 9 2" xfId="9624"/>
    <cellStyle name="Normal 16 2 6" xfId="884"/>
    <cellStyle name="Normal 16 2 6 2" xfId="1145"/>
    <cellStyle name="Normal 16 2 6 2 2" xfId="1378"/>
    <cellStyle name="Normal 16 2 6 2 2 2" xfId="2082"/>
    <cellStyle name="Normal 16 2 6 2 2 2 2" xfId="3565"/>
    <cellStyle name="Normal 16 2 6 2 2 2 2 2" xfId="6466"/>
    <cellStyle name="Normal 16 2 6 2 2 2 2 2 2" xfId="12242"/>
    <cellStyle name="Normal 16 2 6 2 2 2 2 3" xfId="9357"/>
    <cellStyle name="Normal 16 2 6 2 2 2 3" xfId="5026"/>
    <cellStyle name="Normal 16 2 6 2 2 2 3 2" xfId="10802"/>
    <cellStyle name="Normal 16 2 6 2 2 2 4" xfId="7917"/>
    <cellStyle name="Normal 16 2 6 2 2 3" xfId="2907"/>
    <cellStyle name="Normal 16 2 6 2 2 3 2" xfId="5808"/>
    <cellStyle name="Normal 16 2 6 2 2 3 2 2" xfId="11584"/>
    <cellStyle name="Normal 16 2 6 2 2 3 3" xfId="8699"/>
    <cellStyle name="Normal 16 2 6 2 2 4" xfId="4368"/>
    <cellStyle name="Normal 16 2 6 2 2 4 2" xfId="10144"/>
    <cellStyle name="Normal 16 2 6 2 2 5" xfId="7259"/>
    <cellStyle name="Normal 16 2 6 2 3" xfId="1849"/>
    <cellStyle name="Normal 16 2 6 2 3 2" xfId="3332"/>
    <cellStyle name="Normal 16 2 6 2 3 2 2" xfId="6233"/>
    <cellStyle name="Normal 16 2 6 2 3 2 2 2" xfId="12009"/>
    <cellStyle name="Normal 16 2 6 2 3 2 3" xfId="9124"/>
    <cellStyle name="Normal 16 2 6 2 3 3" xfId="4793"/>
    <cellStyle name="Normal 16 2 6 2 3 3 2" xfId="10569"/>
    <cellStyle name="Normal 16 2 6 2 3 4" xfId="7684"/>
    <cellStyle name="Normal 16 2 6 2 4" xfId="2674"/>
    <cellStyle name="Normal 16 2 6 2 4 2" xfId="5575"/>
    <cellStyle name="Normal 16 2 6 2 4 2 2" xfId="11351"/>
    <cellStyle name="Normal 16 2 6 2 4 3" xfId="8466"/>
    <cellStyle name="Normal 16 2 6 2 5" xfId="4135"/>
    <cellStyle name="Normal 16 2 6 2 5 2" xfId="9911"/>
    <cellStyle name="Normal 16 2 6 2 6" xfId="7026"/>
    <cellStyle name="Normal 16 2 6 2 7" xfId="44429"/>
    <cellStyle name="Normal 16 2 6 3" xfId="1262"/>
    <cellStyle name="Normal 16 2 6 3 2" xfId="1966"/>
    <cellStyle name="Normal 16 2 6 3 2 2" xfId="3449"/>
    <cellStyle name="Normal 16 2 6 3 2 2 2" xfId="6350"/>
    <cellStyle name="Normal 16 2 6 3 2 2 2 2" xfId="12126"/>
    <cellStyle name="Normal 16 2 6 3 2 2 3" xfId="9241"/>
    <cellStyle name="Normal 16 2 6 3 2 3" xfId="4910"/>
    <cellStyle name="Normal 16 2 6 3 2 3 2" xfId="10686"/>
    <cellStyle name="Normal 16 2 6 3 2 4" xfId="7801"/>
    <cellStyle name="Normal 16 2 6 3 3" xfId="2791"/>
    <cellStyle name="Normal 16 2 6 3 3 2" xfId="5692"/>
    <cellStyle name="Normal 16 2 6 3 3 2 2" xfId="11468"/>
    <cellStyle name="Normal 16 2 6 3 3 3" xfId="8583"/>
    <cellStyle name="Normal 16 2 6 3 4" xfId="4252"/>
    <cellStyle name="Normal 16 2 6 3 4 2" xfId="10028"/>
    <cellStyle name="Normal 16 2 6 3 5" xfId="7143"/>
    <cellStyle name="Normal 16 2 6 4" xfId="1026"/>
    <cellStyle name="Normal 16 2 6 4 2" xfId="1733"/>
    <cellStyle name="Normal 16 2 6 4 2 2" xfId="3216"/>
    <cellStyle name="Normal 16 2 6 4 2 2 2" xfId="6117"/>
    <cellStyle name="Normal 16 2 6 4 2 2 2 2" xfId="11893"/>
    <cellStyle name="Normal 16 2 6 4 2 2 3" xfId="9008"/>
    <cellStyle name="Normal 16 2 6 4 2 3" xfId="4677"/>
    <cellStyle name="Normal 16 2 6 4 2 3 2" xfId="10453"/>
    <cellStyle name="Normal 16 2 6 4 2 4" xfId="7568"/>
    <cellStyle name="Normal 16 2 6 4 3" xfId="2557"/>
    <cellStyle name="Normal 16 2 6 4 3 2" xfId="5459"/>
    <cellStyle name="Normal 16 2 6 4 3 2 2" xfId="11235"/>
    <cellStyle name="Normal 16 2 6 4 3 3" xfId="8350"/>
    <cellStyle name="Normal 16 2 6 4 4" xfId="4019"/>
    <cellStyle name="Normal 16 2 6 4 4 2" xfId="9795"/>
    <cellStyle name="Normal 16 2 6 4 5" xfId="6910"/>
    <cellStyle name="Normal 16 2 6 5" xfId="1618"/>
    <cellStyle name="Normal 16 2 6 5 2" xfId="3101"/>
    <cellStyle name="Normal 16 2 6 5 2 2" xfId="6002"/>
    <cellStyle name="Normal 16 2 6 5 2 2 2" xfId="11778"/>
    <cellStyle name="Normal 16 2 6 5 2 3" xfId="8893"/>
    <cellStyle name="Normal 16 2 6 5 3" xfId="4562"/>
    <cellStyle name="Normal 16 2 6 5 3 2" xfId="10338"/>
    <cellStyle name="Normal 16 2 6 5 4" xfId="7453"/>
    <cellStyle name="Normal 16 2 6 6" xfId="2441"/>
    <cellStyle name="Normal 16 2 6 6 2" xfId="5344"/>
    <cellStyle name="Normal 16 2 6 6 2 2" xfId="11120"/>
    <cellStyle name="Normal 16 2 6 6 3" xfId="8235"/>
    <cellStyle name="Normal 16 2 6 7" xfId="3904"/>
    <cellStyle name="Normal 16 2 6 7 2" xfId="9680"/>
    <cellStyle name="Normal 16 2 6 8" xfId="6795"/>
    <cellStyle name="Normal 16 2 6 9" xfId="35232"/>
    <cellStyle name="Normal 16 2 7" xfId="1086"/>
    <cellStyle name="Normal 16 2 7 2" xfId="1319"/>
    <cellStyle name="Normal 16 2 7 2 2" xfId="2023"/>
    <cellStyle name="Normal 16 2 7 2 2 2" xfId="3506"/>
    <cellStyle name="Normal 16 2 7 2 2 2 2" xfId="6407"/>
    <cellStyle name="Normal 16 2 7 2 2 2 2 2" xfId="12183"/>
    <cellStyle name="Normal 16 2 7 2 2 2 3" xfId="9298"/>
    <cellStyle name="Normal 16 2 7 2 2 3" xfId="4967"/>
    <cellStyle name="Normal 16 2 7 2 2 3 2" xfId="10743"/>
    <cellStyle name="Normal 16 2 7 2 2 4" xfId="7858"/>
    <cellStyle name="Normal 16 2 7 2 3" xfId="2848"/>
    <cellStyle name="Normal 16 2 7 2 3 2" xfId="5749"/>
    <cellStyle name="Normal 16 2 7 2 3 2 2" xfId="11525"/>
    <cellStyle name="Normal 16 2 7 2 3 3" xfId="8640"/>
    <cellStyle name="Normal 16 2 7 2 4" xfId="4309"/>
    <cellStyle name="Normal 16 2 7 2 4 2" xfId="10085"/>
    <cellStyle name="Normal 16 2 7 2 5" xfId="7200"/>
    <cellStyle name="Normal 16 2 7 3" xfId="1790"/>
    <cellStyle name="Normal 16 2 7 3 2" xfId="3273"/>
    <cellStyle name="Normal 16 2 7 3 2 2" xfId="6174"/>
    <cellStyle name="Normal 16 2 7 3 2 2 2" xfId="11950"/>
    <cellStyle name="Normal 16 2 7 3 2 3" xfId="9065"/>
    <cellStyle name="Normal 16 2 7 3 3" xfId="4734"/>
    <cellStyle name="Normal 16 2 7 3 3 2" xfId="10510"/>
    <cellStyle name="Normal 16 2 7 3 4" xfId="7625"/>
    <cellStyle name="Normal 16 2 7 4" xfId="2615"/>
    <cellStyle name="Normal 16 2 7 4 2" xfId="5516"/>
    <cellStyle name="Normal 16 2 7 4 2 2" xfId="11292"/>
    <cellStyle name="Normal 16 2 7 4 3" xfId="8407"/>
    <cellStyle name="Normal 16 2 7 5" xfId="4076"/>
    <cellStyle name="Normal 16 2 7 5 2" xfId="9852"/>
    <cellStyle name="Normal 16 2 7 6" xfId="6967"/>
    <cellStyle name="Normal 16 2 7 7" xfId="37249"/>
    <cellStyle name="Normal 16 2 8" xfId="1203"/>
    <cellStyle name="Normal 16 2 8 2" xfId="1907"/>
    <cellStyle name="Normal 16 2 8 2 2" xfId="3390"/>
    <cellStyle name="Normal 16 2 8 2 2 2" xfId="6291"/>
    <cellStyle name="Normal 16 2 8 2 2 2 2" xfId="12067"/>
    <cellStyle name="Normal 16 2 8 2 2 3" xfId="9182"/>
    <cellStyle name="Normal 16 2 8 2 3" xfId="4851"/>
    <cellStyle name="Normal 16 2 8 2 3 2" xfId="10627"/>
    <cellStyle name="Normal 16 2 8 2 4" xfId="7742"/>
    <cellStyle name="Normal 16 2 8 3" xfId="2732"/>
    <cellStyle name="Normal 16 2 8 3 2" xfId="5633"/>
    <cellStyle name="Normal 16 2 8 3 2 2" xfId="11409"/>
    <cellStyle name="Normal 16 2 8 3 3" xfId="8524"/>
    <cellStyle name="Normal 16 2 8 4" xfId="4193"/>
    <cellStyle name="Normal 16 2 8 4 2" xfId="9969"/>
    <cellStyle name="Normal 16 2 8 5" xfId="7084"/>
    <cellStyle name="Normal 16 2 8 6" xfId="49132"/>
    <cellStyle name="Normal 16 2 9" xfId="966"/>
    <cellStyle name="Normal 16 2 9 2" xfId="1674"/>
    <cellStyle name="Normal 16 2 9 2 2" xfId="3157"/>
    <cellStyle name="Normal 16 2 9 2 2 2" xfId="6058"/>
    <cellStyle name="Normal 16 2 9 2 2 2 2" xfId="11834"/>
    <cellStyle name="Normal 16 2 9 2 2 3" xfId="8949"/>
    <cellStyle name="Normal 16 2 9 2 3" xfId="4618"/>
    <cellStyle name="Normal 16 2 9 2 3 2" xfId="10394"/>
    <cellStyle name="Normal 16 2 9 2 4" xfId="7509"/>
    <cellStyle name="Normal 16 2 9 3" xfId="2498"/>
    <cellStyle name="Normal 16 2 9 3 2" xfId="5400"/>
    <cellStyle name="Normal 16 2 9 3 2 2" xfId="11176"/>
    <cellStyle name="Normal 16 2 9 3 3" xfId="8291"/>
    <cellStyle name="Normal 16 2 9 4" xfId="3960"/>
    <cellStyle name="Normal 16 2 9 4 2" xfId="9736"/>
    <cellStyle name="Normal 16 2 9 5" xfId="6851"/>
    <cellStyle name="Normal 16 2 9 6" xfId="53753"/>
    <cellStyle name="Normal 16 3" xfId="616"/>
    <cellStyle name="Normal 16 3 10" xfId="2300"/>
    <cellStyle name="Normal 16 3 10 2" xfId="5205"/>
    <cellStyle name="Normal 16 3 10 2 2" xfId="10981"/>
    <cellStyle name="Normal 16 3 10 3" xfId="8096"/>
    <cellStyle name="Normal 16 3 10 4" xfId="18582"/>
    <cellStyle name="Normal 16 3 11" xfId="3765"/>
    <cellStyle name="Normal 16 3 11 2" xfId="9541"/>
    <cellStyle name="Normal 16 3 12" xfId="6656"/>
    <cellStyle name="Normal 16 3 13" xfId="14238"/>
    <cellStyle name="Normal 16 3 2" xfId="668"/>
    <cellStyle name="Normal 16 3 2 10" xfId="3794"/>
    <cellStyle name="Normal 16 3 2 10 2" xfId="9570"/>
    <cellStyle name="Normal 16 3 2 11" xfId="6685"/>
    <cellStyle name="Normal 16 3 2 12" xfId="23222"/>
    <cellStyle name="Normal 16 3 2 2" xfId="841"/>
    <cellStyle name="Normal 16 3 2 2 2" xfId="1172"/>
    <cellStyle name="Normal 16 3 2 2 2 2" xfId="1405"/>
    <cellStyle name="Normal 16 3 2 2 2 2 2" xfId="2109"/>
    <cellStyle name="Normal 16 3 2 2 2 2 2 2" xfId="3592"/>
    <cellStyle name="Normal 16 3 2 2 2 2 2 2 2" xfId="6493"/>
    <cellStyle name="Normal 16 3 2 2 2 2 2 2 2 2" xfId="12269"/>
    <cellStyle name="Normal 16 3 2 2 2 2 2 2 3" xfId="9384"/>
    <cellStyle name="Normal 16 3 2 2 2 2 2 3" xfId="5053"/>
    <cellStyle name="Normal 16 3 2 2 2 2 2 3 2" xfId="10829"/>
    <cellStyle name="Normal 16 3 2 2 2 2 2 4" xfId="7944"/>
    <cellStyle name="Normal 16 3 2 2 2 2 3" xfId="2934"/>
    <cellStyle name="Normal 16 3 2 2 2 2 3 2" xfId="5835"/>
    <cellStyle name="Normal 16 3 2 2 2 2 3 2 2" xfId="11611"/>
    <cellStyle name="Normal 16 3 2 2 2 2 3 3" xfId="8726"/>
    <cellStyle name="Normal 16 3 2 2 2 2 4" xfId="4395"/>
    <cellStyle name="Normal 16 3 2 2 2 2 4 2" xfId="10171"/>
    <cellStyle name="Normal 16 3 2 2 2 2 5" xfId="7286"/>
    <cellStyle name="Normal 16 3 2 2 2 2 6" xfId="44438"/>
    <cellStyle name="Normal 16 3 2 2 2 3" xfId="1876"/>
    <cellStyle name="Normal 16 3 2 2 2 3 2" xfId="3359"/>
    <cellStyle name="Normal 16 3 2 2 2 3 2 2" xfId="6260"/>
    <cellStyle name="Normal 16 3 2 2 2 3 2 2 2" xfId="12036"/>
    <cellStyle name="Normal 16 3 2 2 2 3 2 3" xfId="9151"/>
    <cellStyle name="Normal 16 3 2 2 2 3 3" xfId="4820"/>
    <cellStyle name="Normal 16 3 2 2 2 3 3 2" xfId="10596"/>
    <cellStyle name="Normal 16 3 2 2 2 3 4" xfId="7711"/>
    <cellStyle name="Normal 16 3 2 2 2 4" xfId="2701"/>
    <cellStyle name="Normal 16 3 2 2 2 4 2" xfId="5602"/>
    <cellStyle name="Normal 16 3 2 2 2 4 2 2" xfId="11378"/>
    <cellStyle name="Normal 16 3 2 2 2 4 3" xfId="8493"/>
    <cellStyle name="Normal 16 3 2 2 2 5" xfId="4162"/>
    <cellStyle name="Normal 16 3 2 2 2 5 2" xfId="9938"/>
    <cellStyle name="Normal 16 3 2 2 2 6" xfId="7053"/>
    <cellStyle name="Normal 16 3 2 2 2 7" xfId="35241"/>
    <cellStyle name="Normal 16 3 2 2 3" xfId="1289"/>
    <cellStyle name="Normal 16 3 2 2 3 2" xfId="1993"/>
    <cellStyle name="Normal 16 3 2 2 3 2 2" xfId="3476"/>
    <cellStyle name="Normal 16 3 2 2 3 2 2 2" xfId="6377"/>
    <cellStyle name="Normal 16 3 2 2 3 2 2 2 2" xfId="12153"/>
    <cellStyle name="Normal 16 3 2 2 3 2 2 3" xfId="9268"/>
    <cellStyle name="Normal 16 3 2 2 3 2 3" xfId="4937"/>
    <cellStyle name="Normal 16 3 2 2 3 2 3 2" xfId="10713"/>
    <cellStyle name="Normal 16 3 2 2 3 2 4" xfId="7828"/>
    <cellStyle name="Normal 16 3 2 2 3 3" xfId="2818"/>
    <cellStyle name="Normal 16 3 2 2 3 3 2" xfId="5719"/>
    <cellStyle name="Normal 16 3 2 2 3 3 2 2" xfId="11495"/>
    <cellStyle name="Normal 16 3 2 2 3 3 3" xfId="8610"/>
    <cellStyle name="Normal 16 3 2 2 3 4" xfId="4279"/>
    <cellStyle name="Normal 16 3 2 2 3 4 2" xfId="10055"/>
    <cellStyle name="Normal 16 3 2 2 3 5" xfId="7170"/>
    <cellStyle name="Normal 16 3 2 2 3 6" xfId="40068"/>
    <cellStyle name="Normal 16 3 2 2 4" xfId="1053"/>
    <cellStyle name="Normal 16 3 2 2 4 2" xfId="1760"/>
    <cellStyle name="Normal 16 3 2 2 4 2 2" xfId="3243"/>
    <cellStyle name="Normal 16 3 2 2 4 2 2 2" xfId="6144"/>
    <cellStyle name="Normal 16 3 2 2 4 2 2 2 2" xfId="11920"/>
    <cellStyle name="Normal 16 3 2 2 4 2 2 3" xfId="9035"/>
    <cellStyle name="Normal 16 3 2 2 4 2 3" xfId="4704"/>
    <cellStyle name="Normal 16 3 2 2 4 2 3 2" xfId="10480"/>
    <cellStyle name="Normal 16 3 2 2 4 2 4" xfId="7595"/>
    <cellStyle name="Normal 16 3 2 2 4 3" xfId="2584"/>
    <cellStyle name="Normal 16 3 2 2 4 3 2" xfId="5486"/>
    <cellStyle name="Normal 16 3 2 2 4 3 2 2" xfId="11262"/>
    <cellStyle name="Normal 16 3 2 2 4 3 3" xfId="8377"/>
    <cellStyle name="Normal 16 3 2 2 4 4" xfId="4046"/>
    <cellStyle name="Normal 16 3 2 2 4 4 2" xfId="9822"/>
    <cellStyle name="Normal 16 3 2 2 4 5" xfId="6937"/>
    <cellStyle name="Normal 16 3 2 2 4 6" xfId="49141"/>
    <cellStyle name="Normal 16 3 2 2 5" xfId="1588"/>
    <cellStyle name="Normal 16 3 2 2 5 2" xfId="3072"/>
    <cellStyle name="Normal 16 3 2 2 5 2 2" xfId="5973"/>
    <cellStyle name="Normal 16 3 2 2 5 2 2 2" xfId="11749"/>
    <cellStyle name="Normal 16 3 2 2 5 2 3" xfId="8864"/>
    <cellStyle name="Normal 16 3 2 2 5 3" xfId="4533"/>
    <cellStyle name="Normal 16 3 2 2 5 3 2" xfId="10309"/>
    <cellStyle name="Normal 16 3 2 2 5 4" xfId="7424"/>
    <cellStyle name="Normal 16 3 2 2 5 5" xfId="53762"/>
    <cellStyle name="Normal 16 3 2 2 6" xfId="2411"/>
    <cellStyle name="Normal 16 3 2 2 6 2" xfId="5315"/>
    <cellStyle name="Normal 16 3 2 2 6 2 2" xfId="11091"/>
    <cellStyle name="Normal 16 3 2 2 6 3" xfId="8206"/>
    <cellStyle name="Normal 16 3 2 2 7" xfId="3875"/>
    <cellStyle name="Normal 16 3 2 2 7 2" xfId="9651"/>
    <cellStyle name="Normal 16 3 2 2 8" xfId="6766"/>
    <cellStyle name="Normal 16 3 2 2 9" xfId="26059"/>
    <cellStyle name="Normal 16 3 2 3" xfId="911"/>
    <cellStyle name="Normal 16 3 2 3 2" xfId="1349"/>
    <cellStyle name="Normal 16 3 2 3 2 2" xfId="2053"/>
    <cellStyle name="Normal 16 3 2 3 2 2 2" xfId="3536"/>
    <cellStyle name="Normal 16 3 2 3 2 2 2 2" xfId="6437"/>
    <cellStyle name="Normal 16 3 2 3 2 2 2 2 2" xfId="12213"/>
    <cellStyle name="Normal 16 3 2 3 2 2 2 3" xfId="9328"/>
    <cellStyle name="Normal 16 3 2 3 2 2 3" xfId="4997"/>
    <cellStyle name="Normal 16 3 2 3 2 2 3 2" xfId="10773"/>
    <cellStyle name="Normal 16 3 2 3 2 2 4" xfId="7888"/>
    <cellStyle name="Normal 16 3 2 3 2 2 5" xfId="44439"/>
    <cellStyle name="Normal 16 3 2 3 2 3" xfId="2878"/>
    <cellStyle name="Normal 16 3 2 3 2 3 2" xfId="5779"/>
    <cellStyle name="Normal 16 3 2 3 2 3 2 2" xfId="11555"/>
    <cellStyle name="Normal 16 3 2 3 2 3 3" xfId="8670"/>
    <cellStyle name="Normal 16 3 2 3 2 4" xfId="4339"/>
    <cellStyle name="Normal 16 3 2 3 2 4 2" xfId="10115"/>
    <cellStyle name="Normal 16 3 2 3 2 5" xfId="7230"/>
    <cellStyle name="Normal 16 3 2 3 2 6" xfId="35242"/>
    <cellStyle name="Normal 16 3 2 3 3" xfId="1116"/>
    <cellStyle name="Normal 16 3 2 3 3 2" xfId="1820"/>
    <cellStyle name="Normal 16 3 2 3 3 2 2" xfId="3303"/>
    <cellStyle name="Normal 16 3 2 3 3 2 2 2" xfId="6204"/>
    <cellStyle name="Normal 16 3 2 3 3 2 2 2 2" xfId="11980"/>
    <cellStyle name="Normal 16 3 2 3 3 2 2 3" xfId="9095"/>
    <cellStyle name="Normal 16 3 2 3 3 2 3" xfId="4764"/>
    <cellStyle name="Normal 16 3 2 3 3 2 3 2" xfId="10540"/>
    <cellStyle name="Normal 16 3 2 3 3 2 4" xfId="7655"/>
    <cellStyle name="Normal 16 3 2 3 3 3" xfId="2645"/>
    <cellStyle name="Normal 16 3 2 3 3 3 2" xfId="5546"/>
    <cellStyle name="Normal 16 3 2 3 3 3 2 2" xfId="11322"/>
    <cellStyle name="Normal 16 3 2 3 3 3 3" xfId="8437"/>
    <cellStyle name="Normal 16 3 2 3 3 4" xfId="4106"/>
    <cellStyle name="Normal 16 3 2 3 3 4 2" xfId="9882"/>
    <cellStyle name="Normal 16 3 2 3 3 5" xfId="6997"/>
    <cellStyle name="Normal 16 3 2 3 3 6" xfId="41371"/>
    <cellStyle name="Normal 16 3 2 3 4" xfId="1645"/>
    <cellStyle name="Normal 16 3 2 3 4 2" xfId="3128"/>
    <cellStyle name="Normal 16 3 2 3 4 2 2" xfId="6029"/>
    <cellStyle name="Normal 16 3 2 3 4 2 2 2" xfId="11805"/>
    <cellStyle name="Normal 16 3 2 3 4 2 3" xfId="8920"/>
    <cellStyle name="Normal 16 3 2 3 4 3" xfId="4589"/>
    <cellStyle name="Normal 16 3 2 3 4 3 2" xfId="10365"/>
    <cellStyle name="Normal 16 3 2 3 4 4" xfId="7480"/>
    <cellStyle name="Normal 16 3 2 3 4 5" xfId="49142"/>
    <cellStyle name="Normal 16 3 2 3 5" xfId="2468"/>
    <cellStyle name="Normal 16 3 2 3 5 2" xfId="5371"/>
    <cellStyle name="Normal 16 3 2 3 5 2 2" xfId="11147"/>
    <cellStyle name="Normal 16 3 2 3 5 3" xfId="8262"/>
    <cellStyle name="Normal 16 3 2 3 5 4" xfId="53763"/>
    <cellStyle name="Normal 16 3 2 3 6" xfId="3931"/>
    <cellStyle name="Normal 16 3 2 3 6 2" xfId="9707"/>
    <cellStyle name="Normal 16 3 2 3 7" xfId="6822"/>
    <cellStyle name="Normal 16 3 2 3 8" xfId="27344"/>
    <cellStyle name="Normal 16 3 2 4" xfId="1233"/>
    <cellStyle name="Normal 16 3 2 4 2" xfId="1937"/>
    <cellStyle name="Normal 16 3 2 4 2 2" xfId="3420"/>
    <cellStyle name="Normal 16 3 2 4 2 2 2" xfId="6321"/>
    <cellStyle name="Normal 16 3 2 4 2 2 2 2" xfId="12097"/>
    <cellStyle name="Normal 16 3 2 4 2 2 3" xfId="9212"/>
    <cellStyle name="Normal 16 3 2 4 2 3" xfId="4881"/>
    <cellStyle name="Normal 16 3 2 4 2 3 2" xfId="10657"/>
    <cellStyle name="Normal 16 3 2 4 2 4" xfId="7772"/>
    <cellStyle name="Normal 16 3 2 4 2 5" xfId="44437"/>
    <cellStyle name="Normal 16 3 2 4 3" xfId="2762"/>
    <cellStyle name="Normal 16 3 2 4 3 2" xfId="5663"/>
    <cellStyle name="Normal 16 3 2 4 3 2 2" xfId="11439"/>
    <cellStyle name="Normal 16 3 2 4 3 3" xfId="8554"/>
    <cellStyle name="Normal 16 3 2 4 4" xfId="4223"/>
    <cellStyle name="Normal 16 3 2 4 4 2" xfId="9999"/>
    <cellStyle name="Normal 16 3 2 4 5" xfId="7114"/>
    <cellStyle name="Normal 16 3 2 4 6" xfId="35240"/>
    <cellStyle name="Normal 16 3 2 5" xfId="996"/>
    <cellStyle name="Normal 16 3 2 5 2" xfId="1704"/>
    <cellStyle name="Normal 16 3 2 5 2 2" xfId="3187"/>
    <cellStyle name="Normal 16 3 2 5 2 2 2" xfId="6088"/>
    <cellStyle name="Normal 16 3 2 5 2 2 2 2" xfId="11864"/>
    <cellStyle name="Normal 16 3 2 5 2 2 3" xfId="8979"/>
    <cellStyle name="Normal 16 3 2 5 2 3" xfId="4648"/>
    <cellStyle name="Normal 16 3 2 5 2 3 2" xfId="10424"/>
    <cellStyle name="Normal 16 3 2 5 2 4" xfId="7539"/>
    <cellStyle name="Normal 16 3 2 5 3" xfId="2528"/>
    <cellStyle name="Normal 16 3 2 5 3 2" xfId="5430"/>
    <cellStyle name="Normal 16 3 2 5 3 2 2" xfId="11206"/>
    <cellStyle name="Normal 16 3 2 5 3 3" xfId="8321"/>
    <cellStyle name="Normal 16 3 2 5 4" xfId="3990"/>
    <cellStyle name="Normal 16 3 2 5 4 2" xfId="9766"/>
    <cellStyle name="Normal 16 3 2 5 5" xfId="6881"/>
    <cellStyle name="Normal 16 3 2 5 6" xfId="38769"/>
    <cellStyle name="Normal 16 3 2 6" xfId="2171"/>
    <cellStyle name="Normal 16 3 2 6 2" xfId="3650"/>
    <cellStyle name="Normal 16 3 2 6 2 2" xfId="6551"/>
    <cellStyle name="Normal 16 3 2 6 2 2 2" xfId="12327"/>
    <cellStyle name="Normal 16 3 2 6 2 3" xfId="9442"/>
    <cellStyle name="Normal 16 3 2 6 3" xfId="5111"/>
    <cellStyle name="Normal 16 3 2 6 3 2" xfId="10887"/>
    <cellStyle name="Normal 16 3 2 6 4" xfId="8002"/>
    <cellStyle name="Normal 16 3 2 6 5" xfId="49140"/>
    <cellStyle name="Normal 16 3 2 7" xfId="2230"/>
    <cellStyle name="Normal 16 3 2 7 2" xfId="3707"/>
    <cellStyle name="Normal 16 3 2 7 2 2" xfId="6608"/>
    <cellStyle name="Normal 16 3 2 7 2 2 2" xfId="12384"/>
    <cellStyle name="Normal 16 3 2 7 2 3" xfId="9499"/>
    <cellStyle name="Normal 16 3 2 7 3" xfId="5168"/>
    <cellStyle name="Normal 16 3 2 7 3 2" xfId="10944"/>
    <cellStyle name="Normal 16 3 2 7 4" xfId="8059"/>
    <cellStyle name="Normal 16 3 2 7 5" xfId="53761"/>
    <cellStyle name="Normal 16 3 2 8" xfId="1505"/>
    <cellStyle name="Normal 16 3 2 8 2" xfId="2991"/>
    <cellStyle name="Normal 16 3 2 8 2 2" xfId="5892"/>
    <cellStyle name="Normal 16 3 2 8 2 2 2" xfId="11668"/>
    <cellStyle name="Normal 16 3 2 8 2 3" xfId="8783"/>
    <cellStyle name="Normal 16 3 2 8 3" xfId="4452"/>
    <cellStyle name="Normal 16 3 2 8 3 2" xfId="10228"/>
    <cellStyle name="Normal 16 3 2 8 4" xfId="7343"/>
    <cellStyle name="Normal 16 3 2 9" xfId="2329"/>
    <cellStyle name="Normal 16 3 2 9 2" xfId="5234"/>
    <cellStyle name="Normal 16 3 2 9 2 2" xfId="11010"/>
    <cellStyle name="Normal 16 3 2 9 3" xfId="8125"/>
    <cellStyle name="Normal 16 3 3" xfId="803"/>
    <cellStyle name="Normal 16 3 3 2" xfId="1142"/>
    <cellStyle name="Normal 16 3 3 2 2" xfId="1375"/>
    <cellStyle name="Normal 16 3 3 2 2 2" xfId="2079"/>
    <cellStyle name="Normal 16 3 3 2 2 2 2" xfId="3562"/>
    <cellStyle name="Normal 16 3 3 2 2 2 2 2" xfId="6463"/>
    <cellStyle name="Normal 16 3 3 2 2 2 2 2 2" xfId="12239"/>
    <cellStyle name="Normal 16 3 3 2 2 2 2 3" xfId="9354"/>
    <cellStyle name="Normal 16 3 3 2 2 2 3" xfId="5023"/>
    <cellStyle name="Normal 16 3 3 2 2 2 3 2" xfId="10799"/>
    <cellStyle name="Normal 16 3 3 2 2 2 4" xfId="7914"/>
    <cellStyle name="Normal 16 3 3 2 2 3" xfId="2904"/>
    <cellStyle name="Normal 16 3 3 2 2 3 2" xfId="5805"/>
    <cellStyle name="Normal 16 3 3 2 2 3 2 2" xfId="11581"/>
    <cellStyle name="Normal 16 3 3 2 2 3 3" xfId="8696"/>
    <cellStyle name="Normal 16 3 3 2 2 4" xfId="4365"/>
    <cellStyle name="Normal 16 3 3 2 2 4 2" xfId="10141"/>
    <cellStyle name="Normal 16 3 3 2 2 5" xfId="7256"/>
    <cellStyle name="Normal 16 3 3 2 2 6" xfId="44440"/>
    <cellStyle name="Normal 16 3 3 2 3" xfId="1846"/>
    <cellStyle name="Normal 16 3 3 2 3 2" xfId="3329"/>
    <cellStyle name="Normal 16 3 3 2 3 2 2" xfId="6230"/>
    <cellStyle name="Normal 16 3 3 2 3 2 2 2" xfId="12006"/>
    <cellStyle name="Normal 16 3 3 2 3 2 3" xfId="9121"/>
    <cellStyle name="Normal 16 3 3 2 3 3" xfId="4790"/>
    <cellStyle name="Normal 16 3 3 2 3 3 2" xfId="10566"/>
    <cellStyle name="Normal 16 3 3 2 3 4" xfId="7681"/>
    <cellStyle name="Normal 16 3 3 2 4" xfId="2671"/>
    <cellStyle name="Normal 16 3 3 2 4 2" xfId="5572"/>
    <cellStyle name="Normal 16 3 3 2 4 2 2" xfId="11348"/>
    <cellStyle name="Normal 16 3 3 2 4 3" xfId="8463"/>
    <cellStyle name="Normal 16 3 3 2 5" xfId="4132"/>
    <cellStyle name="Normal 16 3 3 2 5 2" xfId="9908"/>
    <cellStyle name="Normal 16 3 3 2 6" xfId="7023"/>
    <cellStyle name="Normal 16 3 3 2 7" xfId="35243"/>
    <cellStyle name="Normal 16 3 3 3" xfId="1259"/>
    <cellStyle name="Normal 16 3 3 3 2" xfId="1963"/>
    <cellStyle name="Normal 16 3 3 3 2 2" xfId="3446"/>
    <cellStyle name="Normal 16 3 3 3 2 2 2" xfId="6347"/>
    <cellStyle name="Normal 16 3 3 3 2 2 2 2" xfId="12123"/>
    <cellStyle name="Normal 16 3 3 3 2 2 3" xfId="9238"/>
    <cellStyle name="Normal 16 3 3 3 2 3" xfId="4907"/>
    <cellStyle name="Normal 16 3 3 3 2 3 2" xfId="10683"/>
    <cellStyle name="Normal 16 3 3 3 2 4" xfId="7798"/>
    <cellStyle name="Normal 16 3 3 3 3" xfId="2788"/>
    <cellStyle name="Normal 16 3 3 3 3 2" xfId="5689"/>
    <cellStyle name="Normal 16 3 3 3 3 2 2" xfId="11465"/>
    <cellStyle name="Normal 16 3 3 3 3 3" xfId="8580"/>
    <cellStyle name="Normal 16 3 3 3 4" xfId="4249"/>
    <cellStyle name="Normal 16 3 3 3 4 2" xfId="10025"/>
    <cellStyle name="Normal 16 3 3 3 5" xfId="7140"/>
    <cellStyle name="Normal 16 3 3 3 6" xfId="38118"/>
    <cellStyle name="Normal 16 3 3 4" xfId="1023"/>
    <cellStyle name="Normal 16 3 3 4 2" xfId="1730"/>
    <cellStyle name="Normal 16 3 3 4 2 2" xfId="3213"/>
    <cellStyle name="Normal 16 3 3 4 2 2 2" xfId="6114"/>
    <cellStyle name="Normal 16 3 3 4 2 2 2 2" xfId="11890"/>
    <cellStyle name="Normal 16 3 3 4 2 2 3" xfId="9005"/>
    <cellStyle name="Normal 16 3 3 4 2 3" xfId="4674"/>
    <cellStyle name="Normal 16 3 3 4 2 3 2" xfId="10450"/>
    <cellStyle name="Normal 16 3 3 4 2 4" xfId="7565"/>
    <cellStyle name="Normal 16 3 3 4 3" xfId="2554"/>
    <cellStyle name="Normal 16 3 3 4 3 2" xfId="5456"/>
    <cellStyle name="Normal 16 3 3 4 3 2 2" xfId="11232"/>
    <cellStyle name="Normal 16 3 3 4 3 3" xfId="8347"/>
    <cellStyle name="Normal 16 3 3 4 4" xfId="4016"/>
    <cellStyle name="Normal 16 3 3 4 4 2" xfId="9792"/>
    <cellStyle name="Normal 16 3 3 4 5" xfId="6907"/>
    <cellStyle name="Normal 16 3 3 4 6" xfId="49143"/>
    <cellStyle name="Normal 16 3 3 5" xfId="1556"/>
    <cellStyle name="Normal 16 3 3 5 2" xfId="3040"/>
    <cellStyle name="Normal 16 3 3 5 2 2" xfId="5941"/>
    <cellStyle name="Normal 16 3 3 5 2 2 2" xfId="11717"/>
    <cellStyle name="Normal 16 3 3 5 2 3" xfId="8832"/>
    <cellStyle name="Normal 16 3 3 5 3" xfId="4501"/>
    <cellStyle name="Normal 16 3 3 5 3 2" xfId="10277"/>
    <cellStyle name="Normal 16 3 3 5 4" xfId="7392"/>
    <cellStyle name="Normal 16 3 3 5 5" xfId="53764"/>
    <cellStyle name="Normal 16 3 3 6" xfId="2379"/>
    <cellStyle name="Normal 16 3 3 6 2" xfId="5283"/>
    <cellStyle name="Normal 16 3 3 6 2 2" xfId="11059"/>
    <cellStyle name="Normal 16 3 3 6 3" xfId="8174"/>
    <cellStyle name="Normal 16 3 3 7" xfId="3843"/>
    <cellStyle name="Normal 16 3 3 7 2" xfId="9619"/>
    <cellStyle name="Normal 16 3 3 8" xfId="6734"/>
    <cellStyle name="Normal 16 3 3 9" xfId="21009"/>
    <cellStyle name="Normal 16 3 4" xfId="881"/>
    <cellStyle name="Normal 16 3 4 2" xfId="1323"/>
    <cellStyle name="Normal 16 3 4 2 2" xfId="2027"/>
    <cellStyle name="Normal 16 3 4 2 2 2" xfId="3510"/>
    <cellStyle name="Normal 16 3 4 2 2 2 2" xfId="6411"/>
    <cellStyle name="Normal 16 3 4 2 2 2 2 2" xfId="12187"/>
    <cellStyle name="Normal 16 3 4 2 2 2 3" xfId="9302"/>
    <cellStyle name="Normal 16 3 4 2 2 3" xfId="4971"/>
    <cellStyle name="Normal 16 3 4 2 2 3 2" xfId="10747"/>
    <cellStyle name="Normal 16 3 4 2 2 4" xfId="7862"/>
    <cellStyle name="Normal 16 3 4 2 2 5" xfId="44441"/>
    <cellStyle name="Normal 16 3 4 2 3" xfId="2852"/>
    <cellStyle name="Normal 16 3 4 2 3 2" xfId="5753"/>
    <cellStyle name="Normal 16 3 4 2 3 2 2" xfId="11529"/>
    <cellStyle name="Normal 16 3 4 2 3 3" xfId="8644"/>
    <cellStyle name="Normal 16 3 4 2 4" xfId="4313"/>
    <cellStyle name="Normal 16 3 4 2 4 2" xfId="10089"/>
    <cellStyle name="Normal 16 3 4 2 5" xfId="7204"/>
    <cellStyle name="Normal 16 3 4 2 6" xfId="35244"/>
    <cellStyle name="Normal 16 3 4 3" xfId="1090"/>
    <cellStyle name="Normal 16 3 4 3 2" xfId="1794"/>
    <cellStyle name="Normal 16 3 4 3 2 2" xfId="3277"/>
    <cellStyle name="Normal 16 3 4 3 2 2 2" xfId="6178"/>
    <cellStyle name="Normal 16 3 4 3 2 2 2 2" xfId="11954"/>
    <cellStyle name="Normal 16 3 4 3 2 2 3" xfId="9069"/>
    <cellStyle name="Normal 16 3 4 3 2 3" xfId="4738"/>
    <cellStyle name="Normal 16 3 4 3 2 3 2" xfId="10514"/>
    <cellStyle name="Normal 16 3 4 3 2 4" xfId="7629"/>
    <cellStyle name="Normal 16 3 4 3 3" xfId="2619"/>
    <cellStyle name="Normal 16 3 4 3 3 2" xfId="5520"/>
    <cellStyle name="Normal 16 3 4 3 3 2 2" xfId="11296"/>
    <cellStyle name="Normal 16 3 4 3 3 3" xfId="8411"/>
    <cellStyle name="Normal 16 3 4 3 4" xfId="4080"/>
    <cellStyle name="Normal 16 3 4 3 4 2" xfId="9856"/>
    <cellStyle name="Normal 16 3 4 3 5" xfId="6971"/>
    <cellStyle name="Normal 16 3 4 3 6" xfId="39419"/>
    <cellStyle name="Normal 16 3 4 4" xfId="1615"/>
    <cellStyle name="Normal 16 3 4 4 2" xfId="3098"/>
    <cellStyle name="Normal 16 3 4 4 2 2" xfId="5999"/>
    <cellStyle name="Normal 16 3 4 4 2 2 2" xfId="11775"/>
    <cellStyle name="Normal 16 3 4 4 2 3" xfId="8890"/>
    <cellStyle name="Normal 16 3 4 4 3" xfId="4559"/>
    <cellStyle name="Normal 16 3 4 4 3 2" xfId="10335"/>
    <cellStyle name="Normal 16 3 4 4 4" xfId="7450"/>
    <cellStyle name="Normal 16 3 4 4 5" xfId="49144"/>
    <cellStyle name="Normal 16 3 4 5" xfId="2438"/>
    <cellStyle name="Normal 16 3 4 5 2" xfId="5341"/>
    <cellStyle name="Normal 16 3 4 5 2 2" xfId="11117"/>
    <cellStyle name="Normal 16 3 4 5 3" xfId="8232"/>
    <cellStyle name="Normal 16 3 4 5 4" xfId="53765"/>
    <cellStyle name="Normal 16 3 4 6" xfId="3901"/>
    <cellStyle name="Normal 16 3 4 6 2" xfId="9677"/>
    <cellStyle name="Normal 16 3 4 7" xfId="6792"/>
    <cellStyle name="Normal 16 3 4 8" xfId="25427"/>
    <cellStyle name="Normal 16 3 5" xfId="1207"/>
    <cellStyle name="Normal 16 3 5 2" xfId="1911"/>
    <cellStyle name="Normal 16 3 5 2 2" xfId="3394"/>
    <cellStyle name="Normal 16 3 5 2 2 2" xfId="6295"/>
    <cellStyle name="Normal 16 3 5 2 2 2 2" xfId="12071"/>
    <cellStyle name="Normal 16 3 5 2 2 3" xfId="9186"/>
    <cellStyle name="Normal 16 3 5 2 2 4" xfId="44442"/>
    <cellStyle name="Normal 16 3 5 2 3" xfId="4855"/>
    <cellStyle name="Normal 16 3 5 2 3 2" xfId="10631"/>
    <cellStyle name="Normal 16 3 5 2 4" xfId="7746"/>
    <cellStyle name="Normal 16 3 5 2 5" xfId="35245"/>
    <cellStyle name="Normal 16 3 5 3" xfId="2736"/>
    <cellStyle name="Normal 16 3 5 3 2" xfId="5637"/>
    <cellStyle name="Normal 16 3 5 3 2 2" xfId="11413"/>
    <cellStyle name="Normal 16 3 5 3 3" xfId="8528"/>
    <cellStyle name="Normal 16 3 5 3 4" xfId="40719"/>
    <cellStyle name="Normal 16 3 5 4" xfId="4197"/>
    <cellStyle name="Normal 16 3 5 4 2" xfId="9973"/>
    <cellStyle name="Normal 16 3 5 4 3" xfId="49145"/>
    <cellStyle name="Normal 16 3 5 5" xfId="7088"/>
    <cellStyle name="Normal 16 3 5 5 2" xfId="53766"/>
    <cellStyle name="Normal 16 3 5 6" xfId="26707"/>
    <cellStyle name="Normal 16 3 6" xfId="970"/>
    <cellStyle name="Normal 16 3 6 2" xfId="1678"/>
    <cellStyle name="Normal 16 3 6 2 2" xfId="3161"/>
    <cellStyle name="Normal 16 3 6 2 2 2" xfId="6062"/>
    <cellStyle name="Normal 16 3 6 2 2 2 2" xfId="11838"/>
    <cellStyle name="Normal 16 3 6 2 2 3" xfId="8953"/>
    <cellStyle name="Normal 16 3 6 2 3" xfId="4622"/>
    <cellStyle name="Normal 16 3 6 2 3 2" xfId="10398"/>
    <cellStyle name="Normal 16 3 6 2 4" xfId="7513"/>
    <cellStyle name="Normal 16 3 6 2 5" xfId="44436"/>
    <cellStyle name="Normal 16 3 6 3" xfId="2502"/>
    <cellStyle name="Normal 16 3 6 3 2" xfId="5404"/>
    <cellStyle name="Normal 16 3 6 3 2 2" xfId="11180"/>
    <cellStyle name="Normal 16 3 6 3 3" xfId="8295"/>
    <cellStyle name="Normal 16 3 6 4" xfId="3964"/>
    <cellStyle name="Normal 16 3 6 4 2" xfId="9740"/>
    <cellStyle name="Normal 16 3 6 5" xfId="6855"/>
    <cellStyle name="Normal 16 3 6 6" xfId="35239"/>
    <cellStyle name="Normal 16 3 7" xfId="2145"/>
    <cellStyle name="Normal 16 3 7 2" xfId="3624"/>
    <cellStyle name="Normal 16 3 7 2 2" xfId="6525"/>
    <cellStyle name="Normal 16 3 7 2 2 2" xfId="12301"/>
    <cellStyle name="Normal 16 3 7 2 3" xfId="9416"/>
    <cellStyle name="Normal 16 3 7 3" xfId="5085"/>
    <cellStyle name="Normal 16 3 7 3 2" xfId="10861"/>
    <cellStyle name="Normal 16 3 7 4" xfId="7976"/>
    <cellStyle name="Normal 16 3 7 5" xfId="37459"/>
    <cellStyle name="Normal 16 3 8" xfId="2204"/>
    <cellStyle name="Normal 16 3 8 2" xfId="3681"/>
    <cellStyle name="Normal 16 3 8 2 2" xfId="6582"/>
    <cellStyle name="Normal 16 3 8 2 2 2" xfId="12358"/>
    <cellStyle name="Normal 16 3 8 2 3" xfId="9473"/>
    <cellStyle name="Normal 16 3 8 3" xfId="5142"/>
    <cellStyle name="Normal 16 3 8 3 2" xfId="10918"/>
    <cellStyle name="Normal 16 3 8 4" xfId="8033"/>
    <cellStyle name="Normal 16 3 8 5" xfId="49139"/>
    <cellStyle name="Normal 16 3 9" xfId="1474"/>
    <cellStyle name="Normal 16 3 9 2" xfId="2961"/>
    <cellStyle name="Normal 16 3 9 2 2" xfId="5862"/>
    <cellStyle name="Normal 16 3 9 2 2 2" xfId="11638"/>
    <cellStyle name="Normal 16 3 9 2 3" xfId="8753"/>
    <cellStyle name="Normal 16 3 9 3" xfId="4422"/>
    <cellStyle name="Normal 16 3 9 3 2" xfId="10198"/>
    <cellStyle name="Normal 16 3 9 4" xfId="7313"/>
    <cellStyle name="Normal 16 3 9 5" xfId="53760"/>
    <cellStyle name="Normal 16 4" xfId="639"/>
    <cellStyle name="Normal 16 4 10" xfId="2307"/>
    <cellStyle name="Normal 16 4 10 2" xfId="5212"/>
    <cellStyle name="Normal 16 4 10 2 2" xfId="10988"/>
    <cellStyle name="Normal 16 4 10 3" xfId="8103"/>
    <cellStyle name="Normal 16 4 11" xfId="3772"/>
    <cellStyle name="Normal 16 4 11 2" xfId="9548"/>
    <cellStyle name="Normal 16 4 12" xfId="6663"/>
    <cellStyle name="Normal 16 4 13" xfId="23009"/>
    <cellStyle name="Normal 16 4 2" xfId="676"/>
    <cellStyle name="Normal 16 4 2 10" xfId="3802"/>
    <cellStyle name="Normal 16 4 2 10 2" xfId="9578"/>
    <cellStyle name="Normal 16 4 2 11" xfId="6693"/>
    <cellStyle name="Normal 16 4 2 12" xfId="25851"/>
    <cellStyle name="Normal 16 4 2 2" xfId="849"/>
    <cellStyle name="Normal 16 4 2 2 2" xfId="1180"/>
    <cellStyle name="Normal 16 4 2 2 2 2" xfId="1413"/>
    <cellStyle name="Normal 16 4 2 2 2 2 2" xfId="2117"/>
    <cellStyle name="Normal 16 4 2 2 2 2 2 2" xfId="3600"/>
    <cellStyle name="Normal 16 4 2 2 2 2 2 2 2" xfId="6501"/>
    <cellStyle name="Normal 16 4 2 2 2 2 2 2 2 2" xfId="12277"/>
    <cellStyle name="Normal 16 4 2 2 2 2 2 2 3" xfId="9392"/>
    <cellStyle name="Normal 16 4 2 2 2 2 2 3" xfId="5061"/>
    <cellStyle name="Normal 16 4 2 2 2 2 2 3 2" xfId="10837"/>
    <cellStyle name="Normal 16 4 2 2 2 2 2 4" xfId="7952"/>
    <cellStyle name="Normal 16 4 2 2 2 2 3" xfId="2942"/>
    <cellStyle name="Normal 16 4 2 2 2 2 3 2" xfId="5843"/>
    <cellStyle name="Normal 16 4 2 2 2 2 3 2 2" xfId="11619"/>
    <cellStyle name="Normal 16 4 2 2 2 2 3 3" xfId="8734"/>
    <cellStyle name="Normal 16 4 2 2 2 2 4" xfId="4403"/>
    <cellStyle name="Normal 16 4 2 2 2 2 4 2" xfId="10179"/>
    <cellStyle name="Normal 16 4 2 2 2 2 5" xfId="7294"/>
    <cellStyle name="Normal 16 4 2 2 2 3" xfId="1884"/>
    <cellStyle name="Normal 16 4 2 2 2 3 2" xfId="3367"/>
    <cellStyle name="Normal 16 4 2 2 2 3 2 2" xfId="6268"/>
    <cellStyle name="Normal 16 4 2 2 2 3 2 2 2" xfId="12044"/>
    <cellStyle name="Normal 16 4 2 2 2 3 2 3" xfId="9159"/>
    <cellStyle name="Normal 16 4 2 2 2 3 3" xfId="4828"/>
    <cellStyle name="Normal 16 4 2 2 2 3 3 2" xfId="10604"/>
    <cellStyle name="Normal 16 4 2 2 2 3 4" xfId="7719"/>
    <cellStyle name="Normal 16 4 2 2 2 4" xfId="2709"/>
    <cellStyle name="Normal 16 4 2 2 2 4 2" xfId="5610"/>
    <cellStyle name="Normal 16 4 2 2 2 4 2 2" xfId="11386"/>
    <cellStyle name="Normal 16 4 2 2 2 4 3" xfId="8501"/>
    <cellStyle name="Normal 16 4 2 2 2 5" xfId="4170"/>
    <cellStyle name="Normal 16 4 2 2 2 5 2" xfId="9946"/>
    <cellStyle name="Normal 16 4 2 2 2 6" xfId="7061"/>
    <cellStyle name="Normal 16 4 2 2 2 7" xfId="44444"/>
    <cellStyle name="Normal 16 4 2 2 3" xfId="1297"/>
    <cellStyle name="Normal 16 4 2 2 3 2" xfId="2001"/>
    <cellStyle name="Normal 16 4 2 2 3 2 2" xfId="3484"/>
    <cellStyle name="Normal 16 4 2 2 3 2 2 2" xfId="6385"/>
    <cellStyle name="Normal 16 4 2 2 3 2 2 2 2" xfId="12161"/>
    <cellStyle name="Normal 16 4 2 2 3 2 2 3" xfId="9276"/>
    <cellStyle name="Normal 16 4 2 2 3 2 3" xfId="4945"/>
    <cellStyle name="Normal 16 4 2 2 3 2 3 2" xfId="10721"/>
    <cellStyle name="Normal 16 4 2 2 3 2 4" xfId="7836"/>
    <cellStyle name="Normal 16 4 2 2 3 3" xfId="2826"/>
    <cellStyle name="Normal 16 4 2 2 3 3 2" xfId="5727"/>
    <cellStyle name="Normal 16 4 2 2 3 3 2 2" xfId="11503"/>
    <cellStyle name="Normal 16 4 2 2 3 3 3" xfId="8618"/>
    <cellStyle name="Normal 16 4 2 2 3 4" xfId="4287"/>
    <cellStyle name="Normal 16 4 2 2 3 4 2" xfId="10063"/>
    <cellStyle name="Normal 16 4 2 2 3 5" xfId="7178"/>
    <cellStyle name="Normal 16 4 2 2 4" xfId="1061"/>
    <cellStyle name="Normal 16 4 2 2 4 2" xfId="1768"/>
    <cellStyle name="Normal 16 4 2 2 4 2 2" xfId="3251"/>
    <cellStyle name="Normal 16 4 2 2 4 2 2 2" xfId="6152"/>
    <cellStyle name="Normal 16 4 2 2 4 2 2 2 2" xfId="11928"/>
    <cellStyle name="Normal 16 4 2 2 4 2 2 3" xfId="9043"/>
    <cellStyle name="Normal 16 4 2 2 4 2 3" xfId="4712"/>
    <cellStyle name="Normal 16 4 2 2 4 2 3 2" xfId="10488"/>
    <cellStyle name="Normal 16 4 2 2 4 2 4" xfId="7603"/>
    <cellStyle name="Normal 16 4 2 2 4 3" xfId="2592"/>
    <cellStyle name="Normal 16 4 2 2 4 3 2" xfId="5494"/>
    <cellStyle name="Normal 16 4 2 2 4 3 2 2" xfId="11270"/>
    <cellStyle name="Normal 16 4 2 2 4 3 3" xfId="8385"/>
    <cellStyle name="Normal 16 4 2 2 4 4" xfId="4054"/>
    <cellStyle name="Normal 16 4 2 2 4 4 2" xfId="9830"/>
    <cellStyle name="Normal 16 4 2 2 4 5" xfId="6945"/>
    <cellStyle name="Normal 16 4 2 2 5" xfId="1596"/>
    <cellStyle name="Normal 16 4 2 2 5 2" xfId="3080"/>
    <cellStyle name="Normal 16 4 2 2 5 2 2" xfId="5981"/>
    <cellStyle name="Normal 16 4 2 2 5 2 2 2" xfId="11757"/>
    <cellStyle name="Normal 16 4 2 2 5 2 3" xfId="8872"/>
    <cellStyle name="Normal 16 4 2 2 5 3" xfId="4541"/>
    <cellStyle name="Normal 16 4 2 2 5 3 2" xfId="10317"/>
    <cellStyle name="Normal 16 4 2 2 5 4" xfId="7432"/>
    <cellStyle name="Normal 16 4 2 2 6" xfId="2419"/>
    <cellStyle name="Normal 16 4 2 2 6 2" xfId="5323"/>
    <cellStyle name="Normal 16 4 2 2 6 2 2" xfId="11099"/>
    <cellStyle name="Normal 16 4 2 2 6 3" xfId="8214"/>
    <cellStyle name="Normal 16 4 2 2 7" xfId="3883"/>
    <cellStyle name="Normal 16 4 2 2 7 2" xfId="9659"/>
    <cellStyle name="Normal 16 4 2 2 8" xfId="6774"/>
    <cellStyle name="Normal 16 4 2 2 9" xfId="35247"/>
    <cellStyle name="Normal 16 4 2 3" xfId="919"/>
    <cellStyle name="Normal 16 4 2 3 2" xfId="1357"/>
    <cellStyle name="Normal 16 4 2 3 2 2" xfId="2061"/>
    <cellStyle name="Normal 16 4 2 3 2 2 2" xfId="3544"/>
    <cellStyle name="Normal 16 4 2 3 2 2 2 2" xfId="6445"/>
    <cellStyle name="Normal 16 4 2 3 2 2 2 2 2" xfId="12221"/>
    <cellStyle name="Normal 16 4 2 3 2 2 2 3" xfId="9336"/>
    <cellStyle name="Normal 16 4 2 3 2 2 3" xfId="5005"/>
    <cellStyle name="Normal 16 4 2 3 2 2 3 2" xfId="10781"/>
    <cellStyle name="Normal 16 4 2 3 2 2 4" xfId="7896"/>
    <cellStyle name="Normal 16 4 2 3 2 3" xfId="2886"/>
    <cellStyle name="Normal 16 4 2 3 2 3 2" xfId="5787"/>
    <cellStyle name="Normal 16 4 2 3 2 3 2 2" xfId="11563"/>
    <cellStyle name="Normal 16 4 2 3 2 3 3" xfId="8678"/>
    <cellStyle name="Normal 16 4 2 3 2 4" xfId="4347"/>
    <cellStyle name="Normal 16 4 2 3 2 4 2" xfId="10123"/>
    <cellStyle name="Normal 16 4 2 3 2 5" xfId="7238"/>
    <cellStyle name="Normal 16 4 2 3 3" xfId="1124"/>
    <cellStyle name="Normal 16 4 2 3 3 2" xfId="1828"/>
    <cellStyle name="Normal 16 4 2 3 3 2 2" xfId="3311"/>
    <cellStyle name="Normal 16 4 2 3 3 2 2 2" xfId="6212"/>
    <cellStyle name="Normal 16 4 2 3 3 2 2 2 2" xfId="11988"/>
    <cellStyle name="Normal 16 4 2 3 3 2 2 3" xfId="9103"/>
    <cellStyle name="Normal 16 4 2 3 3 2 3" xfId="4772"/>
    <cellStyle name="Normal 16 4 2 3 3 2 3 2" xfId="10548"/>
    <cellStyle name="Normal 16 4 2 3 3 2 4" xfId="7663"/>
    <cellStyle name="Normal 16 4 2 3 3 3" xfId="2653"/>
    <cellStyle name="Normal 16 4 2 3 3 3 2" xfId="5554"/>
    <cellStyle name="Normal 16 4 2 3 3 3 2 2" xfId="11330"/>
    <cellStyle name="Normal 16 4 2 3 3 3 3" xfId="8445"/>
    <cellStyle name="Normal 16 4 2 3 3 4" xfId="4114"/>
    <cellStyle name="Normal 16 4 2 3 3 4 2" xfId="9890"/>
    <cellStyle name="Normal 16 4 2 3 3 5" xfId="7005"/>
    <cellStyle name="Normal 16 4 2 3 4" xfId="1653"/>
    <cellStyle name="Normal 16 4 2 3 4 2" xfId="3136"/>
    <cellStyle name="Normal 16 4 2 3 4 2 2" xfId="6037"/>
    <cellStyle name="Normal 16 4 2 3 4 2 2 2" xfId="11813"/>
    <cellStyle name="Normal 16 4 2 3 4 2 3" xfId="8928"/>
    <cellStyle name="Normal 16 4 2 3 4 3" xfId="4597"/>
    <cellStyle name="Normal 16 4 2 3 4 3 2" xfId="10373"/>
    <cellStyle name="Normal 16 4 2 3 4 4" xfId="7488"/>
    <cellStyle name="Normal 16 4 2 3 5" xfId="2476"/>
    <cellStyle name="Normal 16 4 2 3 5 2" xfId="5379"/>
    <cellStyle name="Normal 16 4 2 3 5 2 2" xfId="11155"/>
    <cellStyle name="Normal 16 4 2 3 5 3" xfId="8270"/>
    <cellStyle name="Normal 16 4 2 3 6" xfId="3939"/>
    <cellStyle name="Normal 16 4 2 3 6 2" xfId="9715"/>
    <cellStyle name="Normal 16 4 2 3 7" xfId="6830"/>
    <cellStyle name="Normal 16 4 2 3 8" xfId="39858"/>
    <cellStyle name="Normal 16 4 2 4" xfId="1241"/>
    <cellStyle name="Normal 16 4 2 4 2" xfId="1945"/>
    <cellStyle name="Normal 16 4 2 4 2 2" xfId="3428"/>
    <cellStyle name="Normal 16 4 2 4 2 2 2" xfId="6329"/>
    <cellStyle name="Normal 16 4 2 4 2 2 2 2" xfId="12105"/>
    <cellStyle name="Normal 16 4 2 4 2 2 3" xfId="9220"/>
    <cellStyle name="Normal 16 4 2 4 2 3" xfId="4889"/>
    <cellStyle name="Normal 16 4 2 4 2 3 2" xfId="10665"/>
    <cellStyle name="Normal 16 4 2 4 2 4" xfId="7780"/>
    <cellStyle name="Normal 16 4 2 4 3" xfId="2770"/>
    <cellStyle name="Normal 16 4 2 4 3 2" xfId="5671"/>
    <cellStyle name="Normal 16 4 2 4 3 2 2" xfId="11447"/>
    <cellStyle name="Normal 16 4 2 4 3 3" xfId="8562"/>
    <cellStyle name="Normal 16 4 2 4 4" xfId="4231"/>
    <cellStyle name="Normal 16 4 2 4 4 2" xfId="10007"/>
    <cellStyle name="Normal 16 4 2 4 5" xfId="7122"/>
    <cellStyle name="Normal 16 4 2 4 6" xfId="49147"/>
    <cellStyle name="Normal 16 4 2 5" xfId="1004"/>
    <cellStyle name="Normal 16 4 2 5 2" xfId="1712"/>
    <cellStyle name="Normal 16 4 2 5 2 2" xfId="3195"/>
    <cellStyle name="Normal 16 4 2 5 2 2 2" xfId="6096"/>
    <cellStyle name="Normal 16 4 2 5 2 2 2 2" xfId="11872"/>
    <cellStyle name="Normal 16 4 2 5 2 2 3" xfId="8987"/>
    <cellStyle name="Normal 16 4 2 5 2 3" xfId="4656"/>
    <cellStyle name="Normal 16 4 2 5 2 3 2" xfId="10432"/>
    <cellStyle name="Normal 16 4 2 5 2 4" xfId="7547"/>
    <cellStyle name="Normal 16 4 2 5 3" xfId="2536"/>
    <cellStyle name="Normal 16 4 2 5 3 2" xfId="5438"/>
    <cellStyle name="Normal 16 4 2 5 3 2 2" xfId="11214"/>
    <cellStyle name="Normal 16 4 2 5 3 3" xfId="8329"/>
    <cellStyle name="Normal 16 4 2 5 4" xfId="3998"/>
    <cellStyle name="Normal 16 4 2 5 4 2" xfId="9774"/>
    <cellStyle name="Normal 16 4 2 5 5" xfId="6889"/>
    <cellStyle name="Normal 16 4 2 5 6" xfId="53768"/>
    <cellStyle name="Normal 16 4 2 6" xfId="2179"/>
    <cellStyle name="Normal 16 4 2 6 2" xfId="3658"/>
    <cellStyle name="Normal 16 4 2 6 2 2" xfId="6559"/>
    <cellStyle name="Normal 16 4 2 6 2 2 2" xfId="12335"/>
    <cellStyle name="Normal 16 4 2 6 2 3" xfId="9450"/>
    <cellStyle name="Normal 16 4 2 6 3" xfId="5119"/>
    <cellStyle name="Normal 16 4 2 6 3 2" xfId="10895"/>
    <cellStyle name="Normal 16 4 2 6 4" xfId="8010"/>
    <cellStyle name="Normal 16 4 2 7" xfId="2238"/>
    <cellStyle name="Normal 16 4 2 7 2" xfId="3715"/>
    <cellStyle name="Normal 16 4 2 7 2 2" xfId="6616"/>
    <cellStyle name="Normal 16 4 2 7 2 2 2" xfId="12392"/>
    <cellStyle name="Normal 16 4 2 7 2 3" xfId="9507"/>
    <cellStyle name="Normal 16 4 2 7 3" xfId="5176"/>
    <cellStyle name="Normal 16 4 2 7 3 2" xfId="10952"/>
    <cellStyle name="Normal 16 4 2 7 4" xfId="8067"/>
    <cellStyle name="Normal 16 4 2 8" xfId="1513"/>
    <cellStyle name="Normal 16 4 2 8 2" xfId="2999"/>
    <cellStyle name="Normal 16 4 2 8 2 2" xfId="5900"/>
    <cellStyle name="Normal 16 4 2 8 2 2 2" xfId="11676"/>
    <cellStyle name="Normal 16 4 2 8 2 3" xfId="8791"/>
    <cellStyle name="Normal 16 4 2 8 3" xfId="4460"/>
    <cellStyle name="Normal 16 4 2 8 3 2" xfId="10236"/>
    <cellStyle name="Normal 16 4 2 8 4" xfId="7351"/>
    <cellStyle name="Normal 16 4 2 9" xfId="2337"/>
    <cellStyle name="Normal 16 4 2 9 2" xfId="5242"/>
    <cellStyle name="Normal 16 4 2 9 2 2" xfId="11018"/>
    <cellStyle name="Normal 16 4 2 9 3" xfId="8133"/>
    <cellStyle name="Normal 16 4 3" xfId="816"/>
    <cellStyle name="Normal 16 4 3 2" xfId="1150"/>
    <cellStyle name="Normal 16 4 3 2 2" xfId="1383"/>
    <cellStyle name="Normal 16 4 3 2 2 2" xfId="2087"/>
    <cellStyle name="Normal 16 4 3 2 2 2 2" xfId="3570"/>
    <cellStyle name="Normal 16 4 3 2 2 2 2 2" xfId="6471"/>
    <cellStyle name="Normal 16 4 3 2 2 2 2 2 2" xfId="12247"/>
    <cellStyle name="Normal 16 4 3 2 2 2 2 3" xfId="9362"/>
    <cellStyle name="Normal 16 4 3 2 2 2 3" xfId="5031"/>
    <cellStyle name="Normal 16 4 3 2 2 2 3 2" xfId="10807"/>
    <cellStyle name="Normal 16 4 3 2 2 2 4" xfId="7922"/>
    <cellStyle name="Normal 16 4 3 2 2 3" xfId="2912"/>
    <cellStyle name="Normal 16 4 3 2 2 3 2" xfId="5813"/>
    <cellStyle name="Normal 16 4 3 2 2 3 2 2" xfId="11589"/>
    <cellStyle name="Normal 16 4 3 2 2 3 3" xfId="8704"/>
    <cellStyle name="Normal 16 4 3 2 2 4" xfId="4373"/>
    <cellStyle name="Normal 16 4 3 2 2 4 2" xfId="10149"/>
    <cellStyle name="Normal 16 4 3 2 2 5" xfId="7264"/>
    <cellStyle name="Normal 16 4 3 2 2 6" xfId="44445"/>
    <cellStyle name="Normal 16 4 3 2 3" xfId="1854"/>
    <cellStyle name="Normal 16 4 3 2 3 2" xfId="3337"/>
    <cellStyle name="Normal 16 4 3 2 3 2 2" xfId="6238"/>
    <cellStyle name="Normal 16 4 3 2 3 2 2 2" xfId="12014"/>
    <cellStyle name="Normal 16 4 3 2 3 2 3" xfId="9129"/>
    <cellStyle name="Normal 16 4 3 2 3 3" xfId="4798"/>
    <cellStyle name="Normal 16 4 3 2 3 3 2" xfId="10574"/>
    <cellStyle name="Normal 16 4 3 2 3 4" xfId="7689"/>
    <cellStyle name="Normal 16 4 3 2 4" xfId="2679"/>
    <cellStyle name="Normal 16 4 3 2 4 2" xfId="5580"/>
    <cellStyle name="Normal 16 4 3 2 4 2 2" xfId="11356"/>
    <cellStyle name="Normal 16 4 3 2 4 3" xfId="8471"/>
    <cellStyle name="Normal 16 4 3 2 5" xfId="4140"/>
    <cellStyle name="Normal 16 4 3 2 5 2" xfId="9916"/>
    <cellStyle name="Normal 16 4 3 2 6" xfId="7031"/>
    <cellStyle name="Normal 16 4 3 2 7" xfId="35248"/>
    <cellStyle name="Normal 16 4 3 3" xfId="1267"/>
    <cellStyle name="Normal 16 4 3 3 2" xfId="1971"/>
    <cellStyle name="Normal 16 4 3 3 2 2" xfId="3454"/>
    <cellStyle name="Normal 16 4 3 3 2 2 2" xfId="6355"/>
    <cellStyle name="Normal 16 4 3 3 2 2 2 2" xfId="12131"/>
    <cellStyle name="Normal 16 4 3 3 2 2 3" xfId="9246"/>
    <cellStyle name="Normal 16 4 3 3 2 3" xfId="4915"/>
    <cellStyle name="Normal 16 4 3 3 2 3 2" xfId="10691"/>
    <cellStyle name="Normal 16 4 3 3 2 4" xfId="7806"/>
    <cellStyle name="Normal 16 4 3 3 3" xfId="2796"/>
    <cellStyle name="Normal 16 4 3 3 3 2" xfId="5697"/>
    <cellStyle name="Normal 16 4 3 3 3 2 2" xfId="11473"/>
    <cellStyle name="Normal 16 4 3 3 3 3" xfId="8588"/>
    <cellStyle name="Normal 16 4 3 3 4" xfId="4257"/>
    <cellStyle name="Normal 16 4 3 3 4 2" xfId="10033"/>
    <cellStyle name="Normal 16 4 3 3 5" xfId="7148"/>
    <cellStyle name="Normal 16 4 3 3 6" xfId="41160"/>
    <cellStyle name="Normal 16 4 3 4" xfId="1031"/>
    <cellStyle name="Normal 16 4 3 4 2" xfId="1738"/>
    <cellStyle name="Normal 16 4 3 4 2 2" xfId="3221"/>
    <cellStyle name="Normal 16 4 3 4 2 2 2" xfId="6122"/>
    <cellStyle name="Normal 16 4 3 4 2 2 2 2" xfId="11898"/>
    <cellStyle name="Normal 16 4 3 4 2 2 3" xfId="9013"/>
    <cellStyle name="Normal 16 4 3 4 2 3" xfId="4682"/>
    <cellStyle name="Normal 16 4 3 4 2 3 2" xfId="10458"/>
    <cellStyle name="Normal 16 4 3 4 2 4" xfId="7573"/>
    <cellStyle name="Normal 16 4 3 4 3" xfId="2562"/>
    <cellStyle name="Normal 16 4 3 4 3 2" xfId="5464"/>
    <cellStyle name="Normal 16 4 3 4 3 2 2" xfId="11240"/>
    <cellStyle name="Normal 16 4 3 4 3 3" xfId="8355"/>
    <cellStyle name="Normal 16 4 3 4 4" xfId="4024"/>
    <cellStyle name="Normal 16 4 3 4 4 2" xfId="9800"/>
    <cellStyle name="Normal 16 4 3 4 5" xfId="6915"/>
    <cellStyle name="Normal 16 4 3 4 6" xfId="49148"/>
    <cellStyle name="Normal 16 4 3 5" xfId="1566"/>
    <cellStyle name="Normal 16 4 3 5 2" xfId="3050"/>
    <cellStyle name="Normal 16 4 3 5 2 2" xfId="5951"/>
    <cellStyle name="Normal 16 4 3 5 2 2 2" xfId="11727"/>
    <cellStyle name="Normal 16 4 3 5 2 3" xfId="8842"/>
    <cellStyle name="Normal 16 4 3 5 3" xfId="4511"/>
    <cellStyle name="Normal 16 4 3 5 3 2" xfId="10287"/>
    <cellStyle name="Normal 16 4 3 5 4" xfId="7402"/>
    <cellStyle name="Normal 16 4 3 5 5" xfId="53769"/>
    <cellStyle name="Normal 16 4 3 6" xfId="2389"/>
    <cellStyle name="Normal 16 4 3 6 2" xfId="5293"/>
    <cellStyle name="Normal 16 4 3 6 2 2" xfId="11069"/>
    <cellStyle name="Normal 16 4 3 6 3" xfId="8184"/>
    <cellStyle name="Normal 16 4 3 7" xfId="3853"/>
    <cellStyle name="Normal 16 4 3 7 2" xfId="9629"/>
    <cellStyle name="Normal 16 4 3 8" xfId="6744"/>
    <cellStyle name="Normal 16 4 3 9" xfId="27134"/>
    <cellStyle name="Normal 16 4 4" xfId="889"/>
    <cellStyle name="Normal 16 4 4 2" xfId="1331"/>
    <cellStyle name="Normal 16 4 4 2 2" xfId="2035"/>
    <cellStyle name="Normal 16 4 4 2 2 2" xfId="3518"/>
    <cellStyle name="Normal 16 4 4 2 2 2 2" xfId="6419"/>
    <cellStyle name="Normal 16 4 4 2 2 2 2 2" xfId="12195"/>
    <cellStyle name="Normal 16 4 4 2 2 2 3" xfId="9310"/>
    <cellStyle name="Normal 16 4 4 2 2 3" xfId="4979"/>
    <cellStyle name="Normal 16 4 4 2 2 3 2" xfId="10755"/>
    <cellStyle name="Normal 16 4 4 2 2 4" xfId="7870"/>
    <cellStyle name="Normal 16 4 4 2 3" xfId="2860"/>
    <cellStyle name="Normal 16 4 4 2 3 2" xfId="5761"/>
    <cellStyle name="Normal 16 4 4 2 3 2 2" xfId="11537"/>
    <cellStyle name="Normal 16 4 4 2 3 3" xfId="8652"/>
    <cellStyle name="Normal 16 4 4 2 4" xfId="4321"/>
    <cellStyle name="Normal 16 4 4 2 4 2" xfId="10097"/>
    <cellStyle name="Normal 16 4 4 2 5" xfId="7212"/>
    <cellStyle name="Normal 16 4 4 2 6" xfId="44443"/>
    <cellStyle name="Normal 16 4 4 3" xfId="1098"/>
    <cellStyle name="Normal 16 4 4 3 2" xfId="1802"/>
    <cellStyle name="Normal 16 4 4 3 2 2" xfId="3285"/>
    <cellStyle name="Normal 16 4 4 3 2 2 2" xfId="6186"/>
    <cellStyle name="Normal 16 4 4 3 2 2 2 2" xfId="11962"/>
    <cellStyle name="Normal 16 4 4 3 2 2 3" xfId="9077"/>
    <cellStyle name="Normal 16 4 4 3 2 3" xfId="4746"/>
    <cellStyle name="Normal 16 4 4 3 2 3 2" xfId="10522"/>
    <cellStyle name="Normal 16 4 4 3 2 4" xfId="7637"/>
    <cellStyle name="Normal 16 4 4 3 3" xfId="2627"/>
    <cellStyle name="Normal 16 4 4 3 3 2" xfId="5528"/>
    <cellStyle name="Normal 16 4 4 3 3 2 2" xfId="11304"/>
    <cellStyle name="Normal 16 4 4 3 3 3" xfId="8419"/>
    <cellStyle name="Normal 16 4 4 3 4" xfId="4088"/>
    <cellStyle name="Normal 16 4 4 3 4 2" xfId="9864"/>
    <cellStyle name="Normal 16 4 4 3 5" xfId="6979"/>
    <cellStyle name="Normal 16 4 4 4" xfId="1623"/>
    <cellStyle name="Normal 16 4 4 4 2" xfId="3106"/>
    <cellStyle name="Normal 16 4 4 4 2 2" xfId="6007"/>
    <cellStyle name="Normal 16 4 4 4 2 2 2" xfId="11783"/>
    <cellStyle name="Normal 16 4 4 4 2 3" xfId="8898"/>
    <cellStyle name="Normal 16 4 4 4 3" xfId="4567"/>
    <cellStyle name="Normal 16 4 4 4 3 2" xfId="10343"/>
    <cellStyle name="Normal 16 4 4 4 4" xfId="7458"/>
    <cellStyle name="Normal 16 4 4 5" xfId="2446"/>
    <cellStyle name="Normal 16 4 4 5 2" xfId="5349"/>
    <cellStyle name="Normal 16 4 4 5 2 2" xfId="11125"/>
    <cellStyle name="Normal 16 4 4 5 3" xfId="8240"/>
    <cellStyle name="Normal 16 4 4 6" xfId="3909"/>
    <cellStyle name="Normal 16 4 4 6 2" xfId="9685"/>
    <cellStyle name="Normal 16 4 4 7" xfId="6800"/>
    <cellStyle name="Normal 16 4 4 8" xfId="35246"/>
    <cellStyle name="Normal 16 4 5" xfId="1215"/>
    <cellStyle name="Normal 16 4 5 2" xfId="1919"/>
    <cellStyle name="Normal 16 4 5 2 2" xfId="3402"/>
    <cellStyle name="Normal 16 4 5 2 2 2" xfId="6303"/>
    <cellStyle name="Normal 16 4 5 2 2 2 2" xfId="12079"/>
    <cellStyle name="Normal 16 4 5 2 2 3" xfId="9194"/>
    <cellStyle name="Normal 16 4 5 2 3" xfId="4863"/>
    <cellStyle name="Normal 16 4 5 2 3 2" xfId="10639"/>
    <cellStyle name="Normal 16 4 5 2 4" xfId="7754"/>
    <cellStyle name="Normal 16 4 5 3" xfId="2744"/>
    <cellStyle name="Normal 16 4 5 3 2" xfId="5645"/>
    <cellStyle name="Normal 16 4 5 3 2 2" xfId="11421"/>
    <cellStyle name="Normal 16 4 5 3 3" xfId="8536"/>
    <cellStyle name="Normal 16 4 5 4" xfId="4205"/>
    <cellStyle name="Normal 16 4 5 4 2" xfId="9981"/>
    <cellStyle name="Normal 16 4 5 5" xfId="7096"/>
    <cellStyle name="Normal 16 4 5 6" xfId="38558"/>
    <cellStyle name="Normal 16 4 6" xfId="978"/>
    <cellStyle name="Normal 16 4 6 2" xfId="1686"/>
    <cellStyle name="Normal 16 4 6 2 2" xfId="3169"/>
    <cellStyle name="Normal 16 4 6 2 2 2" xfId="6070"/>
    <cellStyle name="Normal 16 4 6 2 2 2 2" xfId="11846"/>
    <cellStyle name="Normal 16 4 6 2 2 3" xfId="8961"/>
    <cellStyle name="Normal 16 4 6 2 3" xfId="4630"/>
    <cellStyle name="Normal 16 4 6 2 3 2" xfId="10406"/>
    <cellStyle name="Normal 16 4 6 2 4" xfId="7521"/>
    <cellStyle name="Normal 16 4 6 3" xfId="2510"/>
    <cellStyle name="Normal 16 4 6 3 2" xfId="5412"/>
    <cellStyle name="Normal 16 4 6 3 2 2" xfId="11188"/>
    <cellStyle name="Normal 16 4 6 3 3" xfId="8303"/>
    <cellStyle name="Normal 16 4 6 4" xfId="3972"/>
    <cellStyle name="Normal 16 4 6 4 2" xfId="9748"/>
    <cellStyle name="Normal 16 4 6 5" xfId="6863"/>
    <cellStyle name="Normal 16 4 6 6" xfId="49146"/>
    <cellStyle name="Normal 16 4 7" xfId="2153"/>
    <cellStyle name="Normal 16 4 7 2" xfId="3632"/>
    <cellStyle name="Normal 16 4 7 2 2" xfId="6533"/>
    <cellStyle name="Normal 16 4 7 2 2 2" xfId="12309"/>
    <cellStyle name="Normal 16 4 7 2 3" xfId="9424"/>
    <cellStyle name="Normal 16 4 7 3" xfId="5093"/>
    <cellStyle name="Normal 16 4 7 3 2" xfId="10869"/>
    <cellStyle name="Normal 16 4 7 4" xfId="7984"/>
    <cellStyle name="Normal 16 4 7 5" xfId="53767"/>
    <cellStyle name="Normal 16 4 8" xfId="2212"/>
    <cellStyle name="Normal 16 4 8 2" xfId="3689"/>
    <cellStyle name="Normal 16 4 8 2 2" xfId="6590"/>
    <cellStyle name="Normal 16 4 8 2 2 2" xfId="12366"/>
    <cellStyle name="Normal 16 4 8 2 3" xfId="9481"/>
    <cellStyle name="Normal 16 4 8 3" xfId="5150"/>
    <cellStyle name="Normal 16 4 8 3 2" xfId="10926"/>
    <cellStyle name="Normal 16 4 8 4" xfId="8041"/>
    <cellStyle name="Normal 16 4 9" xfId="1482"/>
    <cellStyle name="Normal 16 4 9 2" xfId="2969"/>
    <cellStyle name="Normal 16 4 9 2 2" xfId="5870"/>
    <cellStyle name="Normal 16 4 9 2 2 2" xfId="11646"/>
    <cellStyle name="Normal 16 4 9 2 3" xfId="8761"/>
    <cellStyle name="Normal 16 4 9 3" xfId="4430"/>
    <cellStyle name="Normal 16 4 9 3 2" xfId="10206"/>
    <cellStyle name="Normal 16 4 9 4" xfId="7321"/>
    <cellStyle name="Normal 16 5" xfId="647"/>
    <cellStyle name="Normal 16 5 10" xfId="2315"/>
    <cellStyle name="Normal 16 5 10 2" xfId="5220"/>
    <cellStyle name="Normal 16 5 10 2 2" xfId="10996"/>
    <cellStyle name="Normal 16 5 10 3" xfId="8111"/>
    <cellStyle name="Normal 16 5 11" xfId="3780"/>
    <cellStyle name="Normal 16 5 11 2" xfId="9556"/>
    <cellStyle name="Normal 16 5 12" xfId="6671"/>
    <cellStyle name="Normal 16 5 13" xfId="20794"/>
    <cellStyle name="Normal 16 5 2" xfId="684"/>
    <cellStyle name="Normal 16 5 2 10" xfId="3810"/>
    <cellStyle name="Normal 16 5 2 10 2" xfId="9586"/>
    <cellStyle name="Normal 16 5 2 11" xfId="6701"/>
    <cellStyle name="Normal 16 5 2 12" xfId="35249"/>
    <cellStyle name="Normal 16 5 2 2" xfId="857"/>
    <cellStyle name="Normal 16 5 2 2 2" xfId="1188"/>
    <cellStyle name="Normal 16 5 2 2 2 2" xfId="1421"/>
    <cellStyle name="Normal 16 5 2 2 2 2 2" xfId="2125"/>
    <cellStyle name="Normal 16 5 2 2 2 2 2 2" xfId="3608"/>
    <cellStyle name="Normal 16 5 2 2 2 2 2 2 2" xfId="6509"/>
    <cellStyle name="Normal 16 5 2 2 2 2 2 2 2 2" xfId="12285"/>
    <cellStyle name="Normal 16 5 2 2 2 2 2 2 3" xfId="9400"/>
    <cellStyle name="Normal 16 5 2 2 2 2 2 3" xfId="5069"/>
    <cellStyle name="Normal 16 5 2 2 2 2 2 3 2" xfId="10845"/>
    <cellStyle name="Normal 16 5 2 2 2 2 2 4" xfId="7960"/>
    <cellStyle name="Normal 16 5 2 2 2 2 3" xfId="2950"/>
    <cellStyle name="Normal 16 5 2 2 2 2 3 2" xfId="5851"/>
    <cellStyle name="Normal 16 5 2 2 2 2 3 2 2" xfId="11627"/>
    <cellStyle name="Normal 16 5 2 2 2 2 3 3" xfId="8742"/>
    <cellStyle name="Normal 16 5 2 2 2 2 4" xfId="4411"/>
    <cellStyle name="Normal 16 5 2 2 2 2 4 2" xfId="10187"/>
    <cellStyle name="Normal 16 5 2 2 2 2 5" xfId="7302"/>
    <cellStyle name="Normal 16 5 2 2 2 3" xfId="1892"/>
    <cellStyle name="Normal 16 5 2 2 2 3 2" xfId="3375"/>
    <cellStyle name="Normal 16 5 2 2 2 3 2 2" xfId="6276"/>
    <cellStyle name="Normal 16 5 2 2 2 3 2 2 2" xfId="12052"/>
    <cellStyle name="Normal 16 5 2 2 2 3 2 3" xfId="9167"/>
    <cellStyle name="Normal 16 5 2 2 2 3 3" xfId="4836"/>
    <cellStyle name="Normal 16 5 2 2 2 3 3 2" xfId="10612"/>
    <cellStyle name="Normal 16 5 2 2 2 3 4" xfId="7727"/>
    <cellStyle name="Normal 16 5 2 2 2 4" xfId="2717"/>
    <cellStyle name="Normal 16 5 2 2 2 4 2" xfId="5618"/>
    <cellStyle name="Normal 16 5 2 2 2 4 2 2" xfId="11394"/>
    <cellStyle name="Normal 16 5 2 2 2 4 3" xfId="8509"/>
    <cellStyle name="Normal 16 5 2 2 2 5" xfId="4178"/>
    <cellStyle name="Normal 16 5 2 2 2 5 2" xfId="9954"/>
    <cellStyle name="Normal 16 5 2 2 2 6" xfId="7069"/>
    <cellStyle name="Normal 16 5 2 2 3" xfId="1305"/>
    <cellStyle name="Normal 16 5 2 2 3 2" xfId="2009"/>
    <cellStyle name="Normal 16 5 2 2 3 2 2" xfId="3492"/>
    <cellStyle name="Normal 16 5 2 2 3 2 2 2" xfId="6393"/>
    <cellStyle name="Normal 16 5 2 2 3 2 2 2 2" xfId="12169"/>
    <cellStyle name="Normal 16 5 2 2 3 2 2 3" xfId="9284"/>
    <cellStyle name="Normal 16 5 2 2 3 2 3" xfId="4953"/>
    <cellStyle name="Normal 16 5 2 2 3 2 3 2" xfId="10729"/>
    <cellStyle name="Normal 16 5 2 2 3 2 4" xfId="7844"/>
    <cellStyle name="Normal 16 5 2 2 3 3" xfId="2834"/>
    <cellStyle name="Normal 16 5 2 2 3 3 2" xfId="5735"/>
    <cellStyle name="Normal 16 5 2 2 3 3 2 2" xfId="11511"/>
    <cellStyle name="Normal 16 5 2 2 3 3 3" xfId="8626"/>
    <cellStyle name="Normal 16 5 2 2 3 4" xfId="4295"/>
    <cellStyle name="Normal 16 5 2 2 3 4 2" xfId="10071"/>
    <cellStyle name="Normal 16 5 2 2 3 5" xfId="7186"/>
    <cellStyle name="Normal 16 5 2 2 4" xfId="1069"/>
    <cellStyle name="Normal 16 5 2 2 4 2" xfId="1776"/>
    <cellStyle name="Normal 16 5 2 2 4 2 2" xfId="3259"/>
    <cellStyle name="Normal 16 5 2 2 4 2 2 2" xfId="6160"/>
    <cellStyle name="Normal 16 5 2 2 4 2 2 2 2" xfId="11936"/>
    <cellStyle name="Normal 16 5 2 2 4 2 2 3" xfId="9051"/>
    <cellStyle name="Normal 16 5 2 2 4 2 3" xfId="4720"/>
    <cellStyle name="Normal 16 5 2 2 4 2 3 2" xfId="10496"/>
    <cellStyle name="Normal 16 5 2 2 4 2 4" xfId="7611"/>
    <cellStyle name="Normal 16 5 2 2 4 3" xfId="2600"/>
    <cellStyle name="Normal 16 5 2 2 4 3 2" xfId="5502"/>
    <cellStyle name="Normal 16 5 2 2 4 3 2 2" xfId="11278"/>
    <cellStyle name="Normal 16 5 2 2 4 3 3" xfId="8393"/>
    <cellStyle name="Normal 16 5 2 2 4 4" xfId="4062"/>
    <cellStyle name="Normal 16 5 2 2 4 4 2" xfId="9838"/>
    <cellStyle name="Normal 16 5 2 2 4 5" xfId="6953"/>
    <cellStyle name="Normal 16 5 2 2 5" xfId="1604"/>
    <cellStyle name="Normal 16 5 2 2 5 2" xfId="3088"/>
    <cellStyle name="Normal 16 5 2 2 5 2 2" xfId="5989"/>
    <cellStyle name="Normal 16 5 2 2 5 2 2 2" xfId="11765"/>
    <cellStyle name="Normal 16 5 2 2 5 2 3" xfId="8880"/>
    <cellStyle name="Normal 16 5 2 2 5 3" xfId="4549"/>
    <cellStyle name="Normal 16 5 2 2 5 3 2" xfId="10325"/>
    <cellStyle name="Normal 16 5 2 2 5 4" xfId="7440"/>
    <cellStyle name="Normal 16 5 2 2 6" xfId="2427"/>
    <cellStyle name="Normal 16 5 2 2 6 2" xfId="5331"/>
    <cellStyle name="Normal 16 5 2 2 6 2 2" xfId="11107"/>
    <cellStyle name="Normal 16 5 2 2 6 3" xfId="8222"/>
    <cellStyle name="Normal 16 5 2 2 7" xfId="3891"/>
    <cellStyle name="Normal 16 5 2 2 7 2" xfId="9667"/>
    <cellStyle name="Normal 16 5 2 2 8" xfId="6782"/>
    <cellStyle name="Normal 16 5 2 2 9" xfId="44446"/>
    <cellStyle name="Normal 16 5 2 3" xfId="927"/>
    <cellStyle name="Normal 16 5 2 3 2" xfId="1365"/>
    <cellStyle name="Normal 16 5 2 3 2 2" xfId="2069"/>
    <cellStyle name="Normal 16 5 2 3 2 2 2" xfId="3552"/>
    <cellStyle name="Normal 16 5 2 3 2 2 2 2" xfId="6453"/>
    <cellStyle name="Normal 16 5 2 3 2 2 2 2 2" xfId="12229"/>
    <cellStyle name="Normal 16 5 2 3 2 2 2 3" xfId="9344"/>
    <cellStyle name="Normal 16 5 2 3 2 2 3" xfId="5013"/>
    <cellStyle name="Normal 16 5 2 3 2 2 3 2" xfId="10789"/>
    <cellStyle name="Normal 16 5 2 3 2 2 4" xfId="7904"/>
    <cellStyle name="Normal 16 5 2 3 2 3" xfId="2894"/>
    <cellStyle name="Normal 16 5 2 3 2 3 2" xfId="5795"/>
    <cellStyle name="Normal 16 5 2 3 2 3 2 2" xfId="11571"/>
    <cellStyle name="Normal 16 5 2 3 2 3 3" xfId="8686"/>
    <cellStyle name="Normal 16 5 2 3 2 4" xfId="4355"/>
    <cellStyle name="Normal 16 5 2 3 2 4 2" xfId="10131"/>
    <cellStyle name="Normal 16 5 2 3 2 5" xfId="7246"/>
    <cellStyle name="Normal 16 5 2 3 3" xfId="1132"/>
    <cellStyle name="Normal 16 5 2 3 3 2" xfId="1836"/>
    <cellStyle name="Normal 16 5 2 3 3 2 2" xfId="3319"/>
    <cellStyle name="Normal 16 5 2 3 3 2 2 2" xfId="6220"/>
    <cellStyle name="Normal 16 5 2 3 3 2 2 2 2" xfId="11996"/>
    <cellStyle name="Normal 16 5 2 3 3 2 2 3" xfId="9111"/>
    <cellStyle name="Normal 16 5 2 3 3 2 3" xfId="4780"/>
    <cellStyle name="Normal 16 5 2 3 3 2 3 2" xfId="10556"/>
    <cellStyle name="Normal 16 5 2 3 3 2 4" xfId="7671"/>
    <cellStyle name="Normal 16 5 2 3 3 3" xfId="2661"/>
    <cellStyle name="Normal 16 5 2 3 3 3 2" xfId="5562"/>
    <cellStyle name="Normal 16 5 2 3 3 3 2 2" xfId="11338"/>
    <cellStyle name="Normal 16 5 2 3 3 3 3" xfId="8453"/>
    <cellStyle name="Normal 16 5 2 3 3 4" xfId="4122"/>
    <cellStyle name="Normal 16 5 2 3 3 4 2" xfId="9898"/>
    <cellStyle name="Normal 16 5 2 3 3 5" xfId="7013"/>
    <cellStyle name="Normal 16 5 2 3 4" xfId="1661"/>
    <cellStyle name="Normal 16 5 2 3 4 2" xfId="3144"/>
    <cellStyle name="Normal 16 5 2 3 4 2 2" xfId="6045"/>
    <cellStyle name="Normal 16 5 2 3 4 2 2 2" xfId="11821"/>
    <cellStyle name="Normal 16 5 2 3 4 2 3" xfId="8936"/>
    <cellStyle name="Normal 16 5 2 3 4 3" xfId="4605"/>
    <cellStyle name="Normal 16 5 2 3 4 3 2" xfId="10381"/>
    <cellStyle name="Normal 16 5 2 3 4 4" xfId="7496"/>
    <cellStyle name="Normal 16 5 2 3 5" xfId="2484"/>
    <cellStyle name="Normal 16 5 2 3 5 2" xfId="5387"/>
    <cellStyle name="Normal 16 5 2 3 5 2 2" xfId="11163"/>
    <cellStyle name="Normal 16 5 2 3 5 3" xfId="8278"/>
    <cellStyle name="Normal 16 5 2 3 6" xfId="3947"/>
    <cellStyle name="Normal 16 5 2 3 6 2" xfId="9723"/>
    <cellStyle name="Normal 16 5 2 3 7" xfId="6838"/>
    <cellStyle name="Normal 16 5 2 4" xfId="1249"/>
    <cellStyle name="Normal 16 5 2 4 2" xfId="1953"/>
    <cellStyle name="Normal 16 5 2 4 2 2" xfId="3436"/>
    <cellStyle name="Normal 16 5 2 4 2 2 2" xfId="6337"/>
    <cellStyle name="Normal 16 5 2 4 2 2 2 2" xfId="12113"/>
    <cellStyle name="Normal 16 5 2 4 2 2 3" xfId="9228"/>
    <cellStyle name="Normal 16 5 2 4 2 3" xfId="4897"/>
    <cellStyle name="Normal 16 5 2 4 2 3 2" xfId="10673"/>
    <cellStyle name="Normal 16 5 2 4 2 4" xfId="7788"/>
    <cellStyle name="Normal 16 5 2 4 3" xfId="2778"/>
    <cellStyle name="Normal 16 5 2 4 3 2" xfId="5679"/>
    <cellStyle name="Normal 16 5 2 4 3 2 2" xfId="11455"/>
    <cellStyle name="Normal 16 5 2 4 3 3" xfId="8570"/>
    <cellStyle name="Normal 16 5 2 4 4" xfId="4239"/>
    <cellStyle name="Normal 16 5 2 4 4 2" xfId="10015"/>
    <cellStyle name="Normal 16 5 2 4 5" xfId="7130"/>
    <cellStyle name="Normal 16 5 2 5" xfId="1012"/>
    <cellStyle name="Normal 16 5 2 5 2" xfId="1720"/>
    <cellStyle name="Normal 16 5 2 5 2 2" xfId="3203"/>
    <cellStyle name="Normal 16 5 2 5 2 2 2" xfId="6104"/>
    <cellStyle name="Normal 16 5 2 5 2 2 2 2" xfId="11880"/>
    <cellStyle name="Normal 16 5 2 5 2 2 3" xfId="8995"/>
    <cellStyle name="Normal 16 5 2 5 2 3" xfId="4664"/>
    <cellStyle name="Normal 16 5 2 5 2 3 2" xfId="10440"/>
    <cellStyle name="Normal 16 5 2 5 2 4" xfId="7555"/>
    <cellStyle name="Normal 16 5 2 5 3" xfId="2544"/>
    <cellStyle name="Normal 16 5 2 5 3 2" xfId="5446"/>
    <cellStyle name="Normal 16 5 2 5 3 2 2" xfId="11222"/>
    <cellStyle name="Normal 16 5 2 5 3 3" xfId="8337"/>
    <cellStyle name="Normal 16 5 2 5 4" xfId="4006"/>
    <cellStyle name="Normal 16 5 2 5 4 2" xfId="9782"/>
    <cellStyle name="Normal 16 5 2 5 5" xfId="6897"/>
    <cellStyle name="Normal 16 5 2 6" xfId="2187"/>
    <cellStyle name="Normal 16 5 2 6 2" xfId="3666"/>
    <cellStyle name="Normal 16 5 2 6 2 2" xfId="6567"/>
    <cellStyle name="Normal 16 5 2 6 2 2 2" xfId="12343"/>
    <cellStyle name="Normal 16 5 2 6 2 3" xfId="9458"/>
    <cellStyle name="Normal 16 5 2 6 3" xfId="5127"/>
    <cellStyle name="Normal 16 5 2 6 3 2" xfId="10903"/>
    <cellStyle name="Normal 16 5 2 6 4" xfId="8018"/>
    <cellStyle name="Normal 16 5 2 7" xfId="2246"/>
    <cellStyle name="Normal 16 5 2 7 2" xfId="3723"/>
    <cellStyle name="Normal 16 5 2 7 2 2" xfId="6624"/>
    <cellStyle name="Normal 16 5 2 7 2 2 2" xfId="12400"/>
    <cellStyle name="Normal 16 5 2 7 2 3" xfId="9515"/>
    <cellStyle name="Normal 16 5 2 7 3" xfId="5184"/>
    <cellStyle name="Normal 16 5 2 7 3 2" xfId="10960"/>
    <cellStyle name="Normal 16 5 2 7 4" xfId="8075"/>
    <cellStyle name="Normal 16 5 2 8" xfId="1521"/>
    <cellStyle name="Normal 16 5 2 8 2" xfId="3007"/>
    <cellStyle name="Normal 16 5 2 8 2 2" xfId="5908"/>
    <cellStyle name="Normal 16 5 2 8 2 2 2" xfId="11684"/>
    <cellStyle name="Normal 16 5 2 8 2 3" xfId="8799"/>
    <cellStyle name="Normal 16 5 2 8 3" xfId="4468"/>
    <cellStyle name="Normal 16 5 2 8 3 2" xfId="10244"/>
    <cellStyle name="Normal 16 5 2 8 4" xfId="7359"/>
    <cellStyle name="Normal 16 5 2 9" xfId="2345"/>
    <cellStyle name="Normal 16 5 2 9 2" xfId="5250"/>
    <cellStyle name="Normal 16 5 2 9 2 2" xfId="11026"/>
    <cellStyle name="Normal 16 5 2 9 3" xfId="8141"/>
    <cellStyle name="Normal 16 5 3" xfId="824"/>
    <cellStyle name="Normal 16 5 3 2" xfId="1158"/>
    <cellStyle name="Normal 16 5 3 2 2" xfId="1391"/>
    <cellStyle name="Normal 16 5 3 2 2 2" xfId="2095"/>
    <cellStyle name="Normal 16 5 3 2 2 2 2" xfId="3578"/>
    <cellStyle name="Normal 16 5 3 2 2 2 2 2" xfId="6479"/>
    <cellStyle name="Normal 16 5 3 2 2 2 2 2 2" xfId="12255"/>
    <cellStyle name="Normal 16 5 3 2 2 2 2 3" xfId="9370"/>
    <cellStyle name="Normal 16 5 3 2 2 2 3" xfId="5039"/>
    <cellStyle name="Normal 16 5 3 2 2 2 3 2" xfId="10815"/>
    <cellStyle name="Normal 16 5 3 2 2 2 4" xfId="7930"/>
    <cellStyle name="Normal 16 5 3 2 2 3" xfId="2920"/>
    <cellStyle name="Normal 16 5 3 2 2 3 2" xfId="5821"/>
    <cellStyle name="Normal 16 5 3 2 2 3 2 2" xfId="11597"/>
    <cellStyle name="Normal 16 5 3 2 2 3 3" xfId="8712"/>
    <cellStyle name="Normal 16 5 3 2 2 4" xfId="4381"/>
    <cellStyle name="Normal 16 5 3 2 2 4 2" xfId="10157"/>
    <cellStyle name="Normal 16 5 3 2 2 5" xfId="7272"/>
    <cellStyle name="Normal 16 5 3 2 3" xfId="1862"/>
    <cellStyle name="Normal 16 5 3 2 3 2" xfId="3345"/>
    <cellStyle name="Normal 16 5 3 2 3 2 2" xfId="6246"/>
    <cellStyle name="Normal 16 5 3 2 3 2 2 2" xfId="12022"/>
    <cellStyle name="Normal 16 5 3 2 3 2 3" xfId="9137"/>
    <cellStyle name="Normal 16 5 3 2 3 3" xfId="4806"/>
    <cellStyle name="Normal 16 5 3 2 3 3 2" xfId="10582"/>
    <cellStyle name="Normal 16 5 3 2 3 4" xfId="7697"/>
    <cellStyle name="Normal 16 5 3 2 4" xfId="2687"/>
    <cellStyle name="Normal 16 5 3 2 4 2" xfId="5588"/>
    <cellStyle name="Normal 16 5 3 2 4 2 2" xfId="11364"/>
    <cellStyle name="Normal 16 5 3 2 4 3" xfId="8479"/>
    <cellStyle name="Normal 16 5 3 2 5" xfId="4148"/>
    <cellStyle name="Normal 16 5 3 2 5 2" xfId="9924"/>
    <cellStyle name="Normal 16 5 3 2 6" xfId="7039"/>
    <cellStyle name="Normal 16 5 3 3" xfId="1275"/>
    <cellStyle name="Normal 16 5 3 3 2" xfId="1979"/>
    <cellStyle name="Normal 16 5 3 3 2 2" xfId="3462"/>
    <cellStyle name="Normal 16 5 3 3 2 2 2" xfId="6363"/>
    <cellStyle name="Normal 16 5 3 3 2 2 2 2" xfId="12139"/>
    <cellStyle name="Normal 16 5 3 3 2 2 3" xfId="9254"/>
    <cellStyle name="Normal 16 5 3 3 2 3" xfId="4923"/>
    <cellStyle name="Normal 16 5 3 3 2 3 2" xfId="10699"/>
    <cellStyle name="Normal 16 5 3 3 2 4" xfId="7814"/>
    <cellStyle name="Normal 16 5 3 3 3" xfId="2804"/>
    <cellStyle name="Normal 16 5 3 3 3 2" xfId="5705"/>
    <cellStyle name="Normal 16 5 3 3 3 2 2" xfId="11481"/>
    <cellStyle name="Normal 16 5 3 3 3 3" xfId="8596"/>
    <cellStyle name="Normal 16 5 3 3 4" xfId="4265"/>
    <cellStyle name="Normal 16 5 3 3 4 2" xfId="10041"/>
    <cellStyle name="Normal 16 5 3 3 5" xfId="7156"/>
    <cellStyle name="Normal 16 5 3 4" xfId="1039"/>
    <cellStyle name="Normal 16 5 3 4 2" xfId="1746"/>
    <cellStyle name="Normal 16 5 3 4 2 2" xfId="3229"/>
    <cellStyle name="Normal 16 5 3 4 2 2 2" xfId="6130"/>
    <cellStyle name="Normal 16 5 3 4 2 2 2 2" xfId="11906"/>
    <cellStyle name="Normal 16 5 3 4 2 2 3" xfId="9021"/>
    <cellStyle name="Normal 16 5 3 4 2 3" xfId="4690"/>
    <cellStyle name="Normal 16 5 3 4 2 3 2" xfId="10466"/>
    <cellStyle name="Normal 16 5 3 4 2 4" xfId="7581"/>
    <cellStyle name="Normal 16 5 3 4 3" xfId="2570"/>
    <cellStyle name="Normal 16 5 3 4 3 2" xfId="5472"/>
    <cellStyle name="Normal 16 5 3 4 3 2 2" xfId="11248"/>
    <cellStyle name="Normal 16 5 3 4 3 3" xfId="8363"/>
    <cellStyle name="Normal 16 5 3 4 4" xfId="4032"/>
    <cellStyle name="Normal 16 5 3 4 4 2" xfId="9808"/>
    <cellStyle name="Normal 16 5 3 4 5" xfId="6923"/>
    <cellStyle name="Normal 16 5 3 5" xfId="1574"/>
    <cellStyle name="Normal 16 5 3 5 2" xfId="3058"/>
    <cellStyle name="Normal 16 5 3 5 2 2" xfId="5959"/>
    <cellStyle name="Normal 16 5 3 5 2 2 2" xfId="11735"/>
    <cellStyle name="Normal 16 5 3 5 2 3" xfId="8850"/>
    <cellStyle name="Normal 16 5 3 5 3" xfId="4519"/>
    <cellStyle name="Normal 16 5 3 5 3 2" xfId="10295"/>
    <cellStyle name="Normal 16 5 3 5 4" xfId="7410"/>
    <cellStyle name="Normal 16 5 3 6" xfId="2397"/>
    <cellStyle name="Normal 16 5 3 6 2" xfId="5301"/>
    <cellStyle name="Normal 16 5 3 6 2 2" xfId="11077"/>
    <cellStyle name="Normal 16 5 3 6 3" xfId="8192"/>
    <cellStyle name="Normal 16 5 3 7" xfId="3861"/>
    <cellStyle name="Normal 16 5 3 7 2" xfId="9637"/>
    <cellStyle name="Normal 16 5 3 8" xfId="6752"/>
    <cellStyle name="Normal 16 5 3 9" xfId="37908"/>
    <cellStyle name="Normal 16 5 4" xfId="897"/>
    <cellStyle name="Normal 16 5 4 2" xfId="1339"/>
    <cellStyle name="Normal 16 5 4 2 2" xfId="2043"/>
    <cellStyle name="Normal 16 5 4 2 2 2" xfId="3526"/>
    <cellStyle name="Normal 16 5 4 2 2 2 2" xfId="6427"/>
    <cellStyle name="Normal 16 5 4 2 2 2 2 2" xfId="12203"/>
    <cellStyle name="Normal 16 5 4 2 2 2 3" xfId="9318"/>
    <cellStyle name="Normal 16 5 4 2 2 3" xfId="4987"/>
    <cellStyle name="Normal 16 5 4 2 2 3 2" xfId="10763"/>
    <cellStyle name="Normal 16 5 4 2 2 4" xfId="7878"/>
    <cellStyle name="Normal 16 5 4 2 3" xfId="2868"/>
    <cellStyle name="Normal 16 5 4 2 3 2" xfId="5769"/>
    <cellStyle name="Normal 16 5 4 2 3 2 2" xfId="11545"/>
    <cellStyle name="Normal 16 5 4 2 3 3" xfId="8660"/>
    <cellStyle name="Normal 16 5 4 2 4" xfId="4329"/>
    <cellStyle name="Normal 16 5 4 2 4 2" xfId="10105"/>
    <cellStyle name="Normal 16 5 4 2 5" xfId="7220"/>
    <cellStyle name="Normal 16 5 4 3" xfId="1106"/>
    <cellStyle name="Normal 16 5 4 3 2" xfId="1810"/>
    <cellStyle name="Normal 16 5 4 3 2 2" xfId="3293"/>
    <cellStyle name="Normal 16 5 4 3 2 2 2" xfId="6194"/>
    <cellStyle name="Normal 16 5 4 3 2 2 2 2" xfId="11970"/>
    <cellStyle name="Normal 16 5 4 3 2 2 3" xfId="9085"/>
    <cellStyle name="Normal 16 5 4 3 2 3" xfId="4754"/>
    <cellStyle name="Normal 16 5 4 3 2 3 2" xfId="10530"/>
    <cellStyle name="Normal 16 5 4 3 2 4" xfId="7645"/>
    <cellStyle name="Normal 16 5 4 3 3" xfId="2635"/>
    <cellStyle name="Normal 16 5 4 3 3 2" xfId="5536"/>
    <cellStyle name="Normal 16 5 4 3 3 2 2" xfId="11312"/>
    <cellStyle name="Normal 16 5 4 3 3 3" xfId="8427"/>
    <cellStyle name="Normal 16 5 4 3 4" xfId="4096"/>
    <cellStyle name="Normal 16 5 4 3 4 2" xfId="9872"/>
    <cellStyle name="Normal 16 5 4 3 5" xfId="6987"/>
    <cellStyle name="Normal 16 5 4 4" xfId="1631"/>
    <cellStyle name="Normal 16 5 4 4 2" xfId="3114"/>
    <cellStyle name="Normal 16 5 4 4 2 2" xfId="6015"/>
    <cellStyle name="Normal 16 5 4 4 2 2 2" xfId="11791"/>
    <cellStyle name="Normal 16 5 4 4 2 3" xfId="8906"/>
    <cellStyle name="Normal 16 5 4 4 3" xfId="4575"/>
    <cellStyle name="Normal 16 5 4 4 3 2" xfId="10351"/>
    <cellStyle name="Normal 16 5 4 4 4" xfId="7466"/>
    <cellStyle name="Normal 16 5 4 5" xfId="2454"/>
    <cellStyle name="Normal 16 5 4 5 2" xfId="5357"/>
    <cellStyle name="Normal 16 5 4 5 2 2" xfId="11133"/>
    <cellStyle name="Normal 16 5 4 5 3" xfId="8248"/>
    <cellStyle name="Normal 16 5 4 6" xfId="3917"/>
    <cellStyle name="Normal 16 5 4 6 2" xfId="9693"/>
    <cellStyle name="Normal 16 5 4 7" xfId="6808"/>
    <cellStyle name="Normal 16 5 4 8" xfId="49149"/>
    <cellStyle name="Normal 16 5 5" xfId="1223"/>
    <cellStyle name="Normal 16 5 5 2" xfId="1927"/>
    <cellStyle name="Normal 16 5 5 2 2" xfId="3410"/>
    <cellStyle name="Normal 16 5 5 2 2 2" xfId="6311"/>
    <cellStyle name="Normal 16 5 5 2 2 2 2" xfId="12087"/>
    <cellStyle name="Normal 16 5 5 2 2 3" xfId="9202"/>
    <cellStyle name="Normal 16 5 5 2 3" xfId="4871"/>
    <cellStyle name="Normal 16 5 5 2 3 2" xfId="10647"/>
    <cellStyle name="Normal 16 5 5 2 4" xfId="7762"/>
    <cellStyle name="Normal 16 5 5 3" xfId="2752"/>
    <cellStyle name="Normal 16 5 5 3 2" xfId="5653"/>
    <cellStyle name="Normal 16 5 5 3 2 2" xfId="11429"/>
    <cellStyle name="Normal 16 5 5 3 3" xfId="8544"/>
    <cellStyle name="Normal 16 5 5 4" xfId="4213"/>
    <cellStyle name="Normal 16 5 5 4 2" xfId="9989"/>
    <cellStyle name="Normal 16 5 5 5" xfId="7104"/>
    <cellStyle name="Normal 16 5 5 6" xfId="53770"/>
    <cellStyle name="Normal 16 5 6" xfId="986"/>
    <cellStyle name="Normal 16 5 6 2" xfId="1694"/>
    <cellStyle name="Normal 16 5 6 2 2" xfId="3177"/>
    <cellStyle name="Normal 16 5 6 2 2 2" xfId="6078"/>
    <cellStyle name="Normal 16 5 6 2 2 2 2" xfId="11854"/>
    <cellStyle name="Normal 16 5 6 2 2 3" xfId="8969"/>
    <cellStyle name="Normal 16 5 6 2 3" xfId="4638"/>
    <cellStyle name="Normal 16 5 6 2 3 2" xfId="10414"/>
    <cellStyle name="Normal 16 5 6 2 4" xfId="7529"/>
    <cellStyle name="Normal 16 5 6 3" xfId="2518"/>
    <cellStyle name="Normal 16 5 6 3 2" xfId="5420"/>
    <cellStyle name="Normal 16 5 6 3 2 2" xfId="11196"/>
    <cellStyle name="Normal 16 5 6 3 3" xfId="8311"/>
    <cellStyle name="Normal 16 5 6 4" xfId="3980"/>
    <cellStyle name="Normal 16 5 6 4 2" xfId="9756"/>
    <cellStyle name="Normal 16 5 6 5" xfId="6871"/>
    <cellStyle name="Normal 16 5 7" xfId="2161"/>
    <cellStyle name="Normal 16 5 7 2" xfId="3640"/>
    <cellStyle name="Normal 16 5 7 2 2" xfId="6541"/>
    <cellStyle name="Normal 16 5 7 2 2 2" xfId="12317"/>
    <cellStyle name="Normal 16 5 7 2 3" xfId="9432"/>
    <cellStyle name="Normal 16 5 7 3" xfId="5101"/>
    <cellStyle name="Normal 16 5 7 3 2" xfId="10877"/>
    <cellStyle name="Normal 16 5 7 4" xfId="7992"/>
    <cellStyle name="Normal 16 5 8" xfId="2220"/>
    <cellStyle name="Normal 16 5 8 2" xfId="3697"/>
    <cellStyle name="Normal 16 5 8 2 2" xfId="6598"/>
    <cellStyle name="Normal 16 5 8 2 2 2" xfId="12374"/>
    <cellStyle name="Normal 16 5 8 2 3" xfId="9489"/>
    <cellStyle name="Normal 16 5 8 3" xfId="5158"/>
    <cellStyle name="Normal 16 5 8 3 2" xfId="10934"/>
    <cellStyle name="Normal 16 5 8 4" xfId="8049"/>
    <cellStyle name="Normal 16 5 9" xfId="1490"/>
    <cellStyle name="Normal 16 5 9 2" xfId="2977"/>
    <cellStyle name="Normal 16 5 9 2 2" xfId="5878"/>
    <cellStyle name="Normal 16 5 9 2 2 2" xfId="11654"/>
    <cellStyle name="Normal 16 5 9 2 3" xfId="8769"/>
    <cellStyle name="Normal 16 5 9 3" xfId="4438"/>
    <cellStyle name="Normal 16 5 9 3 2" xfId="10214"/>
    <cellStyle name="Normal 16 5 9 4" xfId="7329"/>
    <cellStyle name="Normal 16 6" xfId="665"/>
    <cellStyle name="Normal 16 6 10" xfId="3792"/>
    <cellStyle name="Normal 16 6 10 2" xfId="9568"/>
    <cellStyle name="Normal 16 6 11" xfId="6683"/>
    <cellStyle name="Normal 16 6 12" xfId="25217"/>
    <cellStyle name="Normal 16 6 2" xfId="838"/>
    <cellStyle name="Normal 16 6 2 2" xfId="1170"/>
    <cellStyle name="Normal 16 6 2 2 2" xfId="1403"/>
    <cellStyle name="Normal 16 6 2 2 2 2" xfId="2107"/>
    <cellStyle name="Normal 16 6 2 2 2 2 2" xfId="3590"/>
    <cellStyle name="Normal 16 6 2 2 2 2 2 2" xfId="6491"/>
    <cellStyle name="Normal 16 6 2 2 2 2 2 2 2" xfId="12267"/>
    <cellStyle name="Normal 16 6 2 2 2 2 2 3" xfId="9382"/>
    <cellStyle name="Normal 16 6 2 2 2 2 3" xfId="5051"/>
    <cellStyle name="Normal 16 6 2 2 2 2 3 2" xfId="10827"/>
    <cellStyle name="Normal 16 6 2 2 2 2 4" xfId="7942"/>
    <cellStyle name="Normal 16 6 2 2 2 3" xfId="2932"/>
    <cellStyle name="Normal 16 6 2 2 2 3 2" xfId="5833"/>
    <cellStyle name="Normal 16 6 2 2 2 3 2 2" xfId="11609"/>
    <cellStyle name="Normal 16 6 2 2 2 3 3" xfId="8724"/>
    <cellStyle name="Normal 16 6 2 2 2 4" xfId="4393"/>
    <cellStyle name="Normal 16 6 2 2 2 4 2" xfId="10169"/>
    <cellStyle name="Normal 16 6 2 2 2 5" xfId="7284"/>
    <cellStyle name="Normal 16 6 2 2 3" xfId="1874"/>
    <cellStyle name="Normal 16 6 2 2 3 2" xfId="3357"/>
    <cellStyle name="Normal 16 6 2 2 3 2 2" xfId="6258"/>
    <cellStyle name="Normal 16 6 2 2 3 2 2 2" xfId="12034"/>
    <cellStyle name="Normal 16 6 2 2 3 2 3" xfId="9149"/>
    <cellStyle name="Normal 16 6 2 2 3 3" xfId="4818"/>
    <cellStyle name="Normal 16 6 2 2 3 3 2" xfId="10594"/>
    <cellStyle name="Normal 16 6 2 2 3 4" xfId="7709"/>
    <cellStyle name="Normal 16 6 2 2 4" xfId="2699"/>
    <cellStyle name="Normal 16 6 2 2 4 2" xfId="5600"/>
    <cellStyle name="Normal 16 6 2 2 4 2 2" xfId="11376"/>
    <cellStyle name="Normal 16 6 2 2 4 3" xfId="8491"/>
    <cellStyle name="Normal 16 6 2 2 5" xfId="4160"/>
    <cellStyle name="Normal 16 6 2 2 5 2" xfId="9936"/>
    <cellStyle name="Normal 16 6 2 2 6" xfId="7051"/>
    <cellStyle name="Normal 16 6 2 2 7" xfId="44447"/>
    <cellStyle name="Normal 16 6 2 3" xfId="1287"/>
    <cellStyle name="Normal 16 6 2 3 2" xfId="1991"/>
    <cellStyle name="Normal 16 6 2 3 2 2" xfId="3474"/>
    <cellStyle name="Normal 16 6 2 3 2 2 2" xfId="6375"/>
    <cellStyle name="Normal 16 6 2 3 2 2 2 2" xfId="12151"/>
    <cellStyle name="Normal 16 6 2 3 2 2 3" xfId="9266"/>
    <cellStyle name="Normal 16 6 2 3 2 3" xfId="4935"/>
    <cellStyle name="Normal 16 6 2 3 2 3 2" xfId="10711"/>
    <cellStyle name="Normal 16 6 2 3 2 4" xfId="7826"/>
    <cellStyle name="Normal 16 6 2 3 3" xfId="2816"/>
    <cellStyle name="Normal 16 6 2 3 3 2" xfId="5717"/>
    <cellStyle name="Normal 16 6 2 3 3 2 2" xfId="11493"/>
    <cellStyle name="Normal 16 6 2 3 3 3" xfId="8608"/>
    <cellStyle name="Normal 16 6 2 3 4" xfId="4277"/>
    <cellStyle name="Normal 16 6 2 3 4 2" xfId="10053"/>
    <cellStyle name="Normal 16 6 2 3 5" xfId="7168"/>
    <cellStyle name="Normal 16 6 2 4" xfId="1051"/>
    <cellStyle name="Normal 16 6 2 4 2" xfId="1758"/>
    <cellStyle name="Normal 16 6 2 4 2 2" xfId="3241"/>
    <cellStyle name="Normal 16 6 2 4 2 2 2" xfId="6142"/>
    <cellStyle name="Normal 16 6 2 4 2 2 2 2" xfId="11918"/>
    <cellStyle name="Normal 16 6 2 4 2 2 3" xfId="9033"/>
    <cellStyle name="Normal 16 6 2 4 2 3" xfId="4702"/>
    <cellStyle name="Normal 16 6 2 4 2 3 2" xfId="10478"/>
    <cellStyle name="Normal 16 6 2 4 2 4" xfId="7593"/>
    <cellStyle name="Normal 16 6 2 4 3" xfId="2582"/>
    <cellStyle name="Normal 16 6 2 4 3 2" xfId="5484"/>
    <cellStyle name="Normal 16 6 2 4 3 2 2" xfId="11260"/>
    <cellStyle name="Normal 16 6 2 4 3 3" xfId="8375"/>
    <cellStyle name="Normal 16 6 2 4 4" xfId="4044"/>
    <cellStyle name="Normal 16 6 2 4 4 2" xfId="9820"/>
    <cellStyle name="Normal 16 6 2 4 5" xfId="6935"/>
    <cellStyle name="Normal 16 6 2 5" xfId="1586"/>
    <cellStyle name="Normal 16 6 2 5 2" xfId="3070"/>
    <cellStyle name="Normal 16 6 2 5 2 2" xfId="5971"/>
    <cellStyle name="Normal 16 6 2 5 2 2 2" xfId="11747"/>
    <cellStyle name="Normal 16 6 2 5 2 3" xfId="8862"/>
    <cellStyle name="Normal 16 6 2 5 3" xfId="4531"/>
    <cellStyle name="Normal 16 6 2 5 3 2" xfId="10307"/>
    <cellStyle name="Normal 16 6 2 5 4" xfId="7422"/>
    <cellStyle name="Normal 16 6 2 6" xfId="2409"/>
    <cellStyle name="Normal 16 6 2 6 2" xfId="5313"/>
    <cellStyle name="Normal 16 6 2 6 2 2" xfId="11089"/>
    <cellStyle name="Normal 16 6 2 6 3" xfId="8204"/>
    <cellStyle name="Normal 16 6 2 7" xfId="3873"/>
    <cellStyle name="Normal 16 6 2 7 2" xfId="9649"/>
    <cellStyle name="Normal 16 6 2 8" xfId="6764"/>
    <cellStyle name="Normal 16 6 2 9" xfId="35250"/>
    <cellStyle name="Normal 16 6 3" xfId="909"/>
    <cellStyle name="Normal 16 6 3 2" xfId="1321"/>
    <cellStyle name="Normal 16 6 3 2 2" xfId="2025"/>
    <cellStyle name="Normal 16 6 3 2 2 2" xfId="3508"/>
    <cellStyle name="Normal 16 6 3 2 2 2 2" xfId="6409"/>
    <cellStyle name="Normal 16 6 3 2 2 2 2 2" xfId="12185"/>
    <cellStyle name="Normal 16 6 3 2 2 2 3" xfId="9300"/>
    <cellStyle name="Normal 16 6 3 2 2 3" xfId="4969"/>
    <cellStyle name="Normal 16 6 3 2 2 3 2" xfId="10745"/>
    <cellStyle name="Normal 16 6 3 2 2 4" xfId="7860"/>
    <cellStyle name="Normal 16 6 3 2 3" xfId="2850"/>
    <cellStyle name="Normal 16 6 3 2 3 2" xfId="5751"/>
    <cellStyle name="Normal 16 6 3 2 3 2 2" xfId="11527"/>
    <cellStyle name="Normal 16 6 3 2 3 3" xfId="8642"/>
    <cellStyle name="Normal 16 6 3 2 4" xfId="4311"/>
    <cellStyle name="Normal 16 6 3 2 4 2" xfId="10087"/>
    <cellStyle name="Normal 16 6 3 2 5" xfId="7202"/>
    <cellStyle name="Normal 16 6 3 3" xfId="1088"/>
    <cellStyle name="Normal 16 6 3 3 2" xfId="1792"/>
    <cellStyle name="Normal 16 6 3 3 2 2" xfId="3275"/>
    <cellStyle name="Normal 16 6 3 3 2 2 2" xfId="6176"/>
    <cellStyle name="Normal 16 6 3 3 2 2 2 2" xfId="11952"/>
    <cellStyle name="Normal 16 6 3 3 2 2 3" xfId="9067"/>
    <cellStyle name="Normal 16 6 3 3 2 3" xfId="4736"/>
    <cellStyle name="Normal 16 6 3 3 2 3 2" xfId="10512"/>
    <cellStyle name="Normal 16 6 3 3 2 4" xfId="7627"/>
    <cellStyle name="Normal 16 6 3 3 3" xfId="2617"/>
    <cellStyle name="Normal 16 6 3 3 3 2" xfId="5518"/>
    <cellStyle name="Normal 16 6 3 3 3 2 2" xfId="11294"/>
    <cellStyle name="Normal 16 6 3 3 3 3" xfId="8409"/>
    <cellStyle name="Normal 16 6 3 3 4" xfId="4078"/>
    <cellStyle name="Normal 16 6 3 3 4 2" xfId="9854"/>
    <cellStyle name="Normal 16 6 3 3 5" xfId="6969"/>
    <cellStyle name="Normal 16 6 3 4" xfId="1643"/>
    <cellStyle name="Normal 16 6 3 4 2" xfId="3126"/>
    <cellStyle name="Normal 16 6 3 4 2 2" xfId="6027"/>
    <cellStyle name="Normal 16 6 3 4 2 2 2" xfId="11803"/>
    <cellStyle name="Normal 16 6 3 4 2 3" xfId="8918"/>
    <cellStyle name="Normal 16 6 3 4 3" xfId="4587"/>
    <cellStyle name="Normal 16 6 3 4 3 2" xfId="10363"/>
    <cellStyle name="Normal 16 6 3 4 4" xfId="7478"/>
    <cellStyle name="Normal 16 6 3 5" xfId="2466"/>
    <cellStyle name="Normal 16 6 3 5 2" xfId="5369"/>
    <cellStyle name="Normal 16 6 3 5 2 2" xfId="11145"/>
    <cellStyle name="Normal 16 6 3 5 3" xfId="8260"/>
    <cellStyle name="Normal 16 6 3 6" xfId="3929"/>
    <cellStyle name="Normal 16 6 3 6 2" xfId="9705"/>
    <cellStyle name="Normal 16 6 3 7" xfId="6820"/>
    <cellStyle name="Normal 16 6 3 8" xfId="39209"/>
    <cellStyle name="Normal 16 6 4" xfId="1205"/>
    <cellStyle name="Normal 16 6 4 2" xfId="1909"/>
    <cellStyle name="Normal 16 6 4 2 2" xfId="3392"/>
    <cellStyle name="Normal 16 6 4 2 2 2" xfId="6293"/>
    <cellStyle name="Normal 16 6 4 2 2 2 2" xfId="12069"/>
    <cellStyle name="Normal 16 6 4 2 2 3" xfId="9184"/>
    <cellStyle name="Normal 16 6 4 2 3" xfId="4853"/>
    <cellStyle name="Normal 16 6 4 2 3 2" xfId="10629"/>
    <cellStyle name="Normal 16 6 4 2 4" xfId="7744"/>
    <cellStyle name="Normal 16 6 4 3" xfId="2734"/>
    <cellStyle name="Normal 16 6 4 3 2" xfId="5635"/>
    <cellStyle name="Normal 16 6 4 3 2 2" xfId="11411"/>
    <cellStyle name="Normal 16 6 4 3 3" xfId="8526"/>
    <cellStyle name="Normal 16 6 4 4" xfId="4195"/>
    <cellStyle name="Normal 16 6 4 4 2" xfId="9971"/>
    <cellStyle name="Normal 16 6 4 5" xfId="7086"/>
    <cellStyle name="Normal 16 6 4 6" xfId="49150"/>
    <cellStyle name="Normal 16 6 5" xfId="968"/>
    <cellStyle name="Normal 16 6 5 2" xfId="1676"/>
    <cellStyle name="Normal 16 6 5 2 2" xfId="3159"/>
    <cellStyle name="Normal 16 6 5 2 2 2" xfId="6060"/>
    <cellStyle name="Normal 16 6 5 2 2 2 2" xfId="11836"/>
    <cellStyle name="Normal 16 6 5 2 2 3" xfId="8951"/>
    <cellStyle name="Normal 16 6 5 2 3" xfId="4620"/>
    <cellStyle name="Normal 16 6 5 2 3 2" xfId="10396"/>
    <cellStyle name="Normal 16 6 5 2 4" xfId="7511"/>
    <cellStyle name="Normal 16 6 5 3" xfId="2500"/>
    <cellStyle name="Normal 16 6 5 3 2" xfId="5402"/>
    <cellStyle name="Normal 16 6 5 3 2 2" xfId="11178"/>
    <cellStyle name="Normal 16 6 5 3 3" xfId="8293"/>
    <cellStyle name="Normal 16 6 5 4" xfId="3962"/>
    <cellStyle name="Normal 16 6 5 4 2" xfId="9738"/>
    <cellStyle name="Normal 16 6 5 5" xfId="6853"/>
    <cellStyle name="Normal 16 6 5 6" xfId="53771"/>
    <cellStyle name="Normal 16 6 6" xfId="2143"/>
    <cellStyle name="Normal 16 6 6 2" xfId="3622"/>
    <cellStyle name="Normal 16 6 6 2 2" xfId="6523"/>
    <cellStyle name="Normal 16 6 6 2 2 2" xfId="12299"/>
    <cellStyle name="Normal 16 6 6 2 3" xfId="9414"/>
    <cellStyle name="Normal 16 6 6 3" xfId="5083"/>
    <cellStyle name="Normal 16 6 6 3 2" xfId="10859"/>
    <cellStyle name="Normal 16 6 6 4" xfId="7974"/>
    <cellStyle name="Normal 16 6 7" xfId="2202"/>
    <cellStyle name="Normal 16 6 7 2" xfId="3679"/>
    <cellStyle name="Normal 16 6 7 2 2" xfId="6580"/>
    <cellStyle name="Normal 16 6 7 2 2 2" xfId="12356"/>
    <cellStyle name="Normal 16 6 7 2 3" xfId="9471"/>
    <cellStyle name="Normal 16 6 7 3" xfId="5140"/>
    <cellStyle name="Normal 16 6 7 3 2" xfId="10916"/>
    <cellStyle name="Normal 16 6 7 4" xfId="8031"/>
    <cellStyle name="Normal 16 6 8" xfId="1503"/>
    <cellStyle name="Normal 16 6 8 2" xfId="2989"/>
    <cellStyle name="Normal 16 6 8 2 2" xfId="5890"/>
    <cellStyle name="Normal 16 6 8 2 2 2" xfId="11666"/>
    <cellStyle name="Normal 16 6 8 2 3" xfId="8781"/>
    <cellStyle name="Normal 16 6 8 3" xfId="4450"/>
    <cellStyle name="Normal 16 6 8 3 2" xfId="10226"/>
    <cellStyle name="Normal 16 6 8 4" xfId="7341"/>
    <cellStyle name="Normal 16 6 9" xfId="2327"/>
    <cellStyle name="Normal 16 6 9 2" xfId="5232"/>
    <cellStyle name="Normal 16 6 9 2 2" xfId="11008"/>
    <cellStyle name="Normal 16 6 9 3" xfId="8123"/>
    <cellStyle name="Normal 16 7" xfId="789"/>
    <cellStyle name="Normal 16 7 10" xfId="6732"/>
    <cellStyle name="Normal 16 7 11" xfId="26497"/>
    <cellStyle name="Normal 16 7 2" xfId="1114"/>
    <cellStyle name="Normal 16 7 2 2" xfId="1347"/>
    <cellStyle name="Normal 16 7 2 2 2" xfId="2051"/>
    <cellStyle name="Normal 16 7 2 2 2 2" xfId="3534"/>
    <cellStyle name="Normal 16 7 2 2 2 2 2" xfId="6435"/>
    <cellStyle name="Normal 16 7 2 2 2 2 2 2" xfId="12211"/>
    <cellStyle name="Normal 16 7 2 2 2 2 3" xfId="9326"/>
    <cellStyle name="Normal 16 7 2 2 2 3" xfId="4995"/>
    <cellStyle name="Normal 16 7 2 2 2 3 2" xfId="10771"/>
    <cellStyle name="Normal 16 7 2 2 2 4" xfId="7886"/>
    <cellStyle name="Normal 16 7 2 2 3" xfId="2876"/>
    <cellStyle name="Normal 16 7 2 2 3 2" xfId="5777"/>
    <cellStyle name="Normal 16 7 2 2 3 2 2" xfId="11553"/>
    <cellStyle name="Normal 16 7 2 2 3 3" xfId="8668"/>
    <cellStyle name="Normal 16 7 2 2 4" xfId="4337"/>
    <cellStyle name="Normal 16 7 2 2 4 2" xfId="10113"/>
    <cellStyle name="Normal 16 7 2 2 5" xfId="7228"/>
    <cellStyle name="Normal 16 7 2 2 6" xfId="44448"/>
    <cellStyle name="Normal 16 7 2 3" xfId="1818"/>
    <cellStyle name="Normal 16 7 2 3 2" xfId="3301"/>
    <cellStyle name="Normal 16 7 2 3 2 2" xfId="6202"/>
    <cellStyle name="Normal 16 7 2 3 2 2 2" xfId="11978"/>
    <cellStyle name="Normal 16 7 2 3 2 3" xfId="9093"/>
    <cellStyle name="Normal 16 7 2 3 3" xfId="4762"/>
    <cellStyle name="Normal 16 7 2 3 3 2" xfId="10538"/>
    <cellStyle name="Normal 16 7 2 3 4" xfId="7653"/>
    <cellStyle name="Normal 16 7 2 4" xfId="2643"/>
    <cellStyle name="Normal 16 7 2 4 2" xfId="5544"/>
    <cellStyle name="Normal 16 7 2 4 2 2" xfId="11320"/>
    <cellStyle name="Normal 16 7 2 4 3" xfId="8435"/>
    <cellStyle name="Normal 16 7 2 5" xfId="4104"/>
    <cellStyle name="Normal 16 7 2 5 2" xfId="9880"/>
    <cellStyle name="Normal 16 7 2 6" xfId="6995"/>
    <cellStyle name="Normal 16 7 2 7" xfId="35251"/>
    <cellStyle name="Normal 16 7 3" xfId="1231"/>
    <cellStyle name="Normal 16 7 3 2" xfId="1935"/>
    <cellStyle name="Normal 16 7 3 2 2" xfId="3418"/>
    <cellStyle name="Normal 16 7 3 2 2 2" xfId="6319"/>
    <cellStyle name="Normal 16 7 3 2 2 2 2" xfId="12095"/>
    <cellStyle name="Normal 16 7 3 2 2 3" xfId="9210"/>
    <cellStyle name="Normal 16 7 3 2 3" xfId="4879"/>
    <cellStyle name="Normal 16 7 3 2 3 2" xfId="10655"/>
    <cellStyle name="Normal 16 7 3 2 4" xfId="7770"/>
    <cellStyle name="Normal 16 7 3 3" xfId="2760"/>
    <cellStyle name="Normal 16 7 3 3 2" xfId="5661"/>
    <cellStyle name="Normal 16 7 3 3 2 2" xfId="11437"/>
    <cellStyle name="Normal 16 7 3 3 3" xfId="8552"/>
    <cellStyle name="Normal 16 7 3 4" xfId="4221"/>
    <cellStyle name="Normal 16 7 3 4 2" xfId="9997"/>
    <cellStyle name="Normal 16 7 3 5" xfId="7112"/>
    <cellStyle name="Normal 16 7 3 6" xfId="40508"/>
    <cellStyle name="Normal 16 7 4" xfId="994"/>
    <cellStyle name="Normal 16 7 4 2" xfId="1702"/>
    <cellStyle name="Normal 16 7 4 2 2" xfId="3185"/>
    <cellStyle name="Normal 16 7 4 2 2 2" xfId="6086"/>
    <cellStyle name="Normal 16 7 4 2 2 2 2" xfId="11862"/>
    <cellStyle name="Normal 16 7 4 2 2 3" xfId="8977"/>
    <cellStyle name="Normal 16 7 4 2 3" xfId="4646"/>
    <cellStyle name="Normal 16 7 4 2 3 2" xfId="10422"/>
    <cellStyle name="Normal 16 7 4 2 4" xfId="7537"/>
    <cellStyle name="Normal 16 7 4 3" xfId="2526"/>
    <cellStyle name="Normal 16 7 4 3 2" xfId="5428"/>
    <cellStyle name="Normal 16 7 4 3 2 2" xfId="11204"/>
    <cellStyle name="Normal 16 7 4 3 3" xfId="8319"/>
    <cellStyle name="Normal 16 7 4 4" xfId="3988"/>
    <cellStyle name="Normal 16 7 4 4 2" xfId="9764"/>
    <cellStyle name="Normal 16 7 4 5" xfId="6879"/>
    <cellStyle name="Normal 16 7 4 6" xfId="49151"/>
    <cellStyle name="Normal 16 7 5" xfId="2169"/>
    <cellStyle name="Normal 16 7 5 2" xfId="3648"/>
    <cellStyle name="Normal 16 7 5 2 2" xfId="6549"/>
    <cellStyle name="Normal 16 7 5 2 2 2" xfId="12325"/>
    <cellStyle name="Normal 16 7 5 2 3" xfId="9440"/>
    <cellStyle name="Normal 16 7 5 3" xfId="5109"/>
    <cellStyle name="Normal 16 7 5 3 2" xfId="10885"/>
    <cellStyle name="Normal 16 7 5 4" xfId="8000"/>
    <cellStyle name="Normal 16 7 5 5" xfId="53772"/>
    <cellStyle name="Normal 16 7 6" xfId="2228"/>
    <cellStyle name="Normal 16 7 6 2" xfId="3705"/>
    <cellStyle name="Normal 16 7 6 2 2" xfId="6606"/>
    <cellStyle name="Normal 16 7 6 2 2 2" xfId="12382"/>
    <cellStyle name="Normal 16 7 6 2 3" xfId="9497"/>
    <cellStyle name="Normal 16 7 6 3" xfId="5166"/>
    <cellStyle name="Normal 16 7 6 3 2" xfId="10942"/>
    <cellStyle name="Normal 16 7 6 4" xfId="8057"/>
    <cellStyle name="Normal 16 7 7" xfId="1554"/>
    <cellStyle name="Normal 16 7 7 2" xfId="3038"/>
    <cellStyle name="Normal 16 7 7 2 2" xfId="5939"/>
    <cellStyle name="Normal 16 7 7 2 2 2" xfId="11715"/>
    <cellStyle name="Normal 16 7 7 2 3" xfId="8830"/>
    <cellStyle name="Normal 16 7 7 3" xfId="4499"/>
    <cellStyle name="Normal 16 7 7 3 2" xfId="10275"/>
    <cellStyle name="Normal 16 7 7 4" xfId="7390"/>
    <cellStyle name="Normal 16 7 8" xfId="2377"/>
    <cellStyle name="Normal 16 7 8 2" xfId="5281"/>
    <cellStyle name="Normal 16 7 8 2 2" xfId="11057"/>
    <cellStyle name="Normal 16 7 8 3" xfId="8172"/>
    <cellStyle name="Normal 16 7 9" xfId="3841"/>
    <cellStyle name="Normal 16 7 9 2" xfId="9617"/>
    <cellStyle name="Normal 16 8" xfId="878"/>
    <cellStyle name="Normal 16 8 2" xfId="1140"/>
    <cellStyle name="Normal 16 8 2 2" xfId="1373"/>
    <cellStyle name="Normal 16 8 2 2 2" xfId="2077"/>
    <cellStyle name="Normal 16 8 2 2 2 2" xfId="3560"/>
    <cellStyle name="Normal 16 8 2 2 2 2 2" xfId="6461"/>
    <cellStyle name="Normal 16 8 2 2 2 2 2 2" xfId="12237"/>
    <cellStyle name="Normal 16 8 2 2 2 2 3" xfId="9352"/>
    <cellStyle name="Normal 16 8 2 2 2 3" xfId="5021"/>
    <cellStyle name="Normal 16 8 2 2 2 3 2" xfId="10797"/>
    <cellStyle name="Normal 16 8 2 2 2 4" xfId="7912"/>
    <cellStyle name="Normal 16 8 2 2 3" xfId="2902"/>
    <cellStyle name="Normal 16 8 2 2 3 2" xfId="5803"/>
    <cellStyle name="Normal 16 8 2 2 3 2 2" xfId="11579"/>
    <cellStyle name="Normal 16 8 2 2 3 3" xfId="8694"/>
    <cellStyle name="Normal 16 8 2 2 4" xfId="4363"/>
    <cellStyle name="Normal 16 8 2 2 4 2" xfId="10139"/>
    <cellStyle name="Normal 16 8 2 2 5" xfId="7254"/>
    <cellStyle name="Normal 16 8 2 3" xfId="1844"/>
    <cellStyle name="Normal 16 8 2 3 2" xfId="3327"/>
    <cellStyle name="Normal 16 8 2 3 2 2" xfId="6228"/>
    <cellStyle name="Normal 16 8 2 3 2 2 2" xfId="12004"/>
    <cellStyle name="Normal 16 8 2 3 2 3" xfId="9119"/>
    <cellStyle name="Normal 16 8 2 3 3" xfId="4788"/>
    <cellStyle name="Normal 16 8 2 3 3 2" xfId="10564"/>
    <cellStyle name="Normal 16 8 2 3 4" xfId="7679"/>
    <cellStyle name="Normal 16 8 2 4" xfId="2669"/>
    <cellStyle name="Normal 16 8 2 4 2" xfId="5570"/>
    <cellStyle name="Normal 16 8 2 4 2 2" xfId="11346"/>
    <cellStyle name="Normal 16 8 2 4 3" xfId="8461"/>
    <cellStyle name="Normal 16 8 2 5" xfId="4130"/>
    <cellStyle name="Normal 16 8 2 5 2" xfId="9906"/>
    <cellStyle name="Normal 16 8 2 6" xfId="7021"/>
    <cellStyle name="Normal 16 8 2 7" xfId="44428"/>
    <cellStyle name="Normal 16 8 3" xfId="1257"/>
    <cellStyle name="Normal 16 8 3 2" xfId="1961"/>
    <cellStyle name="Normal 16 8 3 2 2" xfId="3444"/>
    <cellStyle name="Normal 16 8 3 2 2 2" xfId="6345"/>
    <cellStyle name="Normal 16 8 3 2 2 2 2" xfId="12121"/>
    <cellStyle name="Normal 16 8 3 2 2 3" xfId="9236"/>
    <cellStyle name="Normal 16 8 3 2 3" xfId="4905"/>
    <cellStyle name="Normal 16 8 3 2 3 2" xfId="10681"/>
    <cellStyle name="Normal 16 8 3 2 4" xfId="7796"/>
    <cellStyle name="Normal 16 8 3 3" xfId="2786"/>
    <cellStyle name="Normal 16 8 3 3 2" xfId="5687"/>
    <cellStyle name="Normal 16 8 3 3 2 2" xfId="11463"/>
    <cellStyle name="Normal 16 8 3 3 3" xfId="8578"/>
    <cellStyle name="Normal 16 8 3 4" xfId="4247"/>
    <cellStyle name="Normal 16 8 3 4 2" xfId="10023"/>
    <cellStyle name="Normal 16 8 3 5" xfId="7138"/>
    <cellStyle name="Normal 16 8 4" xfId="1021"/>
    <cellStyle name="Normal 16 8 4 2" xfId="1728"/>
    <cellStyle name="Normal 16 8 4 2 2" xfId="3211"/>
    <cellStyle name="Normal 16 8 4 2 2 2" xfId="6112"/>
    <cellStyle name="Normal 16 8 4 2 2 2 2" xfId="11888"/>
    <cellStyle name="Normal 16 8 4 2 2 3" xfId="9003"/>
    <cellStyle name="Normal 16 8 4 2 3" xfId="4672"/>
    <cellStyle name="Normal 16 8 4 2 3 2" xfId="10448"/>
    <cellStyle name="Normal 16 8 4 2 4" xfId="7563"/>
    <cellStyle name="Normal 16 8 4 3" xfId="2552"/>
    <cellStyle name="Normal 16 8 4 3 2" xfId="5454"/>
    <cellStyle name="Normal 16 8 4 3 2 2" xfId="11230"/>
    <cellStyle name="Normal 16 8 4 3 3" xfId="8345"/>
    <cellStyle name="Normal 16 8 4 4" xfId="4014"/>
    <cellStyle name="Normal 16 8 4 4 2" xfId="9790"/>
    <cellStyle name="Normal 16 8 4 5" xfId="6905"/>
    <cellStyle name="Normal 16 8 5" xfId="1613"/>
    <cellStyle name="Normal 16 8 5 2" xfId="3096"/>
    <cellStyle name="Normal 16 8 5 2 2" xfId="5997"/>
    <cellStyle name="Normal 16 8 5 2 2 2" xfId="11773"/>
    <cellStyle name="Normal 16 8 5 2 3" xfId="8888"/>
    <cellStyle name="Normal 16 8 5 3" xfId="4557"/>
    <cellStyle name="Normal 16 8 5 3 2" xfId="10333"/>
    <cellStyle name="Normal 16 8 5 4" xfId="7448"/>
    <cellStyle name="Normal 16 8 6" xfId="2436"/>
    <cellStyle name="Normal 16 8 6 2" xfId="5339"/>
    <cellStyle name="Normal 16 8 6 2 2" xfId="11115"/>
    <cellStyle name="Normal 16 8 6 3" xfId="8230"/>
    <cellStyle name="Normal 16 8 7" xfId="3899"/>
    <cellStyle name="Normal 16 8 7 2" xfId="9675"/>
    <cellStyle name="Normal 16 8 8" xfId="6790"/>
    <cellStyle name="Normal 16 8 9" xfId="35231"/>
    <cellStyle name="Normal 16 9" xfId="1081"/>
    <cellStyle name="Normal 16 9 2" xfId="1316"/>
    <cellStyle name="Normal 16 9 2 2" xfId="2020"/>
    <cellStyle name="Normal 16 9 2 2 2" xfId="3503"/>
    <cellStyle name="Normal 16 9 2 2 2 2" xfId="6404"/>
    <cellStyle name="Normal 16 9 2 2 2 2 2" xfId="12180"/>
    <cellStyle name="Normal 16 9 2 2 2 3" xfId="9295"/>
    <cellStyle name="Normal 16 9 2 2 3" xfId="4964"/>
    <cellStyle name="Normal 16 9 2 2 3 2" xfId="10740"/>
    <cellStyle name="Normal 16 9 2 2 4" xfId="7855"/>
    <cellStyle name="Normal 16 9 2 3" xfId="2845"/>
    <cellStyle name="Normal 16 9 2 3 2" xfId="5746"/>
    <cellStyle name="Normal 16 9 2 3 2 2" xfId="11522"/>
    <cellStyle name="Normal 16 9 2 3 3" xfId="8637"/>
    <cellStyle name="Normal 16 9 2 4" xfId="4306"/>
    <cellStyle name="Normal 16 9 2 4 2" xfId="10082"/>
    <cellStyle name="Normal 16 9 2 5" xfId="7197"/>
    <cellStyle name="Normal 16 9 3" xfId="1786"/>
    <cellStyle name="Normal 16 9 3 2" xfId="3269"/>
    <cellStyle name="Normal 16 9 3 2 2" xfId="6170"/>
    <cellStyle name="Normal 16 9 3 2 2 2" xfId="11946"/>
    <cellStyle name="Normal 16 9 3 2 3" xfId="9061"/>
    <cellStyle name="Normal 16 9 3 3" xfId="4730"/>
    <cellStyle name="Normal 16 9 3 3 2" xfId="10506"/>
    <cellStyle name="Normal 16 9 3 4" xfId="7621"/>
    <cellStyle name="Normal 16 9 4" xfId="2611"/>
    <cellStyle name="Normal 16 9 4 2" xfId="5512"/>
    <cellStyle name="Normal 16 9 4 2 2" xfId="11288"/>
    <cellStyle name="Normal 16 9 4 3" xfId="8403"/>
    <cellStyle name="Normal 16 9 5" xfId="4072"/>
    <cellStyle name="Normal 16 9 5 2" xfId="9848"/>
    <cellStyle name="Normal 16 9 6" xfId="6963"/>
    <cellStyle name="Normal 16 9 7" xfId="37248"/>
    <cellStyle name="Normal 17" xfId="543"/>
    <cellStyle name="Normal 17 10" xfId="1201"/>
    <cellStyle name="Normal 17 10 2" xfId="1905"/>
    <cellStyle name="Normal 17 10 2 2" xfId="3388"/>
    <cellStyle name="Normal 17 10 2 2 2" xfId="6289"/>
    <cellStyle name="Normal 17 10 2 2 2 2" xfId="12065"/>
    <cellStyle name="Normal 17 10 2 2 3" xfId="9180"/>
    <cellStyle name="Normal 17 10 2 3" xfId="4849"/>
    <cellStyle name="Normal 17 10 2 3 2" xfId="10625"/>
    <cellStyle name="Normal 17 10 2 4" xfId="7740"/>
    <cellStyle name="Normal 17 10 3" xfId="2730"/>
    <cellStyle name="Normal 17 10 3 2" xfId="5631"/>
    <cellStyle name="Normal 17 10 3 2 2" xfId="11407"/>
    <cellStyle name="Normal 17 10 3 3" xfId="8522"/>
    <cellStyle name="Normal 17 10 4" xfId="4191"/>
    <cellStyle name="Normal 17 10 4 2" xfId="9967"/>
    <cellStyle name="Normal 17 10 5" xfId="7082"/>
    <cellStyle name="Normal 17 10 6" xfId="49152"/>
    <cellStyle name="Normal 17 11" xfId="957"/>
    <cellStyle name="Normal 17 11 2" xfId="1672"/>
    <cellStyle name="Normal 17 11 2 2" xfId="3155"/>
    <cellStyle name="Normal 17 11 2 2 2" xfId="6056"/>
    <cellStyle name="Normal 17 11 2 2 2 2" xfId="11832"/>
    <cellStyle name="Normal 17 11 2 2 3" xfId="8947"/>
    <cellStyle name="Normal 17 11 2 3" xfId="4616"/>
    <cellStyle name="Normal 17 11 2 3 2" xfId="10392"/>
    <cellStyle name="Normal 17 11 2 4" xfId="7507"/>
    <cellStyle name="Normal 17 11 3" xfId="2496"/>
    <cellStyle name="Normal 17 11 3 2" xfId="5398"/>
    <cellStyle name="Normal 17 11 3 2 2" xfId="11174"/>
    <cellStyle name="Normal 17 11 3 3" xfId="8289"/>
    <cellStyle name="Normal 17 11 4" xfId="3958"/>
    <cellStyle name="Normal 17 11 4 2" xfId="9734"/>
    <cellStyle name="Normal 17 11 5" xfId="6849"/>
    <cellStyle name="Normal 17 11 6" xfId="53773"/>
    <cellStyle name="Normal 17 12" xfId="2137"/>
    <cellStyle name="Normal 17 12 2" xfId="3618"/>
    <cellStyle name="Normal 17 12 2 2" xfId="6519"/>
    <cellStyle name="Normal 17 12 2 2 2" xfId="12295"/>
    <cellStyle name="Normal 17 12 2 3" xfId="9410"/>
    <cellStyle name="Normal 17 12 3" xfId="5079"/>
    <cellStyle name="Normal 17 12 3 2" xfId="10855"/>
    <cellStyle name="Normal 17 12 4" xfId="7970"/>
    <cellStyle name="Normal 17 12 5" xfId="17994"/>
    <cellStyle name="Normal 17 13" xfId="2197"/>
    <cellStyle name="Normal 17 13 2" xfId="3675"/>
    <cellStyle name="Normal 17 13 2 2" xfId="6576"/>
    <cellStyle name="Normal 17 13 2 2 2" xfId="12352"/>
    <cellStyle name="Normal 17 13 2 3" xfId="9467"/>
    <cellStyle name="Normal 17 13 3" xfId="5136"/>
    <cellStyle name="Normal 17 13 3 2" xfId="10912"/>
    <cellStyle name="Normal 17 13 4" xfId="8027"/>
    <cellStyle name="Normal 17 14" xfId="1471"/>
    <cellStyle name="Normal 17 14 2" xfId="2960"/>
    <cellStyle name="Normal 17 14 2 2" xfId="5861"/>
    <cellStyle name="Normal 17 14 2 2 2" xfId="11637"/>
    <cellStyle name="Normal 17 14 2 3" xfId="8752"/>
    <cellStyle name="Normal 17 14 3" xfId="4421"/>
    <cellStyle name="Normal 17 14 3 2" xfId="10197"/>
    <cellStyle name="Normal 17 14 4" xfId="7312"/>
    <cellStyle name="Normal 17 15" xfId="2298"/>
    <cellStyle name="Normal 17 15 2" xfId="5204"/>
    <cellStyle name="Normal 17 15 2 2" xfId="10980"/>
    <cellStyle name="Normal 17 15 3" xfId="8095"/>
    <cellStyle name="Normal 17 16" xfId="3763"/>
    <cellStyle name="Normal 17 16 2" xfId="9540"/>
    <cellStyle name="Normal 17 17" xfId="6654"/>
    <cellStyle name="Normal 17 18" xfId="14239"/>
    <cellStyle name="Normal 17 2" xfId="627"/>
    <cellStyle name="Normal 17 2 10" xfId="2142"/>
    <cellStyle name="Normal 17 2 10 2" xfId="3621"/>
    <cellStyle name="Normal 17 2 10 2 2" xfId="6522"/>
    <cellStyle name="Normal 17 2 10 2 2 2" xfId="12298"/>
    <cellStyle name="Normal 17 2 10 2 3" xfId="9413"/>
    <cellStyle name="Normal 17 2 10 3" xfId="5082"/>
    <cellStyle name="Normal 17 2 10 3 2" xfId="10858"/>
    <cellStyle name="Normal 17 2 10 4" xfId="7973"/>
    <cellStyle name="Normal 17 2 11" xfId="2201"/>
    <cellStyle name="Normal 17 2 11 2" xfId="3678"/>
    <cellStyle name="Normal 17 2 11 2 2" xfId="6579"/>
    <cellStyle name="Normal 17 2 11 2 2 2" xfId="12355"/>
    <cellStyle name="Normal 17 2 11 2 3" xfId="9470"/>
    <cellStyle name="Normal 17 2 11 3" xfId="5139"/>
    <cellStyle name="Normal 17 2 11 3 2" xfId="10915"/>
    <cellStyle name="Normal 17 2 11 4" xfId="8030"/>
    <cellStyle name="Normal 17 2 12" xfId="1478"/>
    <cellStyle name="Normal 17 2 12 2" xfId="2965"/>
    <cellStyle name="Normal 17 2 12 2 2" xfId="5866"/>
    <cellStyle name="Normal 17 2 12 2 2 2" xfId="11642"/>
    <cellStyle name="Normal 17 2 12 2 3" xfId="8757"/>
    <cellStyle name="Normal 17 2 12 3" xfId="4426"/>
    <cellStyle name="Normal 17 2 12 3 2" xfId="10202"/>
    <cellStyle name="Normal 17 2 12 4" xfId="7317"/>
    <cellStyle name="Normal 17 2 13" xfId="2304"/>
    <cellStyle name="Normal 17 2 13 2" xfId="5209"/>
    <cellStyle name="Normal 17 2 13 2 2" xfId="10985"/>
    <cellStyle name="Normal 17 2 13 3" xfId="8100"/>
    <cellStyle name="Normal 17 2 14" xfId="3769"/>
    <cellStyle name="Normal 17 2 14 2" xfId="9545"/>
    <cellStyle name="Normal 17 2 15" xfId="6660"/>
    <cellStyle name="Normal 17 2 16" xfId="17995"/>
    <cellStyle name="Normal 17 2 2" xfId="643"/>
    <cellStyle name="Normal 17 2 2 10" xfId="2311"/>
    <cellStyle name="Normal 17 2 2 10 2" xfId="5216"/>
    <cellStyle name="Normal 17 2 2 10 2 2" xfId="10992"/>
    <cellStyle name="Normal 17 2 2 10 3" xfId="8107"/>
    <cellStyle name="Normal 17 2 2 11" xfId="3776"/>
    <cellStyle name="Normal 17 2 2 11 2" xfId="9552"/>
    <cellStyle name="Normal 17 2 2 12" xfId="6667"/>
    <cellStyle name="Normal 17 2 2 13" xfId="23012"/>
    <cellStyle name="Normal 17 2 2 2" xfId="680"/>
    <cellStyle name="Normal 17 2 2 2 10" xfId="3806"/>
    <cellStyle name="Normal 17 2 2 2 10 2" xfId="9582"/>
    <cellStyle name="Normal 17 2 2 2 11" xfId="6697"/>
    <cellStyle name="Normal 17 2 2 2 12" xfId="25854"/>
    <cellStyle name="Normal 17 2 2 2 2" xfId="853"/>
    <cellStyle name="Normal 17 2 2 2 2 2" xfId="1184"/>
    <cellStyle name="Normal 17 2 2 2 2 2 2" xfId="1417"/>
    <cellStyle name="Normal 17 2 2 2 2 2 2 2" xfId="2121"/>
    <cellStyle name="Normal 17 2 2 2 2 2 2 2 2" xfId="3604"/>
    <cellStyle name="Normal 17 2 2 2 2 2 2 2 2 2" xfId="6505"/>
    <cellStyle name="Normal 17 2 2 2 2 2 2 2 2 2 2" xfId="12281"/>
    <cellStyle name="Normal 17 2 2 2 2 2 2 2 2 3" xfId="9396"/>
    <cellStyle name="Normal 17 2 2 2 2 2 2 2 3" xfId="5065"/>
    <cellStyle name="Normal 17 2 2 2 2 2 2 2 3 2" xfId="10841"/>
    <cellStyle name="Normal 17 2 2 2 2 2 2 2 4" xfId="7956"/>
    <cellStyle name="Normal 17 2 2 2 2 2 2 3" xfId="2946"/>
    <cellStyle name="Normal 17 2 2 2 2 2 2 3 2" xfId="5847"/>
    <cellStyle name="Normal 17 2 2 2 2 2 2 3 2 2" xfId="11623"/>
    <cellStyle name="Normal 17 2 2 2 2 2 2 3 3" xfId="8738"/>
    <cellStyle name="Normal 17 2 2 2 2 2 2 4" xfId="4407"/>
    <cellStyle name="Normal 17 2 2 2 2 2 2 4 2" xfId="10183"/>
    <cellStyle name="Normal 17 2 2 2 2 2 2 5" xfId="7298"/>
    <cellStyle name="Normal 17 2 2 2 2 2 3" xfId="1888"/>
    <cellStyle name="Normal 17 2 2 2 2 2 3 2" xfId="3371"/>
    <cellStyle name="Normal 17 2 2 2 2 2 3 2 2" xfId="6272"/>
    <cellStyle name="Normal 17 2 2 2 2 2 3 2 2 2" xfId="12048"/>
    <cellStyle name="Normal 17 2 2 2 2 2 3 2 3" xfId="9163"/>
    <cellStyle name="Normal 17 2 2 2 2 2 3 3" xfId="4832"/>
    <cellStyle name="Normal 17 2 2 2 2 2 3 3 2" xfId="10608"/>
    <cellStyle name="Normal 17 2 2 2 2 2 3 4" xfId="7723"/>
    <cellStyle name="Normal 17 2 2 2 2 2 4" xfId="2713"/>
    <cellStyle name="Normal 17 2 2 2 2 2 4 2" xfId="5614"/>
    <cellStyle name="Normal 17 2 2 2 2 2 4 2 2" xfId="11390"/>
    <cellStyle name="Normal 17 2 2 2 2 2 4 3" xfId="8505"/>
    <cellStyle name="Normal 17 2 2 2 2 2 5" xfId="4174"/>
    <cellStyle name="Normal 17 2 2 2 2 2 5 2" xfId="9950"/>
    <cellStyle name="Normal 17 2 2 2 2 2 6" xfId="7065"/>
    <cellStyle name="Normal 17 2 2 2 2 2 7" xfId="44452"/>
    <cellStyle name="Normal 17 2 2 2 2 3" xfId="1301"/>
    <cellStyle name="Normal 17 2 2 2 2 3 2" xfId="2005"/>
    <cellStyle name="Normal 17 2 2 2 2 3 2 2" xfId="3488"/>
    <cellStyle name="Normal 17 2 2 2 2 3 2 2 2" xfId="6389"/>
    <cellStyle name="Normal 17 2 2 2 2 3 2 2 2 2" xfId="12165"/>
    <cellStyle name="Normal 17 2 2 2 2 3 2 2 3" xfId="9280"/>
    <cellStyle name="Normal 17 2 2 2 2 3 2 3" xfId="4949"/>
    <cellStyle name="Normal 17 2 2 2 2 3 2 3 2" xfId="10725"/>
    <cellStyle name="Normal 17 2 2 2 2 3 2 4" xfId="7840"/>
    <cellStyle name="Normal 17 2 2 2 2 3 3" xfId="2830"/>
    <cellStyle name="Normal 17 2 2 2 2 3 3 2" xfId="5731"/>
    <cellStyle name="Normal 17 2 2 2 2 3 3 2 2" xfId="11507"/>
    <cellStyle name="Normal 17 2 2 2 2 3 3 3" xfId="8622"/>
    <cellStyle name="Normal 17 2 2 2 2 3 4" xfId="4291"/>
    <cellStyle name="Normal 17 2 2 2 2 3 4 2" xfId="10067"/>
    <cellStyle name="Normal 17 2 2 2 2 3 5" xfId="7182"/>
    <cellStyle name="Normal 17 2 2 2 2 4" xfId="1065"/>
    <cellStyle name="Normal 17 2 2 2 2 4 2" xfId="1772"/>
    <cellStyle name="Normal 17 2 2 2 2 4 2 2" xfId="3255"/>
    <cellStyle name="Normal 17 2 2 2 2 4 2 2 2" xfId="6156"/>
    <cellStyle name="Normal 17 2 2 2 2 4 2 2 2 2" xfId="11932"/>
    <cellStyle name="Normal 17 2 2 2 2 4 2 2 3" xfId="9047"/>
    <cellStyle name="Normal 17 2 2 2 2 4 2 3" xfId="4716"/>
    <cellStyle name="Normal 17 2 2 2 2 4 2 3 2" xfId="10492"/>
    <cellStyle name="Normal 17 2 2 2 2 4 2 4" xfId="7607"/>
    <cellStyle name="Normal 17 2 2 2 2 4 3" xfId="2596"/>
    <cellStyle name="Normal 17 2 2 2 2 4 3 2" xfId="5498"/>
    <cellStyle name="Normal 17 2 2 2 2 4 3 2 2" xfId="11274"/>
    <cellStyle name="Normal 17 2 2 2 2 4 3 3" xfId="8389"/>
    <cellStyle name="Normal 17 2 2 2 2 4 4" xfId="4058"/>
    <cellStyle name="Normal 17 2 2 2 2 4 4 2" xfId="9834"/>
    <cellStyle name="Normal 17 2 2 2 2 4 5" xfId="6949"/>
    <cellStyle name="Normal 17 2 2 2 2 5" xfId="1600"/>
    <cellStyle name="Normal 17 2 2 2 2 5 2" xfId="3084"/>
    <cellStyle name="Normal 17 2 2 2 2 5 2 2" xfId="5985"/>
    <cellStyle name="Normal 17 2 2 2 2 5 2 2 2" xfId="11761"/>
    <cellStyle name="Normal 17 2 2 2 2 5 2 3" xfId="8876"/>
    <cellStyle name="Normal 17 2 2 2 2 5 3" xfId="4545"/>
    <cellStyle name="Normal 17 2 2 2 2 5 3 2" xfId="10321"/>
    <cellStyle name="Normal 17 2 2 2 2 5 4" xfId="7436"/>
    <cellStyle name="Normal 17 2 2 2 2 6" xfId="2423"/>
    <cellStyle name="Normal 17 2 2 2 2 6 2" xfId="5327"/>
    <cellStyle name="Normal 17 2 2 2 2 6 2 2" xfId="11103"/>
    <cellStyle name="Normal 17 2 2 2 2 6 3" xfId="8218"/>
    <cellStyle name="Normal 17 2 2 2 2 7" xfId="3887"/>
    <cellStyle name="Normal 17 2 2 2 2 7 2" xfId="9663"/>
    <cellStyle name="Normal 17 2 2 2 2 8" xfId="6778"/>
    <cellStyle name="Normal 17 2 2 2 2 9" xfId="35255"/>
    <cellStyle name="Normal 17 2 2 2 3" xfId="923"/>
    <cellStyle name="Normal 17 2 2 2 3 2" xfId="1361"/>
    <cellStyle name="Normal 17 2 2 2 3 2 2" xfId="2065"/>
    <cellStyle name="Normal 17 2 2 2 3 2 2 2" xfId="3548"/>
    <cellStyle name="Normal 17 2 2 2 3 2 2 2 2" xfId="6449"/>
    <cellStyle name="Normal 17 2 2 2 3 2 2 2 2 2" xfId="12225"/>
    <cellStyle name="Normal 17 2 2 2 3 2 2 2 3" xfId="9340"/>
    <cellStyle name="Normal 17 2 2 2 3 2 2 3" xfId="5009"/>
    <cellStyle name="Normal 17 2 2 2 3 2 2 3 2" xfId="10785"/>
    <cellStyle name="Normal 17 2 2 2 3 2 2 4" xfId="7900"/>
    <cellStyle name="Normal 17 2 2 2 3 2 3" xfId="2890"/>
    <cellStyle name="Normal 17 2 2 2 3 2 3 2" xfId="5791"/>
    <cellStyle name="Normal 17 2 2 2 3 2 3 2 2" xfId="11567"/>
    <cellStyle name="Normal 17 2 2 2 3 2 3 3" xfId="8682"/>
    <cellStyle name="Normal 17 2 2 2 3 2 4" xfId="4351"/>
    <cellStyle name="Normal 17 2 2 2 3 2 4 2" xfId="10127"/>
    <cellStyle name="Normal 17 2 2 2 3 2 5" xfId="7242"/>
    <cellStyle name="Normal 17 2 2 2 3 3" xfId="1128"/>
    <cellStyle name="Normal 17 2 2 2 3 3 2" xfId="1832"/>
    <cellStyle name="Normal 17 2 2 2 3 3 2 2" xfId="3315"/>
    <cellStyle name="Normal 17 2 2 2 3 3 2 2 2" xfId="6216"/>
    <cellStyle name="Normal 17 2 2 2 3 3 2 2 2 2" xfId="11992"/>
    <cellStyle name="Normal 17 2 2 2 3 3 2 2 3" xfId="9107"/>
    <cellStyle name="Normal 17 2 2 2 3 3 2 3" xfId="4776"/>
    <cellStyle name="Normal 17 2 2 2 3 3 2 3 2" xfId="10552"/>
    <cellStyle name="Normal 17 2 2 2 3 3 2 4" xfId="7667"/>
    <cellStyle name="Normal 17 2 2 2 3 3 3" xfId="2657"/>
    <cellStyle name="Normal 17 2 2 2 3 3 3 2" xfId="5558"/>
    <cellStyle name="Normal 17 2 2 2 3 3 3 2 2" xfId="11334"/>
    <cellStyle name="Normal 17 2 2 2 3 3 3 3" xfId="8449"/>
    <cellStyle name="Normal 17 2 2 2 3 3 4" xfId="4118"/>
    <cellStyle name="Normal 17 2 2 2 3 3 4 2" xfId="9894"/>
    <cellStyle name="Normal 17 2 2 2 3 3 5" xfId="7009"/>
    <cellStyle name="Normal 17 2 2 2 3 4" xfId="1657"/>
    <cellStyle name="Normal 17 2 2 2 3 4 2" xfId="3140"/>
    <cellStyle name="Normal 17 2 2 2 3 4 2 2" xfId="6041"/>
    <cellStyle name="Normal 17 2 2 2 3 4 2 2 2" xfId="11817"/>
    <cellStyle name="Normal 17 2 2 2 3 4 2 3" xfId="8932"/>
    <cellStyle name="Normal 17 2 2 2 3 4 3" xfId="4601"/>
    <cellStyle name="Normal 17 2 2 2 3 4 3 2" xfId="10377"/>
    <cellStyle name="Normal 17 2 2 2 3 4 4" xfId="7492"/>
    <cellStyle name="Normal 17 2 2 2 3 5" xfId="2480"/>
    <cellStyle name="Normal 17 2 2 2 3 5 2" xfId="5383"/>
    <cellStyle name="Normal 17 2 2 2 3 5 2 2" xfId="11159"/>
    <cellStyle name="Normal 17 2 2 2 3 5 3" xfId="8274"/>
    <cellStyle name="Normal 17 2 2 2 3 6" xfId="3943"/>
    <cellStyle name="Normal 17 2 2 2 3 6 2" xfId="9719"/>
    <cellStyle name="Normal 17 2 2 2 3 7" xfId="6834"/>
    <cellStyle name="Normal 17 2 2 2 3 8" xfId="39861"/>
    <cellStyle name="Normal 17 2 2 2 4" xfId="1245"/>
    <cellStyle name="Normal 17 2 2 2 4 2" xfId="1949"/>
    <cellStyle name="Normal 17 2 2 2 4 2 2" xfId="3432"/>
    <cellStyle name="Normal 17 2 2 2 4 2 2 2" xfId="6333"/>
    <cellStyle name="Normal 17 2 2 2 4 2 2 2 2" xfId="12109"/>
    <cellStyle name="Normal 17 2 2 2 4 2 2 3" xfId="9224"/>
    <cellStyle name="Normal 17 2 2 2 4 2 3" xfId="4893"/>
    <cellStyle name="Normal 17 2 2 2 4 2 3 2" xfId="10669"/>
    <cellStyle name="Normal 17 2 2 2 4 2 4" xfId="7784"/>
    <cellStyle name="Normal 17 2 2 2 4 3" xfId="2774"/>
    <cellStyle name="Normal 17 2 2 2 4 3 2" xfId="5675"/>
    <cellStyle name="Normal 17 2 2 2 4 3 2 2" xfId="11451"/>
    <cellStyle name="Normal 17 2 2 2 4 3 3" xfId="8566"/>
    <cellStyle name="Normal 17 2 2 2 4 4" xfId="4235"/>
    <cellStyle name="Normal 17 2 2 2 4 4 2" xfId="10011"/>
    <cellStyle name="Normal 17 2 2 2 4 5" xfId="7126"/>
    <cellStyle name="Normal 17 2 2 2 4 6" xfId="49155"/>
    <cellStyle name="Normal 17 2 2 2 5" xfId="1008"/>
    <cellStyle name="Normal 17 2 2 2 5 2" xfId="1716"/>
    <cellStyle name="Normal 17 2 2 2 5 2 2" xfId="3199"/>
    <cellStyle name="Normal 17 2 2 2 5 2 2 2" xfId="6100"/>
    <cellStyle name="Normal 17 2 2 2 5 2 2 2 2" xfId="11876"/>
    <cellStyle name="Normal 17 2 2 2 5 2 2 3" xfId="8991"/>
    <cellStyle name="Normal 17 2 2 2 5 2 3" xfId="4660"/>
    <cellStyle name="Normal 17 2 2 2 5 2 3 2" xfId="10436"/>
    <cellStyle name="Normal 17 2 2 2 5 2 4" xfId="7551"/>
    <cellStyle name="Normal 17 2 2 2 5 3" xfId="2540"/>
    <cellStyle name="Normal 17 2 2 2 5 3 2" xfId="5442"/>
    <cellStyle name="Normal 17 2 2 2 5 3 2 2" xfId="11218"/>
    <cellStyle name="Normal 17 2 2 2 5 3 3" xfId="8333"/>
    <cellStyle name="Normal 17 2 2 2 5 4" xfId="4002"/>
    <cellStyle name="Normal 17 2 2 2 5 4 2" xfId="9778"/>
    <cellStyle name="Normal 17 2 2 2 5 5" xfId="6893"/>
    <cellStyle name="Normal 17 2 2 2 5 6" xfId="53776"/>
    <cellStyle name="Normal 17 2 2 2 6" xfId="2183"/>
    <cellStyle name="Normal 17 2 2 2 6 2" xfId="3662"/>
    <cellStyle name="Normal 17 2 2 2 6 2 2" xfId="6563"/>
    <cellStyle name="Normal 17 2 2 2 6 2 2 2" xfId="12339"/>
    <cellStyle name="Normal 17 2 2 2 6 2 3" xfId="9454"/>
    <cellStyle name="Normal 17 2 2 2 6 3" xfId="5123"/>
    <cellStyle name="Normal 17 2 2 2 6 3 2" xfId="10899"/>
    <cellStyle name="Normal 17 2 2 2 6 4" xfId="8014"/>
    <cellStyle name="Normal 17 2 2 2 7" xfId="2242"/>
    <cellStyle name="Normal 17 2 2 2 7 2" xfId="3719"/>
    <cellStyle name="Normal 17 2 2 2 7 2 2" xfId="6620"/>
    <cellStyle name="Normal 17 2 2 2 7 2 2 2" xfId="12396"/>
    <cellStyle name="Normal 17 2 2 2 7 2 3" xfId="9511"/>
    <cellStyle name="Normal 17 2 2 2 7 3" xfId="5180"/>
    <cellStyle name="Normal 17 2 2 2 7 3 2" xfId="10956"/>
    <cellStyle name="Normal 17 2 2 2 7 4" xfId="8071"/>
    <cellStyle name="Normal 17 2 2 2 8" xfId="1517"/>
    <cellStyle name="Normal 17 2 2 2 8 2" xfId="3003"/>
    <cellStyle name="Normal 17 2 2 2 8 2 2" xfId="5904"/>
    <cellStyle name="Normal 17 2 2 2 8 2 2 2" xfId="11680"/>
    <cellStyle name="Normal 17 2 2 2 8 2 3" xfId="8795"/>
    <cellStyle name="Normal 17 2 2 2 8 3" xfId="4464"/>
    <cellStyle name="Normal 17 2 2 2 8 3 2" xfId="10240"/>
    <cellStyle name="Normal 17 2 2 2 8 4" xfId="7355"/>
    <cellStyle name="Normal 17 2 2 2 9" xfId="2341"/>
    <cellStyle name="Normal 17 2 2 2 9 2" xfId="5246"/>
    <cellStyle name="Normal 17 2 2 2 9 2 2" xfId="11022"/>
    <cellStyle name="Normal 17 2 2 2 9 3" xfId="8137"/>
    <cellStyle name="Normal 17 2 2 3" xfId="820"/>
    <cellStyle name="Normal 17 2 2 3 2" xfId="1154"/>
    <cellStyle name="Normal 17 2 2 3 2 2" xfId="1387"/>
    <cellStyle name="Normal 17 2 2 3 2 2 2" xfId="2091"/>
    <cellStyle name="Normal 17 2 2 3 2 2 2 2" xfId="3574"/>
    <cellStyle name="Normal 17 2 2 3 2 2 2 2 2" xfId="6475"/>
    <cellStyle name="Normal 17 2 2 3 2 2 2 2 2 2" xfId="12251"/>
    <cellStyle name="Normal 17 2 2 3 2 2 2 2 3" xfId="9366"/>
    <cellStyle name="Normal 17 2 2 3 2 2 2 3" xfId="5035"/>
    <cellStyle name="Normal 17 2 2 3 2 2 2 3 2" xfId="10811"/>
    <cellStyle name="Normal 17 2 2 3 2 2 2 4" xfId="7926"/>
    <cellStyle name="Normal 17 2 2 3 2 2 3" xfId="2916"/>
    <cellStyle name="Normal 17 2 2 3 2 2 3 2" xfId="5817"/>
    <cellStyle name="Normal 17 2 2 3 2 2 3 2 2" xfId="11593"/>
    <cellStyle name="Normal 17 2 2 3 2 2 3 3" xfId="8708"/>
    <cellStyle name="Normal 17 2 2 3 2 2 4" xfId="4377"/>
    <cellStyle name="Normal 17 2 2 3 2 2 4 2" xfId="10153"/>
    <cellStyle name="Normal 17 2 2 3 2 2 5" xfId="7268"/>
    <cellStyle name="Normal 17 2 2 3 2 2 6" xfId="44453"/>
    <cellStyle name="Normal 17 2 2 3 2 3" xfId="1858"/>
    <cellStyle name="Normal 17 2 2 3 2 3 2" xfId="3341"/>
    <cellStyle name="Normal 17 2 2 3 2 3 2 2" xfId="6242"/>
    <cellStyle name="Normal 17 2 2 3 2 3 2 2 2" xfId="12018"/>
    <cellStyle name="Normal 17 2 2 3 2 3 2 3" xfId="9133"/>
    <cellStyle name="Normal 17 2 2 3 2 3 3" xfId="4802"/>
    <cellStyle name="Normal 17 2 2 3 2 3 3 2" xfId="10578"/>
    <cellStyle name="Normal 17 2 2 3 2 3 4" xfId="7693"/>
    <cellStyle name="Normal 17 2 2 3 2 4" xfId="2683"/>
    <cellStyle name="Normal 17 2 2 3 2 4 2" xfId="5584"/>
    <cellStyle name="Normal 17 2 2 3 2 4 2 2" xfId="11360"/>
    <cellStyle name="Normal 17 2 2 3 2 4 3" xfId="8475"/>
    <cellStyle name="Normal 17 2 2 3 2 5" xfId="4144"/>
    <cellStyle name="Normal 17 2 2 3 2 5 2" xfId="9920"/>
    <cellStyle name="Normal 17 2 2 3 2 6" xfId="7035"/>
    <cellStyle name="Normal 17 2 2 3 2 7" xfId="35256"/>
    <cellStyle name="Normal 17 2 2 3 3" xfId="1271"/>
    <cellStyle name="Normal 17 2 2 3 3 2" xfId="1975"/>
    <cellStyle name="Normal 17 2 2 3 3 2 2" xfId="3458"/>
    <cellStyle name="Normal 17 2 2 3 3 2 2 2" xfId="6359"/>
    <cellStyle name="Normal 17 2 2 3 3 2 2 2 2" xfId="12135"/>
    <cellStyle name="Normal 17 2 2 3 3 2 2 3" xfId="9250"/>
    <cellStyle name="Normal 17 2 2 3 3 2 3" xfId="4919"/>
    <cellStyle name="Normal 17 2 2 3 3 2 3 2" xfId="10695"/>
    <cellStyle name="Normal 17 2 2 3 3 2 4" xfId="7810"/>
    <cellStyle name="Normal 17 2 2 3 3 3" xfId="2800"/>
    <cellStyle name="Normal 17 2 2 3 3 3 2" xfId="5701"/>
    <cellStyle name="Normal 17 2 2 3 3 3 2 2" xfId="11477"/>
    <cellStyle name="Normal 17 2 2 3 3 3 3" xfId="8592"/>
    <cellStyle name="Normal 17 2 2 3 3 4" xfId="4261"/>
    <cellStyle name="Normal 17 2 2 3 3 4 2" xfId="10037"/>
    <cellStyle name="Normal 17 2 2 3 3 5" xfId="7152"/>
    <cellStyle name="Normal 17 2 2 3 3 6" xfId="41163"/>
    <cellStyle name="Normal 17 2 2 3 4" xfId="1035"/>
    <cellStyle name="Normal 17 2 2 3 4 2" xfId="1742"/>
    <cellStyle name="Normal 17 2 2 3 4 2 2" xfId="3225"/>
    <cellStyle name="Normal 17 2 2 3 4 2 2 2" xfId="6126"/>
    <cellStyle name="Normal 17 2 2 3 4 2 2 2 2" xfId="11902"/>
    <cellStyle name="Normal 17 2 2 3 4 2 2 3" xfId="9017"/>
    <cellStyle name="Normal 17 2 2 3 4 2 3" xfId="4686"/>
    <cellStyle name="Normal 17 2 2 3 4 2 3 2" xfId="10462"/>
    <cellStyle name="Normal 17 2 2 3 4 2 4" xfId="7577"/>
    <cellStyle name="Normal 17 2 2 3 4 3" xfId="2566"/>
    <cellStyle name="Normal 17 2 2 3 4 3 2" xfId="5468"/>
    <cellStyle name="Normal 17 2 2 3 4 3 2 2" xfId="11244"/>
    <cellStyle name="Normal 17 2 2 3 4 3 3" xfId="8359"/>
    <cellStyle name="Normal 17 2 2 3 4 4" xfId="4028"/>
    <cellStyle name="Normal 17 2 2 3 4 4 2" xfId="9804"/>
    <cellStyle name="Normal 17 2 2 3 4 5" xfId="6919"/>
    <cellStyle name="Normal 17 2 2 3 4 6" xfId="49156"/>
    <cellStyle name="Normal 17 2 2 3 5" xfId="1570"/>
    <cellStyle name="Normal 17 2 2 3 5 2" xfId="3054"/>
    <cellStyle name="Normal 17 2 2 3 5 2 2" xfId="5955"/>
    <cellStyle name="Normal 17 2 2 3 5 2 2 2" xfId="11731"/>
    <cellStyle name="Normal 17 2 2 3 5 2 3" xfId="8846"/>
    <cellStyle name="Normal 17 2 2 3 5 3" xfId="4515"/>
    <cellStyle name="Normal 17 2 2 3 5 3 2" xfId="10291"/>
    <cellStyle name="Normal 17 2 2 3 5 4" xfId="7406"/>
    <cellStyle name="Normal 17 2 2 3 5 5" xfId="53777"/>
    <cellStyle name="Normal 17 2 2 3 6" xfId="2393"/>
    <cellStyle name="Normal 17 2 2 3 6 2" xfId="5297"/>
    <cellStyle name="Normal 17 2 2 3 6 2 2" xfId="11073"/>
    <cellStyle name="Normal 17 2 2 3 6 3" xfId="8188"/>
    <cellStyle name="Normal 17 2 2 3 7" xfId="3857"/>
    <cellStyle name="Normal 17 2 2 3 7 2" xfId="9633"/>
    <cellStyle name="Normal 17 2 2 3 8" xfId="6748"/>
    <cellStyle name="Normal 17 2 2 3 9" xfId="27137"/>
    <cellStyle name="Normal 17 2 2 4" xfId="893"/>
    <cellStyle name="Normal 17 2 2 4 2" xfId="1335"/>
    <cellStyle name="Normal 17 2 2 4 2 2" xfId="2039"/>
    <cellStyle name="Normal 17 2 2 4 2 2 2" xfId="3522"/>
    <cellStyle name="Normal 17 2 2 4 2 2 2 2" xfId="6423"/>
    <cellStyle name="Normal 17 2 2 4 2 2 2 2 2" xfId="12199"/>
    <cellStyle name="Normal 17 2 2 4 2 2 2 3" xfId="9314"/>
    <cellStyle name="Normal 17 2 2 4 2 2 3" xfId="4983"/>
    <cellStyle name="Normal 17 2 2 4 2 2 3 2" xfId="10759"/>
    <cellStyle name="Normal 17 2 2 4 2 2 4" xfId="7874"/>
    <cellStyle name="Normal 17 2 2 4 2 3" xfId="2864"/>
    <cellStyle name="Normal 17 2 2 4 2 3 2" xfId="5765"/>
    <cellStyle name="Normal 17 2 2 4 2 3 2 2" xfId="11541"/>
    <cellStyle name="Normal 17 2 2 4 2 3 3" xfId="8656"/>
    <cellStyle name="Normal 17 2 2 4 2 4" xfId="4325"/>
    <cellStyle name="Normal 17 2 2 4 2 4 2" xfId="10101"/>
    <cellStyle name="Normal 17 2 2 4 2 5" xfId="7216"/>
    <cellStyle name="Normal 17 2 2 4 2 6" xfId="44451"/>
    <cellStyle name="Normal 17 2 2 4 3" xfId="1102"/>
    <cellStyle name="Normal 17 2 2 4 3 2" xfId="1806"/>
    <cellStyle name="Normal 17 2 2 4 3 2 2" xfId="3289"/>
    <cellStyle name="Normal 17 2 2 4 3 2 2 2" xfId="6190"/>
    <cellStyle name="Normal 17 2 2 4 3 2 2 2 2" xfId="11966"/>
    <cellStyle name="Normal 17 2 2 4 3 2 2 3" xfId="9081"/>
    <cellStyle name="Normal 17 2 2 4 3 2 3" xfId="4750"/>
    <cellStyle name="Normal 17 2 2 4 3 2 3 2" xfId="10526"/>
    <cellStyle name="Normal 17 2 2 4 3 2 4" xfId="7641"/>
    <cellStyle name="Normal 17 2 2 4 3 3" xfId="2631"/>
    <cellStyle name="Normal 17 2 2 4 3 3 2" xfId="5532"/>
    <cellStyle name="Normal 17 2 2 4 3 3 2 2" xfId="11308"/>
    <cellStyle name="Normal 17 2 2 4 3 3 3" xfId="8423"/>
    <cellStyle name="Normal 17 2 2 4 3 4" xfId="4092"/>
    <cellStyle name="Normal 17 2 2 4 3 4 2" xfId="9868"/>
    <cellStyle name="Normal 17 2 2 4 3 5" xfId="6983"/>
    <cellStyle name="Normal 17 2 2 4 4" xfId="1627"/>
    <cellStyle name="Normal 17 2 2 4 4 2" xfId="3110"/>
    <cellStyle name="Normal 17 2 2 4 4 2 2" xfId="6011"/>
    <cellStyle name="Normal 17 2 2 4 4 2 2 2" xfId="11787"/>
    <cellStyle name="Normal 17 2 2 4 4 2 3" xfId="8902"/>
    <cellStyle name="Normal 17 2 2 4 4 3" xfId="4571"/>
    <cellStyle name="Normal 17 2 2 4 4 3 2" xfId="10347"/>
    <cellStyle name="Normal 17 2 2 4 4 4" xfId="7462"/>
    <cellStyle name="Normal 17 2 2 4 5" xfId="2450"/>
    <cellStyle name="Normal 17 2 2 4 5 2" xfId="5353"/>
    <cellStyle name="Normal 17 2 2 4 5 2 2" xfId="11129"/>
    <cellStyle name="Normal 17 2 2 4 5 3" xfId="8244"/>
    <cellStyle name="Normal 17 2 2 4 6" xfId="3913"/>
    <cellStyle name="Normal 17 2 2 4 6 2" xfId="9689"/>
    <cellStyle name="Normal 17 2 2 4 7" xfId="6804"/>
    <cellStyle name="Normal 17 2 2 4 8" xfId="35254"/>
    <cellStyle name="Normal 17 2 2 5" xfId="1219"/>
    <cellStyle name="Normal 17 2 2 5 2" xfId="1923"/>
    <cellStyle name="Normal 17 2 2 5 2 2" xfId="3406"/>
    <cellStyle name="Normal 17 2 2 5 2 2 2" xfId="6307"/>
    <cellStyle name="Normal 17 2 2 5 2 2 2 2" xfId="12083"/>
    <cellStyle name="Normal 17 2 2 5 2 2 3" xfId="9198"/>
    <cellStyle name="Normal 17 2 2 5 2 3" xfId="4867"/>
    <cellStyle name="Normal 17 2 2 5 2 3 2" xfId="10643"/>
    <cellStyle name="Normal 17 2 2 5 2 4" xfId="7758"/>
    <cellStyle name="Normal 17 2 2 5 3" xfId="2748"/>
    <cellStyle name="Normal 17 2 2 5 3 2" xfId="5649"/>
    <cellStyle name="Normal 17 2 2 5 3 2 2" xfId="11425"/>
    <cellStyle name="Normal 17 2 2 5 3 3" xfId="8540"/>
    <cellStyle name="Normal 17 2 2 5 4" xfId="4209"/>
    <cellStyle name="Normal 17 2 2 5 4 2" xfId="9985"/>
    <cellStyle name="Normal 17 2 2 5 5" xfId="7100"/>
    <cellStyle name="Normal 17 2 2 5 6" xfId="38561"/>
    <cellStyle name="Normal 17 2 2 6" xfId="982"/>
    <cellStyle name="Normal 17 2 2 6 2" xfId="1690"/>
    <cellStyle name="Normal 17 2 2 6 2 2" xfId="3173"/>
    <cellStyle name="Normal 17 2 2 6 2 2 2" xfId="6074"/>
    <cellStyle name="Normal 17 2 2 6 2 2 2 2" xfId="11850"/>
    <cellStyle name="Normal 17 2 2 6 2 2 3" xfId="8965"/>
    <cellStyle name="Normal 17 2 2 6 2 3" xfId="4634"/>
    <cellStyle name="Normal 17 2 2 6 2 3 2" xfId="10410"/>
    <cellStyle name="Normal 17 2 2 6 2 4" xfId="7525"/>
    <cellStyle name="Normal 17 2 2 6 3" xfId="2514"/>
    <cellStyle name="Normal 17 2 2 6 3 2" xfId="5416"/>
    <cellStyle name="Normal 17 2 2 6 3 2 2" xfId="11192"/>
    <cellStyle name="Normal 17 2 2 6 3 3" xfId="8307"/>
    <cellStyle name="Normal 17 2 2 6 4" xfId="3976"/>
    <cellStyle name="Normal 17 2 2 6 4 2" xfId="9752"/>
    <cellStyle name="Normal 17 2 2 6 5" xfId="6867"/>
    <cellStyle name="Normal 17 2 2 6 6" xfId="49154"/>
    <cellStyle name="Normal 17 2 2 7" xfId="2157"/>
    <cellStyle name="Normal 17 2 2 7 2" xfId="3636"/>
    <cellStyle name="Normal 17 2 2 7 2 2" xfId="6537"/>
    <cellStyle name="Normal 17 2 2 7 2 2 2" xfId="12313"/>
    <cellStyle name="Normal 17 2 2 7 2 3" xfId="9428"/>
    <cellStyle name="Normal 17 2 2 7 3" xfId="5097"/>
    <cellStyle name="Normal 17 2 2 7 3 2" xfId="10873"/>
    <cellStyle name="Normal 17 2 2 7 4" xfId="7988"/>
    <cellStyle name="Normal 17 2 2 7 5" xfId="53775"/>
    <cellStyle name="Normal 17 2 2 8" xfId="2216"/>
    <cellStyle name="Normal 17 2 2 8 2" xfId="3693"/>
    <cellStyle name="Normal 17 2 2 8 2 2" xfId="6594"/>
    <cellStyle name="Normal 17 2 2 8 2 2 2" xfId="12370"/>
    <cellStyle name="Normal 17 2 2 8 2 3" xfId="9485"/>
    <cellStyle name="Normal 17 2 2 8 3" xfId="5154"/>
    <cellStyle name="Normal 17 2 2 8 3 2" xfId="10930"/>
    <cellStyle name="Normal 17 2 2 8 4" xfId="8045"/>
    <cellStyle name="Normal 17 2 2 9" xfId="1486"/>
    <cellStyle name="Normal 17 2 2 9 2" xfId="2973"/>
    <cellStyle name="Normal 17 2 2 9 2 2" xfId="5874"/>
    <cellStyle name="Normal 17 2 2 9 2 2 2" xfId="11650"/>
    <cellStyle name="Normal 17 2 2 9 2 3" xfId="8765"/>
    <cellStyle name="Normal 17 2 2 9 3" xfId="4434"/>
    <cellStyle name="Normal 17 2 2 9 3 2" xfId="10210"/>
    <cellStyle name="Normal 17 2 2 9 4" xfId="7325"/>
    <cellStyle name="Normal 17 2 3" xfId="651"/>
    <cellStyle name="Normal 17 2 3 10" xfId="2319"/>
    <cellStyle name="Normal 17 2 3 10 2" xfId="5224"/>
    <cellStyle name="Normal 17 2 3 10 2 2" xfId="11000"/>
    <cellStyle name="Normal 17 2 3 10 3" xfId="8115"/>
    <cellStyle name="Normal 17 2 3 11" xfId="3784"/>
    <cellStyle name="Normal 17 2 3 11 2" xfId="9560"/>
    <cellStyle name="Normal 17 2 3 12" xfId="6675"/>
    <cellStyle name="Normal 17 2 3 13" xfId="20797"/>
    <cellStyle name="Normal 17 2 3 2" xfId="688"/>
    <cellStyle name="Normal 17 2 3 2 10" xfId="3814"/>
    <cellStyle name="Normal 17 2 3 2 10 2" xfId="9590"/>
    <cellStyle name="Normal 17 2 3 2 11" xfId="6705"/>
    <cellStyle name="Normal 17 2 3 2 12" xfId="35257"/>
    <cellStyle name="Normal 17 2 3 2 2" xfId="861"/>
    <cellStyle name="Normal 17 2 3 2 2 2" xfId="1192"/>
    <cellStyle name="Normal 17 2 3 2 2 2 2" xfId="1425"/>
    <cellStyle name="Normal 17 2 3 2 2 2 2 2" xfId="2129"/>
    <cellStyle name="Normal 17 2 3 2 2 2 2 2 2" xfId="3612"/>
    <cellStyle name="Normal 17 2 3 2 2 2 2 2 2 2" xfId="6513"/>
    <cellStyle name="Normal 17 2 3 2 2 2 2 2 2 2 2" xfId="12289"/>
    <cellStyle name="Normal 17 2 3 2 2 2 2 2 2 3" xfId="9404"/>
    <cellStyle name="Normal 17 2 3 2 2 2 2 2 3" xfId="5073"/>
    <cellStyle name="Normal 17 2 3 2 2 2 2 2 3 2" xfId="10849"/>
    <cellStyle name="Normal 17 2 3 2 2 2 2 2 4" xfId="7964"/>
    <cellStyle name="Normal 17 2 3 2 2 2 2 3" xfId="2954"/>
    <cellStyle name="Normal 17 2 3 2 2 2 2 3 2" xfId="5855"/>
    <cellStyle name="Normal 17 2 3 2 2 2 2 3 2 2" xfId="11631"/>
    <cellStyle name="Normal 17 2 3 2 2 2 2 3 3" xfId="8746"/>
    <cellStyle name="Normal 17 2 3 2 2 2 2 4" xfId="4415"/>
    <cellStyle name="Normal 17 2 3 2 2 2 2 4 2" xfId="10191"/>
    <cellStyle name="Normal 17 2 3 2 2 2 2 5" xfId="7306"/>
    <cellStyle name="Normal 17 2 3 2 2 2 3" xfId="1896"/>
    <cellStyle name="Normal 17 2 3 2 2 2 3 2" xfId="3379"/>
    <cellStyle name="Normal 17 2 3 2 2 2 3 2 2" xfId="6280"/>
    <cellStyle name="Normal 17 2 3 2 2 2 3 2 2 2" xfId="12056"/>
    <cellStyle name="Normal 17 2 3 2 2 2 3 2 3" xfId="9171"/>
    <cellStyle name="Normal 17 2 3 2 2 2 3 3" xfId="4840"/>
    <cellStyle name="Normal 17 2 3 2 2 2 3 3 2" xfId="10616"/>
    <cellStyle name="Normal 17 2 3 2 2 2 3 4" xfId="7731"/>
    <cellStyle name="Normal 17 2 3 2 2 2 4" xfId="2721"/>
    <cellStyle name="Normal 17 2 3 2 2 2 4 2" xfId="5622"/>
    <cellStyle name="Normal 17 2 3 2 2 2 4 2 2" xfId="11398"/>
    <cellStyle name="Normal 17 2 3 2 2 2 4 3" xfId="8513"/>
    <cellStyle name="Normal 17 2 3 2 2 2 5" xfId="4182"/>
    <cellStyle name="Normal 17 2 3 2 2 2 5 2" xfId="9958"/>
    <cellStyle name="Normal 17 2 3 2 2 2 6" xfId="7073"/>
    <cellStyle name="Normal 17 2 3 2 2 3" xfId="1309"/>
    <cellStyle name="Normal 17 2 3 2 2 3 2" xfId="2013"/>
    <cellStyle name="Normal 17 2 3 2 2 3 2 2" xfId="3496"/>
    <cellStyle name="Normal 17 2 3 2 2 3 2 2 2" xfId="6397"/>
    <cellStyle name="Normal 17 2 3 2 2 3 2 2 2 2" xfId="12173"/>
    <cellStyle name="Normal 17 2 3 2 2 3 2 2 3" xfId="9288"/>
    <cellStyle name="Normal 17 2 3 2 2 3 2 3" xfId="4957"/>
    <cellStyle name="Normal 17 2 3 2 2 3 2 3 2" xfId="10733"/>
    <cellStyle name="Normal 17 2 3 2 2 3 2 4" xfId="7848"/>
    <cellStyle name="Normal 17 2 3 2 2 3 3" xfId="2838"/>
    <cellStyle name="Normal 17 2 3 2 2 3 3 2" xfId="5739"/>
    <cellStyle name="Normal 17 2 3 2 2 3 3 2 2" xfId="11515"/>
    <cellStyle name="Normal 17 2 3 2 2 3 3 3" xfId="8630"/>
    <cellStyle name="Normal 17 2 3 2 2 3 4" xfId="4299"/>
    <cellStyle name="Normal 17 2 3 2 2 3 4 2" xfId="10075"/>
    <cellStyle name="Normal 17 2 3 2 2 3 5" xfId="7190"/>
    <cellStyle name="Normal 17 2 3 2 2 4" xfId="1073"/>
    <cellStyle name="Normal 17 2 3 2 2 4 2" xfId="1780"/>
    <cellStyle name="Normal 17 2 3 2 2 4 2 2" xfId="3263"/>
    <cellStyle name="Normal 17 2 3 2 2 4 2 2 2" xfId="6164"/>
    <cellStyle name="Normal 17 2 3 2 2 4 2 2 2 2" xfId="11940"/>
    <cellStyle name="Normal 17 2 3 2 2 4 2 2 3" xfId="9055"/>
    <cellStyle name="Normal 17 2 3 2 2 4 2 3" xfId="4724"/>
    <cellStyle name="Normal 17 2 3 2 2 4 2 3 2" xfId="10500"/>
    <cellStyle name="Normal 17 2 3 2 2 4 2 4" xfId="7615"/>
    <cellStyle name="Normal 17 2 3 2 2 4 3" xfId="2604"/>
    <cellStyle name="Normal 17 2 3 2 2 4 3 2" xfId="5506"/>
    <cellStyle name="Normal 17 2 3 2 2 4 3 2 2" xfId="11282"/>
    <cellStyle name="Normal 17 2 3 2 2 4 3 3" xfId="8397"/>
    <cellStyle name="Normal 17 2 3 2 2 4 4" xfId="4066"/>
    <cellStyle name="Normal 17 2 3 2 2 4 4 2" xfId="9842"/>
    <cellStyle name="Normal 17 2 3 2 2 4 5" xfId="6957"/>
    <cellStyle name="Normal 17 2 3 2 2 5" xfId="1608"/>
    <cellStyle name="Normal 17 2 3 2 2 5 2" xfId="3092"/>
    <cellStyle name="Normal 17 2 3 2 2 5 2 2" xfId="5993"/>
    <cellStyle name="Normal 17 2 3 2 2 5 2 2 2" xfId="11769"/>
    <cellStyle name="Normal 17 2 3 2 2 5 2 3" xfId="8884"/>
    <cellStyle name="Normal 17 2 3 2 2 5 3" xfId="4553"/>
    <cellStyle name="Normal 17 2 3 2 2 5 3 2" xfId="10329"/>
    <cellStyle name="Normal 17 2 3 2 2 5 4" xfId="7444"/>
    <cellStyle name="Normal 17 2 3 2 2 6" xfId="2431"/>
    <cellStyle name="Normal 17 2 3 2 2 6 2" xfId="5335"/>
    <cellStyle name="Normal 17 2 3 2 2 6 2 2" xfId="11111"/>
    <cellStyle name="Normal 17 2 3 2 2 6 3" xfId="8226"/>
    <cellStyle name="Normal 17 2 3 2 2 7" xfId="3895"/>
    <cellStyle name="Normal 17 2 3 2 2 7 2" xfId="9671"/>
    <cellStyle name="Normal 17 2 3 2 2 8" xfId="6786"/>
    <cellStyle name="Normal 17 2 3 2 2 9" xfId="44454"/>
    <cellStyle name="Normal 17 2 3 2 3" xfId="931"/>
    <cellStyle name="Normal 17 2 3 2 3 2" xfId="1369"/>
    <cellStyle name="Normal 17 2 3 2 3 2 2" xfId="2073"/>
    <cellStyle name="Normal 17 2 3 2 3 2 2 2" xfId="3556"/>
    <cellStyle name="Normal 17 2 3 2 3 2 2 2 2" xfId="6457"/>
    <cellStyle name="Normal 17 2 3 2 3 2 2 2 2 2" xfId="12233"/>
    <cellStyle name="Normal 17 2 3 2 3 2 2 2 3" xfId="9348"/>
    <cellStyle name="Normal 17 2 3 2 3 2 2 3" xfId="5017"/>
    <cellStyle name="Normal 17 2 3 2 3 2 2 3 2" xfId="10793"/>
    <cellStyle name="Normal 17 2 3 2 3 2 2 4" xfId="7908"/>
    <cellStyle name="Normal 17 2 3 2 3 2 3" xfId="2898"/>
    <cellStyle name="Normal 17 2 3 2 3 2 3 2" xfId="5799"/>
    <cellStyle name="Normal 17 2 3 2 3 2 3 2 2" xfId="11575"/>
    <cellStyle name="Normal 17 2 3 2 3 2 3 3" xfId="8690"/>
    <cellStyle name="Normal 17 2 3 2 3 2 4" xfId="4359"/>
    <cellStyle name="Normal 17 2 3 2 3 2 4 2" xfId="10135"/>
    <cellStyle name="Normal 17 2 3 2 3 2 5" xfId="7250"/>
    <cellStyle name="Normal 17 2 3 2 3 3" xfId="1136"/>
    <cellStyle name="Normal 17 2 3 2 3 3 2" xfId="1840"/>
    <cellStyle name="Normal 17 2 3 2 3 3 2 2" xfId="3323"/>
    <cellStyle name="Normal 17 2 3 2 3 3 2 2 2" xfId="6224"/>
    <cellStyle name="Normal 17 2 3 2 3 3 2 2 2 2" xfId="12000"/>
    <cellStyle name="Normal 17 2 3 2 3 3 2 2 3" xfId="9115"/>
    <cellStyle name="Normal 17 2 3 2 3 3 2 3" xfId="4784"/>
    <cellStyle name="Normal 17 2 3 2 3 3 2 3 2" xfId="10560"/>
    <cellStyle name="Normal 17 2 3 2 3 3 2 4" xfId="7675"/>
    <cellStyle name="Normal 17 2 3 2 3 3 3" xfId="2665"/>
    <cellStyle name="Normal 17 2 3 2 3 3 3 2" xfId="5566"/>
    <cellStyle name="Normal 17 2 3 2 3 3 3 2 2" xfId="11342"/>
    <cellStyle name="Normal 17 2 3 2 3 3 3 3" xfId="8457"/>
    <cellStyle name="Normal 17 2 3 2 3 3 4" xfId="4126"/>
    <cellStyle name="Normal 17 2 3 2 3 3 4 2" xfId="9902"/>
    <cellStyle name="Normal 17 2 3 2 3 3 5" xfId="7017"/>
    <cellStyle name="Normal 17 2 3 2 3 4" xfId="1665"/>
    <cellStyle name="Normal 17 2 3 2 3 4 2" xfId="3148"/>
    <cellStyle name="Normal 17 2 3 2 3 4 2 2" xfId="6049"/>
    <cellStyle name="Normal 17 2 3 2 3 4 2 2 2" xfId="11825"/>
    <cellStyle name="Normal 17 2 3 2 3 4 2 3" xfId="8940"/>
    <cellStyle name="Normal 17 2 3 2 3 4 3" xfId="4609"/>
    <cellStyle name="Normal 17 2 3 2 3 4 3 2" xfId="10385"/>
    <cellStyle name="Normal 17 2 3 2 3 4 4" xfId="7500"/>
    <cellStyle name="Normal 17 2 3 2 3 5" xfId="2488"/>
    <cellStyle name="Normal 17 2 3 2 3 5 2" xfId="5391"/>
    <cellStyle name="Normal 17 2 3 2 3 5 2 2" xfId="11167"/>
    <cellStyle name="Normal 17 2 3 2 3 5 3" xfId="8282"/>
    <cellStyle name="Normal 17 2 3 2 3 6" xfId="3951"/>
    <cellStyle name="Normal 17 2 3 2 3 6 2" xfId="9727"/>
    <cellStyle name="Normal 17 2 3 2 3 7" xfId="6842"/>
    <cellStyle name="Normal 17 2 3 2 4" xfId="1253"/>
    <cellStyle name="Normal 17 2 3 2 4 2" xfId="1957"/>
    <cellStyle name="Normal 17 2 3 2 4 2 2" xfId="3440"/>
    <cellStyle name="Normal 17 2 3 2 4 2 2 2" xfId="6341"/>
    <cellStyle name="Normal 17 2 3 2 4 2 2 2 2" xfId="12117"/>
    <cellStyle name="Normal 17 2 3 2 4 2 2 3" xfId="9232"/>
    <cellStyle name="Normal 17 2 3 2 4 2 3" xfId="4901"/>
    <cellStyle name="Normal 17 2 3 2 4 2 3 2" xfId="10677"/>
    <cellStyle name="Normal 17 2 3 2 4 2 4" xfId="7792"/>
    <cellStyle name="Normal 17 2 3 2 4 3" xfId="2782"/>
    <cellStyle name="Normal 17 2 3 2 4 3 2" xfId="5683"/>
    <cellStyle name="Normal 17 2 3 2 4 3 2 2" xfId="11459"/>
    <cellStyle name="Normal 17 2 3 2 4 3 3" xfId="8574"/>
    <cellStyle name="Normal 17 2 3 2 4 4" xfId="4243"/>
    <cellStyle name="Normal 17 2 3 2 4 4 2" xfId="10019"/>
    <cellStyle name="Normal 17 2 3 2 4 5" xfId="7134"/>
    <cellStyle name="Normal 17 2 3 2 5" xfId="1016"/>
    <cellStyle name="Normal 17 2 3 2 5 2" xfId="1724"/>
    <cellStyle name="Normal 17 2 3 2 5 2 2" xfId="3207"/>
    <cellStyle name="Normal 17 2 3 2 5 2 2 2" xfId="6108"/>
    <cellStyle name="Normal 17 2 3 2 5 2 2 2 2" xfId="11884"/>
    <cellStyle name="Normal 17 2 3 2 5 2 2 3" xfId="8999"/>
    <cellStyle name="Normal 17 2 3 2 5 2 3" xfId="4668"/>
    <cellStyle name="Normal 17 2 3 2 5 2 3 2" xfId="10444"/>
    <cellStyle name="Normal 17 2 3 2 5 2 4" xfId="7559"/>
    <cellStyle name="Normal 17 2 3 2 5 3" xfId="2548"/>
    <cellStyle name="Normal 17 2 3 2 5 3 2" xfId="5450"/>
    <cellStyle name="Normal 17 2 3 2 5 3 2 2" xfId="11226"/>
    <cellStyle name="Normal 17 2 3 2 5 3 3" xfId="8341"/>
    <cellStyle name="Normal 17 2 3 2 5 4" xfId="4010"/>
    <cellStyle name="Normal 17 2 3 2 5 4 2" xfId="9786"/>
    <cellStyle name="Normal 17 2 3 2 5 5" xfId="6901"/>
    <cellStyle name="Normal 17 2 3 2 6" xfId="2191"/>
    <cellStyle name="Normal 17 2 3 2 6 2" xfId="3670"/>
    <cellStyle name="Normal 17 2 3 2 6 2 2" xfId="6571"/>
    <cellStyle name="Normal 17 2 3 2 6 2 2 2" xfId="12347"/>
    <cellStyle name="Normal 17 2 3 2 6 2 3" xfId="9462"/>
    <cellStyle name="Normal 17 2 3 2 6 3" xfId="5131"/>
    <cellStyle name="Normal 17 2 3 2 6 3 2" xfId="10907"/>
    <cellStyle name="Normal 17 2 3 2 6 4" xfId="8022"/>
    <cellStyle name="Normal 17 2 3 2 7" xfId="2250"/>
    <cellStyle name="Normal 17 2 3 2 7 2" xfId="3727"/>
    <cellStyle name="Normal 17 2 3 2 7 2 2" xfId="6628"/>
    <cellStyle name="Normal 17 2 3 2 7 2 2 2" xfId="12404"/>
    <cellStyle name="Normal 17 2 3 2 7 2 3" xfId="9519"/>
    <cellStyle name="Normal 17 2 3 2 7 3" xfId="5188"/>
    <cellStyle name="Normal 17 2 3 2 7 3 2" xfId="10964"/>
    <cellStyle name="Normal 17 2 3 2 7 4" xfId="8079"/>
    <cellStyle name="Normal 17 2 3 2 8" xfId="1525"/>
    <cellStyle name="Normal 17 2 3 2 8 2" xfId="3011"/>
    <cellStyle name="Normal 17 2 3 2 8 2 2" xfId="5912"/>
    <cellStyle name="Normal 17 2 3 2 8 2 2 2" xfId="11688"/>
    <cellStyle name="Normal 17 2 3 2 8 2 3" xfId="8803"/>
    <cellStyle name="Normal 17 2 3 2 8 3" xfId="4472"/>
    <cellStyle name="Normal 17 2 3 2 8 3 2" xfId="10248"/>
    <cellStyle name="Normal 17 2 3 2 8 4" xfId="7363"/>
    <cellStyle name="Normal 17 2 3 2 9" xfId="2349"/>
    <cellStyle name="Normal 17 2 3 2 9 2" xfId="5254"/>
    <cellStyle name="Normal 17 2 3 2 9 2 2" xfId="11030"/>
    <cellStyle name="Normal 17 2 3 2 9 3" xfId="8145"/>
    <cellStyle name="Normal 17 2 3 3" xfId="828"/>
    <cellStyle name="Normal 17 2 3 3 2" xfId="1162"/>
    <cellStyle name="Normal 17 2 3 3 2 2" xfId="1395"/>
    <cellStyle name="Normal 17 2 3 3 2 2 2" xfId="2099"/>
    <cellStyle name="Normal 17 2 3 3 2 2 2 2" xfId="3582"/>
    <cellStyle name="Normal 17 2 3 3 2 2 2 2 2" xfId="6483"/>
    <cellStyle name="Normal 17 2 3 3 2 2 2 2 2 2" xfId="12259"/>
    <cellStyle name="Normal 17 2 3 3 2 2 2 2 3" xfId="9374"/>
    <cellStyle name="Normal 17 2 3 3 2 2 2 3" xfId="5043"/>
    <cellStyle name="Normal 17 2 3 3 2 2 2 3 2" xfId="10819"/>
    <cellStyle name="Normal 17 2 3 3 2 2 2 4" xfId="7934"/>
    <cellStyle name="Normal 17 2 3 3 2 2 3" xfId="2924"/>
    <cellStyle name="Normal 17 2 3 3 2 2 3 2" xfId="5825"/>
    <cellStyle name="Normal 17 2 3 3 2 2 3 2 2" xfId="11601"/>
    <cellStyle name="Normal 17 2 3 3 2 2 3 3" xfId="8716"/>
    <cellStyle name="Normal 17 2 3 3 2 2 4" xfId="4385"/>
    <cellStyle name="Normal 17 2 3 3 2 2 4 2" xfId="10161"/>
    <cellStyle name="Normal 17 2 3 3 2 2 5" xfId="7276"/>
    <cellStyle name="Normal 17 2 3 3 2 3" xfId="1866"/>
    <cellStyle name="Normal 17 2 3 3 2 3 2" xfId="3349"/>
    <cellStyle name="Normal 17 2 3 3 2 3 2 2" xfId="6250"/>
    <cellStyle name="Normal 17 2 3 3 2 3 2 2 2" xfId="12026"/>
    <cellStyle name="Normal 17 2 3 3 2 3 2 3" xfId="9141"/>
    <cellStyle name="Normal 17 2 3 3 2 3 3" xfId="4810"/>
    <cellStyle name="Normal 17 2 3 3 2 3 3 2" xfId="10586"/>
    <cellStyle name="Normal 17 2 3 3 2 3 4" xfId="7701"/>
    <cellStyle name="Normal 17 2 3 3 2 4" xfId="2691"/>
    <cellStyle name="Normal 17 2 3 3 2 4 2" xfId="5592"/>
    <cellStyle name="Normal 17 2 3 3 2 4 2 2" xfId="11368"/>
    <cellStyle name="Normal 17 2 3 3 2 4 3" xfId="8483"/>
    <cellStyle name="Normal 17 2 3 3 2 5" xfId="4152"/>
    <cellStyle name="Normal 17 2 3 3 2 5 2" xfId="9928"/>
    <cellStyle name="Normal 17 2 3 3 2 6" xfId="7043"/>
    <cellStyle name="Normal 17 2 3 3 3" xfId="1279"/>
    <cellStyle name="Normal 17 2 3 3 3 2" xfId="1983"/>
    <cellStyle name="Normal 17 2 3 3 3 2 2" xfId="3466"/>
    <cellStyle name="Normal 17 2 3 3 3 2 2 2" xfId="6367"/>
    <cellStyle name="Normal 17 2 3 3 3 2 2 2 2" xfId="12143"/>
    <cellStyle name="Normal 17 2 3 3 3 2 2 3" xfId="9258"/>
    <cellStyle name="Normal 17 2 3 3 3 2 3" xfId="4927"/>
    <cellStyle name="Normal 17 2 3 3 3 2 3 2" xfId="10703"/>
    <cellStyle name="Normal 17 2 3 3 3 2 4" xfId="7818"/>
    <cellStyle name="Normal 17 2 3 3 3 3" xfId="2808"/>
    <cellStyle name="Normal 17 2 3 3 3 3 2" xfId="5709"/>
    <cellStyle name="Normal 17 2 3 3 3 3 2 2" xfId="11485"/>
    <cellStyle name="Normal 17 2 3 3 3 3 3" xfId="8600"/>
    <cellStyle name="Normal 17 2 3 3 3 4" xfId="4269"/>
    <cellStyle name="Normal 17 2 3 3 3 4 2" xfId="10045"/>
    <cellStyle name="Normal 17 2 3 3 3 5" xfId="7160"/>
    <cellStyle name="Normal 17 2 3 3 4" xfId="1043"/>
    <cellStyle name="Normal 17 2 3 3 4 2" xfId="1750"/>
    <cellStyle name="Normal 17 2 3 3 4 2 2" xfId="3233"/>
    <cellStyle name="Normal 17 2 3 3 4 2 2 2" xfId="6134"/>
    <cellStyle name="Normal 17 2 3 3 4 2 2 2 2" xfId="11910"/>
    <cellStyle name="Normal 17 2 3 3 4 2 2 3" xfId="9025"/>
    <cellStyle name="Normal 17 2 3 3 4 2 3" xfId="4694"/>
    <cellStyle name="Normal 17 2 3 3 4 2 3 2" xfId="10470"/>
    <cellStyle name="Normal 17 2 3 3 4 2 4" xfId="7585"/>
    <cellStyle name="Normal 17 2 3 3 4 3" xfId="2574"/>
    <cellStyle name="Normal 17 2 3 3 4 3 2" xfId="5476"/>
    <cellStyle name="Normal 17 2 3 3 4 3 2 2" xfId="11252"/>
    <cellStyle name="Normal 17 2 3 3 4 3 3" xfId="8367"/>
    <cellStyle name="Normal 17 2 3 3 4 4" xfId="4036"/>
    <cellStyle name="Normal 17 2 3 3 4 4 2" xfId="9812"/>
    <cellStyle name="Normal 17 2 3 3 4 5" xfId="6927"/>
    <cellStyle name="Normal 17 2 3 3 5" xfId="1578"/>
    <cellStyle name="Normal 17 2 3 3 5 2" xfId="3062"/>
    <cellStyle name="Normal 17 2 3 3 5 2 2" xfId="5963"/>
    <cellStyle name="Normal 17 2 3 3 5 2 2 2" xfId="11739"/>
    <cellStyle name="Normal 17 2 3 3 5 2 3" xfId="8854"/>
    <cellStyle name="Normal 17 2 3 3 5 3" xfId="4523"/>
    <cellStyle name="Normal 17 2 3 3 5 3 2" xfId="10299"/>
    <cellStyle name="Normal 17 2 3 3 5 4" xfId="7414"/>
    <cellStyle name="Normal 17 2 3 3 6" xfId="2401"/>
    <cellStyle name="Normal 17 2 3 3 6 2" xfId="5305"/>
    <cellStyle name="Normal 17 2 3 3 6 2 2" xfId="11081"/>
    <cellStyle name="Normal 17 2 3 3 6 3" xfId="8196"/>
    <cellStyle name="Normal 17 2 3 3 7" xfId="3865"/>
    <cellStyle name="Normal 17 2 3 3 7 2" xfId="9641"/>
    <cellStyle name="Normal 17 2 3 3 8" xfId="6756"/>
    <cellStyle name="Normal 17 2 3 3 9" xfId="37911"/>
    <cellStyle name="Normal 17 2 3 4" xfId="901"/>
    <cellStyle name="Normal 17 2 3 4 2" xfId="1343"/>
    <cellStyle name="Normal 17 2 3 4 2 2" xfId="2047"/>
    <cellStyle name="Normal 17 2 3 4 2 2 2" xfId="3530"/>
    <cellStyle name="Normal 17 2 3 4 2 2 2 2" xfId="6431"/>
    <cellStyle name="Normal 17 2 3 4 2 2 2 2 2" xfId="12207"/>
    <cellStyle name="Normal 17 2 3 4 2 2 2 3" xfId="9322"/>
    <cellStyle name="Normal 17 2 3 4 2 2 3" xfId="4991"/>
    <cellStyle name="Normal 17 2 3 4 2 2 3 2" xfId="10767"/>
    <cellStyle name="Normal 17 2 3 4 2 2 4" xfId="7882"/>
    <cellStyle name="Normal 17 2 3 4 2 3" xfId="2872"/>
    <cellStyle name="Normal 17 2 3 4 2 3 2" xfId="5773"/>
    <cellStyle name="Normal 17 2 3 4 2 3 2 2" xfId="11549"/>
    <cellStyle name="Normal 17 2 3 4 2 3 3" xfId="8664"/>
    <cellStyle name="Normal 17 2 3 4 2 4" xfId="4333"/>
    <cellStyle name="Normal 17 2 3 4 2 4 2" xfId="10109"/>
    <cellStyle name="Normal 17 2 3 4 2 5" xfId="7224"/>
    <cellStyle name="Normal 17 2 3 4 3" xfId="1110"/>
    <cellStyle name="Normal 17 2 3 4 3 2" xfId="1814"/>
    <cellStyle name="Normal 17 2 3 4 3 2 2" xfId="3297"/>
    <cellStyle name="Normal 17 2 3 4 3 2 2 2" xfId="6198"/>
    <cellStyle name="Normal 17 2 3 4 3 2 2 2 2" xfId="11974"/>
    <cellStyle name="Normal 17 2 3 4 3 2 2 3" xfId="9089"/>
    <cellStyle name="Normal 17 2 3 4 3 2 3" xfId="4758"/>
    <cellStyle name="Normal 17 2 3 4 3 2 3 2" xfId="10534"/>
    <cellStyle name="Normal 17 2 3 4 3 2 4" xfId="7649"/>
    <cellStyle name="Normal 17 2 3 4 3 3" xfId="2639"/>
    <cellStyle name="Normal 17 2 3 4 3 3 2" xfId="5540"/>
    <cellStyle name="Normal 17 2 3 4 3 3 2 2" xfId="11316"/>
    <cellStyle name="Normal 17 2 3 4 3 3 3" xfId="8431"/>
    <cellStyle name="Normal 17 2 3 4 3 4" xfId="4100"/>
    <cellStyle name="Normal 17 2 3 4 3 4 2" xfId="9876"/>
    <cellStyle name="Normal 17 2 3 4 3 5" xfId="6991"/>
    <cellStyle name="Normal 17 2 3 4 4" xfId="1635"/>
    <cellStyle name="Normal 17 2 3 4 4 2" xfId="3118"/>
    <cellStyle name="Normal 17 2 3 4 4 2 2" xfId="6019"/>
    <cellStyle name="Normal 17 2 3 4 4 2 2 2" xfId="11795"/>
    <cellStyle name="Normal 17 2 3 4 4 2 3" xfId="8910"/>
    <cellStyle name="Normal 17 2 3 4 4 3" xfId="4579"/>
    <cellStyle name="Normal 17 2 3 4 4 3 2" xfId="10355"/>
    <cellStyle name="Normal 17 2 3 4 4 4" xfId="7470"/>
    <cellStyle name="Normal 17 2 3 4 5" xfId="2458"/>
    <cellStyle name="Normal 17 2 3 4 5 2" xfId="5361"/>
    <cellStyle name="Normal 17 2 3 4 5 2 2" xfId="11137"/>
    <cellStyle name="Normal 17 2 3 4 5 3" xfId="8252"/>
    <cellStyle name="Normal 17 2 3 4 6" xfId="3921"/>
    <cellStyle name="Normal 17 2 3 4 6 2" xfId="9697"/>
    <cellStyle name="Normal 17 2 3 4 7" xfId="6812"/>
    <cellStyle name="Normal 17 2 3 4 8" xfId="49157"/>
    <cellStyle name="Normal 17 2 3 5" xfId="1227"/>
    <cellStyle name="Normal 17 2 3 5 2" xfId="1931"/>
    <cellStyle name="Normal 17 2 3 5 2 2" xfId="3414"/>
    <cellStyle name="Normal 17 2 3 5 2 2 2" xfId="6315"/>
    <cellStyle name="Normal 17 2 3 5 2 2 2 2" xfId="12091"/>
    <cellStyle name="Normal 17 2 3 5 2 2 3" xfId="9206"/>
    <cellStyle name="Normal 17 2 3 5 2 3" xfId="4875"/>
    <cellStyle name="Normal 17 2 3 5 2 3 2" xfId="10651"/>
    <cellStyle name="Normal 17 2 3 5 2 4" xfId="7766"/>
    <cellStyle name="Normal 17 2 3 5 3" xfId="2756"/>
    <cellStyle name="Normal 17 2 3 5 3 2" xfId="5657"/>
    <cellStyle name="Normal 17 2 3 5 3 2 2" xfId="11433"/>
    <cellStyle name="Normal 17 2 3 5 3 3" xfId="8548"/>
    <cellStyle name="Normal 17 2 3 5 4" xfId="4217"/>
    <cellStyle name="Normal 17 2 3 5 4 2" xfId="9993"/>
    <cellStyle name="Normal 17 2 3 5 5" xfId="7108"/>
    <cellStyle name="Normal 17 2 3 5 6" xfId="53778"/>
    <cellStyle name="Normal 17 2 3 6" xfId="990"/>
    <cellStyle name="Normal 17 2 3 6 2" xfId="1698"/>
    <cellStyle name="Normal 17 2 3 6 2 2" xfId="3181"/>
    <cellStyle name="Normal 17 2 3 6 2 2 2" xfId="6082"/>
    <cellStyle name="Normal 17 2 3 6 2 2 2 2" xfId="11858"/>
    <cellStyle name="Normal 17 2 3 6 2 2 3" xfId="8973"/>
    <cellStyle name="Normal 17 2 3 6 2 3" xfId="4642"/>
    <cellStyle name="Normal 17 2 3 6 2 3 2" xfId="10418"/>
    <cellStyle name="Normal 17 2 3 6 2 4" xfId="7533"/>
    <cellStyle name="Normal 17 2 3 6 3" xfId="2522"/>
    <cellStyle name="Normal 17 2 3 6 3 2" xfId="5424"/>
    <cellStyle name="Normal 17 2 3 6 3 2 2" xfId="11200"/>
    <cellStyle name="Normal 17 2 3 6 3 3" xfId="8315"/>
    <cellStyle name="Normal 17 2 3 6 4" xfId="3984"/>
    <cellStyle name="Normal 17 2 3 6 4 2" xfId="9760"/>
    <cellStyle name="Normal 17 2 3 6 5" xfId="6875"/>
    <cellStyle name="Normal 17 2 3 7" xfId="2165"/>
    <cellStyle name="Normal 17 2 3 7 2" xfId="3644"/>
    <cellStyle name="Normal 17 2 3 7 2 2" xfId="6545"/>
    <cellStyle name="Normal 17 2 3 7 2 2 2" xfId="12321"/>
    <cellStyle name="Normal 17 2 3 7 2 3" xfId="9436"/>
    <cellStyle name="Normal 17 2 3 7 3" xfId="5105"/>
    <cellStyle name="Normal 17 2 3 7 3 2" xfId="10881"/>
    <cellStyle name="Normal 17 2 3 7 4" xfId="7996"/>
    <cellStyle name="Normal 17 2 3 8" xfId="2224"/>
    <cellStyle name="Normal 17 2 3 8 2" xfId="3701"/>
    <cellStyle name="Normal 17 2 3 8 2 2" xfId="6602"/>
    <cellStyle name="Normal 17 2 3 8 2 2 2" xfId="12378"/>
    <cellStyle name="Normal 17 2 3 8 2 3" xfId="9493"/>
    <cellStyle name="Normal 17 2 3 8 3" xfId="5162"/>
    <cellStyle name="Normal 17 2 3 8 3 2" xfId="10938"/>
    <cellStyle name="Normal 17 2 3 8 4" xfId="8053"/>
    <cellStyle name="Normal 17 2 3 9" xfId="1494"/>
    <cellStyle name="Normal 17 2 3 9 2" xfId="2981"/>
    <cellStyle name="Normal 17 2 3 9 2 2" xfId="5882"/>
    <cellStyle name="Normal 17 2 3 9 2 2 2" xfId="11658"/>
    <cellStyle name="Normal 17 2 3 9 2 3" xfId="8773"/>
    <cellStyle name="Normal 17 2 3 9 3" xfId="4442"/>
    <cellStyle name="Normal 17 2 3 9 3 2" xfId="10218"/>
    <cellStyle name="Normal 17 2 3 9 4" xfId="7333"/>
    <cellStyle name="Normal 17 2 4" xfId="672"/>
    <cellStyle name="Normal 17 2 4 10" xfId="3798"/>
    <cellStyle name="Normal 17 2 4 10 2" xfId="9574"/>
    <cellStyle name="Normal 17 2 4 11" xfId="6689"/>
    <cellStyle name="Normal 17 2 4 12" xfId="25220"/>
    <cellStyle name="Normal 17 2 4 2" xfId="845"/>
    <cellStyle name="Normal 17 2 4 2 2" xfId="1176"/>
    <cellStyle name="Normal 17 2 4 2 2 2" xfId="1409"/>
    <cellStyle name="Normal 17 2 4 2 2 2 2" xfId="2113"/>
    <cellStyle name="Normal 17 2 4 2 2 2 2 2" xfId="3596"/>
    <cellStyle name="Normal 17 2 4 2 2 2 2 2 2" xfId="6497"/>
    <cellStyle name="Normal 17 2 4 2 2 2 2 2 2 2" xfId="12273"/>
    <cellStyle name="Normal 17 2 4 2 2 2 2 2 3" xfId="9388"/>
    <cellStyle name="Normal 17 2 4 2 2 2 2 3" xfId="5057"/>
    <cellStyle name="Normal 17 2 4 2 2 2 2 3 2" xfId="10833"/>
    <cellStyle name="Normal 17 2 4 2 2 2 2 4" xfId="7948"/>
    <cellStyle name="Normal 17 2 4 2 2 2 3" xfId="2938"/>
    <cellStyle name="Normal 17 2 4 2 2 2 3 2" xfId="5839"/>
    <cellStyle name="Normal 17 2 4 2 2 2 3 2 2" xfId="11615"/>
    <cellStyle name="Normal 17 2 4 2 2 2 3 3" xfId="8730"/>
    <cellStyle name="Normal 17 2 4 2 2 2 4" xfId="4399"/>
    <cellStyle name="Normal 17 2 4 2 2 2 4 2" xfId="10175"/>
    <cellStyle name="Normal 17 2 4 2 2 2 5" xfId="7290"/>
    <cellStyle name="Normal 17 2 4 2 2 3" xfId="1880"/>
    <cellStyle name="Normal 17 2 4 2 2 3 2" xfId="3363"/>
    <cellStyle name="Normal 17 2 4 2 2 3 2 2" xfId="6264"/>
    <cellStyle name="Normal 17 2 4 2 2 3 2 2 2" xfId="12040"/>
    <cellStyle name="Normal 17 2 4 2 2 3 2 3" xfId="9155"/>
    <cellStyle name="Normal 17 2 4 2 2 3 3" xfId="4824"/>
    <cellStyle name="Normal 17 2 4 2 2 3 3 2" xfId="10600"/>
    <cellStyle name="Normal 17 2 4 2 2 3 4" xfId="7715"/>
    <cellStyle name="Normal 17 2 4 2 2 4" xfId="2705"/>
    <cellStyle name="Normal 17 2 4 2 2 4 2" xfId="5606"/>
    <cellStyle name="Normal 17 2 4 2 2 4 2 2" xfId="11382"/>
    <cellStyle name="Normal 17 2 4 2 2 4 3" xfId="8497"/>
    <cellStyle name="Normal 17 2 4 2 2 5" xfId="4166"/>
    <cellStyle name="Normal 17 2 4 2 2 5 2" xfId="9942"/>
    <cellStyle name="Normal 17 2 4 2 2 6" xfId="7057"/>
    <cellStyle name="Normal 17 2 4 2 2 7" xfId="44455"/>
    <cellStyle name="Normal 17 2 4 2 3" xfId="1293"/>
    <cellStyle name="Normal 17 2 4 2 3 2" xfId="1997"/>
    <cellStyle name="Normal 17 2 4 2 3 2 2" xfId="3480"/>
    <cellStyle name="Normal 17 2 4 2 3 2 2 2" xfId="6381"/>
    <cellStyle name="Normal 17 2 4 2 3 2 2 2 2" xfId="12157"/>
    <cellStyle name="Normal 17 2 4 2 3 2 2 3" xfId="9272"/>
    <cellStyle name="Normal 17 2 4 2 3 2 3" xfId="4941"/>
    <cellStyle name="Normal 17 2 4 2 3 2 3 2" xfId="10717"/>
    <cellStyle name="Normal 17 2 4 2 3 2 4" xfId="7832"/>
    <cellStyle name="Normal 17 2 4 2 3 3" xfId="2822"/>
    <cellStyle name="Normal 17 2 4 2 3 3 2" xfId="5723"/>
    <cellStyle name="Normal 17 2 4 2 3 3 2 2" xfId="11499"/>
    <cellStyle name="Normal 17 2 4 2 3 3 3" xfId="8614"/>
    <cellStyle name="Normal 17 2 4 2 3 4" xfId="4283"/>
    <cellStyle name="Normal 17 2 4 2 3 4 2" xfId="10059"/>
    <cellStyle name="Normal 17 2 4 2 3 5" xfId="7174"/>
    <cellStyle name="Normal 17 2 4 2 4" xfId="1057"/>
    <cellStyle name="Normal 17 2 4 2 4 2" xfId="1764"/>
    <cellStyle name="Normal 17 2 4 2 4 2 2" xfId="3247"/>
    <cellStyle name="Normal 17 2 4 2 4 2 2 2" xfId="6148"/>
    <cellStyle name="Normal 17 2 4 2 4 2 2 2 2" xfId="11924"/>
    <cellStyle name="Normal 17 2 4 2 4 2 2 3" xfId="9039"/>
    <cellStyle name="Normal 17 2 4 2 4 2 3" xfId="4708"/>
    <cellStyle name="Normal 17 2 4 2 4 2 3 2" xfId="10484"/>
    <cellStyle name="Normal 17 2 4 2 4 2 4" xfId="7599"/>
    <cellStyle name="Normal 17 2 4 2 4 3" xfId="2588"/>
    <cellStyle name="Normal 17 2 4 2 4 3 2" xfId="5490"/>
    <cellStyle name="Normal 17 2 4 2 4 3 2 2" xfId="11266"/>
    <cellStyle name="Normal 17 2 4 2 4 3 3" xfId="8381"/>
    <cellStyle name="Normal 17 2 4 2 4 4" xfId="4050"/>
    <cellStyle name="Normal 17 2 4 2 4 4 2" xfId="9826"/>
    <cellStyle name="Normal 17 2 4 2 4 5" xfId="6941"/>
    <cellStyle name="Normal 17 2 4 2 5" xfId="1592"/>
    <cellStyle name="Normal 17 2 4 2 5 2" xfId="3076"/>
    <cellStyle name="Normal 17 2 4 2 5 2 2" xfId="5977"/>
    <cellStyle name="Normal 17 2 4 2 5 2 2 2" xfId="11753"/>
    <cellStyle name="Normal 17 2 4 2 5 2 3" xfId="8868"/>
    <cellStyle name="Normal 17 2 4 2 5 3" xfId="4537"/>
    <cellStyle name="Normal 17 2 4 2 5 3 2" xfId="10313"/>
    <cellStyle name="Normal 17 2 4 2 5 4" xfId="7428"/>
    <cellStyle name="Normal 17 2 4 2 6" xfId="2415"/>
    <cellStyle name="Normal 17 2 4 2 6 2" xfId="5319"/>
    <cellStyle name="Normal 17 2 4 2 6 2 2" xfId="11095"/>
    <cellStyle name="Normal 17 2 4 2 6 3" xfId="8210"/>
    <cellStyle name="Normal 17 2 4 2 7" xfId="3879"/>
    <cellStyle name="Normal 17 2 4 2 7 2" xfId="9655"/>
    <cellStyle name="Normal 17 2 4 2 8" xfId="6770"/>
    <cellStyle name="Normal 17 2 4 2 9" xfId="35258"/>
    <cellStyle name="Normal 17 2 4 3" xfId="915"/>
    <cellStyle name="Normal 17 2 4 3 2" xfId="1327"/>
    <cellStyle name="Normal 17 2 4 3 2 2" xfId="2031"/>
    <cellStyle name="Normal 17 2 4 3 2 2 2" xfId="3514"/>
    <cellStyle name="Normal 17 2 4 3 2 2 2 2" xfId="6415"/>
    <cellStyle name="Normal 17 2 4 3 2 2 2 2 2" xfId="12191"/>
    <cellStyle name="Normal 17 2 4 3 2 2 2 3" xfId="9306"/>
    <cellStyle name="Normal 17 2 4 3 2 2 3" xfId="4975"/>
    <cellStyle name="Normal 17 2 4 3 2 2 3 2" xfId="10751"/>
    <cellStyle name="Normal 17 2 4 3 2 2 4" xfId="7866"/>
    <cellStyle name="Normal 17 2 4 3 2 3" xfId="2856"/>
    <cellStyle name="Normal 17 2 4 3 2 3 2" xfId="5757"/>
    <cellStyle name="Normal 17 2 4 3 2 3 2 2" xfId="11533"/>
    <cellStyle name="Normal 17 2 4 3 2 3 3" xfId="8648"/>
    <cellStyle name="Normal 17 2 4 3 2 4" xfId="4317"/>
    <cellStyle name="Normal 17 2 4 3 2 4 2" xfId="10093"/>
    <cellStyle name="Normal 17 2 4 3 2 5" xfId="7208"/>
    <cellStyle name="Normal 17 2 4 3 3" xfId="1094"/>
    <cellStyle name="Normal 17 2 4 3 3 2" xfId="1798"/>
    <cellStyle name="Normal 17 2 4 3 3 2 2" xfId="3281"/>
    <cellStyle name="Normal 17 2 4 3 3 2 2 2" xfId="6182"/>
    <cellStyle name="Normal 17 2 4 3 3 2 2 2 2" xfId="11958"/>
    <cellStyle name="Normal 17 2 4 3 3 2 2 3" xfId="9073"/>
    <cellStyle name="Normal 17 2 4 3 3 2 3" xfId="4742"/>
    <cellStyle name="Normal 17 2 4 3 3 2 3 2" xfId="10518"/>
    <cellStyle name="Normal 17 2 4 3 3 2 4" xfId="7633"/>
    <cellStyle name="Normal 17 2 4 3 3 3" xfId="2623"/>
    <cellStyle name="Normal 17 2 4 3 3 3 2" xfId="5524"/>
    <cellStyle name="Normal 17 2 4 3 3 3 2 2" xfId="11300"/>
    <cellStyle name="Normal 17 2 4 3 3 3 3" xfId="8415"/>
    <cellStyle name="Normal 17 2 4 3 3 4" xfId="4084"/>
    <cellStyle name="Normal 17 2 4 3 3 4 2" xfId="9860"/>
    <cellStyle name="Normal 17 2 4 3 3 5" xfId="6975"/>
    <cellStyle name="Normal 17 2 4 3 4" xfId="1649"/>
    <cellStyle name="Normal 17 2 4 3 4 2" xfId="3132"/>
    <cellStyle name="Normal 17 2 4 3 4 2 2" xfId="6033"/>
    <cellStyle name="Normal 17 2 4 3 4 2 2 2" xfId="11809"/>
    <cellStyle name="Normal 17 2 4 3 4 2 3" xfId="8924"/>
    <cellStyle name="Normal 17 2 4 3 4 3" xfId="4593"/>
    <cellStyle name="Normal 17 2 4 3 4 3 2" xfId="10369"/>
    <cellStyle name="Normal 17 2 4 3 4 4" xfId="7484"/>
    <cellStyle name="Normal 17 2 4 3 5" xfId="2472"/>
    <cellStyle name="Normal 17 2 4 3 5 2" xfId="5375"/>
    <cellStyle name="Normal 17 2 4 3 5 2 2" xfId="11151"/>
    <cellStyle name="Normal 17 2 4 3 5 3" xfId="8266"/>
    <cellStyle name="Normal 17 2 4 3 6" xfId="3935"/>
    <cellStyle name="Normal 17 2 4 3 6 2" xfId="9711"/>
    <cellStyle name="Normal 17 2 4 3 7" xfId="6826"/>
    <cellStyle name="Normal 17 2 4 3 8" xfId="39212"/>
    <cellStyle name="Normal 17 2 4 4" xfId="1211"/>
    <cellStyle name="Normal 17 2 4 4 2" xfId="1915"/>
    <cellStyle name="Normal 17 2 4 4 2 2" xfId="3398"/>
    <cellStyle name="Normal 17 2 4 4 2 2 2" xfId="6299"/>
    <cellStyle name="Normal 17 2 4 4 2 2 2 2" xfId="12075"/>
    <cellStyle name="Normal 17 2 4 4 2 2 3" xfId="9190"/>
    <cellStyle name="Normal 17 2 4 4 2 3" xfId="4859"/>
    <cellStyle name="Normal 17 2 4 4 2 3 2" xfId="10635"/>
    <cellStyle name="Normal 17 2 4 4 2 4" xfId="7750"/>
    <cellStyle name="Normal 17 2 4 4 3" xfId="2740"/>
    <cellStyle name="Normal 17 2 4 4 3 2" xfId="5641"/>
    <cellStyle name="Normal 17 2 4 4 3 2 2" xfId="11417"/>
    <cellStyle name="Normal 17 2 4 4 3 3" xfId="8532"/>
    <cellStyle name="Normal 17 2 4 4 4" xfId="4201"/>
    <cellStyle name="Normal 17 2 4 4 4 2" xfId="9977"/>
    <cellStyle name="Normal 17 2 4 4 5" xfId="7092"/>
    <cellStyle name="Normal 17 2 4 4 6" xfId="49158"/>
    <cellStyle name="Normal 17 2 4 5" xfId="974"/>
    <cellStyle name="Normal 17 2 4 5 2" xfId="1682"/>
    <cellStyle name="Normal 17 2 4 5 2 2" xfId="3165"/>
    <cellStyle name="Normal 17 2 4 5 2 2 2" xfId="6066"/>
    <cellStyle name="Normal 17 2 4 5 2 2 2 2" xfId="11842"/>
    <cellStyle name="Normal 17 2 4 5 2 2 3" xfId="8957"/>
    <cellStyle name="Normal 17 2 4 5 2 3" xfId="4626"/>
    <cellStyle name="Normal 17 2 4 5 2 3 2" xfId="10402"/>
    <cellStyle name="Normal 17 2 4 5 2 4" xfId="7517"/>
    <cellStyle name="Normal 17 2 4 5 3" xfId="2506"/>
    <cellStyle name="Normal 17 2 4 5 3 2" xfId="5408"/>
    <cellStyle name="Normal 17 2 4 5 3 2 2" xfId="11184"/>
    <cellStyle name="Normal 17 2 4 5 3 3" xfId="8299"/>
    <cellStyle name="Normal 17 2 4 5 4" xfId="3968"/>
    <cellStyle name="Normal 17 2 4 5 4 2" xfId="9744"/>
    <cellStyle name="Normal 17 2 4 5 5" xfId="6859"/>
    <cellStyle name="Normal 17 2 4 5 6" xfId="53779"/>
    <cellStyle name="Normal 17 2 4 6" xfId="2149"/>
    <cellStyle name="Normal 17 2 4 6 2" xfId="3628"/>
    <cellStyle name="Normal 17 2 4 6 2 2" xfId="6529"/>
    <cellStyle name="Normal 17 2 4 6 2 2 2" xfId="12305"/>
    <cellStyle name="Normal 17 2 4 6 2 3" xfId="9420"/>
    <cellStyle name="Normal 17 2 4 6 3" xfId="5089"/>
    <cellStyle name="Normal 17 2 4 6 3 2" xfId="10865"/>
    <cellStyle name="Normal 17 2 4 6 4" xfId="7980"/>
    <cellStyle name="Normal 17 2 4 7" xfId="2208"/>
    <cellStyle name="Normal 17 2 4 7 2" xfId="3685"/>
    <cellStyle name="Normal 17 2 4 7 2 2" xfId="6586"/>
    <cellStyle name="Normal 17 2 4 7 2 2 2" xfId="12362"/>
    <cellStyle name="Normal 17 2 4 7 2 3" xfId="9477"/>
    <cellStyle name="Normal 17 2 4 7 3" xfId="5146"/>
    <cellStyle name="Normal 17 2 4 7 3 2" xfId="10922"/>
    <cellStyle name="Normal 17 2 4 7 4" xfId="8037"/>
    <cellStyle name="Normal 17 2 4 8" xfId="1509"/>
    <cellStyle name="Normal 17 2 4 8 2" xfId="2995"/>
    <cellStyle name="Normal 17 2 4 8 2 2" xfId="5896"/>
    <cellStyle name="Normal 17 2 4 8 2 2 2" xfId="11672"/>
    <cellStyle name="Normal 17 2 4 8 2 3" xfId="8787"/>
    <cellStyle name="Normal 17 2 4 8 3" xfId="4456"/>
    <cellStyle name="Normal 17 2 4 8 3 2" xfId="10232"/>
    <cellStyle name="Normal 17 2 4 8 4" xfId="7347"/>
    <cellStyle name="Normal 17 2 4 9" xfId="2333"/>
    <cellStyle name="Normal 17 2 4 9 2" xfId="5238"/>
    <cellStyle name="Normal 17 2 4 9 2 2" xfId="11014"/>
    <cellStyle name="Normal 17 2 4 9 3" xfId="8129"/>
    <cellStyle name="Normal 17 2 5" xfId="810"/>
    <cellStyle name="Normal 17 2 5 10" xfId="6740"/>
    <cellStyle name="Normal 17 2 5 11" xfId="26500"/>
    <cellStyle name="Normal 17 2 5 2" xfId="1120"/>
    <cellStyle name="Normal 17 2 5 2 2" xfId="1353"/>
    <cellStyle name="Normal 17 2 5 2 2 2" xfId="2057"/>
    <cellStyle name="Normal 17 2 5 2 2 2 2" xfId="3540"/>
    <cellStyle name="Normal 17 2 5 2 2 2 2 2" xfId="6441"/>
    <cellStyle name="Normal 17 2 5 2 2 2 2 2 2" xfId="12217"/>
    <cellStyle name="Normal 17 2 5 2 2 2 2 3" xfId="9332"/>
    <cellStyle name="Normal 17 2 5 2 2 2 3" xfId="5001"/>
    <cellStyle name="Normal 17 2 5 2 2 2 3 2" xfId="10777"/>
    <cellStyle name="Normal 17 2 5 2 2 2 4" xfId="7892"/>
    <cellStyle name="Normal 17 2 5 2 2 3" xfId="2882"/>
    <cellStyle name="Normal 17 2 5 2 2 3 2" xfId="5783"/>
    <cellStyle name="Normal 17 2 5 2 2 3 2 2" xfId="11559"/>
    <cellStyle name="Normal 17 2 5 2 2 3 3" xfId="8674"/>
    <cellStyle name="Normal 17 2 5 2 2 4" xfId="4343"/>
    <cellStyle name="Normal 17 2 5 2 2 4 2" xfId="10119"/>
    <cellStyle name="Normal 17 2 5 2 2 5" xfId="7234"/>
    <cellStyle name="Normal 17 2 5 2 2 6" xfId="44456"/>
    <cellStyle name="Normal 17 2 5 2 3" xfId="1824"/>
    <cellStyle name="Normal 17 2 5 2 3 2" xfId="3307"/>
    <cellStyle name="Normal 17 2 5 2 3 2 2" xfId="6208"/>
    <cellStyle name="Normal 17 2 5 2 3 2 2 2" xfId="11984"/>
    <cellStyle name="Normal 17 2 5 2 3 2 3" xfId="9099"/>
    <cellStyle name="Normal 17 2 5 2 3 3" xfId="4768"/>
    <cellStyle name="Normal 17 2 5 2 3 3 2" xfId="10544"/>
    <cellStyle name="Normal 17 2 5 2 3 4" xfId="7659"/>
    <cellStyle name="Normal 17 2 5 2 4" xfId="2649"/>
    <cellStyle name="Normal 17 2 5 2 4 2" xfId="5550"/>
    <cellStyle name="Normal 17 2 5 2 4 2 2" xfId="11326"/>
    <cellStyle name="Normal 17 2 5 2 4 3" xfId="8441"/>
    <cellStyle name="Normal 17 2 5 2 5" xfId="4110"/>
    <cellStyle name="Normal 17 2 5 2 5 2" xfId="9886"/>
    <cellStyle name="Normal 17 2 5 2 6" xfId="7001"/>
    <cellStyle name="Normal 17 2 5 2 7" xfId="35259"/>
    <cellStyle name="Normal 17 2 5 3" xfId="1237"/>
    <cellStyle name="Normal 17 2 5 3 2" xfId="1941"/>
    <cellStyle name="Normal 17 2 5 3 2 2" xfId="3424"/>
    <cellStyle name="Normal 17 2 5 3 2 2 2" xfId="6325"/>
    <cellStyle name="Normal 17 2 5 3 2 2 2 2" xfId="12101"/>
    <cellStyle name="Normal 17 2 5 3 2 2 3" xfId="9216"/>
    <cellStyle name="Normal 17 2 5 3 2 3" xfId="4885"/>
    <cellStyle name="Normal 17 2 5 3 2 3 2" xfId="10661"/>
    <cellStyle name="Normal 17 2 5 3 2 4" xfId="7776"/>
    <cellStyle name="Normal 17 2 5 3 3" xfId="2766"/>
    <cellStyle name="Normal 17 2 5 3 3 2" xfId="5667"/>
    <cellStyle name="Normal 17 2 5 3 3 2 2" xfId="11443"/>
    <cellStyle name="Normal 17 2 5 3 3 3" xfId="8558"/>
    <cellStyle name="Normal 17 2 5 3 4" xfId="4227"/>
    <cellStyle name="Normal 17 2 5 3 4 2" xfId="10003"/>
    <cellStyle name="Normal 17 2 5 3 5" xfId="7118"/>
    <cellStyle name="Normal 17 2 5 3 6" xfId="40511"/>
    <cellStyle name="Normal 17 2 5 4" xfId="1000"/>
    <cellStyle name="Normal 17 2 5 4 2" xfId="1708"/>
    <cellStyle name="Normal 17 2 5 4 2 2" xfId="3191"/>
    <cellStyle name="Normal 17 2 5 4 2 2 2" xfId="6092"/>
    <cellStyle name="Normal 17 2 5 4 2 2 2 2" xfId="11868"/>
    <cellStyle name="Normal 17 2 5 4 2 2 3" xfId="8983"/>
    <cellStyle name="Normal 17 2 5 4 2 3" xfId="4652"/>
    <cellStyle name="Normal 17 2 5 4 2 3 2" xfId="10428"/>
    <cellStyle name="Normal 17 2 5 4 2 4" xfId="7543"/>
    <cellStyle name="Normal 17 2 5 4 3" xfId="2532"/>
    <cellStyle name="Normal 17 2 5 4 3 2" xfId="5434"/>
    <cellStyle name="Normal 17 2 5 4 3 2 2" xfId="11210"/>
    <cellStyle name="Normal 17 2 5 4 3 3" xfId="8325"/>
    <cellStyle name="Normal 17 2 5 4 4" xfId="3994"/>
    <cellStyle name="Normal 17 2 5 4 4 2" xfId="9770"/>
    <cellStyle name="Normal 17 2 5 4 5" xfId="6885"/>
    <cellStyle name="Normal 17 2 5 4 6" xfId="49159"/>
    <cellStyle name="Normal 17 2 5 5" xfId="2175"/>
    <cellStyle name="Normal 17 2 5 5 2" xfId="3654"/>
    <cellStyle name="Normal 17 2 5 5 2 2" xfId="6555"/>
    <cellStyle name="Normal 17 2 5 5 2 2 2" xfId="12331"/>
    <cellStyle name="Normal 17 2 5 5 2 3" xfId="9446"/>
    <cellStyle name="Normal 17 2 5 5 3" xfId="5115"/>
    <cellStyle name="Normal 17 2 5 5 3 2" xfId="10891"/>
    <cellStyle name="Normal 17 2 5 5 4" xfId="8006"/>
    <cellStyle name="Normal 17 2 5 5 5" xfId="53780"/>
    <cellStyle name="Normal 17 2 5 6" xfId="2234"/>
    <cellStyle name="Normal 17 2 5 6 2" xfId="3711"/>
    <cellStyle name="Normal 17 2 5 6 2 2" xfId="6612"/>
    <cellStyle name="Normal 17 2 5 6 2 2 2" xfId="12388"/>
    <cellStyle name="Normal 17 2 5 6 2 3" xfId="9503"/>
    <cellStyle name="Normal 17 2 5 6 3" xfId="5172"/>
    <cellStyle name="Normal 17 2 5 6 3 2" xfId="10948"/>
    <cellStyle name="Normal 17 2 5 6 4" xfId="8063"/>
    <cellStyle name="Normal 17 2 5 7" xfId="1562"/>
    <cellStyle name="Normal 17 2 5 7 2" xfId="3046"/>
    <cellStyle name="Normal 17 2 5 7 2 2" xfId="5947"/>
    <cellStyle name="Normal 17 2 5 7 2 2 2" xfId="11723"/>
    <cellStyle name="Normal 17 2 5 7 2 3" xfId="8838"/>
    <cellStyle name="Normal 17 2 5 7 3" xfId="4507"/>
    <cellStyle name="Normal 17 2 5 7 3 2" xfId="10283"/>
    <cellStyle name="Normal 17 2 5 7 4" xfId="7398"/>
    <cellStyle name="Normal 17 2 5 8" xfId="2385"/>
    <cellStyle name="Normal 17 2 5 8 2" xfId="5289"/>
    <cellStyle name="Normal 17 2 5 8 2 2" xfId="11065"/>
    <cellStyle name="Normal 17 2 5 8 3" xfId="8180"/>
    <cellStyle name="Normal 17 2 5 9" xfId="3849"/>
    <cellStyle name="Normal 17 2 5 9 2" xfId="9625"/>
    <cellStyle name="Normal 17 2 6" xfId="885"/>
    <cellStyle name="Normal 17 2 6 2" xfId="1146"/>
    <cellStyle name="Normal 17 2 6 2 2" xfId="1379"/>
    <cellStyle name="Normal 17 2 6 2 2 2" xfId="2083"/>
    <cellStyle name="Normal 17 2 6 2 2 2 2" xfId="3566"/>
    <cellStyle name="Normal 17 2 6 2 2 2 2 2" xfId="6467"/>
    <cellStyle name="Normal 17 2 6 2 2 2 2 2 2" xfId="12243"/>
    <cellStyle name="Normal 17 2 6 2 2 2 2 3" xfId="9358"/>
    <cellStyle name="Normal 17 2 6 2 2 2 3" xfId="5027"/>
    <cellStyle name="Normal 17 2 6 2 2 2 3 2" xfId="10803"/>
    <cellStyle name="Normal 17 2 6 2 2 2 4" xfId="7918"/>
    <cellStyle name="Normal 17 2 6 2 2 3" xfId="2908"/>
    <cellStyle name="Normal 17 2 6 2 2 3 2" xfId="5809"/>
    <cellStyle name="Normal 17 2 6 2 2 3 2 2" xfId="11585"/>
    <cellStyle name="Normal 17 2 6 2 2 3 3" xfId="8700"/>
    <cellStyle name="Normal 17 2 6 2 2 4" xfId="4369"/>
    <cellStyle name="Normal 17 2 6 2 2 4 2" xfId="10145"/>
    <cellStyle name="Normal 17 2 6 2 2 5" xfId="7260"/>
    <cellStyle name="Normal 17 2 6 2 3" xfId="1850"/>
    <cellStyle name="Normal 17 2 6 2 3 2" xfId="3333"/>
    <cellStyle name="Normal 17 2 6 2 3 2 2" xfId="6234"/>
    <cellStyle name="Normal 17 2 6 2 3 2 2 2" xfId="12010"/>
    <cellStyle name="Normal 17 2 6 2 3 2 3" xfId="9125"/>
    <cellStyle name="Normal 17 2 6 2 3 3" xfId="4794"/>
    <cellStyle name="Normal 17 2 6 2 3 3 2" xfId="10570"/>
    <cellStyle name="Normal 17 2 6 2 3 4" xfId="7685"/>
    <cellStyle name="Normal 17 2 6 2 4" xfId="2675"/>
    <cellStyle name="Normal 17 2 6 2 4 2" xfId="5576"/>
    <cellStyle name="Normal 17 2 6 2 4 2 2" xfId="11352"/>
    <cellStyle name="Normal 17 2 6 2 4 3" xfId="8467"/>
    <cellStyle name="Normal 17 2 6 2 5" xfId="4136"/>
    <cellStyle name="Normal 17 2 6 2 5 2" xfId="9912"/>
    <cellStyle name="Normal 17 2 6 2 6" xfId="7027"/>
    <cellStyle name="Normal 17 2 6 2 7" xfId="44450"/>
    <cellStyle name="Normal 17 2 6 3" xfId="1263"/>
    <cellStyle name="Normal 17 2 6 3 2" xfId="1967"/>
    <cellStyle name="Normal 17 2 6 3 2 2" xfId="3450"/>
    <cellStyle name="Normal 17 2 6 3 2 2 2" xfId="6351"/>
    <cellStyle name="Normal 17 2 6 3 2 2 2 2" xfId="12127"/>
    <cellStyle name="Normal 17 2 6 3 2 2 3" xfId="9242"/>
    <cellStyle name="Normal 17 2 6 3 2 3" xfId="4911"/>
    <cellStyle name="Normal 17 2 6 3 2 3 2" xfId="10687"/>
    <cellStyle name="Normal 17 2 6 3 2 4" xfId="7802"/>
    <cellStyle name="Normal 17 2 6 3 3" xfId="2792"/>
    <cellStyle name="Normal 17 2 6 3 3 2" xfId="5693"/>
    <cellStyle name="Normal 17 2 6 3 3 2 2" xfId="11469"/>
    <cellStyle name="Normal 17 2 6 3 3 3" xfId="8584"/>
    <cellStyle name="Normal 17 2 6 3 4" xfId="4253"/>
    <cellStyle name="Normal 17 2 6 3 4 2" xfId="10029"/>
    <cellStyle name="Normal 17 2 6 3 5" xfId="7144"/>
    <cellStyle name="Normal 17 2 6 4" xfId="1027"/>
    <cellStyle name="Normal 17 2 6 4 2" xfId="1734"/>
    <cellStyle name="Normal 17 2 6 4 2 2" xfId="3217"/>
    <cellStyle name="Normal 17 2 6 4 2 2 2" xfId="6118"/>
    <cellStyle name="Normal 17 2 6 4 2 2 2 2" xfId="11894"/>
    <cellStyle name="Normal 17 2 6 4 2 2 3" xfId="9009"/>
    <cellStyle name="Normal 17 2 6 4 2 3" xfId="4678"/>
    <cellStyle name="Normal 17 2 6 4 2 3 2" xfId="10454"/>
    <cellStyle name="Normal 17 2 6 4 2 4" xfId="7569"/>
    <cellStyle name="Normal 17 2 6 4 3" xfId="2558"/>
    <cellStyle name="Normal 17 2 6 4 3 2" xfId="5460"/>
    <cellStyle name="Normal 17 2 6 4 3 2 2" xfId="11236"/>
    <cellStyle name="Normal 17 2 6 4 3 3" xfId="8351"/>
    <cellStyle name="Normal 17 2 6 4 4" xfId="4020"/>
    <cellStyle name="Normal 17 2 6 4 4 2" xfId="9796"/>
    <cellStyle name="Normal 17 2 6 4 5" xfId="6911"/>
    <cellStyle name="Normal 17 2 6 5" xfId="1619"/>
    <cellStyle name="Normal 17 2 6 5 2" xfId="3102"/>
    <cellStyle name="Normal 17 2 6 5 2 2" xfId="6003"/>
    <cellStyle name="Normal 17 2 6 5 2 2 2" xfId="11779"/>
    <cellStyle name="Normal 17 2 6 5 2 3" xfId="8894"/>
    <cellStyle name="Normal 17 2 6 5 3" xfId="4563"/>
    <cellStyle name="Normal 17 2 6 5 3 2" xfId="10339"/>
    <cellStyle name="Normal 17 2 6 5 4" xfId="7454"/>
    <cellStyle name="Normal 17 2 6 6" xfId="2442"/>
    <cellStyle name="Normal 17 2 6 6 2" xfId="5345"/>
    <cellStyle name="Normal 17 2 6 6 2 2" xfId="11121"/>
    <cellStyle name="Normal 17 2 6 6 3" xfId="8236"/>
    <cellStyle name="Normal 17 2 6 7" xfId="3905"/>
    <cellStyle name="Normal 17 2 6 7 2" xfId="9681"/>
    <cellStyle name="Normal 17 2 6 8" xfId="6796"/>
    <cellStyle name="Normal 17 2 6 9" xfId="35253"/>
    <cellStyle name="Normal 17 2 7" xfId="1087"/>
    <cellStyle name="Normal 17 2 7 2" xfId="1320"/>
    <cellStyle name="Normal 17 2 7 2 2" xfId="2024"/>
    <cellStyle name="Normal 17 2 7 2 2 2" xfId="3507"/>
    <cellStyle name="Normal 17 2 7 2 2 2 2" xfId="6408"/>
    <cellStyle name="Normal 17 2 7 2 2 2 2 2" xfId="12184"/>
    <cellStyle name="Normal 17 2 7 2 2 2 3" xfId="9299"/>
    <cellStyle name="Normal 17 2 7 2 2 3" xfId="4968"/>
    <cellStyle name="Normal 17 2 7 2 2 3 2" xfId="10744"/>
    <cellStyle name="Normal 17 2 7 2 2 4" xfId="7859"/>
    <cellStyle name="Normal 17 2 7 2 3" xfId="2849"/>
    <cellStyle name="Normal 17 2 7 2 3 2" xfId="5750"/>
    <cellStyle name="Normal 17 2 7 2 3 2 2" xfId="11526"/>
    <cellStyle name="Normal 17 2 7 2 3 3" xfId="8641"/>
    <cellStyle name="Normal 17 2 7 2 4" xfId="4310"/>
    <cellStyle name="Normal 17 2 7 2 4 2" xfId="10086"/>
    <cellStyle name="Normal 17 2 7 2 5" xfId="7201"/>
    <cellStyle name="Normal 17 2 7 3" xfId="1791"/>
    <cellStyle name="Normal 17 2 7 3 2" xfId="3274"/>
    <cellStyle name="Normal 17 2 7 3 2 2" xfId="6175"/>
    <cellStyle name="Normal 17 2 7 3 2 2 2" xfId="11951"/>
    <cellStyle name="Normal 17 2 7 3 2 3" xfId="9066"/>
    <cellStyle name="Normal 17 2 7 3 3" xfId="4735"/>
    <cellStyle name="Normal 17 2 7 3 3 2" xfId="10511"/>
    <cellStyle name="Normal 17 2 7 3 4" xfId="7626"/>
    <cellStyle name="Normal 17 2 7 4" xfId="2616"/>
    <cellStyle name="Normal 17 2 7 4 2" xfId="5517"/>
    <cellStyle name="Normal 17 2 7 4 2 2" xfId="11293"/>
    <cellStyle name="Normal 17 2 7 4 3" xfId="8408"/>
    <cellStyle name="Normal 17 2 7 5" xfId="4077"/>
    <cellStyle name="Normal 17 2 7 5 2" xfId="9853"/>
    <cellStyle name="Normal 17 2 7 6" xfId="6968"/>
    <cellStyle name="Normal 17 2 7 7" xfId="37251"/>
    <cellStyle name="Normal 17 2 8" xfId="1204"/>
    <cellStyle name="Normal 17 2 8 2" xfId="1908"/>
    <cellStyle name="Normal 17 2 8 2 2" xfId="3391"/>
    <cellStyle name="Normal 17 2 8 2 2 2" xfId="6292"/>
    <cellStyle name="Normal 17 2 8 2 2 2 2" xfId="12068"/>
    <cellStyle name="Normal 17 2 8 2 2 3" xfId="9183"/>
    <cellStyle name="Normal 17 2 8 2 3" xfId="4852"/>
    <cellStyle name="Normal 17 2 8 2 3 2" xfId="10628"/>
    <cellStyle name="Normal 17 2 8 2 4" xfId="7743"/>
    <cellStyle name="Normal 17 2 8 3" xfId="2733"/>
    <cellStyle name="Normal 17 2 8 3 2" xfId="5634"/>
    <cellStyle name="Normal 17 2 8 3 2 2" xfId="11410"/>
    <cellStyle name="Normal 17 2 8 3 3" xfId="8525"/>
    <cellStyle name="Normal 17 2 8 4" xfId="4194"/>
    <cellStyle name="Normal 17 2 8 4 2" xfId="9970"/>
    <cellStyle name="Normal 17 2 8 5" xfId="7085"/>
    <cellStyle name="Normal 17 2 8 6" xfId="49153"/>
    <cellStyle name="Normal 17 2 9" xfId="967"/>
    <cellStyle name="Normal 17 2 9 2" xfId="1675"/>
    <cellStyle name="Normal 17 2 9 2 2" xfId="3158"/>
    <cellStyle name="Normal 17 2 9 2 2 2" xfId="6059"/>
    <cellStyle name="Normal 17 2 9 2 2 2 2" xfId="11835"/>
    <cellStyle name="Normal 17 2 9 2 2 3" xfId="8950"/>
    <cellStyle name="Normal 17 2 9 2 3" xfId="4619"/>
    <cellStyle name="Normal 17 2 9 2 3 2" xfId="10395"/>
    <cellStyle name="Normal 17 2 9 2 4" xfId="7510"/>
    <cellStyle name="Normal 17 2 9 3" xfId="2499"/>
    <cellStyle name="Normal 17 2 9 3 2" xfId="5401"/>
    <cellStyle name="Normal 17 2 9 3 2 2" xfId="11177"/>
    <cellStyle name="Normal 17 2 9 3 3" xfId="8292"/>
    <cellStyle name="Normal 17 2 9 4" xfId="3961"/>
    <cellStyle name="Normal 17 2 9 4 2" xfId="9737"/>
    <cellStyle name="Normal 17 2 9 5" xfId="6852"/>
    <cellStyle name="Normal 17 2 9 6" xfId="53774"/>
    <cellStyle name="Normal 17 3" xfId="617"/>
    <cellStyle name="Normal 17 3 10" xfId="2301"/>
    <cellStyle name="Normal 17 3 10 2" xfId="5206"/>
    <cellStyle name="Normal 17 3 10 2 2" xfId="10982"/>
    <cellStyle name="Normal 17 3 10 3" xfId="8097"/>
    <cellStyle name="Normal 17 3 11" xfId="3766"/>
    <cellStyle name="Normal 17 3 11 2" xfId="9542"/>
    <cellStyle name="Normal 17 3 12" xfId="6657"/>
    <cellStyle name="Normal 17 3 13" xfId="18583"/>
    <cellStyle name="Normal 17 3 2" xfId="669"/>
    <cellStyle name="Normal 17 3 2 10" xfId="3795"/>
    <cellStyle name="Normal 17 3 2 10 2" xfId="9571"/>
    <cellStyle name="Normal 17 3 2 11" xfId="6686"/>
    <cellStyle name="Normal 17 3 2 12" xfId="23223"/>
    <cellStyle name="Normal 17 3 2 2" xfId="842"/>
    <cellStyle name="Normal 17 3 2 2 2" xfId="1173"/>
    <cellStyle name="Normal 17 3 2 2 2 2" xfId="1406"/>
    <cellStyle name="Normal 17 3 2 2 2 2 2" xfId="2110"/>
    <cellStyle name="Normal 17 3 2 2 2 2 2 2" xfId="3593"/>
    <cellStyle name="Normal 17 3 2 2 2 2 2 2 2" xfId="6494"/>
    <cellStyle name="Normal 17 3 2 2 2 2 2 2 2 2" xfId="12270"/>
    <cellStyle name="Normal 17 3 2 2 2 2 2 2 3" xfId="9385"/>
    <cellStyle name="Normal 17 3 2 2 2 2 2 3" xfId="5054"/>
    <cellStyle name="Normal 17 3 2 2 2 2 2 3 2" xfId="10830"/>
    <cellStyle name="Normal 17 3 2 2 2 2 2 4" xfId="7945"/>
    <cellStyle name="Normal 17 3 2 2 2 2 3" xfId="2935"/>
    <cellStyle name="Normal 17 3 2 2 2 2 3 2" xfId="5836"/>
    <cellStyle name="Normal 17 3 2 2 2 2 3 2 2" xfId="11612"/>
    <cellStyle name="Normal 17 3 2 2 2 2 3 3" xfId="8727"/>
    <cellStyle name="Normal 17 3 2 2 2 2 4" xfId="4396"/>
    <cellStyle name="Normal 17 3 2 2 2 2 4 2" xfId="10172"/>
    <cellStyle name="Normal 17 3 2 2 2 2 5" xfId="7287"/>
    <cellStyle name="Normal 17 3 2 2 2 2 6" xfId="44459"/>
    <cellStyle name="Normal 17 3 2 2 2 3" xfId="1877"/>
    <cellStyle name="Normal 17 3 2 2 2 3 2" xfId="3360"/>
    <cellStyle name="Normal 17 3 2 2 2 3 2 2" xfId="6261"/>
    <cellStyle name="Normal 17 3 2 2 2 3 2 2 2" xfId="12037"/>
    <cellStyle name="Normal 17 3 2 2 2 3 2 3" xfId="9152"/>
    <cellStyle name="Normal 17 3 2 2 2 3 3" xfId="4821"/>
    <cellStyle name="Normal 17 3 2 2 2 3 3 2" xfId="10597"/>
    <cellStyle name="Normal 17 3 2 2 2 3 4" xfId="7712"/>
    <cellStyle name="Normal 17 3 2 2 2 4" xfId="2702"/>
    <cellStyle name="Normal 17 3 2 2 2 4 2" xfId="5603"/>
    <cellStyle name="Normal 17 3 2 2 2 4 2 2" xfId="11379"/>
    <cellStyle name="Normal 17 3 2 2 2 4 3" xfId="8494"/>
    <cellStyle name="Normal 17 3 2 2 2 5" xfId="4163"/>
    <cellStyle name="Normal 17 3 2 2 2 5 2" xfId="9939"/>
    <cellStyle name="Normal 17 3 2 2 2 6" xfId="7054"/>
    <cellStyle name="Normal 17 3 2 2 2 7" xfId="35262"/>
    <cellStyle name="Normal 17 3 2 2 3" xfId="1290"/>
    <cellStyle name="Normal 17 3 2 2 3 2" xfId="1994"/>
    <cellStyle name="Normal 17 3 2 2 3 2 2" xfId="3477"/>
    <cellStyle name="Normal 17 3 2 2 3 2 2 2" xfId="6378"/>
    <cellStyle name="Normal 17 3 2 2 3 2 2 2 2" xfId="12154"/>
    <cellStyle name="Normal 17 3 2 2 3 2 2 3" xfId="9269"/>
    <cellStyle name="Normal 17 3 2 2 3 2 3" xfId="4938"/>
    <cellStyle name="Normal 17 3 2 2 3 2 3 2" xfId="10714"/>
    <cellStyle name="Normal 17 3 2 2 3 2 4" xfId="7829"/>
    <cellStyle name="Normal 17 3 2 2 3 3" xfId="2819"/>
    <cellStyle name="Normal 17 3 2 2 3 3 2" xfId="5720"/>
    <cellStyle name="Normal 17 3 2 2 3 3 2 2" xfId="11496"/>
    <cellStyle name="Normal 17 3 2 2 3 3 3" xfId="8611"/>
    <cellStyle name="Normal 17 3 2 2 3 4" xfId="4280"/>
    <cellStyle name="Normal 17 3 2 2 3 4 2" xfId="10056"/>
    <cellStyle name="Normal 17 3 2 2 3 5" xfId="7171"/>
    <cellStyle name="Normal 17 3 2 2 3 6" xfId="40069"/>
    <cellStyle name="Normal 17 3 2 2 4" xfId="1054"/>
    <cellStyle name="Normal 17 3 2 2 4 2" xfId="1761"/>
    <cellStyle name="Normal 17 3 2 2 4 2 2" xfId="3244"/>
    <cellStyle name="Normal 17 3 2 2 4 2 2 2" xfId="6145"/>
    <cellStyle name="Normal 17 3 2 2 4 2 2 2 2" xfId="11921"/>
    <cellStyle name="Normal 17 3 2 2 4 2 2 3" xfId="9036"/>
    <cellStyle name="Normal 17 3 2 2 4 2 3" xfId="4705"/>
    <cellStyle name="Normal 17 3 2 2 4 2 3 2" xfId="10481"/>
    <cellStyle name="Normal 17 3 2 2 4 2 4" xfId="7596"/>
    <cellStyle name="Normal 17 3 2 2 4 3" xfId="2585"/>
    <cellStyle name="Normal 17 3 2 2 4 3 2" xfId="5487"/>
    <cellStyle name="Normal 17 3 2 2 4 3 2 2" xfId="11263"/>
    <cellStyle name="Normal 17 3 2 2 4 3 3" xfId="8378"/>
    <cellStyle name="Normal 17 3 2 2 4 4" xfId="4047"/>
    <cellStyle name="Normal 17 3 2 2 4 4 2" xfId="9823"/>
    <cellStyle name="Normal 17 3 2 2 4 5" xfId="6938"/>
    <cellStyle name="Normal 17 3 2 2 4 6" xfId="49162"/>
    <cellStyle name="Normal 17 3 2 2 5" xfId="1589"/>
    <cellStyle name="Normal 17 3 2 2 5 2" xfId="3073"/>
    <cellStyle name="Normal 17 3 2 2 5 2 2" xfId="5974"/>
    <cellStyle name="Normal 17 3 2 2 5 2 2 2" xfId="11750"/>
    <cellStyle name="Normal 17 3 2 2 5 2 3" xfId="8865"/>
    <cellStyle name="Normal 17 3 2 2 5 3" xfId="4534"/>
    <cellStyle name="Normal 17 3 2 2 5 3 2" xfId="10310"/>
    <cellStyle name="Normal 17 3 2 2 5 4" xfId="7425"/>
    <cellStyle name="Normal 17 3 2 2 5 5" xfId="53783"/>
    <cellStyle name="Normal 17 3 2 2 6" xfId="2412"/>
    <cellStyle name="Normal 17 3 2 2 6 2" xfId="5316"/>
    <cellStyle name="Normal 17 3 2 2 6 2 2" xfId="11092"/>
    <cellStyle name="Normal 17 3 2 2 6 3" xfId="8207"/>
    <cellStyle name="Normal 17 3 2 2 7" xfId="3876"/>
    <cellStyle name="Normal 17 3 2 2 7 2" xfId="9652"/>
    <cellStyle name="Normal 17 3 2 2 8" xfId="6767"/>
    <cellStyle name="Normal 17 3 2 2 9" xfId="26060"/>
    <cellStyle name="Normal 17 3 2 3" xfId="912"/>
    <cellStyle name="Normal 17 3 2 3 2" xfId="1350"/>
    <cellStyle name="Normal 17 3 2 3 2 2" xfId="2054"/>
    <cellStyle name="Normal 17 3 2 3 2 2 2" xfId="3537"/>
    <cellStyle name="Normal 17 3 2 3 2 2 2 2" xfId="6438"/>
    <cellStyle name="Normal 17 3 2 3 2 2 2 2 2" xfId="12214"/>
    <cellStyle name="Normal 17 3 2 3 2 2 2 3" xfId="9329"/>
    <cellStyle name="Normal 17 3 2 3 2 2 3" xfId="4998"/>
    <cellStyle name="Normal 17 3 2 3 2 2 3 2" xfId="10774"/>
    <cellStyle name="Normal 17 3 2 3 2 2 4" xfId="7889"/>
    <cellStyle name="Normal 17 3 2 3 2 2 5" xfId="44460"/>
    <cellStyle name="Normal 17 3 2 3 2 3" xfId="2879"/>
    <cellStyle name="Normal 17 3 2 3 2 3 2" xfId="5780"/>
    <cellStyle name="Normal 17 3 2 3 2 3 2 2" xfId="11556"/>
    <cellStyle name="Normal 17 3 2 3 2 3 3" xfId="8671"/>
    <cellStyle name="Normal 17 3 2 3 2 4" xfId="4340"/>
    <cellStyle name="Normal 17 3 2 3 2 4 2" xfId="10116"/>
    <cellStyle name="Normal 17 3 2 3 2 5" xfId="7231"/>
    <cellStyle name="Normal 17 3 2 3 2 6" xfId="35263"/>
    <cellStyle name="Normal 17 3 2 3 3" xfId="1117"/>
    <cellStyle name="Normal 17 3 2 3 3 2" xfId="1821"/>
    <cellStyle name="Normal 17 3 2 3 3 2 2" xfId="3304"/>
    <cellStyle name="Normal 17 3 2 3 3 2 2 2" xfId="6205"/>
    <cellStyle name="Normal 17 3 2 3 3 2 2 2 2" xfId="11981"/>
    <cellStyle name="Normal 17 3 2 3 3 2 2 3" xfId="9096"/>
    <cellStyle name="Normal 17 3 2 3 3 2 3" xfId="4765"/>
    <cellStyle name="Normal 17 3 2 3 3 2 3 2" xfId="10541"/>
    <cellStyle name="Normal 17 3 2 3 3 2 4" xfId="7656"/>
    <cellStyle name="Normal 17 3 2 3 3 3" xfId="2646"/>
    <cellStyle name="Normal 17 3 2 3 3 3 2" xfId="5547"/>
    <cellStyle name="Normal 17 3 2 3 3 3 2 2" xfId="11323"/>
    <cellStyle name="Normal 17 3 2 3 3 3 3" xfId="8438"/>
    <cellStyle name="Normal 17 3 2 3 3 4" xfId="4107"/>
    <cellStyle name="Normal 17 3 2 3 3 4 2" xfId="9883"/>
    <cellStyle name="Normal 17 3 2 3 3 5" xfId="6998"/>
    <cellStyle name="Normal 17 3 2 3 3 6" xfId="41372"/>
    <cellStyle name="Normal 17 3 2 3 4" xfId="1646"/>
    <cellStyle name="Normal 17 3 2 3 4 2" xfId="3129"/>
    <cellStyle name="Normal 17 3 2 3 4 2 2" xfId="6030"/>
    <cellStyle name="Normal 17 3 2 3 4 2 2 2" xfId="11806"/>
    <cellStyle name="Normal 17 3 2 3 4 2 3" xfId="8921"/>
    <cellStyle name="Normal 17 3 2 3 4 3" xfId="4590"/>
    <cellStyle name="Normal 17 3 2 3 4 3 2" xfId="10366"/>
    <cellStyle name="Normal 17 3 2 3 4 4" xfId="7481"/>
    <cellStyle name="Normal 17 3 2 3 4 5" xfId="49163"/>
    <cellStyle name="Normal 17 3 2 3 5" xfId="2469"/>
    <cellStyle name="Normal 17 3 2 3 5 2" xfId="5372"/>
    <cellStyle name="Normal 17 3 2 3 5 2 2" xfId="11148"/>
    <cellStyle name="Normal 17 3 2 3 5 3" xfId="8263"/>
    <cellStyle name="Normal 17 3 2 3 5 4" xfId="53784"/>
    <cellStyle name="Normal 17 3 2 3 6" xfId="3932"/>
    <cellStyle name="Normal 17 3 2 3 6 2" xfId="9708"/>
    <cellStyle name="Normal 17 3 2 3 7" xfId="6823"/>
    <cellStyle name="Normal 17 3 2 3 8" xfId="27345"/>
    <cellStyle name="Normal 17 3 2 4" xfId="1234"/>
    <cellStyle name="Normal 17 3 2 4 2" xfId="1938"/>
    <cellStyle name="Normal 17 3 2 4 2 2" xfId="3421"/>
    <cellStyle name="Normal 17 3 2 4 2 2 2" xfId="6322"/>
    <cellStyle name="Normal 17 3 2 4 2 2 2 2" xfId="12098"/>
    <cellStyle name="Normal 17 3 2 4 2 2 3" xfId="9213"/>
    <cellStyle name="Normal 17 3 2 4 2 3" xfId="4882"/>
    <cellStyle name="Normal 17 3 2 4 2 3 2" xfId="10658"/>
    <cellStyle name="Normal 17 3 2 4 2 4" xfId="7773"/>
    <cellStyle name="Normal 17 3 2 4 2 5" xfId="44458"/>
    <cellStyle name="Normal 17 3 2 4 3" xfId="2763"/>
    <cellStyle name="Normal 17 3 2 4 3 2" xfId="5664"/>
    <cellStyle name="Normal 17 3 2 4 3 2 2" xfId="11440"/>
    <cellStyle name="Normal 17 3 2 4 3 3" xfId="8555"/>
    <cellStyle name="Normal 17 3 2 4 4" xfId="4224"/>
    <cellStyle name="Normal 17 3 2 4 4 2" xfId="10000"/>
    <cellStyle name="Normal 17 3 2 4 5" xfId="7115"/>
    <cellStyle name="Normal 17 3 2 4 6" xfId="35261"/>
    <cellStyle name="Normal 17 3 2 5" xfId="997"/>
    <cellStyle name="Normal 17 3 2 5 2" xfId="1705"/>
    <cellStyle name="Normal 17 3 2 5 2 2" xfId="3188"/>
    <cellStyle name="Normal 17 3 2 5 2 2 2" xfId="6089"/>
    <cellStyle name="Normal 17 3 2 5 2 2 2 2" xfId="11865"/>
    <cellStyle name="Normal 17 3 2 5 2 2 3" xfId="8980"/>
    <cellStyle name="Normal 17 3 2 5 2 3" xfId="4649"/>
    <cellStyle name="Normal 17 3 2 5 2 3 2" xfId="10425"/>
    <cellStyle name="Normal 17 3 2 5 2 4" xfId="7540"/>
    <cellStyle name="Normal 17 3 2 5 3" xfId="2529"/>
    <cellStyle name="Normal 17 3 2 5 3 2" xfId="5431"/>
    <cellStyle name="Normal 17 3 2 5 3 2 2" xfId="11207"/>
    <cellStyle name="Normal 17 3 2 5 3 3" xfId="8322"/>
    <cellStyle name="Normal 17 3 2 5 4" xfId="3991"/>
    <cellStyle name="Normal 17 3 2 5 4 2" xfId="9767"/>
    <cellStyle name="Normal 17 3 2 5 5" xfId="6882"/>
    <cellStyle name="Normal 17 3 2 5 6" xfId="38770"/>
    <cellStyle name="Normal 17 3 2 6" xfId="2172"/>
    <cellStyle name="Normal 17 3 2 6 2" xfId="3651"/>
    <cellStyle name="Normal 17 3 2 6 2 2" xfId="6552"/>
    <cellStyle name="Normal 17 3 2 6 2 2 2" xfId="12328"/>
    <cellStyle name="Normal 17 3 2 6 2 3" xfId="9443"/>
    <cellStyle name="Normal 17 3 2 6 3" xfId="5112"/>
    <cellStyle name="Normal 17 3 2 6 3 2" xfId="10888"/>
    <cellStyle name="Normal 17 3 2 6 4" xfId="8003"/>
    <cellStyle name="Normal 17 3 2 6 5" xfId="49161"/>
    <cellStyle name="Normal 17 3 2 7" xfId="2231"/>
    <cellStyle name="Normal 17 3 2 7 2" xfId="3708"/>
    <cellStyle name="Normal 17 3 2 7 2 2" xfId="6609"/>
    <cellStyle name="Normal 17 3 2 7 2 2 2" xfId="12385"/>
    <cellStyle name="Normal 17 3 2 7 2 3" xfId="9500"/>
    <cellStyle name="Normal 17 3 2 7 3" xfId="5169"/>
    <cellStyle name="Normal 17 3 2 7 3 2" xfId="10945"/>
    <cellStyle name="Normal 17 3 2 7 4" xfId="8060"/>
    <cellStyle name="Normal 17 3 2 7 5" xfId="53782"/>
    <cellStyle name="Normal 17 3 2 8" xfId="1506"/>
    <cellStyle name="Normal 17 3 2 8 2" xfId="2992"/>
    <cellStyle name="Normal 17 3 2 8 2 2" xfId="5893"/>
    <cellStyle name="Normal 17 3 2 8 2 2 2" xfId="11669"/>
    <cellStyle name="Normal 17 3 2 8 2 3" xfId="8784"/>
    <cellStyle name="Normal 17 3 2 8 3" xfId="4453"/>
    <cellStyle name="Normal 17 3 2 8 3 2" xfId="10229"/>
    <cellStyle name="Normal 17 3 2 8 4" xfId="7344"/>
    <cellStyle name="Normal 17 3 2 9" xfId="2330"/>
    <cellStyle name="Normal 17 3 2 9 2" xfId="5235"/>
    <cellStyle name="Normal 17 3 2 9 2 2" xfId="11011"/>
    <cellStyle name="Normal 17 3 2 9 3" xfId="8126"/>
    <cellStyle name="Normal 17 3 3" xfId="804"/>
    <cellStyle name="Normal 17 3 3 2" xfId="1143"/>
    <cellStyle name="Normal 17 3 3 2 2" xfId="1376"/>
    <cellStyle name="Normal 17 3 3 2 2 2" xfId="2080"/>
    <cellStyle name="Normal 17 3 3 2 2 2 2" xfId="3563"/>
    <cellStyle name="Normal 17 3 3 2 2 2 2 2" xfId="6464"/>
    <cellStyle name="Normal 17 3 3 2 2 2 2 2 2" xfId="12240"/>
    <cellStyle name="Normal 17 3 3 2 2 2 2 3" xfId="9355"/>
    <cellStyle name="Normal 17 3 3 2 2 2 3" xfId="5024"/>
    <cellStyle name="Normal 17 3 3 2 2 2 3 2" xfId="10800"/>
    <cellStyle name="Normal 17 3 3 2 2 2 4" xfId="7915"/>
    <cellStyle name="Normal 17 3 3 2 2 3" xfId="2905"/>
    <cellStyle name="Normal 17 3 3 2 2 3 2" xfId="5806"/>
    <cellStyle name="Normal 17 3 3 2 2 3 2 2" xfId="11582"/>
    <cellStyle name="Normal 17 3 3 2 2 3 3" xfId="8697"/>
    <cellStyle name="Normal 17 3 3 2 2 4" xfId="4366"/>
    <cellStyle name="Normal 17 3 3 2 2 4 2" xfId="10142"/>
    <cellStyle name="Normal 17 3 3 2 2 5" xfId="7257"/>
    <cellStyle name="Normal 17 3 3 2 2 6" xfId="44461"/>
    <cellStyle name="Normal 17 3 3 2 3" xfId="1847"/>
    <cellStyle name="Normal 17 3 3 2 3 2" xfId="3330"/>
    <cellStyle name="Normal 17 3 3 2 3 2 2" xfId="6231"/>
    <cellStyle name="Normal 17 3 3 2 3 2 2 2" xfId="12007"/>
    <cellStyle name="Normal 17 3 3 2 3 2 3" xfId="9122"/>
    <cellStyle name="Normal 17 3 3 2 3 3" xfId="4791"/>
    <cellStyle name="Normal 17 3 3 2 3 3 2" xfId="10567"/>
    <cellStyle name="Normal 17 3 3 2 3 4" xfId="7682"/>
    <cellStyle name="Normal 17 3 3 2 4" xfId="2672"/>
    <cellStyle name="Normal 17 3 3 2 4 2" xfId="5573"/>
    <cellStyle name="Normal 17 3 3 2 4 2 2" xfId="11349"/>
    <cellStyle name="Normal 17 3 3 2 4 3" xfId="8464"/>
    <cellStyle name="Normal 17 3 3 2 5" xfId="4133"/>
    <cellStyle name="Normal 17 3 3 2 5 2" xfId="9909"/>
    <cellStyle name="Normal 17 3 3 2 6" xfId="7024"/>
    <cellStyle name="Normal 17 3 3 2 7" xfId="35264"/>
    <cellStyle name="Normal 17 3 3 3" xfId="1260"/>
    <cellStyle name="Normal 17 3 3 3 2" xfId="1964"/>
    <cellStyle name="Normal 17 3 3 3 2 2" xfId="3447"/>
    <cellStyle name="Normal 17 3 3 3 2 2 2" xfId="6348"/>
    <cellStyle name="Normal 17 3 3 3 2 2 2 2" xfId="12124"/>
    <cellStyle name="Normal 17 3 3 3 2 2 3" xfId="9239"/>
    <cellStyle name="Normal 17 3 3 3 2 3" xfId="4908"/>
    <cellStyle name="Normal 17 3 3 3 2 3 2" xfId="10684"/>
    <cellStyle name="Normal 17 3 3 3 2 4" xfId="7799"/>
    <cellStyle name="Normal 17 3 3 3 3" xfId="2789"/>
    <cellStyle name="Normal 17 3 3 3 3 2" xfId="5690"/>
    <cellStyle name="Normal 17 3 3 3 3 2 2" xfId="11466"/>
    <cellStyle name="Normal 17 3 3 3 3 3" xfId="8581"/>
    <cellStyle name="Normal 17 3 3 3 4" xfId="4250"/>
    <cellStyle name="Normal 17 3 3 3 4 2" xfId="10026"/>
    <cellStyle name="Normal 17 3 3 3 5" xfId="7141"/>
    <cellStyle name="Normal 17 3 3 3 6" xfId="38119"/>
    <cellStyle name="Normal 17 3 3 4" xfId="1024"/>
    <cellStyle name="Normal 17 3 3 4 2" xfId="1731"/>
    <cellStyle name="Normal 17 3 3 4 2 2" xfId="3214"/>
    <cellStyle name="Normal 17 3 3 4 2 2 2" xfId="6115"/>
    <cellStyle name="Normal 17 3 3 4 2 2 2 2" xfId="11891"/>
    <cellStyle name="Normal 17 3 3 4 2 2 3" xfId="9006"/>
    <cellStyle name="Normal 17 3 3 4 2 3" xfId="4675"/>
    <cellStyle name="Normal 17 3 3 4 2 3 2" xfId="10451"/>
    <cellStyle name="Normal 17 3 3 4 2 4" xfId="7566"/>
    <cellStyle name="Normal 17 3 3 4 3" xfId="2555"/>
    <cellStyle name="Normal 17 3 3 4 3 2" xfId="5457"/>
    <cellStyle name="Normal 17 3 3 4 3 2 2" xfId="11233"/>
    <cellStyle name="Normal 17 3 3 4 3 3" xfId="8348"/>
    <cellStyle name="Normal 17 3 3 4 4" xfId="4017"/>
    <cellStyle name="Normal 17 3 3 4 4 2" xfId="9793"/>
    <cellStyle name="Normal 17 3 3 4 5" xfId="6908"/>
    <cellStyle name="Normal 17 3 3 4 6" xfId="49164"/>
    <cellStyle name="Normal 17 3 3 5" xfId="1557"/>
    <cellStyle name="Normal 17 3 3 5 2" xfId="3041"/>
    <cellStyle name="Normal 17 3 3 5 2 2" xfId="5942"/>
    <cellStyle name="Normal 17 3 3 5 2 2 2" xfId="11718"/>
    <cellStyle name="Normal 17 3 3 5 2 3" xfId="8833"/>
    <cellStyle name="Normal 17 3 3 5 3" xfId="4502"/>
    <cellStyle name="Normal 17 3 3 5 3 2" xfId="10278"/>
    <cellStyle name="Normal 17 3 3 5 4" xfId="7393"/>
    <cellStyle name="Normal 17 3 3 5 5" xfId="53785"/>
    <cellStyle name="Normal 17 3 3 6" xfId="2380"/>
    <cellStyle name="Normal 17 3 3 6 2" xfId="5284"/>
    <cellStyle name="Normal 17 3 3 6 2 2" xfId="11060"/>
    <cellStyle name="Normal 17 3 3 6 3" xfId="8175"/>
    <cellStyle name="Normal 17 3 3 7" xfId="3844"/>
    <cellStyle name="Normal 17 3 3 7 2" xfId="9620"/>
    <cellStyle name="Normal 17 3 3 8" xfId="6735"/>
    <cellStyle name="Normal 17 3 3 9" xfId="21010"/>
    <cellStyle name="Normal 17 3 4" xfId="882"/>
    <cellStyle name="Normal 17 3 4 2" xfId="1324"/>
    <cellStyle name="Normal 17 3 4 2 2" xfId="2028"/>
    <cellStyle name="Normal 17 3 4 2 2 2" xfId="3511"/>
    <cellStyle name="Normal 17 3 4 2 2 2 2" xfId="6412"/>
    <cellStyle name="Normal 17 3 4 2 2 2 2 2" xfId="12188"/>
    <cellStyle name="Normal 17 3 4 2 2 2 3" xfId="9303"/>
    <cellStyle name="Normal 17 3 4 2 2 3" xfId="4972"/>
    <cellStyle name="Normal 17 3 4 2 2 3 2" xfId="10748"/>
    <cellStyle name="Normal 17 3 4 2 2 4" xfId="7863"/>
    <cellStyle name="Normal 17 3 4 2 2 5" xfId="44462"/>
    <cellStyle name="Normal 17 3 4 2 3" xfId="2853"/>
    <cellStyle name="Normal 17 3 4 2 3 2" xfId="5754"/>
    <cellStyle name="Normal 17 3 4 2 3 2 2" xfId="11530"/>
    <cellStyle name="Normal 17 3 4 2 3 3" xfId="8645"/>
    <cellStyle name="Normal 17 3 4 2 4" xfId="4314"/>
    <cellStyle name="Normal 17 3 4 2 4 2" xfId="10090"/>
    <cellStyle name="Normal 17 3 4 2 5" xfId="7205"/>
    <cellStyle name="Normal 17 3 4 2 6" xfId="35265"/>
    <cellStyle name="Normal 17 3 4 3" xfId="1091"/>
    <cellStyle name="Normal 17 3 4 3 2" xfId="1795"/>
    <cellStyle name="Normal 17 3 4 3 2 2" xfId="3278"/>
    <cellStyle name="Normal 17 3 4 3 2 2 2" xfId="6179"/>
    <cellStyle name="Normal 17 3 4 3 2 2 2 2" xfId="11955"/>
    <cellStyle name="Normal 17 3 4 3 2 2 3" xfId="9070"/>
    <cellStyle name="Normal 17 3 4 3 2 3" xfId="4739"/>
    <cellStyle name="Normal 17 3 4 3 2 3 2" xfId="10515"/>
    <cellStyle name="Normal 17 3 4 3 2 4" xfId="7630"/>
    <cellStyle name="Normal 17 3 4 3 3" xfId="2620"/>
    <cellStyle name="Normal 17 3 4 3 3 2" xfId="5521"/>
    <cellStyle name="Normal 17 3 4 3 3 2 2" xfId="11297"/>
    <cellStyle name="Normal 17 3 4 3 3 3" xfId="8412"/>
    <cellStyle name="Normal 17 3 4 3 4" xfId="4081"/>
    <cellStyle name="Normal 17 3 4 3 4 2" xfId="9857"/>
    <cellStyle name="Normal 17 3 4 3 5" xfId="6972"/>
    <cellStyle name="Normal 17 3 4 3 6" xfId="39420"/>
    <cellStyle name="Normal 17 3 4 4" xfId="1616"/>
    <cellStyle name="Normal 17 3 4 4 2" xfId="3099"/>
    <cellStyle name="Normal 17 3 4 4 2 2" xfId="6000"/>
    <cellStyle name="Normal 17 3 4 4 2 2 2" xfId="11776"/>
    <cellStyle name="Normal 17 3 4 4 2 3" xfId="8891"/>
    <cellStyle name="Normal 17 3 4 4 3" xfId="4560"/>
    <cellStyle name="Normal 17 3 4 4 3 2" xfId="10336"/>
    <cellStyle name="Normal 17 3 4 4 4" xfId="7451"/>
    <cellStyle name="Normal 17 3 4 4 5" xfId="49165"/>
    <cellStyle name="Normal 17 3 4 5" xfId="2439"/>
    <cellStyle name="Normal 17 3 4 5 2" xfId="5342"/>
    <cellStyle name="Normal 17 3 4 5 2 2" xfId="11118"/>
    <cellStyle name="Normal 17 3 4 5 3" xfId="8233"/>
    <cellStyle name="Normal 17 3 4 5 4" xfId="53786"/>
    <cellStyle name="Normal 17 3 4 6" xfId="3902"/>
    <cellStyle name="Normal 17 3 4 6 2" xfId="9678"/>
    <cellStyle name="Normal 17 3 4 7" xfId="6793"/>
    <cellStyle name="Normal 17 3 4 8" xfId="25428"/>
    <cellStyle name="Normal 17 3 5" xfId="1208"/>
    <cellStyle name="Normal 17 3 5 2" xfId="1912"/>
    <cellStyle name="Normal 17 3 5 2 2" xfId="3395"/>
    <cellStyle name="Normal 17 3 5 2 2 2" xfId="6296"/>
    <cellStyle name="Normal 17 3 5 2 2 2 2" xfId="12072"/>
    <cellStyle name="Normal 17 3 5 2 2 3" xfId="9187"/>
    <cellStyle name="Normal 17 3 5 2 2 4" xfId="44463"/>
    <cellStyle name="Normal 17 3 5 2 3" xfId="4856"/>
    <cellStyle name="Normal 17 3 5 2 3 2" xfId="10632"/>
    <cellStyle name="Normal 17 3 5 2 4" xfId="7747"/>
    <cellStyle name="Normal 17 3 5 2 5" xfId="35266"/>
    <cellStyle name="Normal 17 3 5 3" xfId="2737"/>
    <cellStyle name="Normal 17 3 5 3 2" xfId="5638"/>
    <cellStyle name="Normal 17 3 5 3 2 2" xfId="11414"/>
    <cellStyle name="Normal 17 3 5 3 3" xfId="8529"/>
    <cellStyle name="Normal 17 3 5 3 4" xfId="40720"/>
    <cellStyle name="Normal 17 3 5 4" xfId="4198"/>
    <cellStyle name="Normal 17 3 5 4 2" xfId="9974"/>
    <cellStyle name="Normal 17 3 5 4 3" xfId="49166"/>
    <cellStyle name="Normal 17 3 5 5" xfId="7089"/>
    <cellStyle name="Normal 17 3 5 5 2" xfId="53787"/>
    <cellStyle name="Normal 17 3 5 6" xfId="26708"/>
    <cellStyle name="Normal 17 3 6" xfId="971"/>
    <cellStyle name="Normal 17 3 6 2" xfId="1679"/>
    <cellStyle name="Normal 17 3 6 2 2" xfId="3162"/>
    <cellStyle name="Normal 17 3 6 2 2 2" xfId="6063"/>
    <cellStyle name="Normal 17 3 6 2 2 2 2" xfId="11839"/>
    <cellStyle name="Normal 17 3 6 2 2 3" xfId="8954"/>
    <cellStyle name="Normal 17 3 6 2 3" xfId="4623"/>
    <cellStyle name="Normal 17 3 6 2 3 2" xfId="10399"/>
    <cellStyle name="Normal 17 3 6 2 4" xfId="7514"/>
    <cellStyle name="Normal 17 3 6 2 5" xfId="44457"/>
    <cellStyle name="Normal 17 3 6 3" xfId="2503"/>
    <cellStyle name="Normal 17 3 6 3 2" xfId="5405"/>
    <cellStyle name="Normal 17 3 6 3 2 2" xfId="11181"/>
    <cellStyle name="Normal 17 3 6 3 3" xfId="8296"/>
    <cellStyle name="Normal 17 3 6 4" xfId="3965"/>
    <cellStyle name="Normal 17 3 6 4 2" xfId="9741"/>
    <cellStyle name="Normal 17 3 6 5" xfId="6856"/>
    <cellStyle name="Normal 17 3 6 6" xfId="35260"/>
    <cellStyle name="Normal 17 3 7" xfId="2146"/>
    <cellStyle name="Normal 17 3 7 2" xfId="3625"/>
    <cellStyle name="Normal 17 3 7 2 2" xfId="6526"/>
    <cellStyle name="Normal 17 3 7 2 2 2" xfId="12302"/>
    <cellStyle name="Normal 17 3 7 2 3" xfId="9417"/>
    <cellStyle name="Normal 17 3 7 3" xfId="5086"/>
    <cellStyle name="Normal 17 3 7 3 2" xfId="10862"/>
    <cellStyle name="Normal 17 3 7 4" xfId="7977"/>
    <cellStyle name="Normal 17 3 7 5" xfId="37460"/>
    <cellStyle name="Normal 17 3 8" xfId="2205"/>
    <cellStyle name="Normal 17 3 8 2" xfId="3682"/>
    <cellStyle name="Normal 17 3 8 2 2" xfId="6583"/>
    <cellStyle name="Normal 17 3 8 2 2 2" xfId="12359"/>
    <cellStyle name="Normal 17 3 8 2 3" xfId="9474"/>
    <cellStyle name="Normal 17 3 8 3" xfId="5143"/>
    <cellStyle name="Normal 17 3 8 3 2" xfId="10919"/>
    <cellStyle name="Normal 17 3 8 4" xfId="8034"/>
    <cellStyle name="Normal 17 3 8 5" xfId="49160"/>
    <cellStyle name="Normal 17 3 9" xfId="1475"/>
    <cellStyle name="Normal 17 3 9 2" xfId="2962"/>
    <cellStyle name="Normal 17 3 9 2 2" xfId="5863"/>
    <cellStyle name="Normal 17 3 9 2 2 2" xfId="11639"/>
    <cellStyle name="Normal 17 3 9 2 3" xfId="8754"/>
    <cellStyle name="Normal 17 3 9 3" xfId="4423"/>
    <cellStyle name="Normal 17 3 9 3 2" xfId="10199"/>
    <cellStyle name="Normal 17 3 9 4" xfId="7314"/>
    <cellStyle name="Normal 17 3 9 5" xfId="53781"/>
    <cellStyle name="Normal 17 4" xfId="640"/>
    <cellStyle name="Normal 17 4 10" xfId="2308"/>
    <cellStyle name="Normal 17 4 10 2" xfId="5213"/>
    <cellStyle name="Normal 17 4 10 2 2" xfId="10989"/>
    <cellStyle name="Normal 17 4 10 3" xfId="8104"/>
    <cellStyle name="Normal 17 4 11" xfId="3773"/>
    <cellStyle name="Normal 17 4 11 2" xfId="9549"/>
    <cellStyle name="Normal 17 4 12" xfId="6664"/>
    <cellStyle name="Normal 17 4 13" xfId="23011"/>
    <cellStyle name="Normal 17 4 2" xfId="677"/>
    <cellStyle name="Normal 17 4 2 10" xfId="3803"/>
    <cellStyle name="Normal 17 4 2 10 2" xfId="9579"/>
    <cellStyle name="Normal 17 4 2 11" xfId="6694"/>
    <cellStyle name="Normal 17 4 2 12" xfId="25853"/>
    <cellStyle name="Normal 17 4 2 2" xfId="850"/>
    <cellStyle name="Normal 17 4 2 2 2" xfId="1181"/>
    <cellStyle name="Normal 17 4 2 2 2 2" xfId="1414"/>
    <cellStyle name="Normal 17 4 2 2 2 2 2" xfId="2118"/>
    <cellStyle name="Normal 17 4 2 2 2 2 2 2" xfId="3601"/>
    <cellStyle name="Normal 17 4 2 2 2 2 2 2 2" xfId="6502"/>
    <cellStyle name="Normal 17 4 2 2 2 2 2 2 2 2" xfId="12278"/>
    <cellStyle name="Normal 17 4 2 2 2 2 2 2 3" xfId="9393"/>
    <cellStyle name="Normal 17 4 2 2 2 2 2 3" xfId="5062"/>
    <cellStyle name="Normal 17 4 2 2 2 2 2 3 2" xfId="10838"/>
    <cellStyle name="Normal 17 4 2 2 2 2 2 4" xfId="7953"/>
    <cellStyle name="Normal 17 4 2 2 2 2 3" xfId="2943"/>
    <cellStyle name="Normal 17 4 2 2 2 2 3 2" xfId="5844"/>
    <cellStyle name="Normal 17 4 2 2 2 2 3 2 2" xfId="11620"/>
    <cellStyle name="Normal 17 4 2 2 2 2 3 3" xfId="8735"/>
    <cellStyle name="Normal 17 4 2 2 2 2 4" xfId="4404"/>
    <cellStyle name="Normal 17 4 2 2 2 2 4 2" xfId="10180"/>
    <cellStyle name="Normal 17 4 2 2 2 2 5" xfId="7295"/>
    <cellStyle name="Normal 17 4 2 2 2 3" xfId="1885"/>
    <cellStyle name="Normal 17 4 2 2 2 3 2" xfId="3368"/>
    <cellStyle name="Normal 17 4 2 2 2 3 2 2" xfId="6269"/>
    <cellStyle name="Normal 17 4 2 2 2 3 2 2 2" xfId="12045"/>
    <cellStyle name="Normal 17 4 2 2 2 3 2 3" xfId="9160"/>
    <cellStyle name="Normal 17 4 2 2 2 3 3" xfId="4829"/>
    <cellStyle name="Normal 17 4 2 2 2 3 3 2" xfId="10605"/>
    <cellStyle name="Normal 17 4 2 2 2 3 4" xfId="7720"/>
    <cellStyle name="Normal 17 4 2 2 2 4" xfId="2710"/>
    <cellStyle name="Normal 17 4 2 2 2 4 2" xfId="5611"/>
    <cellStyle name="Normal 17 4 2 2 2 4 2 2" xfId="11387"/>
    <cellStyle name="Normal 17 4 2 2 2 4 3" xfId="8502"/>
    <cellStyle name="Normal 17 4 2 2 2 5" xfId="4171"/>
    <cellStyle name="Normal 17 4 2 2 2 5 2" xfId="9947"/>
    <cellStyle name="Normal 17 4 2 2 2 6" xfId="7062"/>
    <cellStyle name="Normal 17 4 2 2 2 7" xfId="44465"/>
    <cellStyle name="Normal 17 4 2 2 3" xfId="1298"/>
    <cellStyle name="Normal 17 4 2 2 3 2" xfId="2002"/>
    <cellStyle name="Normal 17 4 2 2 3 2 2" xfId="3485"/>
    <cellStyle name="Normal 17 4 2 2 3 2 2 2" xfId="6386"/>
    <cellStyle name="Normal 17 4 2 2 3 2 2 2 2" xfId="12162"/>
    <cellStyle name="Normal 17 4 2 2 3 2 2 3" xfId="9277"/>
    <cellStyle name="Normal 17 4 2 2 3 2 3" xfId="4946"/>
    <cellStyle name="Normal 17 4 2 2 3 2 3 2" xfId="10722"/>
    <cellStyle name="Normal 17 4 2 2 3 2 4" xfId="7837"/>
    <cellStyle name="Normal 17 4 2 2 3 3" xfId="2827"/>
    <cellStyle name="Normal 17 4 2 2 3 3 2" xfId="5728"/>
    <cellStyle name="Normal 17 4 2 2 3 3 2 2" xfId="11504"/>
    <cellStyle name="Normal 17 4 2 2 3 3 3" xfId="8619"/>
    <cellStyle name="Normal 17 4 2 2 3 4" xfId="4288"/>
    <cellStyle name="Normal 17 4 2 2 3 4 2" xfId="10064"/>
    <cellStyle name="Normal 17 4 2 2 3 5" xfId="7179"/>
    <cellStyle name="Normal 17 4 2 2 4" xfId="1062"/>
    <cellStyle name="Normal 17 4 2 2 4 2" xfId="1769"/>
    <cellStyle name="Normal 17 4 2 2 4 2 2" xfId="3252"/>
    <cellStyle name="Normal 17 4 2 2 4 2 2 2" xfId="6153"/>
    <cellStyle name="Normal 17 4 2 2 4 2 2 2 2" xfId="11929"/>
    <cellStyle name="Normal 17 4 2 2 4 2 2 3" xfId="9044"/>
    <cellStyle name="Normal 17 4 2 2 4 2 3" xfId="4713"/>
    <cellStyle name="Normal 17 4 2 2 4 2 3 2" xfId="10489"/>
    <cellStyle name="Normal 17 4 2 2 4 2 4" xfId="7604"/>
    <cellStyle name="Normal 17 4 2 2 4 3" xfId="2593"/>
    <cellStyle name="Normal 17 4 2 2 4 3 2" xfId="5495"/>
    <cellStyle name="Normal 17 4 2 2 4 3 2 2" xfId="11271"/>
    <cellStyle name="Normal 17 4 2 2 4 3 3" xfId="8386"/>
    <cellStyle name="Normal 17 4 2 2 4 4" xfId="4055"/>
    <cellStyle name="Normal 17 4 2 2 4 4 2" xfId="9831"/>
    <cellStyle name="Normal 17 4 2 2 4 5" xfId="6946"/>
    <cellStyle name="Normal 17 4 2 2 5" xfId="1597"/>
    <cellStyle name="Normal 17 4 2 2 5 2" xfId="3081"/>
    <cellStyle name="Normal 17 4 2 2 5 2 2" xfId="5982"/>
    <cellStyle name="Normal 17 4 2 2 5 2 2 2" xfId="11758"/>
    <cellStyle name="Normal 17 4 2 2 5 2 3" xfId="8873"/>
    <cellStyle name="Normal 17 4 2 2 5 3" xfId="4542"/>
    <cellStyle name="Normal 17 4 2 2 5 3 2" xfId="10318"/>
    <cellStyle name="Normal 17 4 2 2 5 4" xfId="7433"/>
    <cellStyle name="Normal 17 4 2 2 6" xfId="2420"/>
    <cellStyle name="Normal 17 4 2 2 6 2" xfId="5324"/>
    <cellStyle name="Normal 17 4 2 2 6 2 2" xfId="11100"/>
    <cellStyle name="Normal 17 4 2 2 6 3" xfId="8215"/>
    <cellStyle name="Normal 17 4 2 2 7" xfId="3884"/>
    <cellStyle name="Normal 17 4 2 2 7 2" xfId="9660"/>
    <cellStyle name="Normal 17 4 2 2 8" xfId="6775"/>
    <cellStyle name="Normal 17 4 2 2 9" xfId="35268"/>
    <cellStyle name="Normal 17 4 2 3" xfId="920"/>
    <cellStyle name="Normal 17 4 2 3 2" xfId="1358"/>
    <cellStyle name="Normal 17 4 2 3 2 2" xfId="2062"/>
    <cellStyle name="Normal 17 4 2 3 2 2 2" xfId="3545"/>
    <cellStyle name="Normal 17 4 2 3 2 2 2 2" xfId="6446"/>
    <cellStyle name="Normal 17 4 2 3 2 2 2 2 2" xfId="12222"/>
    <cellStyle name="Normal 17 4 2 3 2 2 2 3" xfId="9337"/>
    <cellStyle name="Normal 17 4 2 3 2 2 3" xfId="5006"/>
    <cellStyle name="Normal 17 4 2 3 2 2 3 2" xfId="10782"/>
    <cellStyle name="Normal 17 4 2 3 2 2 4" xfId="7897"/>
    <cellStyle name="Normal 17 4 2 3 2 3" xfId="2887"/>
    <cellStyle name="Normal 17 4 2 3 2 3 2" xfId="5788"/>
    <cellStyle name="Normal 17 4 2 3 2 3 2 2" xfId="11564"/>
    <cellStyle name="Normal 17 4 2 3 2 3 3" xfId="8679"/>
    <cellStyle name="Normal 17 4 2 3 2 4" xfId="4348"/>
    <cellStyle name="Normal 17 4 2 3 2 4 2" xfId="10124"/>
    <cellStyle name="Normal 17 4 2 3 2 5" xfId="7239"/>
    <cellStyle name="Normal 17 4 2 3 3" xfId="1125"/>
    <cellStyle name="Normal 17 4 2 3 3 2" xfId="1829"/>
    <cellStyle name="Normal 17 4 2 3 3 2 2" xfId="3312"/>
    <cellStyle name="Normal 17 4 2 3 3 2 2 2" xfId="6213"/>
    <cellStyle name="Normal 17 4 2 3 3 2 2 2 2" xfId="11989"/>
    <cellStyle name="Normal 17 4 2 3 3 2 2 3" xfId="9104"/>
    <cellStyle name="Normal 17 4 2 3 3 2 3" xfId="4773"/>
    <cellStyle name="Normal 17 4 2 3 3 2 3 2" xfId="10549"/>
    <cellStyle name="Normal 17 4 2 3 3 2 4" xfId="7664"/>
    <cellStyle name="Normal 17 4 2 3 3 3" xfId="2654"/>
    <cellStyle name="Normal 17 4 2 3 3 3 2" xfId="5555"/>
    <cellStyle name="Normal 17 4 2 3 3 3 2 2" xfId="11331"/>
    <cellStyle name="Normal 17 4 2 3 3 3 3" xfId="8446"/>
    <cellStyle name="Normal 17 4 2 3 3 4" xfId="4115"/>
    <cellStyle name="Normal 17 4 2 3 3 4 2" xfId="9891"/>
    <cellStyle name="Normal 17 4 2 3 3 5" xfId="7006"/>
    <cellStyle name="Normal 17 4 2 3 4" xfId="1654"/>
    <cellStyle name="Normal 17 4 2 3 4 2" xfId="3137"/>
    <cellStyle name="Normal 17 4 2 3 4 2 2" xfId="6038"/>
    <cellStyle name="Normal 17 4 2 3 4 2 2 2" xfId="11814"/>
    <cellStyle name="Normal 17 4 2 3 4 2 3" xfId="8929"/>
    <cellStyle name="Normal 17 4 2 3 4 3" xfId="4598"/>
    <cellStyle name="Normal 17 4 2 3 4 3 2" xfId="10374"/>
    <cellStyle name="Normal 17 4 2 3 4 4" xfId="7489"/>
    <cellStyle name="Normal 17 4 2 3 5" xfId="2477"/>
    <cellStyle name="Normal 17 4 2 3 5 2" xfId="5380"/>
    <cellStyle name="Normal 17 4 2 3 5 2 2" xfId="11156"/>
    <cellStyle name="Normal 17 4 2 3 5 3" xfId="8271"/>
    <cellStyle name="Normal 17 4 2 3 6" xfId="3940"/>
    <cellStyle name="Normal 17 4 2 3 6 2" xfId="9716"/>
    <cellStyle name="Normal 17 4 2 3 7" xfId="6831"/>
    <cellStyle name="Normal 17 4 2 3 8" xfId="39860"/>
    <cellStyle name="Normal 17 4 2 4" xfId="1242"/>
    <cellStyle name="Normal 17 4 2 4 2" xfId="1946"/>
    <cellStyle name="Normal 17 4 2 4 2 2" xfId="3429"/>
    <cellStyle name="Normal 17 4 2 4 2 2 2" xfId="6330"/>
    <cellStyle name="Normal 17 4 2 4 2 2 2 2" xfId="12106"/>
    <cellStyle name="Normal 17 4 2 4 2 2 3" xfId="9221"/>
    <cellStyle name="Normal 17 4 2 4 2 3" xfId="4890"/>
    <cellStyle name="Normal 17 4 2 4 2 3 2" xfId="10666"/>
    <cellStyle name="Normal 17 4 2 4 2 4" xfId="7781"/>
    <cellStyle name="Normal 17 4 2 4 3" xfId="2771"/>
    <cellStyle name="Normal 17 4 2 4 3 2" xfId="5672"/>
    <cellStyle name="Normal 17 4 2 4 3 2 2" xfId="11448"/>
    <cellStyle name="Normal 17 4 2 4 3 3" xfId="8563"/>
    <cellStyle name="Normal 17 4 2 4 4" xfId="4232"/>
    <cellStyle name="Normal 17 4 2 4 4 2" xfId="10008"/>
    <cellStyle name="Normal 17 4 2 4 5" xfId="7123"/>
    <cellStyle name="Normal 17 4 2 4 6" xfId="49168"/>
    <cellStyle name="Normal 17 4 2 5" xfId="1005"/>
    <cellStyle name="Normal 17 4 2 5 2" xfId="1713"/>
    <cellStyle name="Normal 17 4 2 5 2 2" xfId="3196"/>
    <cellStyle name="Normal 17 4 2 5 2 2 2" xfId="6097"/>
    <cellStyle name="Normal 17 4 2 5 2 2 2 2" xfId="11873"/>
    <cellStyle name="Normal 17 4 2 5 2 2 3" xfId="8988"/>
    <cellStyle name="Normal 17 4 2 5 2 3" xfId="4657"/>
    <cellStyle name="Normal 17 4 2 5 2 3 2" xfId="10433"/>
    <cellStyle name="Normal 17 4 2 5 2 4" xfId="7548"/>
    <cellStyle name="Normal 17 4 2 5 3" xfId="2537"/>
    <cellStyle name="Normal 17 4 2 5 3 2" xfId="5439"/>
    <cellStyle name="Normal 17 4 2 5 3 2 2" xfId="11215"/>
    <cellStyle name="Normal 17 4 2 5 3 3" xfId="8330"/>
    <cellStyle name="Normal 17 4 2 5 4" xfId="3999"/>
    <cellStyle name="Normal 17 4 2 5 4 2" xfId="9775"/>
    <cellStyle name="Normal 17 4 2 5 5" xfId="6890"/>
    <cellStyle name="Normal 17 4 2 5 6" xfId="53789"/>
    <cellStyle name="Normal 17 4 2 6" xfId="2180"/>
    <cellStyle name="Normal 17 4 2 6 2" xfId="3659"/>
    <cellStyle name="Normal 17 4 2 6 2 2" xfId="6560"/>
    <cellStyle name="Normal 17 4 2 6 2 2 2" xfId="12336"/>
    <cellStyle name="Normal 17 4 2 6 2 3" xfId="9451"/>
    <cellStyle name="Normal 17 4 2 6 3" xfId="5120"/>
    <cellStyle name="Normal 17 4 2 6 3 2" xfId="10896"/>
    <cellStyle name="Normal 17 4 2 6 4" xfId="8011"/>
    <cellStyle name="Normal 17 4 2 7" xfId="2239"/>
    <cellStyle name="Normal 17 4 2 7 2" xfId="3716"/>
    <cellStyle name="Normal 17 4 2 7 2 2" xfId="6617"/>
    <cellStyle name="Normal 17 4 2 7 2 2 2" xfId="12393"/>
    <cellStyle name="Normal 17 4 2 7 2 3" xfId="9508"/>
    <cellStyle name="Normal 17 4 2 7 3" xfId="5177"/>
    <cellStyle name="Normal 17 4 2 7 3 2" xfId="10953"/>
    <cellStyle name="Normal 17 4 2 7 4" xfId="8068"/>
    <cellStyle name="Normal 17 4 2 8" xfId="1514"/>
    <cellStyle name="Normal 17 4 2 8 2" xfId="3000"/>
    <cellStyle name="Normal 17 4 2 8 2 2" xfId="5901"/>
    <cellStyle name="Normal 17 4 2 8 2 2 2" xfId="11677"/>
    <cellStyle name="Normal 17 4 2 8 2 3" xfId="8792"/>
    <cellStyle name="Normal 17 4 2 8 3" xfId="4461"/>
    <cellStyle name="Normal 17 4 2 8 3 2" xfId="10237"/>
    <cellStyle name="Normal 17 4 2 8 4" xfId="7352"/>
    <cellStyle name="Normal 17 4 2 9" xfId="2338"/>
    <cellStyle name="Normal 17 4 2 9 2" xfId="5243"/>
    <cellStyle name="Normal 17 4 2 9 2 2" xfId="11019"/>
    <cellStyle name="Normal 17 4 2 9 3" xfId="8134"/>
    <cellStyle name="Normal 17 4 3" xfId="817"/>
    <cellStyle name="Normal 17 4 3 2" xfId="1151"/>
    <cellStyle name="Normal 17 4 3 2 2" xfId="1384"/>
    <cellStyle name="Normal 17 4 3 2 2 2" xfId="2088"/>
    <cellStyle name="Normal 17 4 3 2 2 2 2" xfId="3571"/>
    <cellStyle name="Normal 17 4 3 2 2 2 2 2" xfId="6472"/>
    <cellStyle name="Normal 17 4 3 2 2 2 2 2 2" xfId="12248"/>
    <cellStyle name="Normal 17 4 3 2 2 2 2 3" xfId="9363"/>
    <cellStyle name="Normal 17 4 3 2 2 2 3" xfId="5032"/>
    <cellStyle name="Normal 17 4 3 2 2 2 3 2" xfId="10808"/>
    <cellStyle name="Normal 17 4 3 2 2 2 4" xfId="7923"/>
    <cellStyle name="Normal 17 4 3 2 2 3" xfId="2913"/>
    <cellStyle name="Normal 17 4 3 2 2 3 2" xfId="5814"/>
    <cellStyle name="Normal 17 4 3 2 2 3 2 2" xfId="11590"/>
    <cellStyle name="Normal 17 4 3 2 2 3 3" xfId="8705"/>
    <cellStyle name="Normal 17 4 3 2 2 4" xfId="4374"/>
    <cellStyle name="Normal 17 4 3 2 2 4 2" xfId="10150"/>
    <cellStyle name="Normal 17 4 3 2 2 5" xfId="7265"/>
    <cellStyle name="Normal 17 4 3 2 2 6" xfId="44466"/>
    <cellStyle name="Normal 17 4 3 2 3" xfId="1855"/>
    <cellStyle name="Normal 17 4 3 2 3 2" xfId="3338"/>
    <cellStyle name="Normal 17 4 3 2 3 2 2" xfId="6239"/>
    <cellStyle name="Normal 17 4 3 2 3 2 2 2" xfId="12015"/>
    <cellStyle name="Normal 17 4 3 2 3 2 3" xfId="9130"/>
    <cellStyle name="Normal 17 4 3 2 3 3" xfId="4799"/>
    <cellStyle name="Normal 17 4 3 2 3 3 2" xfId="10575"/>
    <cellStyle name="Normal 17 4 3 2 3 4" xfId="7690"/>
    <cellStyle name="Normal 17 4 3 2 4" xfId="2680"/>
    <cellStyle name="Normal 17 4 3 2 4 2" xfId="5581"/>
    <cellStyle name="Normal 17 4 3 2 4 2 2" xfId="11357"/>
    <cellStyle name="Normal 17 4 3 2 4 3" xfId="8472"/>
    <cellStyle name="Normal 17 4 3 2 5" xfId="4141"/>
    <cellStyle name="Normal 17 4 3 2 5 2" xfId="9917"/>
    <cellStyle name="Normal 17 4 3 2 6" xfId="7032"/>
    <cellStyle name="Normal 17 4 3 2 7" xfId="35269"/>
    <cellStyle name="Normal 17 4 3 3" xfId="1268"/>
    <cellStyle name="Normal 17 4 3 3 2" xfId="1972"/>
    <cellStyle name="Normal 17 4 3 3 2 2" xfId="3455"/>
    <cellStyle name="Normal 17 4 3 3 2 2 2" xfId="6356"/>
    <cellStyle name="Normal 17 4 3 3 2 2 2 2" xfId="12132"/>
    <cellStyle name="Normal 17 4 3 3 2 2 3" xfId="9247"/>
    <cellStyle name="Normal 17 4 3 3 2 3" xfId="4916"/>
    <cellStyle name="Normal 17 4 3 3 2 3 2" xfId="10692"/>
    <cellStyle name="Normal 17 4 3 3 2 4" xfId="7807"/>
    <cellStyle name="Normal 17 4 3 3 3" xfId="2797"/>
    <cellStyle name="Normal 17 4 3 3 3 2" xfId="5698"/>
    <cellStyle name="Normal 17 4 3 3 3 2 2" xfId="11474"/>
    <cellStyle name="Normal 17 4 3 3 3 3" xfId="8589"/>
    <cellStyle name="Normal 17 4 3 3 4" xfId="4258"/>
    <cellStyle name="Normal 17 4 3 3 4 2" xfId="10034"/>
    <cellStyle name="Normal 17 4 3 3 5" xfId="7149"/>
    <cellStyle name="Normal 17 4 3 3 6" xfId="41162"/>
    <cellStyle name="Normal 17 4 3 4" xfId="1032"/>
    <cellStyle name="Normal 17 4 3 4 2" xfId="1739"/>
    <cellStyle name="Normal 17 4 3 4 2 2" xfId="3222"/>
    <cellStyle name="Normal 17 4 3 4 2 2 2" xfId="6123"/>
    <cellStyle name="Normal 17 4 3 4 2 2 2 2" xfId="11899"/>
    <cellStyle name="Normal 17 4 3 4 2 2 3" xfId="9014"/>
    <cellStyle name="Normal 17 4 3 4 2 3" xfId="4683"/>
    <cellStyle name="Normal 17 4 3 4 2 3 2" xfId="10459"/>
    <cellStyle name="Normal 17 4 3 4 2 4" xfId="7574"/>
    <cellStyle name="Normal 17 4 3 4 3" xfId="2563"/>
    <cellStyle name="Normal 17 4 3 4 3 2" xfId="5465"/>
    <cellStyle name="Normal 17 4 3 4 3 2 2" xfId="11241"/>
    <cellStyle name="Normal 17 4 3 4 3 3" xfId="8356"/>
    <cellStyle name="Normal 17 4 3 4 4" xfId="4025"/>
    <cellStyle name="Normal 17 4 3 4 4 2" xfId="9801"/>
    <cellStyle name="Normal 17 4 3 4 5" xfId="6916"/>
    <cellStyle name="Normal 17 4 3 4 6" xfId="49169"/>
    <cellStyle name="Normal 17 4 3 5" xfId="1567"/>
    <cellStyle name="Normal 17 4 3 5 2" xfId="3051"/>
    <cellStyle name="Normal 17 4 3 5 2 2" xfId="5952"/>
    <cellStyle name="Normal 17 4 3 5 2 2 2" xfId="11728"/>
    <cellStyle name="Normal 17 4 3 5 2 3" xfId="8843"/>
    <cellStyle name="Normal 17 4 3 5 3" xfId="4512"/>
    <cellStyle name="Normal 17 4 3 5 3 2" xfId="10288"/>
    <cellStyle name="Normal 17 4 3 5 4" xfId="7403"/>
    <cellStyle name="Normal 17 4 3 5 5" xfId="53790"/>
    <cellStyle name="Normal 17 4 3 6" xfId="2390"/>
    <cellStyle name="Normal 17 4 3 6 2" xfId="5294"/>
    <cellStyle name="Normal 17 4 3 6 2 2" xfId="11070"/>
    <cellStyle name="Normal 17 4 3 6 3" xfId="8185"/>
    <cellStyle name="Normal 17 4 3 7" xfId="3854"/>
    <cellStyle name="Normal 17 4 3 7 2" xfId="9630"/>
    <cellStyle name="Normal 17 4 3 8" xfId="6745"/>
    <cellStyle name="Normal 17 4 3 9" xfId="27136"/>
    <cellStyle name="Normal 17 4 4" xfId="890"/>
    <cellStyle name="Normal 17 4 4 2" xfId="1332"/>
    <cellStyle name="Normal 17 4 4 2 2" xfId="2036"/>
    <cellStyle name="Normal 17 4 4 2 2 2" xfId="3519"/>
    <cellStyle name="Normal 17 4 4 2 2 2 2" xfId="6420"/>
    <cellStyle name="Normal 17 4 4 2 2 2 2 2" xfId="12196"/>
    <cellStyle name="Normal 17 4 4 2 2 2 3" xfId="9311"/>
    <cellStyle name="Normal 17 4 4 2 2 3" xfId="4980"/>
    <cellStyle name="Normal 17 4 4 2 2 3 2" xfId="10756"/>
    <cellStyle name="Normal 17 4 4 2 2 4" xfId="7871"/>
    <cellStyle name="Normal 17 4 4 2 3" xfId="2861"/>
    <cellStyle name="Normal 17 4 4 2 3 2" xfId="5762"/>
    <cellStyle name="Normal 17 4 4 2 3 2 2" xfId="11538"/>
    <cellStyle name="Normal 17 4 4 2 3 3" xfId="8653"/>
    <cellStyle name="Normal 17 4 4 2 4" xfId="4322"/>
    <cellStyle name="Normal 17 4 4 2 4 2" xfId="10098"/>
    <cellStyle name="Normal 17 4 4 2 5" xfId="7213"/>
    <cellStyle name="Normal 17 4 4 2 6" xfId="44464"/>
    <cellStyle name="Normal 17 4 4 3" xfId="1099"/>
    <cellStyle name="Normal 17 4 4 3 2" xfId="1803"/>
    <cellStyle name="Normal 17 4 4 3 2 2" xfId="3286"/>
    <cellStyle name="Normal 17 4 4 3 2 2 2" xfId="6187"/>
    <cellStyle name="Normal 17 4 4 3 2 2 2 2" xfId="11963"/>
    <cellStyle name="Normal 17 4 4 3 2 2 3" xfId="9078"/>
    <cellStyle name="Normal 17 4 4 3 2 3" xfId="4747"/>
    <cellStyle name="Normal 17 4 4 3 2 3 2" xfId="10523"/>
    <cellStyle name="Normal 17 4 4 3 2 4" xfId="7638"/>
    <cellStyle name="Normal 17 4 4 3 3" xfId="2628"/>
    <cellStyle name="Normal 17 4 4 3 3 2" xfId="5529"/>
    <cellStyle name="Normal 17 4 4 3 3 2 2" xfId="11305"/>
    <cellStyle name="Normal 17 4 4 3 3 3" xfId="8420"/>
    <cellStyle name="Normal 17 4 4 3 4" xfId="4089"/>
    <cellStyle name="Normal 17 4 4 3 4 2" xfId="9865"/>
    <cellStyle name="Normal 17 4 4 3 5" xfId="6980"/>
    <cellStyle name="Normal 17 4 4 4" xfId="1624"/>
    <cellStyle name="Normal 17 4 4 4 2" xfId="3107"/>
    <cellStyle name="Normal 17 4 4 4 2 2" xfId="6008"/>
    <cellStyle name="Normal 17 4 4 4 2 2 2" xfId="11784"/>
    <cellStyle name="Normal 17 4 4 4 2 3" xfId="8899"/>
    <cellStyle name="Normal 17 4 4 4 3" xfId="4568"/>
    <cellStyle name="Normal 17 4 4 4 3 2" xfId="10344"/>
    <cellStyle name="Normal 17 4 4 4 4" xfId="7459"/>
    <cellStyle name="Normal 17 4 4 5" xfId="2447"/>
    <cellStyle name="Normal 17 4 4 5 2" xfId="5350"/>
    <cellStyle name="Normal 17 4 4 5 2 2" xfId="11126"/>
    <cellStyle name="Normal 17 4 4 5 3" xfId="8241"/>
    <cellStyle name="Normal 17 4 4 6" xfId="3910"/>
    <cellStyle name="Normal 17 4 4 6 2" xfId="9686"/>
    <cellStyle name="Normal 17 4 4 7" xfId="6801"/>
    <cellStyle name="Normal 17 4 4 8" xfId="35267"/>
    <cellStyle name="Normal 17 4 5" xfId="1216"/>
    <cellStyle name="Normal 17 4 5 2" xfId="1920"/>
    <cellStyle name="Normal 17 4 5 2 2" xfId="3403"/>
    <cellStyle name="Normal 17 4 5 2 2 2" xfId="6304"/>
    <cellStyle name="Normal 17 4 5 2 2 2 2" xfId="12080"/>
    <cellStyle name="Normal 17 4 5 2 2 3" xfId="9195"/>
    <cellStyle name="Normal 17 4 5 2 3" xfId="4864"/>
    <cellStyle name="Normal 17 4 5 2 3 2" xfId="10640"/>
    <cellStyle name="Normal 17 4 5 2 4" xfId="7755"/>
    <cellStyle name="Normal 17 4 5 3" xfId="2745"/>
    <cellStyle name="Normal 17 4 5 3 2" xfId="5646"/>
    <cellStyle name="Normal 17 4 5 3 2 2" xfId="11422"/>
    <cellStyle name="Normal 17 4 5 3 3" xfId="8537"/>
    <cellStyle name="Normal 17 4 5 4" xfId="4206"/>
    <cellStyle name="Normal 17 4 5 4 2" xfId="9982"/>
    <cellStyle name="Normal 17 4 5 5" xfId="7097"/>
    <cellStyle name="Normal 17 4 5 6" xfId="38560"/>
    <cellStyle name="Normal 17 4 6" xfId="979"/>
    <cellStyle name="Normal 17 4 6 2" xfId="1687"/>
    <cellStyle name="Normal 17 4 6 2 2" xfId="3170"/>
    <cellStyle name="Normal 17 4 6 2 2 2" xfId="6071"/>
    <cellStyle name="Normal 17 4 6 2 2 2 2" xfId="11847"/>
    <cellStyle name="Normal 17 4 6 2 2 3" xfId="8962"/>
    <cellStyle name="Normal 17 4 6 2 3" xfId="4631"/>
    <cellStyle name="Normal 17 4 6 2 3 2" xfId="10407"/>
    <cellStyle name="Normal 17 4 6 2 4" xfId="7522"/>
    <cellStyle name="Normal 17 4 6 3" xfId="2511"/>
    <cellStyle name="Normal 17 4 6 3 2" xfId="5413"/>
    <cellStyle name="Normal 17 4 6 3 2 2" xfId="11189"/>
    <cellStyle name="Normal 17 4 6 3 3" xfId="8304"/>
    <cellStyle name="Normal 17 4 6 4" xfId="3973"/>
    <cellStyle name="Normal 17 4 6 4 2" xfId="9749"/>
    <cellStyle name="Normal 17 4 6 5" xfId="6864"/>
    <cellStyle name="Normal 17 4 6 6" xfId="49167"/>
    <cellStyle name="Normal 17 4 7" xfId="2154"/>
    <cellStyle name="Normal 17 4 7 2" xfId="3633"/>
    <cellStyle name="Normal 17 4 7 2 2" xfId="6534"/>
    <cellStyle name="Normal 17 4 7 2 2 2" xfId="12310"/>
    <cellStyle name="Normal 17 4 7 2 3" xfId="9425"/>
    <cellStyle name="Normal 17 4 7 3" xfId="5094"/>
    <cellStyle name="Normal 17 4 7 3 2" xfId="10870"/>
    <cellStyle name="Normal 17 4 7 4" xfId="7985"/>
    <cellStyle name="Normal 17 4 7 5" xfId="53788"/>
    <cellStyle name="Normal 17 4 8" xfId="2213"/>
    <cellStyle name="Normal 17 4 8 2" xfId="3690"/>
    <cellStyle name="Normal 17 4 8 2 2" xfId="6591"/>
    <cellStyle name="Normal 17 4 8 2 2 2" xfId="12367"/>
    <cellStyle name="Normal 17 4 8 2 3" xfId="9482"/>
    <cellStyle name="Normal 17 4 8 3" xfId="5151"/>
    <cellStyle name="Normal 17 4 8 3 2" xfId="10927"/>
    <cellStyle name="Normal 17 4 8 4" xfId="8042"/>
    <cellStyle name="Normal 17 4 9" xfId="1483"/>
    <cellStyle name="Normal 17 4 9 2" xfId="2970"/>
    <cellStyle name="Normal 17 4 9 2 2" xfId="5871"/>
    <cellStyle name="Normal 17 4 9 2 2 2" xfId="11647"/>
    <cellStyle name="Normal 17 4 9 2 3" xfId="8762"/>
    <cellStyle name="Normal 17 4 9 3" xfId="4431"/>
    <cellStyle name="Normal 17 4 9 3 2" xfId="10207"/>
    <cellStyle name="Normal 17 4 9 4" xfId="7322"/>
    <cellStyle name="Normal 17 5" xfId="648"/>
    <cellStyle name="Normal 17 5 10" xfId="2316"/>
    <cellStyle name="Normal 17 5 10 2" xfId="5221"/>
    <cellStyle name="Normal 17 5 10 2 2" xfId="10997"/>
    <cellStyle name="Normal 17 5 10 3" xfId="8112"/>
    <cellStyle name="Normal 17 5 11" xfId="3781"/>
    <cellStyle name="Normal 17 5 11 2" xfId="9557"/>
    <cellStyle name="Normal 17 5 12" xfId="6672"/>
    <cellStyle name="Normal 17 5 13" xfId="20796"/>
    <cellStyle name="Normal 17 5 2" xfId="685"/>
    <cellStyle name="Normal 17 5 2 10" xfId="3811"/>
    <cellStyle name="Normal 17 5 2 10 2" xfId="9587"/>
    <cellStyle name="Normal 17 5 2 11" xfId="6702"/>
    <cellStyle name="Normal 17 5 2 12" xfId="35270"/>
    <cellStyle name="Normal 17 5 2 2" xfId="858"/>
    <cellStyle name="Normal 17 5 2 2 2" xfId="1189"/>
    <cellStyle name="Normal 17 5 2 2 2 2" xfId="1422"/>
    <cellStyle name="Normal 17 5 2 2 2 2 2" xfId="2126"/>
    <cellStyle name="Normal 17 5 2 2 2 2 2 2" xfId="3609"/>
    <cellStyle name="Normal 17 5 2 2 2 2 2 2 2" xfId="6510"/>
    <cellStyle name="Normal 17 5 2 2 2 2 2 2 2 2" xfId="12286"/>
    <cellStyle name="Normal 17 5 2 2 2 2 2 2 3" xfId="9401"/>
    <cellStyle name="Normal 17 5 2 2 2 2 2 3" xfId="5070"/>
    <cellStyle name="Normal 17 5 2 2 2 2 2 3 2" xfId="10846"/>
    <cellStyle name="Normal 17 5 2 2 2 2 2 4" xfId="7961"/>
    <cellStyle name="Normal 17 5 2 2 2 2 3" xfId="2951"/>
    <cellStyle name="Normal 17 5 2 2 2 2 3 2" xfId="5852"/>
    <cellStyle name="Normal 17 5 2 2 2 2 3 2 2" xfId="11628"/>
    <cellStyle name="Normal 17 5 2 2 2 2 3 3" xfId="8743"/>
    <cellStyle name="Normal 17 5 2 2 2 2 4" xfId="4412"/>
    <cellStyle name="Normal 17 5 2 2 2 2 4 2" xfId="10188"/>
    <cellStyle name="Normal 17 5 2 2 2 2 5" xfId="7303"/>
    <cellStyle name="Normal 17 5 2 2 2 3" xfId="1893"/>
    <cellStyle name="Normal 17 5 2 2 2 3 2" xfId="3376"/>
    <cellStyle name="Normal 17 5 2 2 2 3 2 2" xfId="6277"/>
    <cellStyle name="Normal 17 5 2 2 2 3 2 2 2" xfId="12053"/>
    <cellStyle name="Normal 17 5 2 2 2 3 2 3" xfId="9168"/>
    <cellStyle name="Normal 17 5 2 2 2 3 3" xfId="4837"/>
    <cellStyle name="Normal 17 5 2 2 2 3 3 2" xfId="10613"/>
    <cellStyle name="Normal 17 5 2 2 2 3 4" xfId="7728"/>
    <cellStyle name="Normal 17 5 2 2 2 4" xfId="2718"/>
    <cellStyle name="Normal 17 5 2 2 2 4 2" xfId="5619"/>
    <cellStyle name="Normal 17 5 2 2 2 4 2 2" xfId="11395"/>
    <cellStyle name="Normal 17 5 2 2 2 4 3" xfId="8510"/>
    <cellStyle name="Normal 17 5 2 2 2 5" xfId="4179"/>
    <cellStyle name="Normal 17 5 2 2 2 5 2" xfId="9955"/>
    <cellStyle name="Normal 17 5 2 2 2 6" xfId="7070"/>
    <cellStyle name="Normal 17 5 2 2 3" xfId="1306"/>
    <cellStyle name="Normal 17 5 2 2 3 2" xfId="2010"/>
    <cellStyle name="Normal 17 5 2 2 3 2 2" xfId="3493"/>
    <cellStyle name="Normal 17 5 2 2 3 2 2 2" xfId="6394"/>
    <cellStyle name="Normal 17 5 2 2 3 2 2 2 2" xfId="12170"/>
    <cellStyle name="Normal 17 5 2 2 3 2 2 3" xfId="9285"/>
    <cellStyle name="Normal 17 5 2 2 3 2 3" xfId="4954"/>
    <cellStyle name="Normal 17 5 2 2 3 2 3 2" xfId="10730"/>
    <cellStyle name="Normal 17 5 2 2 3 2 4" xfId="7845"/>
    <cellStyle name="Normal 17 5 2 2 3 3" xfId="2835"/>
    <cellStyle name="Normal 17 5 2 2 3 3 2" xfId="5736"/>
    <cellStyle name="Normal 17 5 2 2 3 3 2 2" xfId="11512"/>
    <cellStyle name="Normal 17 5 2 2 3 3 3" xfId="8627"/>
    <cellStyle name="Normal 17 5 2 2 3 4" xfId="4296"/>
    <cellStyle name="Normal 17 5 2 2 3 4 2" xfId="10072"/>
    <cellStyle name="Normal 17 5 2 2 3 5" xfId="7187"/>
    <cellStyle name="Normal 17 5 2 2 4" xfId="1070"/>
    <cellStyle name="Normal 17 5 2 2 4 2" xfId="1777"/>
    <cellStyle name="Normal 17 5 2 2 4 2 2" xfId="3260"/>
    <cellStyle name="Normal 17 5 2 2 4 2 2 2" xfId="6161"/>
    <cellStyle name="Normal 17 5 2 2 4 2 2 2 2" xfId="11937"/>
    <cellStyle name="Normal 17 5 2 2 4 2 2 3" xfId="9052"/>
    <cellStyle name="Normal 17 5 2 2 4 2 3" xfId="4721"/>
    <cellStyle name="Normal 17 5 2 2 4 2 3 2" xfId="10497"/>
    <cellStyle name="Normal 17 5 2 2 4 2 4" xfId="7612"/>
    <cellStyle name="Normal 17 5 2 2 4 3" xfId="2601"/>
    <cellStyle name="Normal 17 5 2 2 4 3 2" xfId="5503"/>
    <cellStyle name="Normal 17 5 2 2 4 3 2 2" xfId="11279"/>
    <cellStyle name="Normal 17 5 2 2 4 3 3" xfId="8394"/>
    <cellStyle name="Normal 17 5 2 2 4 4" xfId="4063"/>
    <cellStyle name="Normal 17 5 2 2 4 4 2" xfId="9839"/>
    <cellStyle name="Normal 17 5 2 2 4 5" xfId="6954"/>
    <cellStyle name="Normal 17 5 2 2 5" xfId="1605"/>
    <cellStyle name="Normal 17 5 2 2 5 2" xfId="3089"/>
    <cellStyle name="Normal 17 5 2 2 5 2 2" xfId="5990"/>
    <cellStyle name="Normal 17 5 2 2 5 2 2 2" xfId="11766"/>
    <cellStyle name="Normal 17 5 2 2 5 2 3" xfId="8881"/>
    <cellStyle name="Normal 17 5 2 2 5 3" xfId="4550"/>
    <cellStyle name="Normal 17 5 2 2 5 3 2" xfId="10326"/>
    <cellStyle name="Normal 17 5 2 2 5 4" xfId="7441"/>
    <cellStyle name="Normal 17 5 2 2 6" xfId="2428"/>
    <cellStyle name="Normal 17 5 2 2 6 2" xfId="5332"/>
    <cellStyle name="Normal 17 5 2 2 6 2 2" xfId="11108"/>
    <cellStyle name="Normal 17 5 2 2 6 3" xfId="8223"/>
    <cellStyle name="Normal 17 5 2 2 7" xfId="3892"/>
    <cellStyle name="Normal 17 5 2 2 7 2" xfId="9668"/>
    <cellStyle name="Normal 17 5 2 2 8" xfId="6783"/>
    <cellStyle name="Normal 17 5 2 2 9" xfId="44467"/>
    <cellStyle name="Normal 17 5 2 3" xfId="928"/>
    <cellStyle name="Normal 17 5 2 3 2" xfId="1366"/>
    <cellStyle name="Normal 17 5 2 3 2 2" xfId="2070"/>
    <cellStyle name="Normal 17 5 2 3 2 2 2" xfId="3553"/>
    <cellStyle name="Normal 17 5 2 3 2 2 2 2" xfId="6454"/>
    <cellStyle name="Normal 17 5 2 3 2 2 2 2 2" xfId="12230"/>
    <cellStyle name="Normal 17 5 2 3 2 2 2 3" xfId="9345"/>
    <cellStyle name="Normal 17 5 2 3 2 2 3" xfId="5014"/>
    <cellStyle name="Normal 17 5 2 3 2 2 3 2" xfId="10790"/>
    <cellStyle name="Normal 17 5 2 3 2 2 4" xfId="7905"/>
    <cellStyle name="Normal 17 5 2 3 2 3" xfId="2895"/>
    <cellStyle name="Normal 17 5 2 3 2 3 2" xfId="5796"/>
    <cellStyle name="Normal 17 5 2 3 2 3 2 2" xfId="11572"/>
    <cellStyle name="Normal 17 5 2 3 2 3 3" xfId="8687"/>
    <cellStyle name="Normal 17 5 2 3 2 4" xfId="4356"/>
    <cellStyle name="Normal 17 5 2 3 2 4 2" xfId="10132"/>
    <cellStyle name="Normal 17 5 2 3 2 5" xfId="7247"/>
    <cellStyle name="Normal 17 5 2 3 3" xfId="1133"/>
    <cellStyle name="Normal 17 5 2 3 3 2" xfId="1837"/>
    <cellStyle name="Normal 17 5 2 3 3 2 2" xfId="3320"/>
    <cellStyle name="Normal 17 5 2 3 3 2 2 2" xfId="6221"/>
    <cellStyle name="Normal 17 5 2 3 3 2 2 2 2" xfId="11997"/>
    <cellStyle name="Normal 17 5 2 3 3 2 2 3" xfId="9112"/>
    <cellStyle name="Normal 17 5 2 3 3 2 3" xfId="4781"/>
    <cellStyle name="Normal 17 5 2 3 3 2 3 2" xfId="10557"/>
    <cellStyle name="Normal 17 5 2 3 3 2 4" xfId="7672"/>
    <cellStyle name="Normal 17 5 2 3 3 3" xfId="2662"/>
    <cellStyle name="Normal 17 5 2 3 3 3 2" xfId="5563"/>
    <cellStyle name="Normal 17 5 2 3 3 3 2 2" xfId="11339"/>
    <cellStyle name="Normal 17 5 2 3 3 3 3" xfId="8454"/>
    <cellStyle name="Normal 17 5 2 3 3 4" xfId="4123"/>
    <cellStyle name="Normal 17 5 2 3 3 4 2" xfId="9899"/>
    <cellStyle name="Normal 17 5 2 3 3 5" xfId="7014"/>
    <cellStyle name="Normal 17 5 2 3 4" xfId="1662"/>
    <cellStyle name="Normal 17 5 2 3 4 2" xfId="3145"/>
    <cellStyle name="Normal 17 5 2 3 4 2 2" xfId="6046"/>
    <cellStyle name="Normal 17 5 2 3 4 2 2 2" xfId="11822"/>
    <cellStyle name="Normal 17 5 2 3 4 2 3" xfId="8937"/>
    <cellStyle name="Normal 17 5 2 3 4 3" xfId="4606"/>
    <cellStyle name="Normal 17 5 2 3 4 3 2" xfId="10382"/>
    <cellStyle name="Normal 17 5 2 3 4 4" xfId="7497"/>
    <cellStyle name="Normal 17 5 2 3 5" xfId="2485"/>
    <cellStyle name="Normal 17 5 2 3 5 2" xfId="5388"/>
    <cellStyle name="Normal 17 5 2 3 5 2 2" xfId="11164"/>
    <cellStyle name="Normal 17 5 2 3 5 3" xfId="8279"/>
    <cellStyle name="Normal 17 5 2 3 6" xfId="3948"/>
    <cellStyle name="Normal 17 5 2 3 6 2" xfId="9724"/>
    <cellStyle name="Normal 17 5 2 3 7" xfId="6839"/>
    <cellStyle name="Normal 17 5 2 4" xfId="1250"/>
    <cellStyle name="Normal 17 5 2 4 2" xfId="1954"/>
    <cellStyle name="Normal 17 5 2 4 2 2" xfId="3437"/>
    <cellStyle name="Normal 17 5 2 4 2 2 2" xfId="6338"/>
    <cellStyle name="Normal 17 5 2 4 2 2 2 2" xfId="12114"/>
    <cellStyle name="Normal 17 5 2 4 2 2 3" xfId="9229"/>
    <cellStyle name="Normal 17 5 2 4 2 3" xfId="4898"/>
    <cellStyle name="Normal 17 5 2 4 2 3 2" xfId="10674"/>
    <cellStyle name="Normal 17 5 2 4 2 4" xfId="7789"/>
    <cellStyle name="Normal 17 5 2 4 3" xfId="2779"/>
    <cellStyle name="Normal 17 5 2 4 3 2" xfId="5680"/>
    <cellStyle name="Normal 17 5 2 4 3 2 2" xfId="11456"/>
    <cellStyle name="Normal 17 5 2 4 3 3" xfId="8571"/>
    <cellStyle name="Normal 17 5 2 4 4" xfId="4240"/>
    <cellStyle name="Normal 17 5 2 4 4 2" xfId="10016"/>
    <cellStyle name="Normal 17 5 2 4 5" xfId="7131"/>
    <cellStyle name="Normal 17 5 2 5" xfId="1013"/>
    <cellStyle name="Normal 17 5 2 5 2" xfId="1721"/>
    <cellStyle name="Normal 17 5 2 5 2 2" xfId="3204"/>
    <cellStyle name="Normal 17 5 2 5 2 2 2" xfId="6105"/>
    <cellStyle name="Normal 17 5 2 5 2 2 2 2" xfId="11881"/>
    <cellStyle name="Normal 17 5 2 5 2 2 3" xfId="8996"/>
    <cellStyle name="Normal 17 5 2 5 2 3" xfId="4665"/>
    <cellStyle name="Normal 17 5 2 5 2 3 2" xfId="10441"/>
    <cellStyle name="Normal 17 5 2 5 2 4" xfId="7556"/>
    <cellStyle name="Normal 17 5 2 5 3" xfId="2545"/>
    <cellStyle name="Normal 17 5 2 5 3 2" xfId="5447"/>
    <cellStyle name="Normal 17 5 2 5 3 2 2" xfId="11223"/>
    <cellStyle name="Normal 17 5 2 5 3 3" xfId="8338"/>
    <cellStyle name="Normal 17 5 2 5 4" xfId="4007"/>
    <cellStyle name="Normal 17 5 2 5 4 2" xfId="9783"/>
    <cellStyle name="Normal 17 5 2 5 5" xfId="6898"/>
    <cellStyle name="Normal 17 5 2 6" xfId="2188"/>
    <cellStyle name="Normal 17 5 2 6 2" xfId="3667"/>
    <cellStyle name="Normal 17 5 2 6 2 2" xfId="6568"/>
    <cellStyle name="Normal 17 5 2 6 2 2 2" xfId="12344"/>
    <cellStyle name="Normal 17 5 2 6 2 3" xfId="9459"/>
    <cellStyle name="Normal 17 5 2 6 3" xfId="5128"/>
    <cellStyle name="Normal 17 5 2 6 3 2" xfId="10904"/>
    <cellStyle name="Normal 17 5 2 6 4" xfId="8019"/>
    <cellStyle name="Normal 17 5 2 7" xfId="2247"/>
    <cellStyle name="Normal 17 5 2 7 2" xfId="3724"/>
    <cellStyle name="Normal 17 5 2 7 2 2" xfId="6625"/>
    <cellStyle name="Normal 17 5 2 7 2 2 2" xfId="12401"/>
    <cellStyle name="Normal 17 5 2 7 2 3" xfId="9516"/>
    <cellStyle name="Normal 17 5 2 7 3" xfId="5185"/>
    <cellStyle name="Normal 17 5 2 7 3 2" xfId="10961"/>
    <cellStyle name="Normal 17 5 2 7 4" xfId="8076"/>
    <cellStyle name="Normal 17 5 2 8" xfId="1522"/>
    <cellStyle name="Normal 17 5 2 8 2" xfId="3008"/>
    <cellStyle name="Normal 17 5 2 8 2 2" xfId="5909"/>
    <cellStyle name="Normal 17 5 2 8 2 2 2" xfId="11685"/>
    <cellStyle name="Normal 17 5 2 8 2 3" xfId="8800"/>
    <cellStyle name="Normal 17 5 2 8 3" xfId="4469"/>
    <cellStyle name="Normal 17 5 2 8 3 2" xfId="10245"/>
    <cellStyle name="Normal 17 5 2 8 4" xfId="7360"/>
    <cellStyle name="Normal 17 5 2 9" xfId="2346"/>
    <cellStyle name="Normal 17 5 2 9 2" xfId="5251"/>
    <cellStyle name="Normal 17 5 2 9 2 2" xfId="11027"/>
    <cellStyle name="Normal 17 5 2 9 3" xfId="8142"/>
    <cellStyle name="Normal 17 5 3" xfId="825"/>
    <cellStyle name="Normal 17 5 3 2" xfId="1159"/>
    <cellStyle name="Normal 17 5 3 2 2" xfId="1392"/>
    <cellStyle name="Normal 17 5 3 2 2 2" xfId="2096"/>
    <cellStyle name="Normal 17 5 3 2 2 2 2" xfId="3579"/>
    <cellStyle name="Normal 17 5 3 2 2 2 2 2" xfId="6480"/>
    <cellStyle name="Normal 17 5 3 2 2 2 2 2 2" xfId="12256"/>
    <cellStyle name="Normal 17 5 3 2 2 2 2 3" xfId="9371"/>
    <cellStyle name="Normal 17 5 3 2 2 2 3" xfId="5040"/>
    <cellStyle name="Normal 17 5 3 2 2 2 3 2" xfId="10816"/>
    <cellStyle name="Normal 17 5 3 2 2 2 4" xfId="7931"/>
    <cellStyle name="Normal 17 5 3 2 2 3" xfId="2921"/>
    <cellStyle name="Normal 17 5 3 2 2 3 2" xfId="5822"/>
    <cellStyle name="Normal 17 5 3 2 2 3 2 2" xfId="11598"/>
    <cellStyle name="Normal 17 5 3 2 2 3 3" xfId="8713"/>
    <cellStyle name="Normal 17 5 3 2 2 4" xfId="4382"/>
    <cellStyle name="Normal 17 5 3 2 2 4 2" xfId="10158"/>
    <cellStyle name="Normal 17 5 3 2 2 5" xfId="7273"/>
    <cellStyle name="Normal 17 5 3 2 3" xfId="1863"/>
    <cellStyle name="Normal 17 5 3 2 3 2" xfId="3346"/>
    <cellStyle name="Normal 17 5 3 2 3 2 2" xfId="6247"/>
    <cellStyle name="Normal 17 5 3 2 3 2 2 2" xfId="12023"/>
    <cellStyle name="Normal 17 5 3 2 3 2 3" xfId="9138"/>
    <cellStyle name="Normal 17 5 3 2 3 3" xfId="4807"/>
    <cellStyle name="Normal 17 5 3 2 3 3 2" xfId="10583"/>
    <cellStyle name="Normal 17 5 3 2 3 4" xfId="7698"/>
    <cellStyle name="Normal 17 5 3 2 4" xfId="2688"/>
    <cellStyle name="Normal 17 5 3 2 4 2" xfId="5589"/>
    <cellStyle name="Normal 17 5 3 2 4 2 2" xfId="11365"/>
    <cellStyle name="Normal 17 5 3 2 4 3" xfId="8480"/>
    <cellStyle name="Normal 17 5 3 2 5" xfId="4149"/>
    <cellStyle name="Normal 17 5 3 2 5 2" xfId="9925"/>
    <cellStyle name="Normal 17 5 3 2 6" xfId="7040"/>
    <cellStyle name="Normal 17 5 3 3" xfId="1276"/>
    <cellStyle name="Normal 17 5 3 3 2" xfId="1980"/>
    <cellStyle name="Normal 17 5 3 3 2 2" xfId="3463"/>
    <cellStyle name="Normal 17 5 3 3 2 2 2" xfId="6364"/>
    <cellStyle name="Normal 17 5 3 3 2 2 2 2" xfId="12140"/>
    <cellStyle name="Normal 17 5 3 3 2 2 3" xfId="9255"/>
    <cellStyle name="Normal 17 5 3 3 2 3" xfId="4924"/>
    <cellStyle name="Normal 17 5 3 3 2 3 2" xfId="10700"/>
    <cellStyle name="Normal 17 5 3 3 2 4" xfId="7815"/>
    <cellStyle name="Normal 17 5 3 3 3" xfId="2805"/>
    <cellStyle name="Normal 17 5 3 3 3 2" xfId="5706"/>
    <cellStyle name="Normal 17 5 3 3 3 2 2" xfId="11482"/>
    <cellStyle name="Normal 17 5 3 3 3 3" xfId="8597"/>
    <cellStyle name="Normal 17 5 3 3 4" xfId="4266"/>
    <cellStyle name="Normal 17 5 3 3 4 2" xfId="10042"/>
    <cellStyle name="Normal 17 5 3 3 5" xfId="7157"/>
    <cellStyle name="Normal 17 5 3 4" xfId="1040"/>
    <cellStyle name="Normal 17 5 3 4 2" xfId="1747"/>
    <cellStyle name="Normal 17 5 3 4 2 2" xfId="3230"/>
    <cellStyle name="Normal 17 5 3 4 2 2 2" xfId="6131"/>
    <cellStyle name="Normal 17 5 3 4 2 2 2 2" xfId="11907"/>
    <cellStyle name="Normal 17 5 3 4 2 2 3" xfId="9022"/>
    <cellStyle name="Normal 17 5 3 4 2 3" xfId="4691"/>
    <cellStyle name="Normal 17 5 3 4 2 3 2" xfId="10467"/>
    <cellStyle name="Normal 17 5 3 4 2 4" xfId="7582"/>
    <cellStyle name="Normal 17 5 3 4 3" xfId="2571"/>
    <cellStyle name="Normal 17 5 3 4 3 2" xfId="5473"/>
    <cellStyle name="Normal 17 5 3 4 3 2 2" xfId="11249"/>
    <cellStyle name="Normal 17 5 3 4 3 3" xfId="8364"/>
    <cellStyle name="Normal 17 5 3 4 4" xfId="4033"/>
    <cellStyle name="Normal 17 5 3 4 4 2" xfId="9809"/>
    <cellStyle name="Normal 17 5 3 4 5" xfId="6924"/>
    <cellStyle name="Normal 17 5 3 5" xfId="1575"/>
    <cellStyle name="Normal 17 5 3 5 2" xfId="3059"/>
    <cellStyle name="Normal 17 5 3 5 2 2" xfId="5960"/>
    <cellStyle name="Normal 17 5 3 5 2 2 2" xfId="11736"/>
    <cellStyle name="Normal 17 5 3 5 2 3" xfId="8851"/>
    <cellStyle name="Normal 17 5 3 5 3" xfId="4520"/>
    <cellStyle name="Normal 17 5 3 5 3 2" xfId="10296"/>
    <cellStyle name="Normal 17 5 3 5 4" xfId="7411"/>
    <cellStyle name="Normal 17 5 3 6" xfId="2398"/>
    <cellStyle name="Normal 17 5 3 6 2" xfId="5302"/>
    <cellStyle name="Normal 17 5 3 6 2 2" xfId="11078"/>
    <cellStyle name="Normal 17 5 3 6 3" xfId="8193"/>
    <cellStyle name="Normal 17 5 3 7" xfId="3862"/>
    <cellStyle name="Normal 17 5 3 7 2" xfId="9638"/>
    <cellStyle name="Normal 17 5 3 8" xfId="6753"/>
    <cellStyle name="Normal 17 5 3 9" xfId="37910"/>
    <cellStyle name="Normal 17 5 4" xfId="898"/>
    <cellStyle name="Normal 17 5 4 2" xfId="1340"/>
    <cellStyle name="Normal 17 5 4 2 2" xfId="2044"/>
    <cellStyle name="Normal 17 5 4 2 2 2" xfId="3527"/>
    <cellStyle name="Normal 17 5 4 2 2 2 2" xfId="6428"/>
    <cellStyle name="Normal 17 5 4 2 2 2 2 2" xfId="12204"/>
    <cellStyle name="Normal 17 5 4 2 2 2 3" xfId="9319"/>
    <cellStyle name="Normal 17 5 4 2 2 3" xfId="4988"/>
    <cellStyle name="Normal 17 5 4 2 2 3 2" xfId="10764"/>
    <cellStyle name="Normal 17 5 4 2 2 4" xfId="7879"/>
    <cellStyle name="Normal 17 5 4 2 3" xfId="2869"/>
    <cellStyle name="Normal 17 5 4 2 3 2" xfId="5770"/>
    <cellStyle name="Normal 17 5 4 2 3 2 2" xfId="11546"/>
    <cellStyle name="Normal 17 5 4 2 3 3" xfId="8661"/>
    <cellStyle name="Normal 17 5 4 2 4" xfId="4330"/>
    <cellStyle name="Normal 17 5 4 2 4 2" xfId="10106"/>
    <cellStyle name="Normal 17 5 4 2 5" xfId="7221"/>
    <cellStyle name="Normal 17 5 4 3" xfId="1107"/>
    <cellStyle name="Normal 17 5 4 3 2" xfId="1811"/>
    <cellStyle name="Normal 17 5 4 3 2 2" xfId="3294"/>
    <cellStyle name="Normal 17 5 4 3 2 2 2" xfId="6195"/>
    <cellStyle name="Normal 17 5 4 3 2 2 2 2" xfId="11971"/>
    <cellStyle name="Normal 17 5 4 3 2 2 3" xfId="9086"/>
    <cellStyle name="Normal 17 5 4 3 2 3" xfId="4755"/>
    <cellStyle name="Normal 17 5 4 3 2 3 2" xfId="10531"/>
    <cellStyle name="Normal 17 5 4 3 2 4" xfId="7646"/>
    <cellStyle name="Normal 17 5 4 3 3" xfId="2636"/>
    <cellStyle name="Normal 17 5 4 3 3 2" xfId="5537"/>
    <cellStyle name="Normal 17 5 4 3 3 2 2" xfId="11313"/>
    <cellStyle name="Normal 17 5 4 3 3 3" xfId="8428"/>
    <cellStyle name="Normal 17 5 4 3 4" xfId="4097"/>
    <cellStyle name="Normal 17 5 4 3 4 2" xfId="9873"/>
    <cellStyle name="Normal 17 5 4 3 5" xfId="6988"/>
    <cellStyle name="Normal 17 5 4 4" xfId="1632"/>
    <cellStyle name="Normal 17 5 4 4 2" xfId="3115"/>
    <cellStyle name="Normal 17 5 4 4 2 2" xfId="6016"/>
    <cellStyle name="Normal 17 5 4 4 2 2 2" xfId="11792"/>
    <cellStyle name="Normal 17 5 4 4 2 3" xfId="8907"/>
    <cellStyle name="Normal 17 5 4 4 3" xfId="4576"/>
    <cellStyle name="Normal 17 5 4 4 3 2" xfId="10352"/>
    <cellStyle name="Normal 17 5 4 4 4" xfId="7467"/>
    <cellStyle name="Normal 17 5 4 5" xfId="2455"/>
    <cellStyle name="Normal 17 5 4 5 2" xfId="5358"/>
    <cellStyle name="Normal 17 5 4 5 2 2" xfId="11134"/>
    <cellStyle name="Normal 17 5 4 5 3" xfId="8249"/>
    <cellStyle name="Normal 17 5 4 6" xfId="3918"/>
    <cellStyle name="Normal 17 5 4 6 2" xfId="9694"/>
    <cellStyle name="Normal 17 5 4 7" xfId="6809"/>
    <cellStyle name="Normal 17 5 4 8" xfId="49170"/>
    <cellStyle name="Normal 17 5 5" xfId="1224"/>
    <cellStyle name="Normal 17 5 5 2" xfId="1928"/>
    <cellStyle name="Normal 17 5 5 2 2" xfId="3411"/>
    <cellStyle name="Normal 17 5 5 2 2 2" xfId="6312"/>
    <cellStyle name="Normal 17 5 5 2 2 2 2" xfId="12088"/>
    <cellStyle name="Normal 17 5 5 2 2 3" xfId="9203"/>
    <cellStyle name="Normal 17 5 5 2 3" xfId="4872"/>
    <cellStyle name="Normal 17 5 5 2 3 2" xfId="10648"/>
    <cellStyle name="Normal 17 5 5 2 4" xfId="7763"/>
    <cellStyle name="Normal 17 5 5 3" xfId="2753"/>
    <cellStyle name="Normal 17 5 5 3 2" xfId="5654"/>
    <cellStyle name="Normal 17 5 5 3 2 2" xfId="11430"/>
    <cellStyle name="Normal 17 5 5 3 3" xfId="8545"/>
    <cellStyle name="Normal 17 5 5 4" xfId="4214"/>
    <cellStyle name="Normal 17 5 5 4 2" xfId="9990"/>
    <cellStyle name="Normal 17 5 5 5" xfId="7105"/>
    <cellStyle name="Normal 17 5 5 6" xfId="53791"/>
    <cellStyle name="Normal 17 5 6" xfId="987"/>
    <cellStyle name="Normal 17 5 6 2" xfId="1695"/>
    <cellStyle name="Normal 17 5 6 2 2" xfId="3178"/>
    <cellStyle name="Normal 17 5 6 2 2 2" xfId="6079"/>
    <cellStyle name="Normal 17 5 6 2 2 2 2" xfId="11855"/>
    <cellStyle name="Normal 17 5 6 2 2 3" xfId="8970"/>
    <cellStyle name="Normal 17 5 6 2 3" xfId="4639"/>
    <cellStyle name="Normal 17 5 6 2 3 2" xfId="10415"/>
    <cellStyle name="Normal 17 5 6 2 4" xfId="7530"/>
    <cellStyle name="Normal 17 5 6 3" xfId="2519"/>
    <cellStyle name="Normal 17 5 6 3 2" xfId="5421"/>
    <cellStyle name="Normal 17 5 6 3 2 2" xfId="11197"/>
    <cellStyle name="Normal 17 5 6 3 3" xfId="8312"/>
    <cellStyle name="Normal 17 5 6 4" xfId="3981"/>
    <cellStyle name="Normal 17 5 6 4 2" xfId="9757"/>
    <cellStyle name="Normal 17 5 6 5" xfId="6872"/>
    <cellStyle name="Normal 17 5 7" xfId="2162"/>
    <cellStyle name="Normal 17 5 7 2" xfId="3641"/>
    <cellStyle name="Normal 17 5 7 2 2" xfId="6542"/>
    <cellStyle name="Normal 17 5 7 2 2 2" xfId="12318"/>
    <cellStyle name="Normal 17 5 7 2 3" xfId="9433"/>
    <cellStyle name="Normal 17 5 7 3" xfId="5102"/>
    <cellStyle name="Normal 17 5 7 3 2" xfId="10878"/>
    <cellStyle name="Normal 17 5 7 4" xfId="7993"/>
    <cellStyle name="Normal 17 5 8" xfId="2221"/>
    <cellStyle name="Normal 17 5 8 2" xfId="3698"/>
    <cellStyle name="Normal 17 5 8 2 2" xfId="6599"/>
    <cellStyle name="Normal 17 5 8 2 2 2" xfId="12375"/>
    <cellStyle name="Normal 17 5 8 2 3" xfId="9490"/>
    <cellStyle name="Normal 17 5 8 3" xfId="5159"/>
    <cellStyle name="Normal 17 5 8 3 2" xfId="10935"/>
    <cellStyle name="Normal 17 5 8 4" xfId="8050"/>
    <cellStyle name="Normal 17 5 9" xfId="1491"/>
    <cellStyle name="Normal 17 5 9 2" xfId="2978"/>
    <cellStyle name="Normal 17 5 9 2 2" xfId="5879"/>
    <cellStyle name="Normal 17 5 9 2 2 2" xfId="11655"/>
    <cellStyle name="Normal 17 5 9 2 3" xfId="8770"/>
    <cellStyle name="Normal 17 5 9 3" xfId="4439"/>
    <cellStyle name="Normal 17 5 9 3 2" xfId="10215"/>
    <cellStyle name="Normal 17 5 9 4" xfId="7330"/>
    <cellStyle name="Normal 17 6" xfId="666"/>
    <cellStyle name="Normal 17 6 10" xfId="3793"/>
    <cellStyle name="Normal 17 6 10 2" xfId="9569"/>
    <cellStyle name="Normal 17 6 11" xfId="6684"/>
    <cellStyle name="Normal 17 6 12" xfId="25219"/>
    <cellStyle name="Normal 17 6 2" xfId="839"/>
    <cellStyle name="Normal 17 6 2 2" xfId="1171"/>
    <cellStyle name="Normal 17 6 2 2 2" xfId="1404"/>
    <cellStyle name="Normal 17 6 2 2 2 2" xfId="2108"/>
    <cellStyle name="Normal 17 6 2 2 2 2 2" xfId="3591"/>
    <cellStyle name="Normal 17 6 2 2 2 2 2 2" xfId="6492"/>
    <cellStyle name="Normal 17 6 2 2 2 2 2 2 2" xfId="12268"/>
    <cellStyle name="Normal 17 6 2 2 2 2 2 3" xfId="9383"/>
    <cellStyle name="Normal 17 6 2 2 2 2 3" xfId="5052"/>
    <cellStyle name="Normal 17 6 2 2 2 2 3 2" xfId="10828"/>
    <cellStyle name="Normal 17 6 2 2 2 2 4" xfId="7943"/>
    <cellStyle name="Normal 17 6 2 2 2 3" xfId="2933"/>
    <cellStyle name="Normal 17 6 2 2 2 3 2" xfId="5834"/>
    <cellStyle name="Normal 17 6 2 2 2 3 2 2" xfId="11610"/>
    <cellStyle name="Normal 17 6 2 2 2 3 3" xfId="8725"/>
    <cellStyle name="Normal 17 6 2 2 2 4" xfId="4394"/>
    <cellStyle name="Normal 17 6 2 2 2 4 2" xfId="10170"/>
    <cellStyle name="Normal 17 6 2 2 2 5" xfId="7285"/>
    <cellStyle name="Normal 17 6 2 2 3" xfId="1875"/>
    <cellStyle name="Normal 17 6 2 2 3 2" xfId="3358"/>
    <cellStyle name="Normal 17 6 2 2 3 2 2" xfId="6259"/>
    <cellStyle name="Normal 17 6 2 2 3 2 2 2" xfId="12035"/>
    <cellStyle name="Normal 17 6 2 2 3 2 3" xfId="9150"/>
    <cellStyle name="Normal 17 6 2 2 3 3" xfId="4819"/>
    <cellStyle name="Normal 17 6 2 2 3 3 2" xfId="10595"/>
    <cellStyle name="Normal 17 6 2 2 3 4" xfId="7710"/>
    <cellStyle name="Normal 17 6 2 2 4" xfId="2700"/>
    <cellStyle name="Normal 17 6 2 2 4 2" xfId="5601"/>
    <cellStyle name="Normal 17 6 2 2 4 2 2" xfId="11377"/>
    <cellStyle name="Normal 17 6 2 2 4 3" xfId="8492"/>
    <cellStyle name="Normal 17 6 2 2 5" xfId="4161"/>
    <cellStyle name="Normal 17 6 2 2 5 2" xfId="9937"/>
    <cellStyle name="Normal 17 6 2 2 6" xfId="7052"/>
    <cellStyle name="Normal 17 6 2 2 7" xfId="44468"/>
    <cellStyle name="Normal 17 6 2 3" xfId="1288"/>
    <cellStyle name="Normal 17 6 2 3 2" xfId="1992"/>
    <cellStyle name="Normal 17 6 2 3 2 2" xfId="3475"/>
    <cellStyle name="Normal 17 6 2 3 2 2 2" xfId="6376"/>
    <cellStyle name="Normal 17 6 2 3 2 2 2 2" xfId="12152"/>
    <cellStyle name="Normal 17 6 2 3 2 2 3" xfId="9267"/>
    <cellStyle name="Normal 17 6 2 3 2 3" xfId="4936"/>
    <cellStyle name="Normal 17 6 2 3 2 3 2" xfId="10712"/>
    <cellStyle name="Normal 17 6 2 3 2 4" xfId="7827"/>
    <cellStyle name="Normal 17 6 2 3 3" xfId="2817"/>
    <cellStyle name="Normal 17 6 2 3 3 2" xfId="5718"/>
    <cellStyle name="Normal 17 6 2 3 3 2 2" xfId="11494"/>
    <cellStyle name="Normal 17 6 2 3 3 3" xfId="8609"/>
    <cellStyle name="Normal 17 6 2 3 4" xfId="4278"/>
    <cellStyle name="Normal 17 6 2 3 4 2" xfId="10054"/>
    <cellStyle name="Normal 17 6 2 3 5" xfId="7169"/>
    <cellStyle name="Normal 17 6 2 4" xfId="1052"/>
    <cellStyle name="Normal 17 6 2 4 2" xfId="1759"/>
    <cellStyle name="Normal 17 6 2 4 2 2" xfId="3242"/>
    <cellStyle name="Normal 17 6 2 4 2 2 2" xfId="6143"/>
    <cellStyle name="Normal 17 6 2 4 2 2 2 2" xfId="11919"/>
    <cellStyle name="Normal 17 6 2 4 2 2 3" xfId="9034"/>
    <cellStyle name="Normal 17 6 2 4 2 3" xfId="4703"/>
    <cellStyle name="Normal 17 6 2 4 2 3 2" xfId="10479"/>
    <cellStyle name="Normal 17 6 2 4 2 4" xfId="7594"/>
    <cellStyle name="Normal 17 6 2 4 3" xfId="2583"/>
    <cellStyle name="Normal 17 6 2 4 3 2" xfId="5485"/>
    <cellStyle name="Normal 17 6 2 4 3 2 2" xfId="11261"/>
    <cellStyle name="Normal 17 6 2 4 3 3" xfId="8376"/>
    <cellStyle name="Normal 17 6 2 4 4" xfId="4045"/>
    <cellStyle name="Normal 17 6 2 4 4 2" xfId="9821"/>
    <cellStyle name="Normal 17 6 2 4 5" xfId="6936"/>
    <cellStyle name="Normal 17 6 2 5" xfId="1587"/>
    <cellStyle name="Normal 17 6 2 5 2" xfId="3071"/>
    <cellStyle name="Normal 17 6 2 5 2 2" xfId="5972"/>
    <cellStyle name="Normal 17 6 2 5 2 2 2" xfId="11748"/>
    <cellStyle name="Normal 17 6 2 5 2 3" xfId="8863"/>
    <cellStyle name="Normal 17 6 2 5 3" xfId="4532"/>
    <cellStyle name="Normal 17 6 2 5 3 2" xfId="10308"/>
    <cellStyle name="Normal 17 6 2 5 4" xfId="7423"/>
    <cellStyle name="Normal 17 6 2 6" xfId="2410"/>
    <cellStyle name="Normal 17 6 2 6 2" xfId="5314"/>
    <cellStyle name="Normal 17 6 2 6 2 2" xfId="11090"/>
    <cellStyle name="Normal 17 6 2 6 3" xfId="8205"/>
    <cellStyle name="Normal 17 6 2 7" xfId="3874"/>
    <cellStyle name="Normal 17 6 2 7 2" xfId="9650"/>
    <cellStyle name="Normal 17 6 2 8" xfId="6765"/>
    <cellStyle name="Normal 17 6 2 9" xfId="35271"/>
    <cellStyle name="Normal 17 6 3" xfId="910"/>
    <cellStyle name="Normal 17 6 3 2" xfId="1322"/>
    <cellStyle name="Normal 17 6 3 2 2" xfId="2026"/>
    <cellStyle name="Normal 17 6 3 2 2 2" xfId="3509"/>
    <cellStyle name="Normal 17 6 3 2 2 2 2" xfId="6410"/>
    <cellStyle name="Normal 17 6 3 2 2 2 2 2" xfId="12186"/>
    <cellStyle name="Normal 17 6 3 2 2 2 3" xfId="9301"/>
    <cellStyle name="Normal 17 6 3 2 2 3" xfId="4970"/>
    <cellStyle name="Normal 17 6 3 2 2 3 2" xfId="10746"/>
    <cellStyle name="Normal 17 6 3 2 2 4" xfId="7861"/>
    <cellStyle name="Normal 17 6 3 2 3" xfId="2851"/>
    <cellStyle name="Normal 17 6 3 2 3 2" xfId="5752"/>
    <cellStyle name="Normal 17 6 3 2 3 2 2" xfId="11528"/>
    <cellStyle name="Normal 17 6 3 2 3 3" xfId="8643"/>
    <cellStyle name="Normal 17 6 3 2 4" xfId="4312"/>
    <cellStyle name="Normal 17 6 3 2 4 2" xfId="10088"/>
    <cellStyle name="Normal 17 6 3 2 5" xfId="7203"/>
    <cellStyle name="Normal 17 6 3 3" xfId="1089"/>
    <cellStyle name="Normal 17 6 3 3 2" xfId="1793"/>
    <cellStyle name="Normal 17 6 3 3 2 2" xfId="3276"/>
    <cellStyle name="Normal 17 6 3 3 2 2 2" xfId="6177"/>
    <cellStyle name="Normal 17 6 3 3 2 2 2 2" xfId="11953"/>
    <cellStyle name="Normal 17 6 3 3 2 2 3" xfId="9068"/>
    <cellStyle name="Normal 17 6 3 3 2 3" xfId="4737"/>
    <cellStyle name="Normal 17 6 3 3 2 3 2" xfId="10513"/>
    <cellStyle name="Normal 17 6 3 3 2 4" xfId="7628"/>
    <cellStyle name="Normal 17 6 3 3 3" xfId="2618"/>
    <cellStyle name="Normal 17 6 3 3 3 2" xfId="5519"/>
    <cellStyle name="Normal 17 6 3 3 3 2 2" xfId="11295"/>
    <cellStyle name="Normal 17 6 3 3 3 3" xfId="8410"/>
    <cellStyle name="Normal 17 6 3 3 4" xfId="4079"/>
    <cellStyle name="Normal 17 6 3 3 4 2" xfId="9855"/>
    <cellStyle name="Normal 17 6 3 3 5" xfId="6970"/>
    <cellStyle name="Normal 17 6 3 4" xfId="1644"/>
    <cellStyle name="Normal 17 6 3 4 2" xfId="3127"/>
    <cellStyle name="Normal 17 6 3 4 2 2" xfId="6028"/>
    <cellStyle name="Normal 17 6 3 4 2 2 2" xfId="11804"/>
    <cellStyle name="Normal 17 6 3 4 2 3" xfId="8919"/>
    <cellStyle name="Normal 17 6 3 4 3" xfId="4588"/>
    <cellStyle name="Normal 17 6 3 4 3 2" xfId="10364"/>
    <cellStyle name="Normal 17 6 3 4 4" xfId="7479"/>
    <cellStyle name="Normal 17 6 3 5" xfId="2467"/>
    <cellStyle name="Normal 17 6 3 5 2" xfId="5370"/>
    <cellStyle name="Normal 17 6 3 5 2 2" xfId="11146"/>
    <cellStyle name="Normal 17 6 3 5 3" xfId="8261"/>
    <cellStyle name="Normal 17 6 3 6" xfId="3930"/>
    <cellStyle name="Normal 17 6 3 6 2" xfId="9706"/>
    <cellStyle name="Normal 17 6 3 7" xfId="6821"/>
    <cellStyle name="Normal 17 6 3 8" xfId="39211"/>
    <cellStyle name="Normal 17 6 4" xfId="1206"/>
    <cellStyle name="Normal 17 6 4 2" xfId="1910"/>
    <cellStyle name="Normal 17 6 4 2 2" xfId="3393"/>
    <cellStyle name="Normal 17 6 4 2 2 2" xfId="6294"/>
    <cellStyle name="Normal 17 6 4 2 2 2 2" xfId="12070"/>
    <cellStyle name="Normal 17 6 4 2 2 3" xfId="9185"/>
    <cellStyle name="Normal 17 6 4 2 3" xfId="4854"/>
    <cellStyle name="Normal 17 6 4 2 3 2" xfId="10630"/>
    <cellStyle name="Normal 17 6 4 2 4" xfId="7745"/>
    <cellStyle name="Normal 17 6 4 3" xfId="2735"/>
    <cellStyle name="Normal 17 6 4 3 2" xfId="5636"/>
    <cellStyle name="Normal 17 6 4 3 2 2" xfId="11412"/>
    <cellStyle name="Normal 17 6 4 3 3" xfId="8527"/>
    <cellStyle name="Normal 17 6 4 4" xfId="4196"/>
    <cellStyle name="Normal 17 6 4 4 2" xfId="9972"/>
    <cellStyle name="Normal 17 6 4 5" xfId="7087"/>
    <cellStyle name="Normal 17 6 4 6" xfId="49171"/>
    <cellStyle name="Normal 17 6 5" xfId="969"/>
    <cellStyle name="Normal 17 6 5 2" xfId="1677"/>
    <cellStyle name="Normal 17 6 5 2 2" xfId="3160"/>
    <cellStyle name="Normal 17 6 5 2 2 2" xfId="6061"/>
    <cellStyle name="Normal 17 6 5 2 2 2 2" xfId="11837"/>
    <cellStyle name="Normal 17 6 5 2 2 3" xfId="8952"/>
    <cellStyle name="Normal 17 6 5 2 3" xfId="4621"/>
    <cellStyle name="Normal 17 6 5 2 3 2" xfId="10397"/>
    <cellStyle name="Normal 17 6 5 2 4" xfId="7512"/>
    <cellStyle name="Normal 17 6 5 3" xfId="2501"/>
    <cellStyle name="Normal 17 6 5 3 2" xfId="5403"/>
    <cellStyle name="Normal 17 6 5 3 2 2" xfId="11179"/>
    <cellStyle name="Normal 17 6 5 3 3" xfId="8294"/>
    <cellStyle name="Normal 17 6 5 4" xfId="3963"/>
    <cellStyle name="Normal 17 6 5 4 2" xfId="9739"/>
    <cellStyle name="Normal 17 6 5 5" xfId="6854"/>
    <cellStyle name="Normal 17 6 5 6" xfId="53792"/>
    <cellStyle name="Normal 17 6 6" xfId="2144"/>
    <cellStyle name="Normal 17 6 6 2" xfId="3623"/>
    <cellStyle name="Normal 17 6 6 2 2" xfId="6524"/>
    <cellStyle name="Normal 17 6 6 2 2 2" xfId="12300"/>
    <cellStyle name="Normal 17 6 6 2 3" xfId="9415"/>
    <cellStyle name="Normal 17 6 6 3" xfId="5084"/>
    <cellStyle name="Normal 17 6 6 3 2" xfId="10860"/>
    <cellStyle name="Normal 17 6 6 4" xfId="7975"/>
    <cellStyle name="Normal 17 6 7" xfId="2203"/>
    <cellStyle name="Normal 17 6 7 2" xfId="3680"/>
    <cellStyle name="Normal 17 6 7 2 2" xfId="6581"/>
    <cellStyle name="Normal 17 6 7 2 2 2" xfId="12357"/>
    <cellStyle name="Normal 17 6 7 2 3" xfId="9472"/>
    <cellStyle name="Normal 17 6 7 3" xfId="5141"/>
    <cellStyle name="Normal 17 6 7 3 2" xfId="10917"/>
    <cellStyle name="Normal 17 6 7 4" xfId="8032"/>
    <cellStyle name="Normal 17 6 8" xfId="1504"/>
    <cellStyle name="Normal 17 6 8 2" xfId="2990"/>
    <cellStyle name="Normal 17 6 8 2 2" xfId="5891"/>
    <cellStyle name="Normal 17 6 8 2 2 2" xfId="11667"/>
    <cellStyle name="Normal 17 6 8 2 3" xfId="8782"/>
    <cellStyle name="Normal 17 6 8 3" xfId="4451"/>
    <cellStyle name="Normal 17 6 8 3 2" xfId="10227"/>
    <cellStyle name="Normal 17 6 8 4" xfId="7342"/>
    <cellStyle name="Normal 17 6 9" xfId="2328"/>
    <cellStyle name="Normal 17 6 9 2" xfId="5233"/>
    <cellStyle name="Normal 17 6 9 2 2" xfId="11009"/>
    <cellStyle name="Normal 17 6 9 3" xfId="8124"/>
    <cellStyle name="Normal 17 7" xfId="790"/>
    <cellStyle name="Normal 17 7 10" xfId="6733"/>
    <cellStyle name="Normal 17 7 11" xfId="26499"/>
    <cellStyle name="Normal 17 7 2" xfId="1115"/>
    <cellStyle name="Normal 17 7 2 2" xfId="1348"/>
    <cellStyle name="Normal 17 7 2 2 2" xfId="2052"/>
    <cellStyle name="Normal 17 7 2 2 2 2" xfId="3535"/>
    <cellStyle name="Normal 17 7 2 2 2 2 2" xfId="6436"/>
    <cellStyle name="Normal 17 7 2 2 2 2 2 2" xfId="12212"/>
    <cellStyle name="Normal 17 7 2 2 2 2 3" xfId="9327"/>
    <cellStyle name="Normal 17 7 2 2 2 3" xfId="4996"/>
    <cellStyle name="Normal 17 7 2 2 2 3 2" xfId="10772"/>
    <cellStyle name="Normal 17 7 2 2 2 4" xfId="7887"/>
    <cellStyle name="Normal 17 7 2 2 3" xfId="2877"/>
    <cellStyle name="Normal 17 7 2 2 3 2" xfId="5778"/>
    <cellStyle name="Normal 17 7 2 2 3 2 2" xfId="11554"/>
    <cellStyle name="Normal 17 7 2 2 3 3" xfId="8669"/>
    <cellStyle name="Normal 17 7 2 2 4" xfId="4338"/>
    <cellStyle name="Normal 17 7 2 2 4 2" xfId="10114"/>
    <cellStyle name="Normal 17 7 2 2 5" xfId="7229"/>
    <cellStyle name="Normal 17 7 2 2 6" xfId="44469"/>
    <cellStyle name="Normal 17 7 2 3" xfId="1819"/>
    <cellStyle name="Normal 17 7 2 3 2" xfId="3302"/>
    <cellStyle name="Normal 17 7 2 3 2 2" xfId="6203"/>
    <cellStyle name="Normal 17 7 2 3 2 2 2" xfId="11979"/>
    <cellStyle name="Normal 17 7 2 3 2 3" xfId="9094"/>
    <cellStyle name="Normal 17 7 2 3 3" xfId="4763"/>
    <cellStyle name="Normal 17 7 2 3 3 2" xfId="10539"/>
    <cellStyle name="Normal 17 7 2 3 4" xfId="7654"/>
    <cellStyle name="Normal 17 7 2 4" xfId="2644"/>
    <cellStyle name="Normal 17 7 2 4 2" xfId="5545"/>
    <cellStyle name="Normal 17 7 2 4 2 2" xfId="11321"/>
    <cellStyle name="Normal 17 7 2 4 3" xfId="8436"/>
    <cellStyle name="Normal 17 7 2 5" xfId="4105"/>
    <cellStyle name="Normal 17 7 2 5 2" xfId="9881"/>
    <cellStyle name="Normal 17 7 2 6" xfId="6996"/>
    <cellStyle name="Normal 17 7 2 7" xfId="35272"/>
    <cellStyle name="Normal 17 7 3" xfId="1232"/>
    <cellStyle name="Normal 17 7 3 2" xfId="1936"/>
    <cellStyle name="Normal 17 7 3 2 2" xfId="3419"/>
    <cellStyle name="Normal 17 7 3 2 2 2" xfId="6320"/>
    <cellStyle name="Normal 17 7 3 2 2 2 2" xfId="12096"/>
    <cellStyle name="Normal 17 7 3 2 2 3" xfId="9211"/>
    <cellStyle name="Normal 17 7 3 2 3" xfId="4880"/>
    <cellStyle name="Normal 17 7 3 2 3 2" xfId="10656"/>
    <cellStyle name="Normal 17 7 3 2 4" xfId="7771"/>
    <cellStyle name="Normal 17 7 3 3" xfId="2761"/>
    <cellStyle name="Normal 17 7 3 3 2" xfId="5662"/>
    <cellStyle name="Normal 17 7 3 3 2 2" xfId="11438"/>
    <cellStyle name="Normal 17 7 3 3 3" xfId="8553"/>
    <cellStyle name="Normal 17 7 3 4" xfId="4222"/>
    <cellStyle name="Normal 17 7 3 4 2" xfId="9998"/>
    <cellStyle name="Normal 17 7 3 5" xfId="7113"/>
    <cellStyle name="Normal 17 7 3 6" xfId="40510"/>
    <cellStyle name="Normal 17 7 4" xfId="995"/>
    <cellStyle name="Normal 17 7 4 2" xfId="1703"/>
    <cellStyle name="Normal 17 7 4 2 2" xfId="3186"/>
    <cellStyle name="Normal 17 7 4 2 2 2" xfId="6087"/>
    <cellStyle name="Normal 17 7 4 2 2 2 2" xfId="11863"/>
    <cellStyle name="Normal 17 7 4 2 2 3" xfId="8978"/>
    <cellStyle name="Normal 17 7 4 2 3" xfId="4647"/>
    <cellStyle name="Normal 17 7 4 2 3 2" xfId="10423"/>
    <cellStyle name="Normal 17 7 4 2 4" xfId="7538"/>
    <cellStyle name="Normal 17 7 4 3" xfId="2527"/>
    <cellStyle name="Normal 17 7 4 3 2" xfId="5429"/>
    <cellStyle name="Normal 17 7 4 3 2 2" xfId="11205"/>
    <cellStyle name="Normal 17 7 4 3 3" xfId="8320"/>
    <cellStyle name="Normal 17 7 4 4" xfId="3989"/>
    <cellStyle name="Normal 17 7 4 4 2" xfId="9765"/>
    <cellStyle name="Normal 17 7 4 5" xfId="6880"/>
    <cellStyle name="Normal 17 7 4 6" xfId="49172"/>
    <cellStyle name="Normal 17 7 5" xfId="2170"/>
    <cellStyle name="Normal 17 7 5 2" xfId="3649"/>
    <cellStyle name="Normal 17 7 5 2 2" xfId="6550"/>
    <cellStyle name="Normal 17 7 5 2 2 2" xfId="12326"/>
    <cellStyle name="Normal 17 7 5 2 3" xfId="9441"/>
    <cellStyle name="Normal 17 7 5 3" xfId="5110"/>
    <cellStyle name="Normal 17 7 5 3 2" xfId="10886"/>
    <cellStyle name="Normal 17 7 5 4" xfId="8001"/>
    <cellStyle name="Normal 17 7 5 5" xfId="53793"/>
    <cellStyle name="Normal 17 7 6" xfId="2229"/>
    <cellStyle name="Normal 17 7 6 2" xfId="3706"/>
    <cellStyle name="Normal 17 7 6 2 2" xfId="6607"/>
    <cellStyle name="Normal 17 7 6 2 2 2" xfId="12383"/>
    <cellStyle name="Normal 17 7 6 2 3" xfId="9498"/>
    <cellStyle name="Normal 17 7 6 3" xfId="5167"/>
    <cellStyle name="Normal 17 7 6 3 2" xfId="10943"/>
    <cellStyle name="Normal 17 7 6 4" xfId="8058"/>
    <cellStyle name="Normal 17 7 7" xfId="1555"/>
    <cellStyle name="Normal 17 7 7 2" xfId="3039"/>
    <cellStyle name="Normal 17 7 7 2 2" xfId="5940"/>
    <cellStyle name="Normal 17 7 7 2 2 2" xfId="11716"/>
    <cellStyle name="Normal 17 7 7 2 3" xfId="8831"/>
    <cellStyle name="Normal 17 7 7 3" xfId="4500"/>
    <cellStyle name="Normal 17 7 7 3 2" xfId="10276"/>
    <cellStyle name="Normal 17 7 7 4" xfId="7391"/>
    <cellStyle name="Normal 17 7 8" xfId="2378"/>
    <cellStyle name="Normal 17 7 8 2" xfId="5282"/>
    <cellStyle name="Normal 17 7 8 2 2" xfId="11058"/>
    <cellStyle name="Normal 17 7 8 3" xfId="8173"/>
    <cellStyle name="Normal 17 7 9" xfId="3842"/>
    <cellStyle name="Normal 17 7 9 2" xfId="9618"/>
    <cellStyle name="Normal 17 8" xfId="879"/>
    <cellStyle name="Normal 17 8 2" xfId="1141"/>
    <cellStyle name="Normal 17 8 2 2" xfId="1374"/>
    <cellStyle name="Normal 17 8 2 2 2" xfId="2078"/>
    <cellStyle name="Normal 17 8 2 2 2 2" xfId="3561"/>
    <cellStyle name="Normal 17 8 2 2 2 2 2" xfId="6462"/>
    <cellStyle name="Normal 17 8 2 2 2 2 2 2" xfId="12238"/>
    <cellStyle name="Normal 17 8 2 2 2 2 3" xfId="9353"/>
    <cellStyle name="Normal 17 8 2 2 2 3" xfId="5022"/>
    <cellStyle name="Normal 17 8 2 2 2 3 2" xfId="10798"/>
    <cellStyle name="Normal 17 8 2 2 2 4" xfId="7913"/>
    <cellStyle name="Normal 17 8 2 2 3" xfId="2903"/>
    <cellStyle name="Normal 17 8 2 2 3 2" xfId="5804"/>
    <cellStyle name="Normal 17 8 2 2 3 2 2" xfId="11580"/>
    <cellStyle name="Normal 17 8 2 2 3 3" xfId="8695"/>
    <cellStyle name="Normal 17 8 2 2 4" xfId="4364"/>
    <cellStyle name="Normal 17 8 2 2 4 2" xfId="10140"/>
    <cellStyle name="Normal 17 8 2 2 5" xfId="7255"/>
    <cellStyle name="Normal 17 8 2 3" xfId="1845"/>
    <cellStyle name="Normal 17 8 2 3 2" xfId="3328"/>
    <cellStyle name="Normal 17 8 2 3 2 2" xfId="6229"/>
    <cellStyle name="Normal 17 8 2 3 2 2 2" xfId="12005"/>
    <cellStyle name="Normal 17 8 2 3 2 3" xfId="9120"/>
    <cellStyle name="Normal 17 8 2 3 3" xfId="4789"/>
    <cellStyle name="Normal 17 8 2 3 3 2" xfId="10565"/>
    <cellStyle name="Normal 17 8 2 3 4" xfId="7680"/>
    <cellStyle name="Normal 17 8 2 4" xfId="2670"/>
    <cellStyle name="Normal 17 8 2 4 2" xfId="5571"/>
    <cellStyle name="Normal 17 8 2 4 2 2" xfId="11347"/>
    <cellStyle name="Normal 17 8 2 4 3" xfId="8462"/>
    <cellStyle name="Normal 17 8 2 5" xfId="4131"/>
    <cellStyle name="Normal 17 8 2 5 2" xfId="9907"/>
    <cellStyle name="Normal 17 8 2 6" xfId="7022"/>
    <cellStyle name="Normal 17 8 2 7" xfId="44449"/>
    <cellStyle name="Normal 17 8 3" xfId="1258"/>
    <cellStyle name="Normal 17 8 3 2" xfId="1962"/>
    <cellStyle name="Normal 17 8 3 2 2" xfId="3445"/>
    <cellStyle name="Normal 17 8 3 2 2 2" xfId="6346"/>
    <cellStyle name="Normal 17 8 3 2 2 2 2" xfId="12122"/>
    <cellStyle name="Normal 17 8 3 2 2 3" xfId="9237"/>
    <cellStyle name="Normal 17 8 3 2 3" xfId="4906"/>
    <cellStyle name="Normal 17 8 3 2 3 2" xfId="10682"/>
    <cellStyle name="Normal 17 8 3 2 4" xfId="7797"/>
    <cellStyle name="Normal 17 8 3 3" xfId="2787"/>
    <cellStyle name="Normal 17 8 3 3 2" xfId="5688"/>
    <cellStyle name="Normal 17 8 3 3 2 2" xfId="11464"/>
    <cellStyle name="Normal 17 8 3 3 3" xfId="8579"/>
    <cellStyle name="Normal 17 8 3 4" xfId="4248"/>
    <cellStyle name="Normal 17 8 3 4 2" xfId="10024"/>
    <cellStyle name="Normal 17 8 3 5" xfId="7139"/>
    <cellStyle name="Normal 17 8 4" xfId="1022"/>
    <cellStyle name="Normal 17 8 4 2" xfId="1729"/>
    <cellStyle name="Normal 17 8 4 2 2" xfId="3212"/>
    <cellStyle name="Normal 17 8 4 2 2 2" xfId="6113"/>
    <cellStyle name="Normal 17 8 4 2 2 2 2" xfId="11889"/>
    <cellStyle name="Normal 17 8 4 2 2 3" xfId="9004"/>
    <cellStyle name="Normal 17 8 4 2 3" xfId="4673"/>
    <cellStyle name="Normal 17 8 4 2 3 2" xfId="10449"/>
    <cellStyle name="Normal 17 8 4 2 4" xfId="7564"/>
    <cellStyle name="Normal 17 8 4 3" xfId="2553"/>
    <cellStyle name="Normal 17 8 4 3 2" xfId="5455"/>
    <cellStyle name="Normal 17 8 4 3 2 2" xfId="11231"/>
    <cellStyle name="Normal 17 8 4 3 3" xfId="8346"/>
    <cellStyle name="Normal 17 8 4 4" xfId="4015"/>
    <cellStyle name="Normal 17 8 4 4 2" xfId="9791"/>
    <cellStyle name="Normal 17 8 4 5" xfId="6906"/>
    <cellStyle name="Normal 17 8 5" xfId="1614"/>
    <cellStyle name="Normal 17 8 5 2" xfId="3097"/>
    <cellStyle name="Normal 17 8 5 2 2" xfId="5998"/>
    <cellStyle name="Normal 17 8 5 2 2 2" xfId="11774"/>
    <cellStyle name="Normal 17 8 5 2 3" xfId="8889"/>
    <cellStyle name="Normal 17 8 5 3" xfId="4558"/>
    <cellStyle name="Normal 17 8 5 3 2" xfId="10334"/>
    <cellStyle name="Normal 17 8 5 4" xfId="7449"/>
    <cellStyle name="Normal 17 8 6" xfId="2437"/>
    <cellStyle name="Normal 17 8 6 2" xfId="5340"/>
    <cellStyle name="Normal 17 8 6 2 2" xfId="11116"/>
    <cellStyle name="Normal 17 8 6 3" xfId="8231"/>
    <cellStyle name="Normal 17 8 7" xfId="3900"/>
    <cellStyle name="Normal 17 8 7 2" xfId="9676"/>
    <cellStyle name="Normal 17 8 8" xfId="6791"/>
    <cellStyle name="Normal 17 8 9" xfId="35252"/>
    <cellStyle name="Normal 17 9" xfId="1082"/>
    <cellStyle name="Normal 17 9 2" xfId="1317"/>
    <cellStyle name="Normal 17 9 2 2" xfId="2021"/>
    <cellStyle name="Normal 17 9 2 2 2" xfId="3504"/>
    <cellStyle name="Normal 17 9 2 2 2 2" xfId="6405"/>
    <cellStyle name="Normal 17 9 2 2 2 2 2" xfId="12181"/>
    <cellStyle name="Normal 17 9 2 2 2 3" xfId="9296"/>
    <cellStyle name="Normal 17 9 2 2 3" xfId="4965"/>
    <cellStyle name="Normal 17 9 2 2 3 2" xfId="10741"/>
    <cellStyle name="Normal 17 9 2 2 4" xfId="7856"/>
    <cellStyle name="Normal 17 9 2 3" xfId="2846"/>
    <cellStyle name="Normal 17 9 2 3 2" xfId="5747"/>
    <cellStyle name="Normal 17 9 2 3 2 2" xfId="11523"/>
    <cellStyle name="Normal 17 9 2 3 3" xfId="8638"/>
    <cellStyle name="Normal 17 9 2 4" xfId="4307"/>
    <cellStyle name="Normal 17 9 2 4 2" xfId="10083"/>
    <cellStyle name="Normal 17 9 2 5" xfId="7198"/>
    <cellStyle name="Normal 17 9 3" xfId="1787"/>
    <cellStyle name="Normal 17 9 3 2" xfId="3270"/>
    <cellStyle name="Normal 17 9 3 2 2" xfId="6171"/>
    <cellStyle name="Normal 17 9 3 2 2 2" xfId="11947"/>
    <cellStyle name="Normal 17 9 3 2 3" xfId="9062"/>
    <cellStyle name="Normal 17 9 3 3" xfId="4731"/>
    <cellStyle name="Normal 17 9 3 3 2" xfId="10507"/>
    <cellStyle name="Normal 17 9 3 4" xfId="7622"/>
    <cellStyle name="Normal 17 9 4" xfId="2612"/>
    <cellStyle name="Normal 17 9 4 2" xfId="5513"/>
    <cellStyle name="Normal 17 9 4 2 2" xfId="11289"/>
    <cellStyle name="Normal 17 9 4 3" xfId="8404"/>
    <cellStyle name="Normal 17 9 5" xfId="4073"/>
    <cellStyle name="Normal 17 9 5 2" xfId="9849"/>
    <cellStyle name="Normal 17 9 6" xfId="6964"/>
    <cellStyle name="Normal 17 9 7" xfId="37250"/>
    <cellStyle name="Normal 18" xfId="544"/>
    <cellStyle name="Normal 18 2" xfId="14241"/>
    <cellStyle name="Normal 18 2 10" xfId="18214"/>
    <cellStyle name="Normal 18 2 2" xfId="23165"/>
    <cellStyle name="Normal 18 2 2 2" xfId="26006"/>
    <cellStyle name="Normal 18 2 2 2 2" xfId="35275"/>
    <cellStyle name="Normal 18 2 2 2 2 2" xfId="44472"/>
    <cellStyle name="Normal 18 2 2 2 3" xfId="40014"/>
    <cellStyle name="Normal 18 2 2 2 4" xfId="49175"/>
    <cellStyle name="Normal 18 2 2 2 5" xfId="53796"/>
    <cellStyle name="Normal 18 2 2 3" xfId="27290"/>
    <cellStyle name="Normal 18 2 2 3 2" xfId="35276"/>
    <cellStyle name="Normal 18 2 2 3 2 2" xfId="44473"/>
    <cellStyle name="Normal 18 2 2 3 3" xfId="41316"/>
    <cellStyle name="Normal 18 2 2 3 4" xfId="49176"/>
    <cellStyle name="Normal 18 2 2 3 5" xfId="53797"/>
    <cellStyle name="Normal 18 2 2 4" xfId="35274"/>
    <cellStyle name="Normal 18 2 2 4 2" xfId="44471"/>
    <cellStyle name="Normal 18 2 2 5" xfId="38714"/>
    <cellStyle name="Normal 18 2 2 6" xfId="49174"/>
    <cellStyle name="Normal 18 2 2 7" xfId="53795"/>
    <cellStyle name="Normal 18 2 3" xfId="20951"/>
    <cellStyle name="Normal 18 2 3 2" xfId="35277"/>
    <cellStyle name="Normal 18 2 3 2 2" xfId="44474"/>
    <cellStyle name="Normal 18 2 3 3" xfId="38064"/>
    <cellStyle name="Normal 18 2 3 4" xfId="49177"/>
    <cellStyle name="Normal 18 2 3 5" xfId="53798"/>
    <cellStyle name="Normal 18 2 4" xfId="25373"/>
    <cellStyle name="Normal 18 2 4 2" xfId="35278"/>
    <cellStyle name="Normal 18 2 4 2 2" xfId="44475"/>
    <cellStyle name="Normal 18 2 4 3" xfId="39365"/>
    <cellStyle name="Normal 18 2 4 4" xfId="49178"/>
    <cellStyle name="Normal 18 2 4 5" xfId="53799"/>
    <cellStyle name="Normal 18 2 5" xfId="26653"/>
    <cellStyle name="Normal 18 2 5 2" xfId="35279"/>
    <cellStyle name="Normal 18 2 5 2 2" xfId="44476"/>
    <cellStyle name="Normal 18 2 5 3" xfId="40664"/>
    <cellStyle name="Normal 18 2 5 4" xfId="49179"/>
    <cellStyle name="Normal 18 2 5 5" xfId="53800"/>
    <cellStyle name="Normal 18 2 6" xfId="35273"/>
    <cellStyle name="Normal 18 2 6 2" xfId="44470"/>
    <cellStyle name="Normal 18 2 7" xfId="37404"/>
    <cellStyle name="Normal 18 2 8" xfId="49173"/>
    <cellStyle name="Normal 18 2 9" xfId="53794"/>
    <cellStyle name="Normal 18 3" xfId="18584"/>
    <cellStyle name="Normal 18 3 2" xfId="23224"/>
    <cellStyle name="Normal 18 3 2 2" xfId="26061"/>
    <cellStyle name="Normal 18 3 2 2 2" xfId="35282"/>
    <cellStyle name="Normal 18 3 2 2 2 2" xfId="44479"/>
    <cellStyle name="Normal 18 3 2 2 3" xfId="40070"/>
    <cellStyle name="Normal 18 3 2 2 4" xfId="49182"/>
    <cellStyle name="Normal 18 3 2 2 5" xfId="53803"/>
    <cellStyle name="Normal 18 3 2 3" xfId="27346"/>
    <cellStyle name="Normal 18 3 2 3 2" xfId="35283"/>
    <cellStyle name="Normal 18 3 2 3 2 2" xfId="44480"/>
    <cellStyle name="Normal 18 3 2 3 3" xfId="41373"/>
    <cellStyle name="Normal 18 3 2 3 4" xfId="49183"/>
    <cellStyle name="Normal 18 3 2 3 5" xfId="53804"/>
    <cellStyle name="Normal 18 3 2 4" xfId="35281"/>
    <cellStyle name="Normal 18 3 2 4 2" xfId="44478"/>
    <cellStyle name="Normal 18 3 2 5" xfId="38771"/>
    <cellStyle name="Normal 18 3 2 6" xfId="49181"/>
    <cellStyle name="Normal 18 3 2 7" xfId="53802"/>
    <cellStyle name="Normal 18 3 3" xfId="21011"/>
    <cellStyle name="Normal 18 3 3 2" xfId="35284"/>
    <cellStyle name="Normal 18 3 3 2 2" xfId="44481"/>
    <cellStyle name="Normal 18 3 3 3" xfId="38120"/>
    <cellStyle name="Normal 18 3 3 4" xfId="49184"/>
    <cellStyle name="Normal 18 3 3 5" xfId="53805"/>
    <cellStyle name="Normal 18 3 4" xfId="25429"/>
    <cellStyle name="Normal 18 3 4 2" xfId="35285"/>
    <cellStyle name="Normal 18 3 4 2 2" xfId="44482"/>
    <cellStyle name="Normal 18 3 4 3" xfId="39421"/>
    <cellStyle name="Normal 18 3 4 4" xfId="49185"/>
    <cellStyle name="Normal 18 3 4 5" xfId="53806"/>
    <cellStyle name="Normal 18 3 5" xfId="26709"/>
    <cellStyle name="Normal 18 3 5 2" xfId="35286"/>
    <cellStyle name="Normal 18 3 5 2 2" xfId="44483"/>
    <cellStyle name="Normal 18 3 5 3" xfId="40721"/>
    <cellStyle name="Normal 18 3 5 4" xfId="49186"/>
    <cellStyle name="Normal 18 3 5 5" xfId="53807"/>
    <cellStyle name="Normal 18 3 6" xfId="35280"/>
    <cellStyle name="Normal 18 3 6 2" xfId="44477"/>
    <cellStyle name="Normal 18 3 7" xfId="37461"/>
    <cellStyle name="Normal 18 3 8" xfId="49180"/>
    <cellStyle name="Normal 18 3 9" xfId="53801"/>
    <cellStyle name="Normal 18 4" xfId="17996"/>
    <cellStyle name="Normal 18 5" xfId="14240"/>
    <cellStyle name="Normal 19" xfId="545"/>
    <cellStyle name="Normal 19 2" xfId="628"/>
    <cellStyle name="Normal 19 3" xfId="618"/>
    <cellStyle name="Normal 19 4" xfId="18215"/>
    <cellStyle name="Normal 19 4 2" xfId="23166"/>
    <cellStyle name="Normal 19 4 2 2" xfId="26007"/>
    <cellStyle name="Normal 19 4 2 2 2" xfId="35289"/>
    <cellStyle name="Normal 19 4 2 2 2 2" xfId="44486"/>
    <cellStyle name="Normal 19 4 2 2 3" xfId="40015"/>
    <cellStyle name="Normal 19 4 2 2 4" xfId="49189"/>
    <cellStyle name="Normal 19 4 2 2 5" xfId="53810"/>
    <cellStyle name="Normal 19 4 2 3" xfId="27291"/>
    <cellStyle name="Normal 19 4 2 3 2" xfId="35290"/>
    <cellStyle name="Normal 19 4 2 3 2 2" xfId="44487"/>
    <cellStyle name="Normal 19 4 2 3 3" xfId="41317"/>
    <cellStyle name="Normal 19 4 2 3 4" xfId="49190"/>
    <cellStyle name="Normal 19 4 2 3 5" xfId="53811"/>
    <cellStyle name="Normal 19 4 2 4" xfId="35288"/>
    <cellStyle name="Normal 19 4 2 4 2" xfId="44485"/>
    <cellStyle name="Normal 19 4 2 5" xfId="38715"/>
    <cellStyle name="Normal 19 4 2 6" xfId="49188"/>
    <cellStyle name="Normal 19 4 2 7" xfId="53809"/>
    <cellStyle name="Normal 19 4 3" xfId="20952"/>
    <cellStyle name="Normal 19 4 3 2" xfId="35291"/>
    <cellStyle name="Normal 19 4 3 2 2" xfId="44488"/>
    <cellStyle name="Normal 19 4 3 3" xfId="38065"/>
    <cellStyle name="Normal 19 4 3 4" xfId="49191"/>
    <cellStyle name="Normal 19 4 3 5" xfId="53812"/>
    <cellStyle name="Normal 19 4 4" xfId="25374"/>
    <cellStyle name="Normal 19 4 4 2" xfId="35292"/>
    <cellStyle name="Normal 19 4 4 2 2" xfId="44489"/>
    <cellStyle name="Normal 19 4 4 3" xfId="39366"/>
    <cellStyle name="Normal 19 4 4 4" xfId="49192"/>
    <cellStyle name="Normal 19 4 4 5" xfId="53813"/>
    <cellStyle name="Normal 19 4 5" xfId="26654"/>
    <cellStyle name="Normal 19 4 5 2" xfId="35293"/>
    <cellStyle name="Normal 19 4 5 2 2" xfId="44490"/>
    <cellStyle name="Normal 19 4 5 3" xfId="40665"/>
    <cellStyle name="Normal 19 4 5 4" xfId="49193"/>
    <cellStyle name="Normal 19 4 5 5" xfId="53814"/>
    <cellStyle name="Normal 19 4 6" xfId="35287"/>
    <cellStyle name="Normal 19 4 6 2" xfId="44484"/>
    <cellStyle name="Normal 19 4 7" xfId="37405"/>
    <cellStyle name="Normal 19 4 8" xfId="49187"/>
    <cellStyle name="Normal 19 4 9" xfId="53808"/>
    <cellStyle name="Normal 19 5" xfId="18585"/>
    <cellStyle name="Normal 19 5 2" xfId="23225"/>
    <cellStyle name="Normal 19 5 2 2" xfId="26062"/>
    <cellStyle name="Normal 19 5 2 2 2" xfId="35296"/>
    <cellStyle name="Normal 19 5 2 2 2 2" xfId="44493"/>
    <cellStyle name="Normal 19 5 2 2 3" xfId="40071"/>
    <cellStyle name="Normal 19 5 2 2 4" xfId="49196"/>
    <cellStyle name="Normal 19 5 2 2 5" xfId="53817"/>
    <cellStyle name="Normal 19 5 2 3" xfId="27347"/>
    <cellStyle name="Normal 19 5 2 3 2" xfId="35297"/>
    <cellStyle name="Normal 19 5 2 3 2 2" xfId="44494"/>
    <cellStyle name="Normal 19 5 2 3 3" xfId="41374"/>
    <cellStyle name="Normal 19 5 2 3 4" xfId="49197"/>
    <cellStyle name="Normal 19 5 2 3 5" xfId="53818"/>
    <cellStyle name="Normal 19 5 2 4" xfId="35295"/>
    <cellStyle name="Normal 19 5 2 4 2" xfId="44492"/>
    <cellStyle name="Normal 19 5 2 5" xfId="38772"/>
    <cellStyle name="Normal 19 5 2 6" xfId="49195"/>
    <cellStyle name="Normal 19 5 2 7" xfId="53816"/>
    <cellStyle name="Normal 19 5 3" xfId="21012"/>
    <cellStyle name="Normal 19 5 3 2" xfId="35298"/>
    <cellStyle name="Normal 19 5 3 2 2" xfId="44495"/>
    <cellStyle name="Normal 19 5 3 3" xfId="38121"/>
    <cellStyle name="Normal 19 5 3 4" xfId="49198"/>
    <cellStyle name="Normal 19 5 3 5" xfId="53819"/>
    <cellStyle name="Normal 19 5 4" xfId="25430"/>
    <cellStyle name="Normal 19 5 4 2" xfId="35299"/>
    <cellStyle name="Normal 19 5 4 2 2" xfId="44496"/>
    <cellStyle name="Normal 19 5 4 3" xfId="39422"/>
    <cellStyle name="Normal 19 5 4 4" xfId="49199"/>
    <cellStyle name="Normal 19 5 4 5" xfId="53820"/>
    <cellStyle name="Normal 19 5 5" xfId="26710"/>
    <cellStyle name="Normal 19 5 5 2" xfId="35300"/>
    <cellStyle name="Normal 19 5 5 2 2" xfId="44497"/>
    <cellStyle name="Normal 19 5 5 3" xfId="40722"/>
    <cellStyle name="Normal 19 5 5 4" xfId="49200"/>
    <cellStyle name="Normal 19 5 5 5" xfId="53821"/>
    <cellStyle name="Normal 19 5 6" xfId="35294"/>
    <cellStyle name="Normal 19 5 6 2" xfId="44491"/>
    <cellStyle name="Normal 19 5 7" xfId="37462"/>
    <cellStyle name="Normal 19 5 8" xfId="49194"/>
    <cellStyle name="Normal 19 5 9" xfId="53815"/>
    <cellStyle name="Normal 19 6" xfId="17997"/>
    <cellStyle name="Normal 19 7" xfId="14242"/>
    <cellStyle name="Normal 2" xfId="4"/>
    <cellStyle name="Normal-- 2" xfId="14243"/>
    <cellStyle name="Normal 2 10" xfId="14244"/>
    <cellStyle name="Normal 2 10 2" xfId="14245"/>
    <cellStyle name="Normal 2 11" xfId="14246"/>
    <cellStyle name="Normal 2 11 2" xfId="14247"/>
    <cellStyle name="Normal 2 12" xfId="14248"/>
    <cellStyle name="Normal 2 12 2" xfId="14249"/>
    <cellStyle name="Normal 2 13" xfId="14250"/>
    <cellStyle name="Normal 2 13 2" xfId="14251"/>
    <cellStyle name="Normal 2 14" xfId="14252"/>
    <cellStyle name="Normal 2 14 2" xfId="14253"/>
    <cellStyle name="Normal 2 15" xfId="14254"/>
    <cellStyle name="Normal 2 15 2" xfId="14255"/>
    <cellStyle name="Normal 2 16" xfId="14256"/>
    <cellStyle name="Normal 2 16 2" xfId="14257"/>
    <cellStyle name="Normal 2 17" xfId="14258"/>
    <cellStyle name="Normal 2 17 2" xfId="14259"/>
    <cellStyle name="Normal 2 18" xfId="14260"/>
    <cellStyle name="Normal 2 18 2" xfId="14261"/>
    <cellStyle name="Normal 2 19" xfId="14262"/>
    <cellStyle name="Normal 2 19 2" xfId="14263"/>
    <cellStyle name="Normal 2 2" xfId="22"/>
    <cellStyle name="Normal 2 2 10" xfId="2140"/>
    <cellStyle name="Normal 2 2 10 2" xfId="3619"/>
    <cellStyle name="Normal 2 2 10 2 2" xfId="6520"/>
    <cellStyle name="Normal 2 2 10 2 2 2" xfId="12296"/>
    <cellStyle name="Normal 2 2 10 2 3" xfId="9411"/>
    <cellStyle name="Normal 2 2 10 3" xfId="5080"/>
    <cellStyle name="Normal 2 2 10 3 2" xfId="10856"/>
    <cellStyle name="Normal 2 2 10 4" xfId="7971"/>
    <cellStyle name="Normal 2 2 11" xfId="2199"/>
    <cellStyle name="Normal 2 2 11 2" xfId="3676"/>
    <cellStyle name="Normal 2 2 11 2 2" xfId="6577"/>
    <cellStyle name="Normal 2 2 11 2 2 2" xfId="12353"/>
    <cellStyle name="Normal 2 2 11 2 3" xfId="9468"/>
    <cellStyle name="Normal 2 2 11 3" xfId="5137"/>
    <cellStyle name="Normal 2 2 11 3 2" xfId="10913"/>
    <cellStyle name="Normal 2 2 11 4" xfId="8028"/>
    <cellStyle name="Normal 2 2 12" xfId="1479"/>
    <cellStyle name="Normal 2 2 12 2" xfId="2966"/>
    <cellStyle name="Normal 2 2 12 2 2" xfId="5867"/>
    <cellStyle name="Normal 2 2 12 2 2 2" xfId="11643"/>
    <cellStyle name="Normal 2 2 12 2 3" xfId="8758"/>
    <cellStyle name="Normal 2 2 12 3" xfId="4427"/>
    <cellStyle name="Normal 2 2 12 3 2" xfId="10203"/>
    <cellStyle name="Normal 2 2 12 4" xfId="7318"/>
    <cellStyle name="Normal 2 2 13" xfId="629"/>
    <cellStyle name="Normal 2 2 13 2" xfId="2305"/>
    <cellStyle name="Normal 2 2 13 2 2" xfId="5210"/>
    <cellStyle name="Normal 2 2 13 2 2 2" xfId="10986"/>
    <cellStyle name="Normal 2 2 13 2 3" xfId="8101"/>
    <cellStyle name="Normal 2 2 13 3" xfId="3770"/>
    <cellStyle name="Normal 2 2 13 3 2" xfId="9546"/>
    <cellStyle name="Normal 2 2 13 4" xfId="6661"/>
    <cellStyle name="Normal 2 2 2" xfId="644"/>
    <cellStyle name="Normal 2 2 2 10" xfId="2312"/>
    <cellStyle name="Normal 2 2 2 10 2" xfId="5217"/>
    <cellStyle name="Normal 2 2 2 10 2 2" xfId="10993"/>
    <cellStyle name="Normal 2 2 2 10 3" xfId="8108"/>
    <cellStyle name="Normal 2 2 2 11" xfId="3777"/>
    <cellStyle name="Normal 2 2 2 11 2" xfId="9553"/>
    <cellStyle name="Normal 2 2 2 12" xfId="6668"/>
    <cellStyle name="Normal 2 2 2 13" xfId="12500"/>
    <cellStyle name="Normal 2 2 2 2" xfId="681"/>
    <cellStyle name="Normal 2 2 2 2 10" xfId="3807"/>
    <cellStyle name="Normal 2 2 2 2 10 2" xfId="9583"/>
    <cellStyle name="Normal 2 2 2 2 10 3" xfId="18477"/>
    <cellStyle name="Normal 2 2 2 2 11" xfId="6698"/>
    <cellStyle name="Normal 2 2 2 2 12" xfId="14264"/>
    <cellStyle name="Normal 2 2 2 2 2" xfId="854"/>
    <cellStyle name="Normal 2 2 2 2 2 2" xfId="1185"/>
    <cellStyle name="Normal 2 2 2 2 2 2 2" xfId="1418"/>
    <cellStyle name="Normal 2 2 2 2 2 2 2 2" xfId="2122"/>
    <cellStyle name="Normal 2 2 2 2 2 2 2 2 2" xfId="3605"/>
    <cellStyle name="Normal 2 2 2 2 2 2 2 2 2 2" xfId="6506"/>
    <cellStyle name="Normal 2 2 2 2 2 2 2 2 2 2 2" xfId="12282"/>
    <cellStyle name="Normal 2 2 2 2 2 2 2 2 2 3" xfId="9397"/>
    <cellStyle name="Normal 2 2 2 2 2 2 2 2 3" xfId="5066"/>
    <cellStyle name="Normal 2 2 2 2 2 2 2 2 3 2" xfId="10842"/>
    <cellStyle name="Normal 2 2 2 2 2 2 2 2 4" xfId="7957"/>
    <cellStyle name="Normal 2 2 2 2 2 2 2 2 5" xfId="44500"/>
    <cellStyle name="Normal 2 2 2 2 2 2 2 3" xfId="2947"/>
    <cellStyle name="Normal 2 2 2 2 2 2 2 3 2" xfId="5848"/>
    <cellStyle name="Normal 2 2 2 2 2 2 2 3 2 2" xfId="11624"/>
    <cellStyle name="Normal 2 2 2 2 2 2 2 3 3" xfId="8739"/>
    <cellStyle name="Normal 2 2 2 2 2 2 2 4" xfId="4408"/>
    <cellStyle name="Normal 2 2 2 2 2 2 2 4 2" xfId="10184"/>
    <cellStyle name="Normal 2 2 2 2 2 2 2 5" xfId="7299"/>
    <cellStyle name="Normal 2 2 2 2 2 2 2 6" xfId="35303"/>
    <cellStyle name="Normal 2 2 2 2 2 2 3" xfId="1889"/>
    <cellStyle name="Normal 2 2 2 2 2 2 3 2" xfId="3372"/>
    <cellStyle name="Normal 2 2 2 2 2 2 3 2 2" xfId="6273"/>
    <cellStyle name="Normal 2 2 2 2 2 2 3 2 2 2" xfId="12049"/>
    <cellStyle name="Normal 2 2 2 2 2 2 3 2 3" xfId="9164"/>
    <cellStyle name="Normal 2 2 2 2 2 2 3 3" xfId="4833"/>
    <cellStyle name="Normal 2 2 2 2 2 2 3 3 2" xfId="10609"/>
    <cellStyle name="Normal 2 2 2 2 2 2 3 4" xfId="7724"/>
    <cellStyle name="Normal 2 2 2 2 2 2 3 5" xfId="40030"/>
    <cellStyle name="Normal 2 2 2 2 2 2 4" xfId="2714"/>
    <cellStyle name="Normal 2 2 2 2 2 2 4 2" xfId="5615"/>
    <cellStyle name="Normal 2 2 2 2 2 2 4 2 2" xfId="11391"/>
    <cellStyle name="Normal 2 2 2 2 2 2 4 3" xfId="8506"/>
    <cellStyle name="Normal 2 2 2 2 2 2 4 4" xfId="49203"/>
    <cellStyle name="Normal 2 2 2 2 2 2 5" xfId="4175"/>
    <cellStyle name="Normal 2 2 2 2 2 2 5 2" xfId="9951"/>
    <cellStyle name="Normal 2 2 2 2 2 2 5 3" xfId="53824"/>
    <cellStyle name="Normal 2 2 2 2 2 2 6" xfId="7066"/>
    <cellStyle name="Normal 2 2 2 2 2 2 7" xfId="26021"/>
    <cellStyle name="Normal 2 2 2 2 2 3" xfId="1302"/>
    <cellStyle name="Normal 2 2 2 2 2 3 2" xfId="2006"/>
    <cellStyle name="Normal 2 2 2 2 2 3 2 2" xfId="3489"/>
    <cellStyle name="Normal 2 2 2 2 2 3 2 2 2" xfId="6390"/>
    <cellStyle name="Normal 2 2 2 2 2 3 2 2 2 2" xfId="12166"/>
    <cellStyle name="Normal 2 2 2 2 2 3 2 2 3" xfId="9281"/>
    <cellStyle name="Normal 2 2 2 2 2 3 2 2 4" xfId="44501"/>
    <cellStyle name="Normal 2 2 2 2 2 3 2 3" xfId="4950"/>
    <cellStyle name="Normal 2 2 2 2 2 3 2 3 2" xfId="10726"/>
    <cellStyle name="Normal 2 2 2 2 2 3 2 4" xfId="7841"/>
    <cellStyle name="Normal 2 2 2 2 2 3 2 5" xfId="35304"/>
    <cellStyle name="Normal 2 2 2 2 2 3 3" xfId="2831"/>
    <cellStyle name="Normal 2 2 2 2 2 3 3 2" xfId="5732"/>
    <cellStyle name="Normal 2 2 2 2 2 3 3 2 2" xfId="11508"/>
    <cellStyle name="Normal 2 2 2 2 2 3 3 3" xfId="8623"/>
    <cellStyle name="Normal 2 2 2 2 2 3 3 4" xfId="41332"/>
    <cellStyle name="Normal 2 2 2 2 2 3 4" xfId="4292"/>
    <cellStyle name="Normal 2 2 2 2 2 3 4 2" xfId="10068"/>
    <cellStyle name="Normal 2 2 2 2 2 3 4 3" xfId="49204"/>
    <cellStyle name="Normal 2 2 2 2 2 3 5" xfId="7183"/>
    <cellStyle name="Normal 2 2 2 2 2 3 5 2" xfId="53825"/>
    <cellStyle name="Normal 2 2 2 2 2 3 6" xfId="27306"/>
    <cellStyle name="Normal 2 2 2 2 2 4" xfId="1066"/>
    <cellStyle name="Normal 2 2 2 2 2 4 2" xfId="1773"/>
    <cellStyle name="Normal 2 2 2 2 2 4 2 2" xfId="3256"/>
    <cellStyle name="Normal 2 2 2 2 2 4 2 2 2" xfId="6157"/>
    <cellStyle name="Normal 2 2 2 2 2 4 2 2 2 2" xfId="11933"/>
    <cellStyle name="Normal 2 2 2 2 2 4 2 2 3" xfId="9048"/>
    <cellStyle name="Normal 2 2 2 2 2 4 2 3" xfId="4717"/>
    <cellStyle name="Normal 2 2 2 2 2 4 2 3 2" xfId="10493"/>
    <cellStyle name="Normal 2 2 2 2 2 4 2 4" xfId="7608"/>
    <cellStyle name="Normal 2 2 2 2 2 4 2 5" xfId="44499"/>
    <cellStyle name="Normal 2 2 2 2 2 4 3" xfId="2597"/>
    <cellStyle name="Normal 2 2 2 2 2 4 3 2" xfId="5499"/>
    <cellStyle name="Normal 2 2 2 2 2 4 3 2 2" xfId="11275"/>
    <cellStyle name="Normal 2 2 2 2 2 4 3 3" xfId="8390"/>
    <cellStyle name="Normal 2 2 2 2 2 4 4" xfId="4059"/>
    <cellStyle name="Normal 2 2 2 2 2 4 4 2" xfId="9835"/>
    <cellStyle name="Normal 2 2 2 2 2 4 5" xfId="6950"/>
    <cellStyle name="Normal 2 2 2 2 2 4 6" xfId="35302"/>
    <cellStyle name="Normal 2 2 2 2 2 5" xfId="1601"/>
    <cellStyle name="Normal 2 2 2 2 2 5 2" xfId="3085"/>
    <cellStyle name="Normal 2 2 2 2 2 5 2 2" xfId="5986"/>
    <cellStyle name="Normal 2 2 2 2 2 5 2 2 2" xfId="11762"/>
    <cellStyle name="Normal 2 2 2 2 2 5 2 3" xfId="8877"/>
    <cellStyle name="Normal 2 2 2 2 2 5 3" xfId="4546"/>
    <cellStyle name="Normal 2 2 2 2 2 5 3 2" xfId="10322"/>
    <cellStyle name="Normal 2 2 2 2 2 5 4" xfId="7437"/>
    <cellStyle name="Normal 2 2 2 2 2 5 5" xfId="38730"/>
    <cellStyle name="Normal 2 2 2 2 2 6" xfId="2424"/>
    <cellStyle name="Normal 2 2 2 2 2 6 2" xfId="5328"/>
    <cellStyle name="Normal 2 2 2 2 2 6 2 2" xfId="11104"/>
    <cellStyle name="Normal 2 2 2 2 2 6 3" xfId="8219"/>
    <cellStyle name="Normal 2 2 2 2 2 6 4" xfId="49202"/>
    <cellStyle name="Normal 2 2 2 2 2 7" xfId="3888"/>
    <cellStyle name="Normal 2 2 2 2 2 7 2" xfId="9664"/>
    <cellStyle name="Normal 2 2 2 2 2 7 3" xfId="53823"/>
    <cellStyle name="Normal 2 2 2 2 2 8" xfId="6779"/>
    <cellStyle name="Normal 2 2 2 2 2 8 2" xfId="23181"/>
    <cellStyle name="Normal 2 2 2 2 2 9" xfId="14265"/>
    <cellStyle name="Normal 2 2 2 2 3" xfId="924"/>
    <cellStyle name="Normal 2 2 2 2 3 2" xfId="1362"/>
    <cellStyle name="Normal 2 2 2 2 3 2 2" xfId="2066"/>
    <cellStyle name="Normal 2 2 2 2 3 2 2 2" xfId="3549"/>
    <cellStyle name="Normal 2 2 2 2 3 2 2 2 2" xfId="6450"/>
    <cellStyle name="Normal 2 2 2 2 3 2 2 2 2 2" xfId="12226"/>
    <cellStyle name="Normal 2 2 2 2 3 2 2 2 3" xfId="9341"/>
    <cellStyle name="Normal 2 2 2 2 3 2 2 3" xfId="5010"/>
    <cellStyle name="Normal 2 2 2 2 3 2 2 3 2" xfId="10786"/>
    <cellStyle name="Normal 2 2 2 2 3 2 2 4" xfId="7901"/>
    <cellStyle name="Normal 2 2 2 2 3 2 2 5" xfId="44502"/>
    <cellStyle name="Normal 2 2 2 2 3 2 3" xfId="2891"/>
    <cellStyle name="Normal 2 2 2 2 3 2 3 2" xfId="5792"/>
    <cellStyle name="Normal 2 2 2 2 3 2 3 2 2" xfId="11568"/>
    <cellStyle name="Normal 2 2 2 2 3 2 3 3" xfId="8683"/>
    <cellStyle name="Normal 2 2 2 2 3 2 4" xfId="4352"/>
    <cellStyle name="Normal 2 2 2 2 3 2 4 2" xfId="10128"/>
    <cellStyle name="Normal 2 2 2 2 3 2 5" xfId="7243"/>
    <cellStyle name="Normal 2 2 2 2 3 2 6" xfId="35305"/>
    <cellStyle name="Normal 2 2 2 2 3 3" xfId="1129"/>
    <cellStyle name="Normal 2 2 2 2 3 3 2" xfId="1833"/>
    <cellStyle name="Normal 2 2 2 2 3 3 2 2" xfId="3316"/>
    <cellStyle name="Normal 2 2 2 2 3 3 2 2 2" xfId="6217"/>
    <cellStyle name="Normal 2 2 2 2 3 3 2 2 2 2" xfId="11993"/>
    <cellStyle name="Normal 2 2 2 2 3 3 2 2 3" xfId="9108"/>
    <cellStyle name="Normal 2 2 2 2 3 3 2 3" xfId="4777"/>
    <cellStyle name="Normal 2 2 2 2 3 3 2 3 2" xfId="10553"/>
    <cellStyle name="Normal 2 2 2 2 3 3 2 4" xfId="7668"/>
    <cellStyle name="Normal 2 2 2 2 3 3 3" xfId="2658"/>
    <cellStyle name="Normal 2 2 2 2 3 3 3 2" xfId="5559"/>
    <cellStyle name="Normal 2 2 2 2 3 3 3 2 2" xfId="11335"/>
    <cellStyle name="Normal 2 2 2 2 3 3 3 3" xfId="8450"/>
    <cellStyle name="Normal 2 2 2 2 3 3 4" xfId="4119"/>
    <cellStyle name="Normal 2 2 2 2 3 3 4 2" xfId="9895"/>
    <cellStyle name="Normal 2 2 2 2 3 3 5" xfId="7010"/>
    <cellStyle name="Normal 2 2 2 2 3 3 6" xfId="38080"/>
    <cellStyle name="Normal 2 2 2 2 3 4" xfId="1658"/>
    <cellStyle name="Normal 2 2 2 2 3 4 2" xfId="3141"/>
    <cellStyle name="Normal 2 2 2 2 3 4 2 2" xfId="6042"/>
    <cellStyle name="Normal 2 2 2 2 3 4 2 2 2" xfId="11818"/>
    <cellStyle name="Normal 2 2 2 2 3 4 2 3" xfId="8933"/>
    <cellStyle name="Normal 2 2 2 2 3 4 3" xfId="4602"/>
    <cellStyle name="Normal 2 2 2 2 3 4 3 2" xfId="10378"/>
    <cellStyle name="Normal 2 2 2 2 3 4 4" xfId="7493"/>
    <cellStyle name="Normal 2 2 2 2 3 4 5" xfId="49205"/>
    <cellStyle name="Normal 2 2 2 2 3 5" xfId="2481"/>
    <cellStyle name="Normal 2 2 2 2 3 5 2" xfId="5384"/>
    <cellStyle name="Normal 2 2 2 2 3 5 2 2" xfId="11160"/>
    <cellStyle name="Normal 2 2 2 2 3 5 3" xfId="8275"/>
    <cellStyle name="Normal 2 2 2 2 3 5 4" xfId="53826"/>
    <cellStyle name="Normal 2 2 2 2 3 6" xfId="3944"/>
    <cellStyle name="Normal 2 2 2 2 3 6 2" xfId="9720"/>
    <cellStyle name="Normal 2 2 2 2 3 7" xfId="6835"/>
    <cellStyle name="Normal 2 2 2 2 3 8" xfId="20968"/>
    <cellStyle name="Normal 2 2 2 2 4" xfId="1246"/>
    <cellStyle name="Normal 2 2 2 2 4 2" xfId="1950"/>
    <cellStyle name="Normal 2 2 2 2 4 2 2" xfId="3433"/>
    <cellStyle name="Normal 2 2 2 2 4 2 2 2" xfId="6334"/>
    <cellStyle name="Normal 2 2 2 2 4 2 2 2 2" xfId="12110"/>
    <cellStyle name="Normal 2 2 2 2 4 2 2 3" xfId="9225"/>
    <cellStyle name="Normal 2 2 2 2 4 2 2 4" xfId="44503"/>
    <cellStyle name="Normal 2 2 2 2 4 2 3" xfId="4894"/>
    <cellStyle name="Normal 2 2 2 2 4 2 3 2" xfId="10670"/>
    <cellStyle name="Normal 2 2 2 2 4 2 4" xfId="7785"/>
    <cellStyle name="Normal 2 2 2 2 4 2 5" xfId="35306"/>
    <cellStyle name="Normal 2 2 2 2 4 3" xfId="2775"/>
    <cellStyle name="Normal 2 2 2 2 4 3 2" xfId="5676"/>
    <cellStyle name="Normal 2 2 2 2 4 3 2 2" xfId="11452"/>
    <cellStyle name="Normal 2 2 2 2 4 3 3" xfId="8567"/>
    <cellStyle name="Normal 2 2 2 2 4 3 4" xfId="39381"/>
    <cellStyle name="Normal 2 2 2 2 4 4" xfId="4236"/>
    <cellStyle name="Normal 2 2 2 2 4 4 2" xfId="10012"/>
    <cellStyle name="Normal 2 2 2 2 4 4 3" xfId="49206"/>
    <cellStyle name="Normal 2 2 2 2 4 5" xfId="7127"/>
    <cellStyle name="Normal 2 2 2 2 4 5 2" xfId="53827"/>
    <cellStyle name="Normal 2 2 2 2 4 6" xfId="25389"/>
    <cellStyle name="Normal 2 2 2 2 5" xfId="1009"/>
    <cellStyle name="Normal 2 2 2 2 5 2" xfId="1717"/>
    <cellStyle name="Normal 2 2 2 2 5 2 2" xfId="3200"/>
    <cellStyle name="Normal 2 2 2 2 5 2 2 2" xfId="6101"/>
    <cellStyle name="Normal 2 2 2 2 5 2 2 2 2" xfId="11877"/>
    <cellStyle name="Normal 2 2 2 2 5 2 2 3" xfId="8992"/>
    <cellStyle name="Normal 2 2 2 2 5 2 2 4" xfId="44504"/>
    <cellStyle name="Normal 2 2 2 2 5 2 3" xfId="4661"/>
    <cellStyle name="Normal 2 2 2 2 5 2 3 2" xfId="10437"/>
    <cellStyle name="Normal 2 2 2 2 5 2 4" xfId="7552"/>
    <cellStyle name="Normal 2 2 2 2 5 2 5" xfId="35307"/>
    <cellStyle name="Normal 2 2 2 2 5 3" xfId="2541"/>
    <cellStyle name="Normal 2 2 2 2 5 3 2" xfId="5443"/>
    <cellStyle name="Normal 2 2 2 2 5 3 2 2" xfId="11219"/>
    <cellStyle name="Normal 2 2 2 2 5 3 3" xfId="8334"/>
    <cellStyle name="Normal 2 2 2 2 5 3 4" xfId="40680"/>
    <cellStyle name="Normal 2 2 2 2 5 4" xfId="4003"/>
    <cellStyle name="Normal 2 2 2 2 5 4 2" xfId="9779"/>
    <cellStyle name="Normal 2 2 2 2 5 4 3" xfId="49207"/>
    <cellStyle name="Normal 2 2 2 2 5 5" xfId="6894"/>
    <cellStyle name="Normal 2 2 2 2 5 5 2" xfId="53828"/>
    <cellStyle name="Normal 2 2 2 2 5 6" xfId="26669"/>
    <cellStyle name="Normal 2 2 2 2 6" xfId="2184"/>
    <cellStyle name="Normal 2 2 2 2 6 2" xfId="3663"/>
    <cellStyle name="Normal 2 2 2 2 6 2 2" xfId="6564"/>
    <cellStyle name="Normal 2 2 2 2 6 2 2 2" xfId="12340"/>
    <cellStyle name="Normal 2 2 2 2 6 2 3" xfId="9455"/>
    <cellStyle name="Normal 2 2 2 2 6 2 4" xfId="44498"/>
    <cellStyle name="Normal 2 2 2 2 6 3" xfId="5124"/>
    <cellStyle name="Normal 2 2 2 2 6 3 2" xfId="10900"/>
    <cellStyle name="Normal 2 2 2 2 6 4" xfId="8015"/>
    <cellStyle name="Normal 2 2 2 2 6 5" xfId="35301"/>
    <cellStyle name="Normal 2 2 2 2 7" xfId="2243"/>
    <cellStyle name="Normal 2 2 2 2 7 2" xfId="3720"/>
    <cellStyle name="Normal 2 2 2 2 7 2 2" xfId="6621"/>
    <cellStyle name="Normal 2 2 2 2 7 2 2 2" xfId="12397"/>
    <cellStyle name="Normal 2 2 2 2 7 2 3" xfId="9512"/>
    <cellStyle name="Normal 2 2 2 2 7 3" xfId="5181"/>
    <cellStyle name="Normal 2 2 2 2 7 3 2" xfId="10957"/>
    <cellStyle name="Normal 2 2 2 2 7 4" xfId="8072"/>
    <cellStyle name="Normal 2 2 2 2 7 5" xfId="37420"/>
    <cellStyle name="Normal 2 2 2 2 8" xfId="1518"/>
    <cellStyle name="Normal 2 2 2 2 8 2" xfId="3004"/>
    <cellStyle name="Normal 2 2 2 2 8 2 2" xfId="5905"/>
    <cellStyle name="Normal 2 2 2 2 8 2 2 2" xfId="11681"/>
    <cellStyle name="Normal 2 2 2 2 8 2 3" xfId="8796"/>
    <cellStyle name="Normal 2 2 2 2 8 3" xfId="4465"/>
    <cellStyle name="Normal 2 2 2 2 8 3 2" xfId="10241"/>
    <cellStyle name="Normal 2 2 2 2 8 4" xfId="7356"/>
    <cellStyle name="Normal 2 2 2 2 8 5" xfId="49201"/>
    <cellStyle name="Normal 2 2 2 2 9" xfId="2342"/>
    <cellStyle name="Normal 2 2 2 2 9 2" xfId="5247"/>
    <cellStyle name="Normal 2 2 2 2 9 2 2" xfId="11023"/>
    <cellStyle name="Normal 2 2 2 2 9 3" xfId="8138"/>
    <cellStyle name="Normal 2 2 2 2 9 4" xfId="53822"/>
    <cellStyle name="Normal 2 2 2 3" xfId="821"/>
    <cellStyle name="Normal 2 2 2 3 2" xfId="1155"/>
    <cellStyle name="Normal 2 2 2 3 2 2" xfId="1388"/>
    <cellStyle name="Normal 2 2 2 3 2 2 2" xfId="2092"/>
    <cellStyle name="Normal 2 2 2 3 2 2 2 2" xfId="3575"/>
    <cellStyle name="Normal 2 2 2 3 2 2 2 2 2" xfId="6476"/>
    <cellStyle name="Normal 2 2 2 3 2 2 2 2 2 2" xfId="12252"/>
    <cellStyle name="Normal 2 2 2 3 2 2 2 2 3" xfId="9367"/>
    <cellStyle name="Normal 2 2 2 3 2 2 2 3" xfId="5036"/>
    <cellStyle name="Normal 2 2 2 3 2 2 2 3 2" xfId="10812"/>
    <cellStyle name="Normal 2 2 2 3 2 2 2 4" xfId="7927"/>
    <cellStyle name="Normal 2 2 2 3 2 2 3" xfId="2917"/>
    <cellStyle name="Normal 2 2 2 3 2 2 3 2" xfId="5818"/>
    <cellStyle name="Normal 2 2 2 3 2 2 3 2 2" xfId="11594"/>
    <cellStyle name="Normal 2 2 2 3 2 2 3 3" xfId="8709"/>
    <cellStyle name="Normal 2 2 2 3 2 2 4" xfId="4378"/>
    <cellStyle name="Normal 2 2 2 3 2 2 4 2" xfId="10154"/>
    <cellStyle name="Normal 2 2 2 3 2 2 5" xfId="7269"/>
    <cellStyle name="Normal 2 2 2 3 2 3" xfId="1859"/>
    <cellStyle name="Normal 2 2 2 3 2 3 2" xfId="3342"/>
    <cellStyle name="Normal 2 2 2 3 2 3 2 2" xfId="6243"/>
    <cellStyle name="Normal 2 2 2 3 2 3 2 2 2" xfId="12019"/>
    <cellStyle name="Normal 2 2 2 3 2 3 2 3" xfId="9134"/>
    <cellStyle name="Normal 2 2 2 3 2 3 3" xfId="4803"/>
    <cellStyle name="Normal 2 2 2 3 2 3 3 2" xfId="10579"/>
    <cellStyle name="Normal 2 2 2 3 2 3 4" xfId="7694"/>
    <cellStyle name="Normal 2 2 2 3 2 4" xfId="2684"/>
    <cellStyle name="Normal 2 2 2 3 2 4 2" xfId="5585"/>
    <cellStyle name="Normal 2 2 2 3 2 4 2 2" xfId="11361"/>
    <cellStyle name="Normal 2 2 2 3 2 4 3" xfId="8476"/>
    <cellStyle name="Normal 2 2 2 3 2 5" xfId="4145"/>
    <cellStyle name="Normal 2 2 2 3 2 5 2" xfId="9921"/>
    <cellStyle name="Normal 2 2 2 3 2 6" xfId="7036"/>
    <cellStyle name="Normal 2 2 2 3 3" xfId="1272"/>
    <cellStyle name="Normal 2 2 2 3 3 2" xfId="1976"/>
    <cellStyle name="Normal 2 2 2 3 3 2 2" xfId="3459"/>
    <cellStyle name="Normal 2 2 2 3 3 2 2 2" xfId="6360"/>
    <cellStyle name="Normal 2 2 2 3 3 2 2 2 2" xfId="12136"/>
    <cellStyle name="Normal 2 2 2 3 3 2 2 3" xfId="9251"/>
    <cellStyle name="Normal 2 2 2 3 3 2 3" xfId="4920"/>
    <cellStyle name="Normal 2 2 2 3 3 2 3 2" xfId="10696"/>
    <cellStyle name="Normal 2 2 2 3 3 2 4" xfId="7811"/>
    <cellStyle name="Normal 2 2 2 3 3 3" xfId="2801"/>
    <cellStyle name="Normal 2 2 2 3 3 3 2" xfId="5702"/>
    <cellStyle name="Normal 2 2 2 3 3 3 2 2" xfId="11478"/>
    <cellStyle name="Normal 2 2 2 3 3 3 3" xfId="8593"/>
    <cellStyle name="Normal 2 2 2 3 3 4" xfId="4262"/>
    <cellStyle name="Normal 2 2 2 3 3 4 2" xfId="10038"/>
    <cellStyle name="Normal 2 2 2 3 3 5" xfId="7153"/>
    <cellStyle name="Normal 2 2 2 3 4" xfId="1036"/>
    <cellStyle name="Normal 2 2 2 3 4 2" xfId="1743"/>
    <cellStyle name="Normal 2 2 2 3 4 2 2" xfId="3226"/>
    <cellStyle name="Normal 2 2 2 3 4 2 2 2" xfId="6127"/>
    <cellStyle name="Normal 2 2 2 3 4 2 2 2 2" xfId="11903"/>
    <cellStyle name="Normal 2 2 2 3 4 2 2 3" xfId="9018"/>
    <cellStyle name="Normal 2 2 2 3 4 2 3" xfId="4687"/>
    <cellStyle name="Normal 2 2 2 3 4 2 3 2" xfId="10463"/>
    <cellStyle name="Normal 2 2 2 3 4 2 4" xfId="7578"/>
    <cellStyle name="Normal 2 2 2 3 4 3" xfId="2567"/>
    <cellStyle name="Normal 2 2 2 3 4 3 2" xfId="5469"/>
    <cellStyle name="Normal 2 2 2 3 4 3 2 2" xfId="11245"/>
    <cellStyle name="Normal 2 2 2 3 4 3 3" xfId="8360"/>
    <cellStyle name="Normal 2 2 2 3 4 4" xfId="4029"/>
    <cellStyle name="Normal 2 2 2 3 4 4 2" xfId="9805"/>
    <cellStyle name="Normal 2 2 2 3 4 5" xfId="6920"/>
    <cellStyle name="Normal 2 2 2 3 5" xfId="1571"/>
    <cellStyle name="Normal 2 2 2 3 5 2" xfId="3055"/>
    <cellStyle name="Normal 2 2 2 3 5 2 2" xfId="5956"/>
    <cellStyle name="Normal 2 2 2 3 5 2 2 2" xfId="11732"/>
    <cellStyle name="Normal 2 2 2 3 5 2 3" xfId="8847"/>
    <cellStyle name="Normal 2 2 2 3 5 3" xfId="4516"/>
    <cellStyle name="Normal 2 2 2 3 5 3 2" xfId="10292"/>
    <cellStyle name="Normal 2 2 2 3 5 4" xfId="7407"/>
    <cellStyle name="Normal 2 2 2 3 6" xfId="2394"/>
    <cellStyle name="Normal 2 2 2 3 6 2" xfId="5298"/>
    <cellStyle name="Normal 2 2 2 3 6 2 2" xfId="11074"/>
    <cellStyle name="Normal 2 2 2 3 6 3" xfId="8189"/>
    <cellStyle name="Normal 2 2 2 3 7" xfId="3858"/>
    <cellStyle name="Normal 2 2 2 3 7 2" xfId="9634"/>
    <cellStyle name="Normal 2 2 2 3 8" xfId="6749"/>
    <cellStyle name="Normal 2 2 2 3 9" xfId="14266"/>
    <cellStyle name="Normal 2 2 2 4" xfId="894"/>
    <cellStyle name="Normal 2 2 2 4 2" xfId="1336"/>
    <cellStyle name="Normal 2 2 2 4 2 2" xfId="2040"/>
    <cellStyle name="Normal 2 2 2 4 2 2 2" xfId="3523"/>
    <cellStyle name="Normal 2 2 2 4 2 2 2 2" xfId="6424"/>
    <cellStyle name="Normal 2 2 2 4 2 2 2 2 2" xfId="12200"/>
    <cellStyle name="Normal 2 2 2 4 2 2 2 3" xfId="9315"/>
    <cellStyle name="Normal 2 2 2 4 2 2 3" xfId="4984"/>
    <cellStyle name="Normal 2 2 2 4 2 2 3 2" xfId="10760"/>
    <cellStyle name="Normal 2 2 2 4 2 2 4" xfId="7875"/>
    <cellStyle name="Normal 2 2 2 4 2 3" xfId="2865"/>
    <cellStyle name="Normal 2 2 2 4 2 3 2" xfId="5766"/>
    <cellStyle name="Normal 2 2 2 4 2 3 2 2" xfId="11542"/>
    <cellStyle name="Normal 2 2 2 4 2 3 3" xfId="8657"/>
    <cellStyle name="Normal 2 2 2 4 2 4" xfId="4326"/>
    <cellStyle name="Normal 2 2 2 4 2 4 2" xfId="10102"/>
    <cellStyle name="Normal 2 2 2 4 2 5" xfId="7217"/>
    <cellStyle name="Normal 2 2 2 4 3" xfId="1103"/>
    <cellStyle name="Normal 2 2 2 4 3 2" xfId="1807"/>
    <cellStyle name="Normal 2 2 2 4 3 2 2" xfId="3290"/>
    <cellStyle name="Normal 2 2 2 4 3 2 2 2" xfId="6191"/>
    <cellStyle name="Normal 2 2 2 4 3 2 2 2 2" xfId="11967"/>
    <cellStyle name="Normal 2 2 2 4 3 2 2 3" xfId="9082"/>
    <cellStyle name="Normal 2 2 2 4 3 2 3" xfId="4751"/>
    <cellStyle name="Normal 2 2 2 4 3 2 3 2" xfId="10527"/>
    <cellStyle name="Normal 2 2 2 4 3 2 4" xfId="7642"/>
    <cellStyle name="Normal 2 2 2 4 3 3" xfId="2632"/>
    <cellStyle name="Normal 2 2 2 4 3 3 2" xfId="5533"/>
    <cellStyle name="Normal 2 2 2 4 3 3 2 2" xfId="11309"/>
    <cellStyle name="Normal 2 2 2 4 3 3 3" xfId="8424"/>
    <cellStyle name="Normal 2 2 2 4 3 4" xfId="4093"/>
    <cellStyle name="Normal 2 2 2 4 3 4 2" xfId="9869"/>
    <cellStyle name="Normal 2 2 2 4 3 5" xfId="6984"/>
    <cellStyle name="Normal 2 2 2 4 4" xfId="1628"/>
    <cellStyle name="Normal 2 2 2 4 4 2" xfId="3111"/>
    <cellStyle name="Normal 2 2 2 4 4 2 2" xfId="6012"/>
    <cellStyle name="Normal 2 2 2 4 4 2 2 2" xfId="11788"/>
    <cellStyle name="Normal 2 2 2 4 4 2 3" xfId="8903"/>
    <cellStyle name="Normal 2 2 2 4 4 3" xfId="4572"/>
    <cellStyle name="Normal 2 2 2 4 4 3 2" xfId="10348"/>
    <cellStyle name="Normal 2 2 2 4 4 4" xfId="7463"/>
    <cellStyle name="Normal 2 2 2 4 5" xfId="2451"/>
    <cellStyle name="Normal 2 2 2 4 5 2" xfId="5354"/>
    <cellStyle name="Normal 2 2 2 4 5 2 2" xfId="11130"/>
    <cellStyle name="Normal 2 2 2 4 5 3" xfId="8245"/>
    <cellStyle name="Normal 2 2 2 4 6" xfId="3914"/>
    <cellStyle name="Normal 2 2 2 4 6 2" xfId="9690"/>
    <cellStyle name="Normal 2 2 2 4 7" xfId="6805"/>
    <cellStyle name="Normal 2 2 2 4 8" xfId="14267"/>
    <cellStyle name="Normal 2 2 2 5" xfId="1220"/>
    <cellStyle name="Normal 2 2 2 5 2" xfId="1924"/>
    <cellStyle name="Normal 2 2 2 5 2 2" xfId="3407"/>
    <cellStyle name="Normal 2 2 2 5 2 2 2" xfId="6308"/>
    <cellStyle name="Normal 2 2 2 5 2 2 2 2" xfId="12084"/>
    <cellStyle name="Normal 2 2 2 5 2 2 3" xfId="9199"/>
    <cellStyle name="Normal 2 2 2 5 2 3" xfId="4868"/>
    <cellStyle name="Normal 2 2 2 5 2 3 2" xfId="10644"/>
    <cellStyle name="Normal 2 2 2 5 2 4" xfId="7759"/>
    <cellStyle name="Normal 2 2 2 5 3" xfId="2749"/>
    <cellStyle name="Normal 2 2 2 5 3 2" xfId="5650"/>
    <cellStyle name="Normal 2 2 2 5 3 2 2" xfId="11426"/>
    <cellStyle name="Normal 2 2 2 5 3 3" xfId="8541"/>
    <cellStyle name="Normal 2 2 2 5 4" xfId="4210"/>
    <cellStyle name="Normal 2 2 2 5 4 2" xfId="9986"/>
    <cellStyle name="Normal 2 2 2 5 5" xfId="7101"/>
    <cellStyle name="Normal 2 2 2 5 6" xfId="14268"/>
    <cellStyle name="Normal 2 2 2 6" xfId="983"/>
    <cellStyle name="Normal 2 2 2 6 2" xfId="1691"/>
    <cellStyle name="Normal 2 2 2 6 2 2" xfId="3174"/>
    <cellStyle name="Normal 2 2 2 6 2 2 2" xfId="6075"/>
    <cellStyle name="Normal 2 2 2 6 2 2 2 2" xfId="11851"/>
    <cellStyle name="Normal 2 2 2 6 2 2 3" xfId="8966"/>
    <cellStyle name="Normal 2 2 2 6 2 3" xfId="4635"/>
    <cellStyle name="Normal 2 2 2 6 2 3 2" xfId="10411"/>
    <cellStyle name="Normal 2 2 2 6 2 4" xfId="7526"/>
    <cellStyle name="Normal 2 2 2 6 3" xfId="2515"/>
    <cellStyle name="Normal 2 2 2 6 3 2" xfId="5417"/>
    <cellStyle name="Normal 2 2 2 6 3 2 2" xfId="11193"/>
    <cellStyle name="Normal 2 2 2 6 3 3" xfId="8308"/>
    <cellStyle name="Normal 2 2 2 6 4" xfId="3977"/>
    <cellStyle name="Normal 2 2 2 6 4 2" xfId="9753"/>
    <cellStyle name="Normal 2 2 2 6 5" xfId="6868"/>
    <cellStyle name="Normal 2 2 2 6 6" xfId="14269"/>
    <cellStyle name="Normal 2 2 2 7" xfId="2158"/>
    <cellStyle name="Normal 2 2 2 7 2" xfId="3637"/>
    <cellStyle name="Normal 2 2 2 7 2 2" xfId="6538"/>
    <cellStyle name="Normal 2 2 2 7 2 2 2" xfId="12314"/>
    <cellStyle name="Normal 2 2 2 7 2 3" xfId="9429"/>
    <cellStyle name="Normal 2 2 2 7 3" xfId="5098"/>
    <cellStyle name="Normal 2 2 2 7 3 2" xfId="10874"/>
    <cellStyle name="Normal 2 2 2 7 4" xfId="7989"/>
    <cellStyle name="Normal 2 2 2 7 5" xfId="17232"/>
    <cellStyle name="Normal 2 2 2 8" xfId="2217"/>
    <cellStyle name="Normal 2 2 2 8 2" xfId="3694"/>
    <cellStyle name="Normal 2 2 2 8 2 2" xfId="6595"/>
    <cellStyle name="Normal 2 2 2 8 2 2 2" xfId="12371"/>
    <cellStyle name="Normal 2 2 2 8 2 3" xfId="9486"/>
    <cellStyle name="Normal 2 2 2 8 3" xfId="5155"/>
    <cellStyle name="Normal 2 2 2 8 3 2" xfId="10931"/>
    <cellStyle name="Normal 2 2 2 8 4" xfId="8046"/>
    <cellStyle name="Normal 2 2 2 9" xfId="1487"/>
    <cellStyle name="Normal 2 2 2 9 2" xfId="2974"/>
    <cellStyle name="Normal 2 2 2 9 2 2" xfId="5875"/>
    <cellStyle name="Normal 2 2 2 9 2 2 2" xfId="11651"/>
    <cellStyle name="Normal 2 2 2 9 2 3" xfId="8766"/>
    <cellStyle name="Normal 2 2 2 9 3" xfId="4435"/>
    <cellStyle name="Normal 2 2 2 9 3 2" xfId="10211"/>
    <cellStyle name="Normal 2 2 2 9 4" xfId="7326"/>
    <cellStyle name="Normal 2 2 3" xfId="652"/>
    <cellStyle name="Normal 2 2 3 10" xfId="2320"/>
    <cellStyle name="Normal 2 2 3 10 2" xfId="5225"/>
    <cellStyle name="Normal 2 2 3 10 2 2" xfId="11001"/>
    <cellStyle name="Normal 2 2 3 10 3" xfId="8116"/>
    <cellStyle name="Normal 2 2 3 11" xfId="3785"/>
    <cellStyle name="Normal 2 2 3 11 2" xfId="9561"/>
    <cellStyle name="Normal 2 2 3 12" xfId="6676"/>
    <cellStyle name="Normal 2 2 3 13" xfId="14270"/>
    <cellStyle name="Normal 2 2 3 2" xfId="689"/>
    <cellStyle name="Normal 2 2 3 2 10" xfId="3815"/>
    <cellStyle name="Normal 2 2 3 2 10 2" xfId="9591"/>
    <cellStyle name="Normal 2 2 3 2 11" xfId="6706"/>
    <cellStyle name="Normal 2 2 3 2 2" xfId="862"/>
    <cellStyle name="Normal 2 2 3 2 2 2" xfId="1193"/>
    <cellStyle name="Normal 2 2 3 2 2 2 2" xfId="1426"/>
    <cellStyle name="Normal 2 2 3 2 2 2 2 2" xfId="2130"/>
    <cellStyle name="Normal 2 2 3 2 2 2 2 2 2" xfId="3613"/>
    <cellStyle name="Normal 2 2 3 2 2 2 2 2 2 2" xfId="6514"/>
    <cellStyle name="Normal 2 2 3 2 2 2 2 2 2 2 2" xfId="12290"/>
    <cellStyle name="Normal 2 2 3 2 2 2 2 2 2 3" xfId="9405"/>
    <cellStyle name="Normal 2 2 3 2 2 2 2 2 3" xfId="5074"/>
    <cellStyle name="Normal 2 2 3 2 2 2 2 2 3 2" xfId="10850"/>
    <cellStyle name="Normal 2 2 3 2 2 2 2 2 4" xfId="7965"/>
    <cellStyle name="Normal 2 2 3 2 2 2 2 3" xfId="2955"/>
    <cellStyle name="Normal 2 2 3 2 2 2 2 3 2" xfId="5856"/>
    <cellStyle name="Normal 2 2 3 2 2 2 2 3 2 2" xfId="11632"/>
    <cellStyle name="Normal 2 2 3 2 2 2 2 3 3" xfId="8747"/>
    <cellStyle name="Normal 2 2 3 2 2 2 2 4" xfId="4416"/>
    <cellStyle name="Normal 2 2 3 2 2 2 2 4 2" xfId="10192"/>
    <cellStyle name="Normal 2 2 3 2 2 2 2 5" xfId="7307"/>
    <cellStyle name="Normal 2 2 3 2 2 2 3" xfId="1897"/>
    <cellStyle name="Normal 2 2 3 2 2 2 3 2" xfId="3380"/>
    <cellStyle name="Normal 2 2 3 2 2 2 3 2 2" xfId="6281"/>
    <cellStyle name="Normal 2 2 3 2 2 2 3 2 2 2" xfId="12057"/>
    <cellStyle name="Normal 2 2 3 2 2 2 3 2 3" xfId="9172"/>
    <cellStyle name="Normal 2 2 3 2 2 2 3 3" xfId="4841"/>
    <cellStyle name="Normal 2 2 3 2 2 2 3 3 2" xfId="10617"/>
    <cellStyle name="Normal 2 2 3 2 2 2 3 4" xfId="7732"/>
    <cellStyle name="Normal 2 2 3 2 2 2 4" xfId="2722"/>
    <cellStyle name="Normal 2 2 3 2 2 2 4 2" xfId="5623"/>
    <cellStyle name="Normal 2 2 3 2 2 2 4 2 2" xfId="11399"/>
    <cellStyle name="Normal 2 2 3 2 2 2 4 3" xfId="8514"/>
    <cellStyle name="Normal 2 2 3 2 2 2 5" xfId="4183"/>
    <cellStyle name="Normal 2 2 3 2 2 2 5 2" xfId="9959"/>
    <cellStyle name="Normal 2 2 3 2 2 2 6" xfId="7074"/>
    <cellStyle name="Normal 2 2 3 2 2 3" xfId="1310"/>
    <cellStyle name="Normal 2 2 3 2 2 3 2" xfId="2014"/>
    <cellStyle name="Normal 2 2 3 2 2 3 2 2" xfId="3497"/>
    <cellStyle name="Normal 2 2 3 2 2 3 2 2 2" xfId="6398"/>
    <cellStyle name="Normal 2 2 3 2 2 3 2 2 2 2" xfId="12174"/>
    <cellStyle name="Normal 2 2 3 2 2 3 2 2 3" xfId="9289"/>
    <cellStyle name="Normal 2 2 3 2 2 3 2 3" xfId="4958"/>
    <cellStyle name="Normal 2 2 3 2 2 3 2 3 2" xfId="10734"/>
    <cellStyle name="Normal 2 2 3 2 2 3 2 4" xfId="7849"/>
    <cellStyle name="Normal 2 2 3 2 2 3 3" xfId="2839"/>
    <cellStyle name="Normal 2 2 3 2 2 3 3 2" xfId="5740"/>
    <cellStyle name="Normal 2 2 3 2 2 3 3 2 2" xfId="11516"/>
    <cellStyle name="Normal 2 2 3 2 2 3 3 3" xfId="8631"/>
    <cellStyle name="Normal 2 2 3 2 2 3 4" xfId="4300"/>
    <cellStyle name="Normal 2 2 3 2 2 3 4 2" xfId="10076"/>
    <cellStyle name="Normal 2 2 3 2 2 3 5" xfId="7191"/>
    <cellStyle name="Normal 2 2 3 2 2 4" xfId="1074"/>
    <cellStyle name="Normal 2 2 3 2 2 4 2" xfId="1781"/>
    <cellStyle name="Normal 2 2 3 2 2 4 2 2" xfId="3264"/>
    <cellStyle name="Normal 2 2 3 2 2 4 2 2 2" xfId="6165"/>
    <cellStyle name="Normal 2 2 3 2 2 4 2 2 2 2" xfId="11941"/>
    <cellStyle name="Normal 2 2 3 2 2 4 2 2 3" xfId="9056"/>
    <cellStyle name="Normal 2 2 3 2 2 4 2 3" xfId="4725"/>
    <cellStyle name="Normal 2 2 3 2 2 4 2 3 2" xfId="10501"/>
    <cellStyle name="Normal 2 2 3 2 2 4 2 4" xfId="7616"/>
    <cellStyle name="Normal 2 2 3 2 2 4 3" xfId="2605"/>
    <cellStyle name="Normal 2 2 3 2 2 4 3 2" xfId="5507"/>
    <cellStyle name="Normal 2 2 3 2 2 4 3 2 2" xfId="11283"/>
    <cellStyle name="Normal 2 2 3 2 2 4 3 3" xfId="8398"/>
    <cellStyle name="Normal 2 2 3 2 2 4 4" xfId="4067"/>
    <cellStyle name="Normal 2 2 3 2 2 4 4 2" xfId="9843"/>
    <cellStyle name="Normal 2 2 3 2 2 4 5" xfId="6958"/>
    <cellStyle name="Normal 2 2 3 2 2 5" xfId="1609"/>
    <cellStyle name="Normal 2 2 3 2 2 5 2" xfId="3093"/>
    <cellStyle name="Normal 2 2 3 2 2 5 2 2" xfId="5994"/>
    <cellStyle name="Normal 2 2 3 2 2 5 2 2 2" xfId="11770"/>
    <cellStyle name="Normal 2 2 3 2 2 5 2 3" xfId="8885"/>
    <cellStyle name="Normal 2 2 3 2 2 5 3" xfId="4554"/>
    <cellStyle name="Normal 2 2 3 2 2 5 3 2" xfId="10330"/>
    <cellStyle name="Normal 2 2 3 2 2 5 4" xfId="7445"/>
    <cellStyle name="Normal 2 2 3 2 2 6" xfId="2432"/>
    <cellStyle name="Normal 2 2 3 2 2 6 2" xfId="5336"/>
    <cellStyle name="Normal 2 2 3 2 2 6 2 2" xfId="11112"/>
    <cellStyle name="Normal 2 2 3 2 2 6 3" xfId="8227"/>
    <cellStyle name="Normal 2 2 3 2 2 7" xfId="3896"/>
    <cellStyle name="Normal 2 2 3 2 2 7 2" xfId="9672"/>
    <cellStyle name="Normal 2 2 3 2 2 8" xfId="6787"/>
    <cellStyle name="Normal 2 2 3 2 3" xfId="932"/>
    <cellStyle name="Normal 2 2 3 2 3 2" xfId="1370"/>
    <cellStyle name="Normal 2 2 3 2 3 2 2" xfId="2074"/>
    <cellStyle name="Normal 2 2 3 2 3 2 2 2" xfId="3557"/>
    <cellStyle name="Normal 2 2 3 2 3 2 2 2 2" xfId="6458"/>
    <cellStyle name="Normal 2 2 3 2 3 2 2 2 2 2" xfId="12234"/>
    <cellStyle name="Normal 2 2 3 2 3 2 2 2 3" xfId="9349"/>
    <cellStyle name="Normal 2 2 3 2 3 2 2 3" xfId="5018"/>
    <cellStyle name="Normal 2 2 3 2 3 2 2 3 2" xfId="10794"/>
    <cellStyle name="Normal 2 2 3 2 3 2 2 4" xfId="7909"/>
    <cellStyle name="Normal 2 2 3 2 3 2 3" xfId="2899"/>
    <cellStyle name="Normal 2 2 3 2 3 2 3 2" xfId="5800"/>
    <cellStyle name="Normal 2 2 3 2 3 2 3 2 2" xfId="11576"/>
    <cellStyle name="Normal 2 2 3 2 3 2 3 3" xfId="8691"/>
    <cellStyle name="Normal 2 2 3 2 3 2 4" xfId="4360"/>
    <cellStyle name="Normal 2 2 3 2 3 2 4 2" xfId="10136"/>
    <cellStyle name="Normal 2 2 3 2 3 2 5" xfId="7251"/>
    <cellStyle name="Normal 2 2 3 2 3 3" xfId="1137"/>
    <cellStyle name="Normal 2 2 3 2 3 3 2" xfId="1841"/>
    <cellStyle name="Normal 2 2 3 2 3 3 2 2" xfId="3324"/>
    <cellStyle name="Normal 2 2 3 2 3 3 2 2 2" xfId="6225"/>
    <cellStyle name="Normal 2 2 3 2 3 3 2 2 2 2" xfId="12001"/>
    <cellStyle name="Normal 2 2 3 2 3 3 2 2 3" xfId="9116"/>
    <cellStyle name="Normal 2 2 3 2 3 3 2 3" xfId="4785"/>
    <cellStyle name="Normal 2 2 3 2 3 3 2 3 2" xfId="10561"/>
    <cellStyle name="Normal 2 2 3 2 3 3 2 4" xfId="7676"/>
    <cellStyle name="Normal 2 2 3 2 3 3 3" xfId="2666"/>
    <cellStyle name="Normal 2 2 3 2 3 3 3 2" xfId="5567"/>
    <cellStyle name="Normal 2 2 3 2 3 3 3 2 2" xfId="11343"/>
    <cellStyle name="Normal 2 2 3 2 3 3 3 3" xfId="8458"/>
    <cellStyle name="Normal 2 2 3 2 3 3 4" xfId="4127"/>
    <cellStyle name="Normal 2 2 3 2 3 3 4 2" xfId="9903"/>
    <cellStyle name="Normal 2 2 3 2 3 3 5" xfId="7018"/>
    <cellStyle name="Normal 2 2 3 2 3 4" xfId="1666"/>
    <cellStyle name="Normal 2 2 3 2 3 4 2" xfId="3149"/>
    <cellStyle name="Normal 2 2 3 2 3 4 2 2" xfId="6050"/>
    <cellStyle name="Normal 2 2 3 2 3 4 2 2 2" xfId="11826"/>
    <cellStyle name="Normal 2 2 3 2 3 4 2 3" xfId="8941"/>
    <cellStyle name="Normal 2 2 3 2 3 4 3" xfId="4610"/>
    <cellStyle name="Normal 2 2 3 2 3 4 3 2" xfId="10386"/>
    <cellStyle name="Normal 2 2 3 2 3 4 4" xfId="7501"/>
    <cellStyle name="Normal 2 2 3 2 3 5" xfId="2489"/>
    <cellStyle name="Normal 2 2 3 2 3 5 2" xfId="5392"/>
    <cellStyle name="Normal 2 2 3 2 3 5 2 2" xfId="11168"/>
    <cellStyle name="Normal 2 2 3 2 3 5 3" xfId="8283"/>
    <cellStyle name="Normal 2 2 3 2 3 6" xfId="3952"/>
    <cellStyle name="Normal 2 2 3 2 3 6 2" xfId="9728"/>
    <cellStyle name="Normal 2 2 3 2 3 7" xfId="6843"/>
    <cellStyle name="Normal 2 2 3 2 4" xfId="1254"/>
    <cellStyle name="Normal 2 2 3 2 4 2" xfId="1958"/>
    <cellStyle name="Normal 2 2 3 2 4 2 2" xfId="3441"/>
    <cellStyle name="Normal 2 2 3 2 4 2 2 2" xfId="6342"/>
    <cellStyle name="Normal 2 2 3 2 4 2 2 2 2" xfId="12118"/>
    <cellStyle name="Normal 2 2 3 2 4 2 2 3" xfId="9233"/>
    <cellStyle name="Normal 2 2 3 2 4 2 3" xfId="4902"/>
    <cellStyle name="Normal 2 2 3 2 4 2 3 2" xfId="10678"/>
    <cellStyle name="Normal 2 2 3 2 4 2 4" xfId="7793"/>
    <cellStyle name="Normal 2 2 3 2 4 3" xfId="2783"/>
    <cellStyle name="Normal 2 2 3 2 4 3 2" xfId="5684"/>
    <cellStyle name="Normal 2 2 3 2 4 3 2 2" xfId="11460"/>
    <cellStyle name="Normal 2 2 3 2 4 3 3" xfId="8575"/>
    <cellStyle name="Normal 2 2 3 2 4 4" xfId="4244"/>
    <cellStyle name="Normal 2 2 3 2 4 4 2" xfId="10020"/>
    <cellStyle name="Normal 2 2 3 2 4 5" xfId="7135"/>
    <cellStyle name="Normal 2 2 3 2 5" xfId="1017"/>
    <cellStyle name="Normal 2 2 3 2 5 2" xfId="1725"/>
    <cellStyle name="Normal 2 2 3 2 5 2 2" xfId="3208"/>
    <cellStyle name="Normal 2 2 3 2 5 2 2 2" xfId="6109"/>
    <cellStyle name="Normal 2 2 3 2 5 2 2 2 2" xfId="11885"/>
    <cellStyle name="Normal 2 2 3 2 5 2 2 3" xfId="9000"/>
    <cellStyle name="Normal 2 2 3 2 5 2 3" xfId="4669"/>
    <cellStyle name="Normal 2 2 3 2 5 2 3 2" xfId="10445"/>
    <cellStyle name="Normal 2 2 3 2 5 2 4" xfId="7560"/>
    <cellStyle name="Normal 2 2 3 2 5 3" xfId="2549"/>
    <cellStyle name="Normal 2 2 3 2 5 3 2" xfId="5451"/>
    <cellStyle name="Normal 2 2 3 2 5 3 2 2" xfId="11227"/>
    <cellStyle name="Normal 2 2 3 2 5 3 3" xfId="8342"/>
    <cellStyle name="Normal 2 2 3 2 5 4" xfId="4011"/>
    <cellStyle name="Normal 2 2 3 2 5 4 2" xfId="9787"/>
    <cellStyle name="Normal 2 2 3 2 5 5" xfId="6902"/>
    <cellStyle name="Normal 2 2 3 2 6" xfId="2192"/>
    <cellStyle name="Normal 2 2 3 2 6 2" xfId="3671"/>
    <cellStyle name="Normal 2 2 3 2 6 2 2" xfId="6572"/>
    <cellStyle name="Normal 2 2 3 2 6 2 2 2" xfId="12348"/>
    <cellStyle name="Normal 2 2 3 2 6 2 3" xfId="9463"/>
    <cellStyle name="Normal 2 2 3 2 6 3" xfId="5132"/>
    <cellStyle name="Normal 2 2 3 2 6 3 2" xfId="10908"/>
    <cellStyle name="Normal 2 2 3 2 6 4" xfId="8023"/>
    <cellStyle name="Normal 2 2 3 2 7" xfId="2251"/>
    <cellStyle name="Normal 2 2 3 2 7 2" xfId="3728"/>
    <cellStyle name="Normal 2 2 3 2 7 2 2" xfId="6629"/>
    <cellStyle name="Normal 2 2 3 2 7 2 2 2" xfId="12405"/>
    <cellStyle name="Normal 2 2 3 2 7 2 3" xfId="9520"/>
    <cellStyle name="Normal 2 2 3 2 7 3" xfId="5189"/>
    <cellStyle name="Normal 2 2 3 2 7 3 2" xfId="10965"/>
    <cellStyle name="Normal 2 2 3 2 7 4" xfId="8080"/>
    <cellStyle name="Normal 2 2 3 2 8" xfId="1526"/>
    <cellStyle name="Normal 2 2 3 2 8 2" xfId="3012"/>
    <cellStyle name="Normal 2 2 3 2 8 2 2" xfId="5913"/>
    <cellStyle name="Normal 2 2 3 2 8 2 2 2" xfId="11689"/>
    <cellStyle name="Normal 2 2 3 2 8 2 3" xfId="8804"/>
    <cellStyle name="Normal 2 2 3 2 8 3" xfId="4473"/>
    <cellStyle name="Normal 2 2 3 2 8 3 2" xfId="10249"/>
    <cellStyle name="Normal 2 2 3 2 8 4" xfId="7364"/>
    <cellStyle name="Normal 2 2 3 2 9" xfId="2350"/>
    <cellStyle name="Normal 2 2 3 2 9 2" xfId="5255"/>
    <cellStyle name="Normal 2 2 3 2 9 2 2" xfId="11031"/>
    <cellStyle name="Normal 2 2 3 2 9 3" xfId="8146"/>
    <cellStyle name="Normal 2 2 3 3" xfId="829"/>
    <cellStyle name="Normal 2 2 3 3 2" xfId="1163"/>
    <cellStyle name="Normal 2 2 3 3 2 2" xfId="1396"/>
    <cellStyle name="Normal 2 2 3 3 2 2 2" xfId="2100"/>
    <cellStyle name="Normal 2 2 3 3 2 2 2 2" xfId="3583"/>
    <cellStyle name="Normal 2 2 3 3 2 2 2 2 2" xfId="6484"/>
    <cellStyle name="Normal 2 2 3 3 2 2 2 2 2 2" xfId="12260"/>
    <cellStyle name="Normal 2 2 3 3 2 2 2 2 3" xfId="9375"/>
    <cellStyle name="Normal 2 2 3 3 2 2 2 3" xfId="5044"/>
    <cellStyle name="Normal 2 2 3 3 2 2 2 3 2" xfId="10820"/>
    <cellStyle name="Normal 2 2 3 3 2 2 2 4" xfId="7935"/>
    <cellStyle name="Normal 2 2 3 3 2 2 3" xfId="2925"/>
    <cellStyle name="Normal 2 2 3 3 2 2 3 2" xfId="5826"/>
    <cellStyle name="Normal 2 2 3 3 2 2 3 2 2" xfId="11602"/>
    <cellStyle name="Normal 2 2 3 3 2 2 3 3" xfId="8717"/>
    <cellStyle name="Normal 2 2 3 3 2 2 4" xfId="4386"/>
    <cellStyle name="Normal 2 2 3 3 2 2 4 2" xfId="10162"/>
    <cellStyle name="Normal 2 2 3 3 2 2 5" xfId="7277"/>
    <cellStyle name="Normal 2 2 3 3 2 3" xfId="1867"/>
    <cellStyle name="Normal 2 2 3 3 2 3 2" xfId="3350"/>
    <cellStyle name="Normal 2 2 3 3 2 3 2 2" xfId="6251"/>
    <cellStyle name="Normal 2 2 3 3 2 3 2 2 2" xfId="12027"/>
    <cellStyle name="Normal 2 2 3 3 2 3 2 3" xfId="9142"/>
    <cellStyle name="Normal 2 2 3 3 2 3 3" xfId="4811"/>
    <cellStyle name="Normal 2 2 3 3 2 3 3 2" xfId="10587"/>
    <cellStyle name="Normal 2 2 3 3 2 3 4" xfId="7702"/>
    <cellStyle name="Normal 2 2 3 3 2 4" xfId="2692"/>
    <cellStyle name="Normal 2 2 3 3 2 4 2" xfId="5593"/>
    <cellStyle name="Normal 2 2 3 3 2 4 2 2" xfId="11369"/>
    <cellStyle name="Normal 2 2 3 3 2 4 3" xfId="8484"/>
    <cellStyle name="Normal 2 2 3 3 2 5" xfId="4153"/>
    <cellStyle name="Normal 2 2 3 3 2 5 2" xfId="9929"/>
    <cellStyle name="Normal 2 2 3 3 2 6" xfId="7044"/>
    <cellStyle name="Normal 2 2 3 3 3" xfId="1280"/>
    <cellStyle name="Normal 2 2 3 3 3 2" xfId="1984"/>
    <cellStyle name="Normal 2 2 3 3 3 2 2" xfId="3467"/>
    <cellStyle name="Normal 2 2 3 3 3 2 2 2" xfId="6368"/>
    <cellStyle name="Normal 2 2 3 3 3 2 2 2 2" xfId="12144"/>
    <cellStyle name="Normal 2 2 3 3 3 2 2 3" xfId="9259"/>
    <cellStyle name="Normal 2 2 3 3 3 2 3" xfId="4928"/>
    <cellStyle name="Normal 2 2 3 3 3 2 3 2" xfId="10704"/>
    <cellStyle name="Normal 2 2 3 3 3 2 4" xfId="7819"/>
    <cellStyle name="Normal 2 2 3 3 3 3" xfId="2809"/>
    <cellStyle name="Normal 2 2 3 3 3 3 2" xfId="5710"/>
    <cellStyle name="Normal 2 2 3 3 3 3 2 2" xfId="11486"/>
    <cellStyle name="Normal 2 2 3 3 3 3 3" xfId="8601"/>
    <cellStyle name="Normal 2 2 3 3 3 4" xfId="4270"/>
    <cellStyle name="Normal 2 2 3 3 3 4 2" xfId="10046"/>
    <cellStyle name="Normal 2 2 3 3 3 5" xfId="7161"/>
    <cellStyle name="Normal 2 2 3 3 4" xfId="1044"/>
    <cellStyle name="Normal 2 2 3 3 4 2" xfId="1751"/>
    <cellStyle name="Normal 2 2 3 3 4 2 2" xfId="3234"/>
    <cellStyle name="Normal 2 2 3 3 4 2 2 2" xfId="6135"/>
    <cellStyle name="Normal 2 2 3 3 4 2 2 2 2" xfId="11911"/>
    <cellStyle name="Normal 2 2 3 3 4 2 2 3" xfId="9026"/>
    <cellStyle name="Normal 2 2 3 3 4 2 3" xfId="4695"/>
    <cellStyle name="Normal 2 2 3 3 4 2 3 2" xfId="10471"/>
    <cellStyle name="Normal 2 2 3 3 4 2 4" xfId="7586"/>
    <cellStyle name="Normal 2 2 3 3 4 3" xfId="2575"/>
    <cellStyle name="Normal 2 2 3 3 4 3 2" xfId="5477"/>
    <cellStyle name="Normal 2 2 3 3 4 3 2 2" xfId="11253"/>
    <cellStyle name="Normal 2 2 3 3 4 3 3" xfId="8368"/>
    <cellStyle name="Normal 2 2 3 3 4 4" xfId="4037"/>
    <cellStyle name="Normal 2 2 3 3 4 4 2" xfId="9813"/>
    <cellStyle name="Normal 2 2 3 3 4 5" xfId="6928"/>
    <cellStyle name="Normal 2 2 3 3 5" xfId="1579"/>
    <cellStyle name="Normal 2 2 3 3 5 2" xfId="3063"/>
    <cellStyle name="Normal 2 2 3 3 5 2 2" xfId="5964"/>
    <cellStyle name="Normal 2 2 3 3 5 2 2 2" xfId="11740"/>
    <cellStyle name="Normal 2 2 3 3 5 2 3" xfId="8855"/>
    <cellStyle name="Normal 2 2 3 3 5 3" xfId="4524"/>
    <cellStyle name="Normal 2 2 3 3 5 3 2" xfId="10300"/>
    <cellStyle name="Normal 2 2 3 3 5 4" xfId="7415"/>
    <cellStyle name="Normal 2 2 3 3 6" xfId="2402"/>
    <cellStyle name="Normal 2 2 3 3 6 2" xfId="5306"/>
    <cellStyle name="Normal 2 2 3 3 6 2 2" xfId="11082"/>
    <cellStyle name="Normal 2 2 3 3 6 3" xfId="8197"/>
    <cellStyle name="Normal 2 2 3 3 7" xfId="3866"/>
    <cellStyle name="Normal 2 2 3 3 7 2" xfId="9642"/>
    <cellStyle name="Normal 2 2 3 3 8" xfId="6757"/>
    <cellStyle name="Normal 2 2 3 4" xfId="902"/>
    <cellStyle name="Normal 2 2 3 4 2" xfId="1344"/>
    <cellStyle name="Normal 2 2 3 4 2 2" xfId="2048"/>
    <cellStyle name="Normal 2 2 3 4 2 2 2" xfId="3531"/>
    <cellStyle name="Normal 2 2 3 4 2 2 2 2" xfId="6432"/>
    <cellStyle name="Normal 2 2 3 4 2 2 2 2 2" xfId="12208"/>
    <cellStyle name="Normal 2 2 3 4 2 2 2 3" xfId="9323"/>
    <cellStyle name="Normal 2 2 3 4 2 2 3" xfId="4992"/>
    <cellStyle name="Normal 2 2 3 4 2 2 3 2" xfId="10768"/>
    <cellStyle name="Normal 2 2 3 4 2 2 4" xfId="7883"/>
    <cellStyle name="Normal 2 2 3 4 2 3" xfId="2873"/>
    <cellStyle name="Normal 2 2 3 4 2 3 2" xfId="5774"/>
    <cellStyle name="Normal 2 2 3 4 2 3 2 2" xfId="11550"/>
    <cellStyle name="Normal 2 2 3 4 2 3 3" xfId="8665"/>
    <cellStyle name="Normal 2 2 3 4 2 4" xfId="4334"/>
    <cellStyle name="Normal 2 2 3 4 2 4 2" xfId="10110"/>
    <cellStyle name="Normal 2 2 3 4 2 5" xfId="7225"/>
    <cellStyle name="Normal 2 2 3 4 3" xfId="1111"/>
    <cellStyle name="Normal 2 2 3 4 3 2" xfId="1815"/>
    <cellStyle name="Normal 2 2 3 4 3 2 2" xfId="3298"/>
    <cellStyle name="Normal 2 2 3 4 3 2 2 2" xfId="6199"/>
    <cellStyle name="Normal 2 2 3 4 3 2 2 2 2" xfId="11975"/>
    <cellStyle name="Normal 2 2 3 4 3 2 2 3" xfId="9090"/>
    <cellStyle name="Normal 2 2 3 4 3 2 3" xfId="4759"/>
    <cellStyle name="Normal 2 2 3 4 3 2 3 2" xfId="10535"/>
    <cellStyle name="Normal 2 2 3 4 3 2 4" xfId="7650"/>
    <cellStyle name="Normal 2 2 3 4 3 3" xfId="2640"/>
    <cellStyle name="Normal 2 2 3 4 3 3 2" xfId="5541"/>
    <cellStyle name="Normal 2 2 3 4 3 3 2 2" xfId="11317"/>
    <cellStyle name="Normal 2 2 3 4 3 3 3" xfId="8432"/>
    <cellStyle name="Normal 2 2 3 4 3 4" xfId="4101"/>
    <cellStyle name="Normal 2 2 3 4 3 4 2" xfId="9877"/>
    <cellStyle name="Normal 2 2 3 4 3 5" xfId="6992"/>
    <cellStyle name="Normal 2 2 3 4 4" xfId="1636"/>
    <cellStyle name="Normal 2 2 3 4 4 2" xfId="3119"/>
    <cellStyle name="Normal 2 2 3 4 4 2 2" xfId="6020"/>
    <cellStyle name="Normal 2 2 3 4 4 2 2 2" xfId="11796"/>
    <cellStyle name="Normal 2 2 3 4 4 2 3" xfId="8911"/>
    <cellStyle name="Normal 2 2 3 4 4 3" xfId="4580"/>
    <cellStyle name="Normal 2 2 3 4 4 3 2" xfId="10356"/>
    <cellStyle name="Normal 2 2 3 4 4 4" xfId="7471"/>
    <cellStyle name="Normal 2 2 3 4 5" xfId="2459"/>
    <cellStyle name="Normal 2 2 3 4 5 2" xfId="5362"/>
    <cellStyle name="Normal 2 2 3 4 5 2 2" xfId="11138"/>
    <cellStyle name="Normal 2 2 3 4 5 3" xfId="8253"/>
    <cellStyle name="Normal 2 2 3 4 6" xfId="3922"/>
    <cellStyle name="Normal 2 2 3 4 6 2" xfId="9698"/>
    <cellStyle name="Normal 2 2 3 4 7" xfId="6813"/>
    <cellStyle name="Normal 2 2 3 5" xfId="1228"/>
    <cellStyle name="Normal 2 2 3 5 2" xfId="1932"/>
    <cellStyle name="Normal 2 2 3 5 2 2" xfId="3415"/>
    <cellStyle name="Normal 2 2 3 5 2 2 2" xfId="6316"/>
    <cellStyle name="Normal 2 2 3 5 2 2 2 2" xfId="12092"/>
    <cellStyle name="Normal 2 2 3 5 2 2 3" xfId="9207"/>
    <cellStyle name="Normal 2 2 3 5 2 3" xfId="4876"/>
    <cellStyle name="Normal 2 2 3 5 2 3 2" xfId="10652"/>
    <cellStyle name="Normal 2 2 3 5 2 4" xfId="7767"/>
    <cellStyle name="Normal 2 2 3 5 3" xfId="2757"/>
    <cellStyle name="Normal 2 2 3 5 3 2" xfId="5658"/>
    <cellStyle name="Normal 2 2 3 5 3 2 2" xfId="11434"/>
    <cellStyle name="Normal 2 2 3 5 3 3" xfId="8549"/>
    <cellStyle name="Normal 2 2 3 5 4" xfId="4218"/>
    <cellStyle name="Normal 2 2 3 5 4 2" xfId="9994"/>
    <cellStyle name="Normal 2 2 3 5 5" xfId="7109"/>
    <cellStyle name="Normal 2 2 3 6" xfId="991"/>
    <cellStyle name="Normal 2 2 3 6 2" xfId="1699"/>
    <cellStyle name="Normal 2 2 3 6 2 2" xfId="3182"/>
    <cellStyle name="Normal 2 2 3 6 2 2 2" xfId="6083"/>
    <cellStyle name="Normal 2 2 3 6 2 2 2 2" xfId="11859"/>
    <cellStyle name="Normal 2 2 3 6 2 2 3" xfId="8974"/>
    <cellStyle name="Normal 2 2 3 6 2 3" xfId="4643"/>
    <cellStyle name="Normal 2 2 3 6 2 3 2" xfId="10419"/>
    <cellStyle name="Normal 2 2 3 6 2 4" xfId="7534"/>
    <cellStyle name="Normal 2 2 3 6 3" xfId="2523"/>
    <cellStyle name="Normal 2 2 3 6 3 2" xfId="5425"/>
    <cellStyle name="Normal 2 2 3 6 3 2 2" xfId="11201"/>
    <cellStyle name="Normal 2 2 3 6 3 3" xfId="8316"/>
    <cellStyle name="Normal 2 2 3 6 4" xfId="3985"/>
    <cellStyle name="Normal 2 2 3 6 4 2" xfId="9761"/>
    <cellStyle name="Normal 2 2 3 6 5" xfId="6876"/>
    <cellStyle name="Normal 2 2 3 7" xfId="2166"/>
    <cellStyle name="Normal 2 2 3 7 2" xfId="3645"/>
    <cellStyle name="Normal 2 2 3 7 2 2" xfId="6546"/>
    <cellStyle name="Normal 2 2 3 7 2 2 2" xfId="12322"/>
    <cellStyle name="Normal 2 2 3 7 2 3" xfId="9437"/>
    <cellStyle name="Normal 2 2 3 7 3" xfId="5106"/>
    <cellStyle name="Normal 2 2 3 7 3 2" xfId="10882"/>
    <cellStyle name="Normal 2 2 3 7 4" xfId="7997"/>
    <cellStyle name="Normal 2 2 3 8" xfId="2225"/>
    <cellStyle name="Normal 2 2 3 8 2" xfId="3702"/>
    <cellStyle name="Normal 2 2 3 8 2 2" xfId="6603"/>
    <cellStyle name="Normal 2 2 3 8 2 2 2" xfId="12379"/>
    <cellStyle name="Normal 2 2 3 8 2 3" xfId="9494"/>
    <cellStyle name="Normal 2 2 3 8 3" xfId="5163"/>
    <cellStyle name="Normal 2 2 3 8 3 2" xfId="10939"/>
    <cellStyle name="Normal 2 2 3 8 4" xfId="8054"/>
    <cellStyle name="Normal 2 2 3 9" xfId="1495"/>
    <cellStyle name="Normal 2 2 3 9 2" xfId="2982"/>
    <cellStyle name="Normal 2 2 3 9 2 2" xfId="5883"/>
    <cellStyle name="Normal 2 2 3 9 2 2 2" xfId="11659"/>
    <cellStyle name="Normal 2 2 3 9 2 3" xfId="8774"/>
    <cellStyle name="Normal 2 2 3 9 3" xfId="4443"/>
    <cellStyle name="Normal 2 2 3 9 3 2" xfId="10219"/>
    <cellStyle name="Normal 2 2 3 9 4" xfId="7334"/>
    <cellStyle name="Normal 2 2 4" xfId="673"/>
    <cellStyle name="Normal 2 2 4 10" xfId="3799"/>
    <cellStyle name="Normal 2 2 4 10 2" xfId="9575"/>
    <cellStyle name="Normal 2 2 4 11" xfId="6690"/>
    <cellStyle name="Normal 2 2 4 12" xfId="14271"/>
    <cellStyle name="Normal 2 2 4 2" xfId="846"/>
    <cellStyle name="Normal 2 2 4 2 2" xfId="1177"/>
    <cellStyle name="Normal 2 2 4 2 2 2" xfId="1410"/>
    <cellStyle name="Normal 2 2 4 2 2 2 2" xfId="2114"/>
    <cellStyle name="Normal 2 2 4 2 2 2 2 2" xfId="3597"/>
    <cellStyle name="Normal 2 2 4 2 2 2 2 2 2" xfId="6498"/>
    <cellStyle name="Normal 2 2 4 2 2 2 2 2 2 2" xfId="12274"/>
    <cellStyle name="Normal 2 2 4 2 2 2 2 2 3" xfId="9389"/>
    <cellStyle name="Normal 2 2 4 2 2 2 2 3" xfId="5058"/>
    <cellStyle name="Normal 2 2 4 2 2 2 2 3 2" xfId="10834"/>
    <cellStyle name="Normal 2 2 4 2 2 2 2 4" xfId="7949"/>
    <cellStyle name="Normal 2 2 4 2 2 2 3" xfId="2939"/>
    <cellStyle name="Normal 2 2 4 2 2 2 3 2" xfId="5840"/>
    <cellStyle name="Normal 2 2 4 2 2 2 3 2 2" xfId="11616"/>
    <cellStyle name="Normal 2 2 4 2 2 2 3 3" xfId="8731"/>
    <cellStyle name="Normal 2 2 4 2 2 2 4" xfId="4400"/>
    <cellStyle name="Normal 2 2 4 2 2 2 4 2" xfId="10176"/>
    <cellStyle name="Normal 2 2 4 2 2 2 5" xfId="7291"/>
    <cellStyle name="Normal 2 2 4 2 2 3" xfId="1881"/>
    <cellStyle name="Normal 2 2 4 2 2 3 2" xfId="3364"/>
    <cellStyle name="Normal 2 2 4 2 2 3 2 2" xfId="6265"/>
    <cellStyle name="Normal 2 2 4 2 2 3 2 2 2" xfId="12041"/>
    <cellStyle name="Normal 2 2 4 2 2 3 2 3" xfId="9156"/>
    <cellStyle name="Normal 2 2 4 2 2 3 3" xfId="4825"/>
    <cellStyle name="Normal 2 2 4 2 2 3 3 2" xfId="10601"/>
    <cellStyle name="Normal 2 2 4 2 2 3 4" xfId="7716"/>
    <cellStyle name="Normal 2 2 4 2 2 4" xfId="2706"/>
    <cellStyle name="Normal 2 2 4 2 2 4 2" xfId="5607"/>
    <cellStyle name="Normal 2 2 4 2 2 4 2 2" xfId="11383"/>
    <cellStyle name="Normal 2 2 4 2 2 4 3" xfId="8498"/>
    <cellStyle name="Normal 2 2 4 2 2 5" xfId="4167"/>
    <cellStyle name="Normal 2 2 4 2 2 5 2" xfId="9943"/>
    <cellStyle name="Normal 2 2 4 2 2 6" xfId="7058"/>
    <cellStyle name="Normal 2 2 4 2 3" xfId="1294"/>
    <cellStyle name="Normal 2 2 4 2 3 2" xfId="1998"/>
    <cellStyle name="Normal 2 2 4 2 3 2 2" xfId="3481"/>
    <cellStyle name="Normal 2 2 4 2 3 2 2 2" xfId="6382"/>
    <cellStyle name="Normal 2 2 4 2 3 2 2 2 2" xfId="12158"/>
    <cellStyle name="Normal 2 2 4 2 3 2 2 3" xfId="9273"/>
    <cellStyle name="Normal 2 2 4 2 3 2 3" xfId="4942"/>
    <cellStyle name="Normal 2 2 4 2 3 2 3 2" xfId="10718"/>
    <cellStyle name="Normal 2 2 4 2 3 2 4" xfId="7833"/>
    <cellStyle name="Normal 2 2 4 2 3 3" xfId="2823"/>
    <cellStyle name="Normal 2 2 4 2 3 3 2" xfId="5724"/>
    <cellStyle name="Normal 2 2 4 2 3 3 2 2" xfId="11500"/>
    <cellStyle name="Normal 2 2 4 2 3 3 3" xfId="8615"/>
    <cellStyle name="Normal 2 2 4 2 3 4" xfId="4284"/>
    <cellStyle name="Normal 2 2 4 2 3 4 2" xfId="10060"/>
    <cellStyle name="Normal 2 2 4 2 3 5" xfId="7175"/>
    <cellStyle name="Normal 2 2 4 2 4" xfId="1058"/>
    <cellStyle name="Normal 2 2 4 2 4 2" xfId="1765"/>
    <cellStyle name="Normal 2 2 4 2 4 2 2" xfId="3248"/>
    <cellStyle name="Normal 2 2 4 2 4 2 2 2" xfId="6149"/>
    <cellStyle name="Normal 2 2 4 2 4 2 2 2 2" xfId="11925"/>
    <cellStyle name="Normal 2 2 4 2 4 2 2 3" xfId="9040"/>
    <cellStyle name="Normal 2 2 4 2 4 2 3" xfId="4709"/>
    <cellStyle name="Normal 2 2 4 2 4 2 3 2" xfId="10485"/>
    <cellStyle name="Normal 2 2 4 2 4 2 4" xfId="7600"/>
    <cellStyle name="Normal 2 2 4 2 4 3" xfId="2589"/>
    <cellStyle name="Normal 2 2 4 2 4 3 2" xfId="5491"/>
    <cellStyle name="Normal 2 2 4 2 4 3 2 2" xfId="11267"/>
    <cellStyle name="Normal 2 2 4 2 4 3 3" xfId="8382"/>
    <cellStyle name="Normal 2 2 4 2 4 4" xfId="4051"/>
    <cellStyle name="Normal 2 2 4 2 4 4 2" xfId="9827"/>
    <cellStyle name="Normal 2 2 4 2 4 5" xfId="6942"/>
    <cellStyle name="Normal 2 2 4 2 5" xfId="1593"/>
    <cellStyle name="Normal 2 2 4 2 5 2" xfId="3077"/>
    <cellStyle name="Normal 2 2 4 2 5 2 2" xfId="5978"/>
    <cellStyle name="Normal 2 2 4 2 5 2 2 2" xfId="11754"/>
    <cellStyle name="Normal 2 2 4 2 5 2 3" xfId="8869"/>
    <cellStyle name="Normal 2 2 4 2 5 3" xfId="4538"/>
    <cellStyle name="Normal 2 2 4 2 5 3 2" xfId="10314"/>
    <cellStyle name="Normal 2 2 4 2 5 4" xfId="7429"/>
    <cellStyle name="Normal 2 2 4 2 6" xfId="2416"/>
    <cellStyle name="Normal 2 2 4 2 6 2" xfId="5320"/>
    <cellStyle name="Normal 2 2 4 2 6 2 2" xfId="11096"/>
    <cellStyle name="Normal 2 2 4 2 6 3" xfId="8211"/>
    <cellStyle name="Normal 2 2 4 2 7" xfId="3880"/>
    <cellStyle name="Normal 2 2 4 2 7 2" xfId="9656"/>
    <cellStyle name="Normal 2 2 4 2 8" xfId="6771"/>
    <cellStyle name="Normal 2 2 4 2 9" xfId="14272"/>
    <cellStyle name="Normal 2 2 4 3" xfId="916"/>
    <cellStyle name="Normal 2 2 4 3 2" xfId="1328"/>
    <cellStyle name="Normal 2 2 4 3 2 2" xfId="2032"/>
    <cellStyle name="Normal 2 2 4 3 2 2 2" xfId="3515"/>
    <cellStyle name="Normal 2 2 4 3 2 2 2 2" xfId="6416"/>
    <cellStyle name="Normal 2 2 4 3 2 2 2 2 2" xfId="12192"/>
    <cellStyle name="Normal 2 2 4 3 2 2 2 3" xfId="9307"/>
    <cellStyle name="Normal 2 2 4 3 2 2 3" xfId="4976"/>
    <cellStyle name="Normal 2 2 4 3 2 2 3 2" xfId="10752"/>
    <cellStyle name="Normal 2 2 4 3 2 2 4" xfId="7867"/>
    <cellStyle name="Normal 2 2 4 3 2 3" xfId="2857"/>
    <cellStyle name="Normal 2 2 4 3 2 3 2" xfId="5758"/>
    <cellStyle name="Normal 2 2 4 3 2 3 2 2" xfId="11534"/>
    <cellStyle name="Normal 2 2 4 3 2 3 3" xfId="8649"/>
    <cellStyle name="Normal 2 2 4 3 2 4" xfId="4318"/>
    <cellStyle name="Normal 2 2 4 3 2 4 2" xfId="10094"/>
    <cellStyle name="Normal 2 2 4 3 2 5" xfId="7209"/>
    <cellStyle name="Normal 2 2 4 3 3" xfId="1095"/>
    <cellStyle name="Normal 2 2 4 3 3 2" xfId="1799"/>
    <cellStyle name="Normal 2 2 4 3 3 2 2" xfId="3282"/>
    <cellStyle name="Normal 2 2 4 3 3 2 2 2" xfId="6183"/>
    <cellStyle name="Normal 2 2 4 3 3 2 2 2 2" xfId="11959"/>
    <cellStyle name="Normal 2 2 4 3 3 2 2 3" xfId="9074"/>
    <cellStyle name="Normal 2 2 4 3 3 2 3" xfId="4743"/>
    <cellStyle name="Normal 2 2 4 3 3 2 3 2" xfId="10519"/>
    <cellStyle name="Normal 2 2 4 3 3 2 4" xfId="7634"/>
    <cellStyle name="Normal 2 2 4 3 3 3" xfId="2624"/>
    <cellStyle name="Normal 2 2 4 3 3 3 2" xfId="5525"/>
    <cellStyle name="Normal 2 2 4 3 3 3 2 2" xfId="11301"/>
    <cellStyle name="Normal 2 2 4 3 3 3 3" xfId="8416"/>
    <cellStyle name="Normal 2 2 4 3 3 4" xfId="4085"/>
    <cellStyle name="Normal 2 2 4 3 3 4 2" xfId="9861"/>
    <cellStyle name="Normal 2 2 4 3 3 5" xfId="6976"/>
    <cellStyle name="Normal 2 2 4 3 4" xfId="1650"/>
    <cellStyle name="Normal 2 2 4 3 4 2" xfId="3133"/>
    <cellStyle name="Normal 2 2 4 3 4 2 2" xfId="6034"/>
    <cellStyle name="Normal 2 2 4 3 4 2 2 2" xfId="11810"/>
    <cellStyle name="Normal 2 2 4 3 4 2 3" xfId="8925"/>
    <cellStyle name="Normal 2 2 4 3 4 3" xfId="4594"/>
    <cellStyle name="Normal 2 2 4 3 4 3 2" xfId="10370"/>
    <cellStyle name="Normal 2 2 4 3 4 4" xfId="7485"/>
    <cellStyle name="Normal 2 2 4 3 5" xfId="2473"/>
    <cellStyle name="Normal 2 2 4 3 5 2" xfId="5376"/>
    <cellStyle name="Normal 2 2 4 3 5 2 2" xfId="11152"/>
    <cellStyle name="Normal 2 2 4 3 5 3" xfId="8267"/>
    <cellStyle name="Normal 2 2 4 3 6" xfId="3936"/>
    <cellStyle name="Normal 2 2 4 3 6 2" xfId="9712"/>
    <cellStyle name="Normal 2 2 4 3 7" xfId="6827"/>
    <cellStyle name="Normal 2 2 4 3 8" xfId="14273"/>
    <cellStyle name="Normal 2 2 4 4" xfId="1212"/>
    <cellStyle name="Normal 2 2 4 4 2" xfId="1916"/>
    <cellStyle name="Normal 2 2 4 4 2 2" xfId="3399"/>
    <cellStyle name="Normal 2 2 4 4 2 2 2" xfId="6300"/>
    <cellStyle name="Normal 2 2 4 4 2 2 2 2" xfId="12076"/>
    <cellStyle name="Normal 2 2 4 4 2 2 3" xfId="9191"/>
    <cellStyle name="Normal 2 2 4 4 2 3" xfId="4860"/>
    <cellStyle name="Normal 2 2 4 4 2 3 2" xfId="10636"/>
    <cellStyle name="Normal 2 2 4 4 2 4" xfId="7751"/>
    <cellStyle name="Normal 2 2 4 4 3" xfId="2741"/>
    <cellStyle name="Normal 2 2 4 4 3 2" xfId="5642"/>
    <cellStyle name="Normal 2 2 4 4 3 2 2" xfId="11418"/>
    <cellStyle name="Normal 2 2 4 4 3 3" xfId="8533"/>
    <cellStyle name="Normal 2 2 4 4 4" xfId="4202"/>
    <cellStyle name="Normal 2 2 4 4 4 2" xfId="9978"/>
    <cellStyle name="Normal 2 2 4 4 5" xfId="7093"/>
    <cellStyle name="Normal 2 2 4 5" xfId="975"/>
    <cellStyle name="Normal 2 2 4 5 2" xfId="1683"/>
    <cellStyle name="Normal 2 2 4 5 2 2" xfId="3166"/>
    <cellStyle name="Normal 2 2 4 5 2 2 2" xfId="6067"/>
    <cellStyle name="Normal 2 2 4 5 2 2 2 2" xfId="11843"/>
    <cellStyle name="Normal 2 2 4 5 2 2 3" xfId="8958"/>
    <cellStyle name="Normal 2 2 4 5 2 3" xfId="4627"/>
    <cellStyle name="Normal 2 2 4 5 2 3 2" xfId="10403"/>
    <cellStyle name="Normal 2 2 4 5 2 4" xfId="7518"/>
    <cellStyle name="Normal 2 2 4 5 3" xfId="2507"/>
    <cellStyle name="Normal 2 2 4 5 3 2" xfId="5409"/>
    <cellStyle name="Normal 2 2 4 5 3 2 2" xfId="11185"/>
    <cellStyle name="Normal 2 2 4 5 3 3" xfId="8300"/>
    <cellStyle name="Normal 2 2 4 5 4" xfId="3969"/>
    <cellStyle name="Normal 2 2 4 5 4 2" xfId="9745"/>
    <cellStyle name="Normal 2 2 4 5 5" xfId="6860"/>
    <cellStyle name="Normal 2 2 4 6" xfId="2150"/>
    <cellStyle name="Normal 2 2 4 6 2" xfId="3629"/>
    <cellStyle name="Normal 2 2 4 6 2 2" xfId="6530"/>
    <cellStyle name="Normal 2 2 4 6 2 2 2" xfId="12306"/>
    <cellStyle name="Normal 2 2 4 6 2 3" xfId="9421"/>
    <cellStyle name="Normal 2 2 4 6 3" xfId="5090"/>
    <cellStyle name="Normal 2 2 4 6 3 2" xfId="10866"/>
    <cellStyle name="Normal 2 2 4 6 4" xfId="7981"/>
    <cellStyle name="Normal 2 2 4 7" xfId="2209"/>
    <cellStyle name="Normal 2 2 4 7 2" xfId="3686"/>
    <cellStyle name="Normal 2 2 4 7 2 2" xfId="6587"/>
    <cellStyle name="Normal 2 2 4 7 2 2 2" xfId="12363"/>
    <cellStyle name="Normal 2 2 4 7 2 3" xfId="9478"/>
    <cellStyle name="Normal 2 2 4 7 3" xfId="5147"/>
    <cellStyle name="Normal 2 2 4 7 3 2" xfId="10923"/>
    <cellStyle name="Normal 2 2 4 7 4" xfId="8038"/>
    <cellStyle name="Normal 2 2 4 8" xfId="1510"/>
    <cellStyle name="Normal 2 2 4 8 2" xfId="2996"/>
    <cellStyle name="Normal 2 2 4 8 2 2" xfId="5897"/>
    <cellStyle name="Normal 2 2 4 8 2 2 2" xfId="11673"/>
    <cellStyle name="Normal 2 2 4 8 2 3" xfId="8788"/>
    <cellStyle name="Normal 2 2 4 8 3" xfId="4457"/>
    <cellStyle name="Normal 2 2 4 8 3 2" xfId="10233"/>
    <cellStyle name="Normal 2 2 4 8 4" xfId="7348"/>
    <cellStyle name="Normal 2 2 4 9" xfId="2334"/>
    <cellStyle name="Normal 2 2 4 9 2" xfId="5239"/>
    <cellStyle name="Normal 2 2 4 9 2 2" xfId="11015"/>
    <cellStyle name="Normal 2 2 4 9 3" xfId="8130"/>
    <cellStyle name="Normal 2 2 5" xfId="811"/>
    <cellStyle name="Normal 2 2 5 10" xfId="6741"/>
    <cellStyle name="Normal 2 2 5 11" xfId="14274"/>
    <cellStyle name="Normal 2 2 5 2" xfId="1121"/>
    <cellStyle name="Normal 2 2 5 2 2" xfId="1354"/>
    <cellStyle name="Normal 2 2 5 2 2 2" xfId="2058"/>
    <cellStyle name="Normal 2 2 5 2 2 2 2" xfId="3541"/>
    <cellStyle name="Normal 2 2 5 2 2 2 2 2" xfId="6442"/>
    <cellStyle name="Normal 2 2 5 2 2 2 2 2 2" xfId="12218"/>
    <cellStyle name="Normal 2 2 5 2 2 2 2 3" xfId="9333"/>
    <cellStyle name="Normal 2 2 5 2 2 2 3" xfId="5002"/>
    <cellStyle name="Normal 2 2 5 2 2 2 3 2" xfId="10778"/>
    <cellStyle name="Normal 2 2 5 2 2 2 4" xfId="7893"/>
    <cellStyle name="Normal 2 2 5 2 2 3" xfId="2883"/>
    <cellStyle name="Normal 2 2 5 2 2 3 2" xfId="5784"/>
    <cellStyle name="Normal 2 2 5 2 2 3 2 2" xfId="11560"/>
    <cellStyle name="Normal 2 2 5 2 2 3 3" xfId="8675"/>
    <cellStyle name="Normal 2 2 5 2 2 4" xfId="4344"/>
    <cellStyle name="Normal 2 2 5 2 2 4 2" xfId="10120"/>
    <cellStyle name="Normal 2 2 5 2 2 5" xfId="7235"/>
    <cellStyle name="Normal 2 2 5 2 3" xfId="1825"/>
    <cellStyle name="Normal 2 2 5 2 3 2" xfId="3308"/>
    <cellStyle name="Normal 2 2 5 2 3 2 2" xfId="6209"/>
    <cellStyle name="Normal 2 2 5 2 3 2 2 2" xfId="11985"/>
    <cellStyle name="Normal 2 2 5 2 3 2 3" xfId="9100"/>
    <cellStyle name="Normal 2 2 5 2 3 3" xfId="4769"/>
    <cellStyle name="Normal 2 2 5 2 3 3 2" xfId="10545"/>
    <cellStyle name="Normal 2 2 5 2 3 4" xfId="7660"/>
    <cellStyle name="Normal 2 2 5 2 4" xfId="2650"/>
    <cellStyle name="Normal 2 2 5 2 4 2" xfId="5551"/>
    <cellStyle name="Normal 2 2 5 2 4 2 2" xfId="11327"/>
    <cellStyle name="Normal 2 2 5 2 4 3" xfId="8442"/>
    <cellStyle name="Normal 2 2 5 2 5" xfId="4111"/>
    <cellStyle name="Normal 2 2 5 2 5 2" xfId="9887"/>
    <cellStyle name="Normal 2 2 5 2 6" xfId="7002"/>
    <cellStyle name="Normal 2 2 5 3" xfId="1238"/>
    <cellStyle name="Normal 2 2 5 3 2" xfId="1942"/>
    <cellStyle name="Normal 2 2 5 3 2 2" xfId="3425"/>
    <cellStyle name="Normal 2 2 5 3 2 2 2" xfId="6326"/>
    <cellStyle name="Normal 2 2 5 3 2 2 2 2" xfId="12102"/>
    <cellStyle name="Normal 2 2 5 3 2 2 3" xfId="9217"/>
    <cellStyle name="Normal 2 2 5 3 2 3" xfId="4886"/>
    <cellStyle name="Normal 2 2 5 3 2 3 2" xfId="10662"/>
    <cellStyle name="Normal 2 2 5 3 2 4" xfId="7777"/>
    <cellStyle name="Normal 2 2 5 3 3" xfId="2767"/>
    <cellStyle name="Normal 2 2 5 3 3 2" xfId="5668"/>
    <cellStyle name="Normal 2 2 5 3 3 2 2" xfId="11444"/>
    <cellStyle name="Normal 2 2 5 3 3 3" xfId="8559"/>
    <cellStyle name="Normal 2 2 5 3 4" xfId="4228"/>
    <cellStyle name="Normal 2 2 5 3 4 2" xfId="10004"/>
    <cellStyle name="Normal 2 2 5 3 5" xfId="7119"/>
    <cellStyle name="Normal 2 2 5 4" xfId="1001"/>
    <cellStyle name="Normal 2 2 5 4 2" xfId="1709"/>
    <cellStyle name="Normal 2 2 5 4 2 2" xfId="3192"/>
    <cellStyle name="Normal 2 2 5 4 2 2 2" xfId="6093"/>
    <cellStyle name="Normal 2 2 5 4 2 2 2 2" xfId="11869"/>
    <cellStyle name="Normal 2 2 5 4 2 2 3" xfId="8984"/>
    <cellStyle name="Normal 2 2 5 4 2 3" xfId="4653"/>
    <cellStyle name="Normal 2 2 5 4 2 3 2" xfId="10429"/>
    <cellStyle name="Normal 2 2 5 4 2 4" xfId="7544"/>
    <cellStyle name="Normal 2 2 5 4 3" xfId="2533"/>
    <cellStyle name="Normal 2 2 5 4 3 2" xfId="5435"/>
    <cellStyle name="Normal 2 2 5 4 3 2 2" xfId="11211"/>
    <cellStyle name="Normal 2 2 5 4 3 3" xfId="8326"/>
    <cellStyle name="Normal 2 2 5 4 4" xfId="3995"/>
    <cellStyle name="Normal 2 2 5 4 4 2" xfId="9771"/>
    <cellStyle name="Normal 2 2 5 4 5" xfId="6886"/>
    <cellStyle name="Normal 2 2 5 5" xfId="2176"/>
    <cellStyle name="Normal 2 2 5 5 2" xfId="3655"/>
    <cellStyle name="Normal 2 2 5 5 2 2" xfId="6556"/>
    <cellStyle name="Normal 2 2 5 5 2 2 2" xfId="12332"/>
    <cellStyle name="Normal 2 2 5 5 2 3" xfId="9447"/>
    <cellStyle name="Normal 2 2 5 5 3" xfId="5116"/>
    <cellStyle name="Normal 2 2 5 5 3 2" xfId="10892"/>
    <cellStyle name="Normal 2 2 5 5 4" xfId="8007"/>
    <cellStyle name="Normal 2 2 5 6" xfId="2235"/>
    <cellStyle name="Normal 2 2 5 6 2" xfId="3712"/>
    <cellStyle name="Normal 2 2 5 6 2 2" xfId="6613"/>
    <cellStyle name="Normal 2 2 5 6 2 2 2" xfId="12389"/>
    <cellStyle name="Normal 2 2 5 6 2 3" xfId="9504"/>
    <cellStyle name="Normal 2 2 5 6 3" xfId="5173"/>
    <cellStyle name="Normal 2 2 5 6 3 2" xfId="10949"/>
    <cellStyle name="Normal 2 2 5 6 4" xfId="8064"/>
    <cellStyle name="Normal 2 2 5 7" xfId="1563"/>
    <cellStyle name="Normal 2 2 5 7 2" xfId="3047"/>
    <cellStyle name="Normal 2 2 5 7 2 2" xfId="5948"/>
    <cellStyle name="Normal 2 2 5 7 2 2 2" xfId="11724"/>
    <cellStyle name="Normal 2 2 5 7 2 3" xfId="8839"/>
    <cellStyle name="Normal 2 2 5 7 3" xfId="4508"/>
    <cellStyle name="Normal 2 2 5 7 3 2" xfId="10284"/>
    <cellStyle name="Normal 2 2 5 7 4" xfId="7399"/>
    <cellStyle name="Normal 2 2 5 8" xfId="2386"/>
    <cellStyle name="Normal 2 2 5 8 2" xfId="5290"/>
    <cellStyle name="Normal 2 2 5 8 2 2" xfId="11066"/>
    <cellStyle name="Normal 2 2 5 8 3" xfId="8181"/>
    <cellStyle name="Normal 2 2 5 9" xfId="3850"/>
    <cellStyle name="Normal 2 2 5 9 2" xfId="9626"/>
    <cellStyle name="Normal 2 2 6" xfId="886"/>
    <cellStyle name="Normal 2 2 6 2" xfId="1147"/>
    <cellStyle name="Normal 2 2 6 2 2" xfId="1380"/>
    <cellStyle name="Normal 2 2 6 2 2 2" xfId="2084"/>
    <cellStyle name="Normal 2 2 6 2 2 2 2" xfId="3567"/>
    <cellStyle name="Normal 2 2 6 2 2 2 2 2" xfId="6468"/>
    <cellStyle name="Normal 2 2 6 2 2 2 2 2 2" xfId="12244"/>
    <cellStyle name="Normal 2 2 6 2 2 2 2 3" xfId="9359"/>
    <cellStyle name="Normal 2 2 6 2 2 2 3" xfId="5028"/>
    <cellStyle name="Normal 2 2 6 2 2 2 3 2" xfId="10804"/>
    <cellStyle name="Normal 2 2 6 2 2 2 4" xfId="7919"/>
    <cellStyle name="Normal 2 2 6 2 2 3" xfId="2909"/>
    <cellStyle name="Normal 2 2 6 2 2 3 2" xfId="5810"/>
    <cellStyle name="Normal 2 2 6 2 2 3 2 2" xfId="11586"/>
    <cellStyle name="Normal 2 2 6 2 2 3 3" xfId="8701"/>
    <cellStyle name="Normal 2 2 6 2 2 4" xfId="4370"/>
    <cellStyle name="Normal 2 2 6 2 2 4 2" xfId="10146"/>
    <cellStyle name="Normal 2 2 6 2 2 5" xfId="7261"/>
    <cellStyle name="Normal 2 2 6 2 3" xfId="1851"/>
    <cellStyle name="Normal 2 2 6 2 3 2" xfId="3334"/>
    <cellStyle name="Normal 2 2 6 2 3 2 2" xfId="6235"/>
    <cellStyle name="Normal 2 2 6 2 3 2 2 2" xfId="12011"/>
    <cellStyle name="Normal 2 2 6 2 3 2 3" xfId="9126"/>
    <cellStyle name="Normal 2 2 6 2 3 3" xfId="4795"/>
    <cellStyle name="Normal 2 2 6 2 3 3 2" xfId="10571"/>
    <cellStyle name="Normal 2 2 6 2 3 4" xfId="7686"/>
    <cellStyle name="Normal 2 2 6 2 4" xfId="2676"/>
    <cellStyle name="Normal 2 2 6 2 4 2" xfId="5577"/>
    <cellStyle name="Normal 2 2 6 2 4 2 2" xfId="11353"/>
    <cellStyle name="Normal 2 2 6 2 4 3" xfId="8468"/>
    <cellStyle name="Normal 2 2 6 2 5" xfId="4137"/>
    <cellStyle name="Normal 2 2 6 2 5 2" xfId="9913"/>
    <cellStyle name="Normal 2 2 6 2 6" xfId="7028"/>
    <cellStyle name="Normal 2 2 6 3" xfId="1264"/>
    <cellStyle name="Normal 2 2 6 3 2" xfId="1968"/>
    <cellStyle name="Normal 2 2 6 3 2 2" xfId="3451"/>
    <cellStyle name="Normal 2 2 6 3 2 2 2" xfId="6352"/>
    <cellStyle name="Normal 2 2 6 3 2 2 2 2" xfId="12128"/>
    <cellStyle name="Normal 2 2 6 3 2 2 3" xfId="9243"/>
    <cellStyle name="Normal 2 2 6 3 2 3" xfId="4912"/>
    <cellStyle name="Normal 2 2 6 3 2 3 2" xfId="10688"/>
    <cellStyle name="Normal 2 2 6 3 2 4" xfId="7803"/>
    <cellStyle name="Normal 2 2 6 3 3" xfId="2793"/>
    <cellStyle name="Normal 2 2 6 3 3 2" xfId="5694"/>
    <cellStyle name="Normal 2 2 6 3 3 2 2" xfId="11470"/>
    <cellStyle name="Normal 2 2 6 3 3 3" xfId="8585"/>
    <cellStyle name="Normal 2 2 6 3 4" xfId="4254"/>
    <cellStyle name="Normal 2 2 6 3 4 2" xfId="10030"/>
    <cellStyle name="Normal 2 2 6 3 5" xfId="7145"/>
    <cellStyle name="Normal 2 2 6 4" xfId="1028"/>
    <cellStyle name="Normal 2 2 6 4 2" xfId="1735"/>
    <cellStyle name="Normal 2 2 6 4 2 2" xfId="3218"/>
    <cellStyle name="Normal 2 2 6 4 2 2 2" xfId="6119"/>
    <cellStyle name="Normal 2 2 6 4 2 2 2 2" xfId="11895"/>
    <cellStyle name="Normal 2 2 6 4 2 2 3" xfId="9010"/>
    <cellStyle name="Normal 2 2 6 4 2 3" xfId="4679"/>
    <cellStyle name="Normal 2 2 6 4 2 3 2" xfId="10455"/>
    <cellStyle name="Normal 2 2 6 4 2 4" xfId="7570"/>
    <cellStyle name="Normal 2 2 6 4 3" xfId="2559"/>
    <cellStyle name="Normal 2 2 6 4 3 2" xfId="5461"/>
    <cellStyle name="Normal 2 2 6 4 3 2 2" xfId="11237"/>
    <cellStyle name="Normal 2 2 6 4 3 3" xfId="8352"/>
    <cellStyle name="Normal 2 2 6 4 4" xfId="4021"/>
    <cellStyle name="Normal 2 2 6 4 4 2" xfId="9797"/>
    <cellStyle name="Normal 2 2 6 4 5" xfId="6912"/>
    <cellStyle name="Normal 2 2 6 5" xfId="1620"/>
    <cellStyle name="Normal 2 2 6 5 2" xfId="3103"/>
    <cellStyle name="Normal 2 2 6 5 2 2" xfId="6004"/>
    <cellStyle name="Normal 2 2 6 5 2 2 2" xfId="11780"/>
    <cellStyle name="Normal 2 2 6 5 2 3" xfId="8895"/>
    <cellStyle name="Normal 2 2 6 5 3" xfId="4564"/>
    <cellStyle name="Normal 2 2 6 5 3 2" xfId="10340"/>
    <cellStyle name="Normal 2 2 6 5 4" xfId="7455"/>
    <cellStyle name="Normal 2 2 6 6" xfId="2443"/>
    <cellStyle name="Normal 2 2 6 6 2" xfId="5346"/>
    <cellStyle name="Normal 2 2 6 6 2 2" xfId="11122"/>
    <cellStyle name="Normal 2 2 6 6 3" xfId="8237"/>
    <cellStyle name="Normal 2 2 6 7" xfId="3906"/>
    <cellStyle name="Normal 2 2 6 7 2" xfId="9682"/>
    <cellStyle name="Normal 2 2 6 8" xfId="6797"/>
    <cellStyle name="Normal 2 2 6 9" xfId="14275"/>
    <cellStyle name="Normal 2 2 7" xfId="1085"/>
    <cellStyle name="Normal 2 2 7 2" xfId="1318"/>
    <cellStyle name="Normal 2 2 7 2 2" xfId="2022"/>
    <cellStyle name="Normal 2 2 7 2 2 2" xfId="3505"/>
    <cellStyle name="Normal 2 2 7 2 2 2 2" xfId="6406"/>
    <cellStyle name="Normal 2 2 7 2 2 2 2 2" xfId="12182"/>
    <cellStyle name="Normal 2 2 7 2 2 2 3" xfId="9297"/>
    <cellStyle name="Normal 2 2 7 2 2 3" xfId="4966"/>
    <cellStyle name="Normal 2 2 7 2 2 3 2" xfId="10742"/>
    <cellStyle name="Normal 2 2 7 2 2 4" xfId="7857"/>
    <cellStyle name="Normal 2 2 7 2 3" xfId="2847"/>
    <cellStyle name="Normal 2 2 7 2 3 2" xfId="5748"/>
    <cellStyle name="Normal 2 2 7 2 3 2 2" xfId="11524"/>
    <cellStyle name="Normal 2 2 7 2 3 3" xfId="8639"/>
    <cellStyle name="Normal 2 2 7 2 4" xfId="4308"/>
    <cellStyle name="Normal 2 2 7 2 4 2" xfId="10084"/>
    <cellStyle name="Normal 2 2 7 2 5" xfId="7199"/>
    <cellStyle name="Normal 2 2 7 3" xfId="1789"/>
    <cellStyle name="Normal 2 2 7 3 2" xfId="3272"/>
    <cellStyle name="Normal 2 2 7 3 2 2" xfId="6173"/>
    <cellStyle name="Normal 2 2 7 3 2 2 2" xfId="11949"/>
    <cellStyle name="Normal 2 2 7 3 2 3" xfId="9064"/>
    <cellStyle name="Normal 2 2 7 3 3" xfId="4733"/>
    <cellStyle name="Normal 2 2 7 3 3 2" xfId="10509"/>
    <cellStyle name="Normal 2 2 7 3 4" xfId="7624"/>
    <cellStyle name="Normal 2 2 7 4" xfId="2614"/>
    <cellStyle name="Normal 2 2 7 4 2" xfId="5515"/>
    <cellStyle name="Normal 2 2 7 4 2 2" xfId="11291"/>
    <cellStyle name="Normal 2 2 7 4 3" xfId="8406"/>
    <cellStyle name="Normal 2 2 7 5" xfId="4075"/>
    <cellStyle name="Normal 2 2 7 5 2" xfId="9851"/>
    <cellStyle name="Normal 2 2 7 6" xfId="6966"/>
    <cellStyle name="Normal 2 2 7 7" xfId="17231"/>
    <cellStyle name="Normal 2 2 8" xfId="1202"/>
    <cellStyle name="Normal 2 2 8 2" xfId="1906"/>
    <cellStyle name="Normal 2 2 8 2 2" xfId="3389"/>
    <cellStyle name="Normal 2 2 8 2 2 2" xfId="6290"/>
    <cellStyle name="Normal 2 2 8 2 2 2 2" xfId="12066"/>
    <cellStyle name="Normal 2 2 8 2 2 3" xfId="9181"/>
    <cellStyle name="Normal 2 2 8 2 3" xfId="4850"/>
    <cellStyle name="Normal 2 2 8 2 3 2" xfId="10626"/>
    <cellStyle name="Normal 2 2 8 2 4" xfId="7741"/>
    <cellStyle name="Normal 2 2 8 3" xfId="2731"/>
    <cellStyle name="Normal 2 2 8 3 2" xfId="5632"/>
    <cellStyle name="Normal 2 2 8 3 2 2" xfId="11408"/>
    <cellStyle name="Normal 2 2 8 3 3" xfId="8523"/>
    <cellStyle name="Normal 2 2 8 4" xfId="4192"/>
    <cellStyle name="Normal 2 2 8 4 2" xfId="9968"/>
    <cellStyle name="Normal 2 2 8 5" xfId="7083"/>
    <cellStyle name="Normal 2 2 9" xfId="964"/>
    <cellStyle name="Normal 2 2 9 2" xfId="1673"/>
    <cellStyle name="Normal 2 2 9 2 2" xfId="3156"/>
    <cellStyle name="Normal 2 2 9 2 2 2" xfId="6057"/>
    <cellStyle name="Normal 2 2 9 2 2 2 2" xfId="11833"/>
    <cellStyle name="Normal 2 2 9 2 2 3" xfId="8948"/>
    <cellStyle name="Normal 2 2 9 2 3" xfId="4617"/>
    <cellStyle name="Normal 2 2 9 2 3 2" xfId="10393"/>
    <cellStyle name="Normal 2 2 9 2 4" xfId="7508"/>
    <cellStyle name="Normal 2 2 9 3" xfId="2497"/>
    <cellStyle name="Normal 2 2 9 3 2" xfId="5399"/>
    <cellStyle name="Normal 2 2 9 3 2 2" xfId="11175"/>
    <cellStyle name="Normal 2 2 9 3 3" xfId="8290"/>
    <cellStyle name="Normal 2 2 9 4" xfId="3959"/>
    <cellStyle name="Normal 2 2 9 4 2" xfId="9735"/>
    <cellStyle name="Normal 2 2 9 5" xfId="6850"/>
    <cellStyle name="Normal 2 20" xfId="14276"/>
    <cellStyle name="Normal 2 20 2" xfId="14277"/>
    <cellStyle name="Normal 2 21" xfId="14278"/>
    <cellStyle name="Normal 2 21 2" xfId="14279"/>
    <cellStyle name="Normal 2 22" xfId="14280"/>
    <cellStyle name="Normal 2 22 2" xfId="14281"/>
    <cellStyle name="Normal 2 23" xfId="14282"/>
    <cellStyle name="Normal 2 23 2" xfId="14283"/>
    <cellStyle name="Normal 2 24" xfId="14284"/>
    <cellStyle name="Normal 2 24 2" xfId="14285"/>
    <cellStyle name="Normal 2 24 2 2" xfId="14286"/>
    <cellStyle name="Normal 2 24 3" xfId="14287"/>
    <cellStyle name="Normal 2 24 4" xfId="14288"/>
    <cellStyle name="Normal 2 25" xfId="14289"/>
    <cellStyle name="Normal 2 25 2" xfId="14290"/>
    <cellStyle name="Normal 2 26" xfId="14291"/>
    <cellStyle name="Normal 2 26 2" xfId="14292"/>
    <cellStyle name="Normal 2 27" xfId="14293"/>
    <cellStyle name="Normal 2 27 2" xfId="14294"/>
    <cellStyle name="Normal 2 28" xfId="14295"/>
    <cellStyle name="Normal 2 28 2" xfId="14296"/>
    <cellStyle name="Normal 2 29" xfId="14297"/>
    <cellStyle name="Normal 2 29 2" xfId="14298"/>
    <cellStyle name="Normal 2 3" xfId="659"/>
    <cellStyle name="Normal 2 3 2" xfId="14299"/>
    <cellStyle name="Normal 2 3 2 10" xfId="17998"/>
    <cellStyle name="Normal 2 3 2 2" xfId="23013"/>
    <cellStyle name="Normal 2 3 2 2 2" xfId="25855"/>
    <cellStyle name="Normal 2 3 2 2 2 2" xfId="35310"/>
    <cellStyle name="Normal 2 3 2 2 2 2 2" xfId="44507"/>
    <cellStyle name="Normal 2 3 2 2 2 3" xfId="39862"/>
    <cellStyle name="Normal 2 3 2 2 2 4" xfId="49210"/>
    <cellStyle name="Normal 2 3 2 2 2 5" xfId="53831"/>
    <cellStyle name="Normal 2 3 2 2 3" xfId="27138"/>
    <cellStyle name="Normal 2 3 2 2 3 2" xfId="35311"/>
    <cellStyle name="Normal 2 3 2 2 3 2 2" xfId="44508"/>
    <cellStyle name="Normal 2 3 2 2 3 3" xfId="41164"/>
    <cellStyle name="Normal 2 3 2 2 3 4" xfId="49211"/>
    <cellStyle name="Normal 2 3 2 2 3 5" xfId="53832"/>
    <cellStyle name="Normal 2 3 2 2 4" xfId="35309"/>
    <cellStyle name="Normal 2 3 2 2 4 2" xfId="44506"/>
    <cellStyle name="Normal 2 3 2 2 5" xfId="38562"/>
    <cellStyle name="Normal 2 3 2 2 6" xfId="49209"/>
    <cellStyle name="Normal 2 3 2 2 7" xfId="53830"/>
    <cellStyle name="Normal 2 3 2 3" xfId="20798"/>
    <cellStyle name="Normal 2 3 2 3 2" xfId="35312"/>
    <cellStyle name="Normal 2 3 2 3 2 2" xfId="44509"/>
    <cellStyle name="Normal 2 3 2 3 3" xfId="37912"/>
    <cellStyle name="Normal 2 3 2 3 4" xfId="49212"/>
    <cellStyle name="Normal 2 3 2 3 5" xfId="53833"/>
    <cellStyle name="Normal 2 3 2 4" xfId="25221"/>
    <cellStyle name="Normal 2 3 2 4 2" xfId="35313"/>
    <cellStyle name="Normal 2 3 2 4 2 2" xfId="44510"/>
    <cellStyle name="Normal 2 3 2 4 3" xfId="39213"/>
    <cellStyle name="Normal 2 3 2 4 4" xfId="49213"/>
    <cellStyle name="Normal 2 3 2 4 5" xfId="53834"/>
    <cellStyle name="Normal 2 3 2 5" xfId="26501"/>
    <cellStyle name="Normal 2 3 2 5 2" xfId="35314"/>
    <cellStyle name="Normal 2 3 2 5 2 2" xfId="44511"/>
    <cellStyle name="Normal 2 3 2 5 3" xfId="40512"/>
    <cellStyle name="Normal 2 3 2 5 4" xfId="49214"/>
    <cellStyle name="Normal 2 3 2 5 5" xfId="53835"/>
    <cellStyle name="Normal 2 3 2 6" xfId="35308"/>
    <cellStyle name="Normal 2 3 2 6 2" xfId="44505"/>
    <cellStyle name="Normal 2 3 2 7" xfId="37252"/>
    <cellStyle name="Normal 2 3 2 8" xfId="49208"/>
    <cellStyle name="Normal 2 3 2 9" xfId="53829"/>
    <cellStyle name="Normal 2 3 3" xfId="14300"/>
    <cellStyle name="Normal 2 3 4" xfId="17233"/>
    <cellStyle name="Normal 2 3 5" xfId="55472"/>
    <cellStyle name="Normal 2 3 6" xfId="12499"/>
    <cellStyle name="Normal 2 30" xfId="14301"/>
    <cellStyle name="Normal 2 30 2" xfId="14302"/>
    <cellStyle name="Normal 2 31" xfId="14303"/>
    <cellStyle name="Normal 2 31 2" xfId="14304"/>
    <cellStyle name="Normal 2 32" xfId="14305"/>
    <cellStyle name="Normal 2 33" xfId="14306"/>
    <cellStyle name="Normal 2 34" xfId="14307"/>
    <cellStyle name="Normal 2 35" xfId="14308"/>
    <cellStyle name="Normal 2 36" xfId="14309"/>
    <cellStyle name="Normal 2 37" xfId="14310"/>
    <cellStyle name="Normal 2 38" xfId="14311"/>
    <cellStyle name="Normal 2 39" xfId="14312"/>
    <cellStyle name="Normal 2 4" xfId="12"/>
    <cellStyle name="Normal 2 4 2" xfId="14313"/>
    <cellStyle name="Normal 2 4 2 10" xfId="18152"/>
    <cellStyle name="Normal 2 4 2 2" xfId="23133"/>
    <cellStyle name="Normal 2 4 2 2 2" xfId="25974"/>
    <cellStyle name="Normal 2 4 2 2 2 2" xfId="35317"/>
    <cellStyle name="Normal 2 4 2 2 2 2 2" xfId="44514"/>
    <cellStyle name="Normal 2 4 2 2 2 3" xfId="39981"/>
    <cellStyle name="Normal 2 4 2 2 2 4" xfId="49217"/>
    <cellStyle name="Normal 2 4 2 2 2 5" xfId="53838"/>
    <cellStyle name="Normal 2 4 2 2 3" xfId="27257"/>
    <cellStyle name="Normal 2 4 2 2 3 2" xfId="35318"/>
    <cellStyle name="Normal 2 4 2 2 3 2 2" xfId="44515"/>
    <cellStyle name="Normal 2 4 2 2 3 3" xfId="41283"/>
    <cellStyle name="Normal 2 4 2 2 3 4" xfId="49218"/>
    <cellStyle name="Normal 2 4 2 2 3 5" xfId="53839"/>
    <cellStyle name="Normal 2 4 2 2 4" xfId="35316"/>
    <cellStyle name="Normal 2 4 2 2 4 2" xfId="44513"/>
    <cellStyle name="Normal 2 4 2 2 5" xfId="38681"/>
    <cellStyle name="Normal 2 4 2 2 6" xfId="49216"/>
    <cellStyle name="Normal 2 4 2 2 7" xfId="53837"/>
    <cellStyle name="Normal 2 4 2 3" xfId="20918"/>
    <cellStyle name="Normal 2 4 2 3 2" xfId="35319"/>
    <cellStyle name="Normal 2 4 2 3 2 2" xfId="44516"/>
    <cellStyle name="Normal 2 4 2 3 3" xfId="38031"/>
    <cellStyle name="Normal 2 4 2 3 4" xfId="49219"/>
    <cellStyle name="Normal 2 4 2 3 5" xfId="53840"/>
    <cellStyle name="Normal 2 4 2 4" xfId="25340"/>
    <cellStyle name="Normal 2 4 2 4 2" xfId="35320"/>
    <cellStyle name="Normal 2 4 2 4 2 2" xfId="44517"/>
    <cellStyle name="Normal 2 4 2 4 3" xfId="39332"/>
    <cellStyle name="Normal 2 4 2 4 4" xfId="49220"/>
    <cellStyle name="Normal 2 4 2 4 5" xfId="53841"/>
    <cellStyle name="Normal 2 4 2 5" xfId="26620"/>
    <cellStyle name="Normal 2 4 2 5 2" xfId="35321"/>
    <cellStyle name="Normal 2 4 2 5 2 2" xfId="44518"/>
    <cellStyle name="Normal 2 4 2 5 3" xfId="40631"/>
    <cellStyle name="Normal 2 4 2 5 4" xfId="49221"/>
    <cellStyle name="Normal 2 4 2 5 5" xfId="53842"/>
    <cellStyle name="Normal 2 4 2 6" xfId="35315"/>
    <cellStyle name="Normal 2 4 2 6 2" xfId="44512"/>
    <cellStyle name="Normal 2 4 2 7" xfId="37371"/>
    <cellStyle name="Normal 2 4 2 8" xfId="49215"/>
    <cellStyle name="Normal 2 4 2 9" xfId="53836"/>
    <cellStyle name="Normal 2 4 3" xfId="14314"/>
    <cellStyle name="Normal 2 4 4" xfId="14315"/>
    <cellStyle name="Normal 2 4 5" xfId="17234"/>
    <cellStyle name="Normal 2 40" xfId="14316"/>
    <cellStyle name="Normal 2 41" xfId="14317"/>
    <cellStyle name="Normal 2 42" xfId="14318"/>
    <cellStyle name="Normal 2 43" xfId="14319"/>
    <cellStyle name="Normal 2 44" xfId="14320"/>
    <cellStyle name="Normal 2 45" xfId="14321"/>
    <cellStyle name="Normal 2 46" xfId="14322"/>
    <cellStyle name="Normal 2 47" xfId="14323"/>
    <cellStyle name="Normal 2 48" xfId="17230"/>
    <cellStyle name="Normal 2 49" xfId="55469"/>
    <cellStyle name="Normal 2 5" xfId="546"/>
    <cellStyle name="Normal 2 5 2" xfId="14325"/>
    <cellStyle name="Normal 2 5 3" xfId="14326"/>
    <cellStyle name="Normal 2 5 4" xfId="17352"/>
    <cellStyle name="Normal 2 5 5" xfId="14324"/>
    <cellStyle name="Normal 2 50" xfId="55486"/>
    <cellStyle name="Normal 2 51" xfId="55465"/>
    <cellStyle name="Normal 2 52" xfId="55487"/>
    <cellStyle name="Normal 2 53" xfId="55466"/>
    <cellStyle name="Normal 2 54" xfId="55488"/>
    <cellStyle name="Normal 2 55" xfId="55467"/>
    <cellStyle name="Normal 2 56" xfId="55489"/>
    <cellStyle name="Normal 2 57" xfId="55468"/>
    <cellStyle name="Normal 2 58" xfId="55490"/>
    <cellStyle name="Normal 2 59" xfId="55470"/>
    <cellStyle name="Normal 2 6" xfId="14327"/>
    <cellStyle name="Normal 2 6 2" xfId="14328"/>
    <cellStyle name="Normal 2 6 3" xfId="17598"/>
    <cellStyle name="Normal 2 60" xfId="55491"/>
    <cellStyle name="Normal 2 61" xfId="55471"/>
    <cellStyle name="Normal 2 62" xfId="55671"/>
    <cellStyle name="Normal 2 63" xfId="55692"/>
    <cellStyle name="Normal 2 64" xfId="55673"/>
    <cellStyle name="Normal 2 65" xfId="55693"/>
    <cellStyle name="Normal 2 66" xfId="55675"/>
    <cellStyle name="Normal 2 67" xfId="55697"/>
    <cellStyle name="Normal 2 68" xfId="55676"/>
    <cellStyle name="Normal 2 69" xfId="55698"/>
    <cellStyle name="Normal 2 7" xfId="14329"/>
    <cellStyle name="Normal 2 7 2" xfId="14330"/>
    <cellStyle name="Normal 2 70" xfId="55674"/>
    <cellStyle name="Normal 2 71" xfId="55696"/>
    <cellStyle name="Normal 2 72" xfId="55672"/>
    <cellStyle name="Normal 2 73" xfId="55694"/>
    <cellStyle name="Normal 2 74" xfId="55669"/>
    <cellStyle name="Normal 2 75" xfId="55695"/>
    <cellStyle name="Normal 2 76" xfId="55670"/>
    <cellStyle name="Normal 2 77" xfId="55879"/>
    <cellStyle name="Normal 2 78" xfId="55897"/>
    <cellStyle name="Normal 2 79" xfId="55880"/>
    <cellStyle name="Normal 2 8" xfId="14331"/>
    <cellStyle name="Normal 2 8 2" xfId="14332"/>
    <cellStyle name="Normal 2 80" xfId="55898"/>
    <cellStyle name="Normal 2 81" xfId="55881"/>
    <cellStyle name="Normal 2 82" xfId="55899"/>
    <cellStyle name="Normal 2 83" xfId="55883"/>
    <cellStyle name="Normal 2 84" xfId="55900"/>
    <cellStyle name="Normal 2 85" xfId="55882"/>
    <cellStyle name="Normal 2 86" xfId="55901"/>
    <cellStyle name="Normal 2 87" xfId="55884"/>
    <cellStyle name="Normal 2 88" xfId="55902"/>
    <cellStyle name="Normal 2 9" xfId="14333"/>
    <cellStyle name="Normal 2 9 2" xfId="14334"/>
    <cellStyle name="Normal 20" xfId="547"/>
    <cellStyle name="Normal 20 10" xfId="49222"/>
    <cellStyle name="Normal 20 11" xfId="53843"/>
    <cellStyle name="Normal 20 12" xfId="17999"/>
    <cellStyle name="Normal 20 13" xfId="14335"/>
    <cellStyle name="Normal 20 2" xfId="18000"/>
    <cellStyle name="Normal 20 2 2" xfId="23015"/>
    <cellStyle name="Normal 20 2 2 2" xfId="25857"/>
    <cellStyle name="Normal 20 2 2 2 2" xfId="35325"/>
    <cellStyle name="Normal 20 2 2 2 2 2" xfId="44522"/>
    <cellStyle name="Normal 20 2 2 2 3" xfId="39864"/>
    <cellStyle name="Normal 20 2 2 2 4" xfId="49225"/>
    <cellStyle name="Normal 20 2 2 2 5" xfId="53846"/>
    <cellStyle name="Normal 20 2 2 3" xfId="27140"/>
    <cellStyle name="Normal 20 2 2 3 2" xfId="35326"/>
    <cellStyle name="Normal 20 2 2 3 2 2" xfId="44523"/>
    <cellStyle name="Normal 20 2 2 3 3" xfId="41166"/>
    <cellStyle name="Normal 20 2 2 3 4" xfId="49226"/>
    <cellStyle name="Normal 20 2 2 3 5" xfId="53847"/>
    <cellStyle name="Normal 20 2 2 4" xfId="35324"/>
    <cellStyle name="Normal 20 2 2 4 2" xfId="44521"/>
    <cellStyle name="Normal 20 2 2 5" xfId="38564"/>
    <cellStyle name="Normal 20 2 2 6" xfId="49224"/>
    <cellStyle name="Normal 20 2 2 7" xfId="53845"/>
    <cellStyle name="Normal 20 2 3" xfId="20800"/>
    <cellStyle name="Normal 20 2 3 2" xfId="35327"/>
    <cellStyle name="Normal 20 2 3 2 2" xfId="44524"/>
    <cellStyle name="Normal 20 2 3 3" xfId="37914"/>
    <cellStyle name="Normal 20 2 3 4" xfId="49227"/>
    <cellStyle name="Normal 20 2 3 5" xfId="53848"/>
    <cellStyle name="Normal 20 2 4" xfId="25223"/>
    <cellStyle name="Normal 20 2 4 2" xfId="35328"/>
    <cellStyle name="Normal 20 2 4 2 2" xfId="44525"/>
    <cellStyle name="Normal 20 2 4 3" xfId="39215"/>
    <cellStyle name="Normal 20 2 4 4" xfId="49228"/>
    <cellStyle name="Normal 20 2 4 5" xfId="53849"/>
    <cellStyle name="Normal 20 2 5" xfId="26503"/>
    <cellStyle name="Normal 20 2 5 2" xfId="35329"/>
    <cellStyle name="Normal 20 2 5 2 2" xfId="44526"/>
    <cellStyle name="Normal 20 2 5 3" xfId="40514"/>
    <cellStyle name="Normal 20 2 5 4" xfId="49229"/>
    <cellStyle name="Normal 20 2 5 5" xfId="53850"/>
    <cellStyle name="Normal 20 2 6" xfId="35323"/>
    <cellStyle name="Normal 20 2 6 2" xfId="44520"/>
    <cellStyle name="Normal 20 2 7" xfId="37254"/>
    <cellStyle name="Normal 20 2 8" xfId="49223"/>
    <cellStyle name="Normal 20 2 9" xfId="53844"/>
    <cellStyle name="Normal 20 3" xfId="18586"/>
    <cellStyle name="Normal 20 3 2" xfId="23226"/>
    <cellStyle name="Normal 20 3 2 2" xfId="26063"/>
    <cellStyle name="Normal 20 3 2 2 2" xfId="35332"/>
    <cellStyle name="Normal 20 3 2 2 2 2" xfId="44529"/>
    <cellStyle name="Normal 20 3 2 2 3" xfId="40072"/>
    <cellStyle name="Normal 20 3 2 2 4" xfId="49232"/>
    <cellStyle name="Normal 20 3 2 2 5" xfId="53853"/>
    <cellStyle name="Normal 20 3 2 3" xfId="27348"/>
    <cellStyle name="Normal 20 3 2 3 2" xfId="35333"/>
    <cellStyle name="Normal 20 3 2 3 2 2" xfId="44530"/>
    <cellStyle name="Normal 20 3 2 3 3" xfId="41375"/>
    <cellStyle name="Normal 20 3 2 3 4" xfId="49233"/>
    <cellStyle name="Normal 20 3 2 3 5" xfId="53854"/>
    <cellStyle name="Normal 20 3 2 4" xfId="35331"/>
    <cellStyle name="Normal 20 3 2 4 2" xfId="44528"/>
    <cellStyle name="Normal 20 3 2 5" xfId="38773"/>
    <cellStyle name="Normal 20 3 2 6" xfId="49231"/>
    <cellStyle name="Normal 20 3 2 7" xfId="53852"/>
    <cellStyle name="Normal 20 3 3" xfId="21013"/>
    <cellStyle name="Normal 20 3 3 2" xfId="35334"/>
    <cellStyle name="Normal 20 3 3 2 2" xfId="44531"/>
    <cellStyle name="Normal 20 3 3 3" xfId="38122"/>
    <cellStyle name="Normal 20 3 3 4" xfId="49234"/>
    <cellStyle name="Normal 20 3 3 5" xfId="53855"/>
    <cellStyle name="Normal 20 3 4" xfId="25431"/>
    <cellStyle name="Normal 20 3 4 2" xfId="35335"/>
    <cellStyle name="Normal 20 3 4 2 2" xfId="44532"/>
    <cellStyle name="Normal 20 3 4 3" xfId="39423"/>
    <cellStyle name="Normal 20 3 4 4" xfId="49235"/>
    <cellStyle name="Normal 20 3 4 5" xfId="53856"/>
    <cellStyle name="Normal 20 3 5" xfId="26711"/>
    <cellStyle name="Normal 20 3 5 2" xfId="35336"/>
    <cellStyle name="Normal 20 3 5 2 2" xfId="44533"/>
    <cellStyle name="Normal 20 3 5 3" xfId="40723"/>
    <cellStyle name="Normal 20 3 5 4" xfId="49236"/>
    <cellStyle name="Normal 20 3 5 5" xfId="53857"/>
    <cellStyle name="Normal 20 3 6" xfId="35330"/>
    <cellStyle name="Normal 20 3 6 2" xfId="44527"/>
    <cellStyle name="Normal 20 3 7" xfId="37463"/>
    <cellStyle name="Normal 20 3 8" xfId="49230"/>
    <cellStyle name="Normal 20 3 9" xfId="53851"/>
    <cellStyle name="Normal 20 4" xfId="23014"/>
    <cellStyle name="Normal 20 4 2" xfId="25856"/>
    <cellStyle name="Normal 20 4 2 2" xfId="35338"/>
    <cellStyle name="Normal 20 4 2 2 2" xfId="44535"/>
    <cellStyle name="Normal 20 4 2 3" xfId="39863"/>
    <cellStyle name="Normal 20 4 2 4" xfId="49238"/>
    <cellStyle name="Normal 20 4 2 5" xfId="53859"/>
    <cellStyle name="Normal 20 4 3" xfId="27139"/>
    <cellStyle name="Normal 20 4 3 2" xfId="35339"/>
    <cellStyle name="Normal 20 4 3 2 2" xfId="44536"/>
    <cellStyle name="Normal 20 4 3 3" xfId="41165"/>
    <cellStyle name="Normal 20 4 3 4" xfId="49239"/>
    <cellStyle name="Normal 20 4 3 5" xfId="53860"/>
    <cellStyle name="Normal 20 4 4" xfId="35337"/>
    <cellStyle name="Normal 20 4 4 2" xfId="44534"/>
    <cellStyle name="Normal 20 4 5" xfId="38563"/>
    <cellStyle name="Normal 20 4 6" xfId="49237"/>
    <cellStyle name="Normal 20 4 7" xfId="53858"/>
    <cellStyle name="Normal 20 5" xfId="20799"/>
    <cellStyle name="Normal 20 5 2" xfId="35340"/>
    <cellStyle name="Normal 20 5 2 2" xfId="44537"/>
    <cellStyle name="Normal 20 5 3" xfId="37913"/>
    <cellStyle name="Normal 20 5 4" xfId="49240"/>
    <cellStyle name="Normal 20 5 5" xfId="53861"/>
    <cellStyle name="Normal 20 6" xfId="25222"/>
    <cellStyle name="Normal 20 6 2" xfId="35341"/>
    <cellStyle name="Normal 20 6 2 2" xfId="44538"/>
    <cellStyle name="Normal 20 6 3" xfId="39214"/>
    <cellStyle name="Normal 20 6 4" xfId="49241"/>
    <cellStyle name="Normal 20 6 5" xfId="53862"/>
    <cellStyle name="Normal 20 7" xfId="26502"/>
    <cellStyle name="Normal 20 7 2" xfId="35342"/>
    <cellStyle name="Normal 20 7 2 2" xfId="44539"/>
    <cellStyle name="Normal 20 7 3" xfId="40513"/>
    <cellStyle name="Normal 20 7 4" xfId="49242"/>
    <cellStyle name="Normal 20 7 5" xfId="53863"/>
    <cellStyle name="Normal 20 8" xfId="35322"/>
    <cellStyle name="Normal 20 8 2" xfId="44519"/>
    <cellStyle name="Normal 20 9" xfId="37253"/>
    <cellStyle name="Normal 21" xfId="630"/>
    <cellStyle name="Normal 21 2" xfId="18002"/>
    <cellStyle name="Normal 21 3" xfId="18216"/>
    <cellStyle name="Normal 21 3 2" xfId="23167"/>
    <cellStyle name="Normal 21 3 2 2" xfId="26008"/>
    <cellStyle name="Normal 21 3 2 2 2" xfId="35345"/>
    <cellStyle name="Normal 21 3 2 2 2 2" xfId="44542"/>
    <cellStyle name="Normal 21 3 2 2 3" xfId="40016"/>
    <cellStyle name="Normal 21 3 2 2 4" xfId="49245"/>
    <cellStyle name="Normal 21 3 2 2 5" xfId="53866"/>
    <cellStyle name="Normal 21 3 2 3" xfId="27292"/>
    <cellStyle name="Normal 21 3 2 3 2" xfId="35346"/>
    <cellStyle name="Normal 21 3 2 3 2 2" xfId="44543"/>
    <cellStyle name="Normal 21 3 2 3 3" xfId="41318"/>
    <cellStyle name="Normal 21 3 2 3 4" xfId="49246"/>
    <cellStyle name="Normal 21 3 2 3 5" xfId="53867"/>
    <cellStyle name="Normal 21 3 2 4" xfId="35344"/>
    <cellStyle name="Normal 21 3 2 4 2" xfId="44541"/>
    <cellStyle name="Normal 21 3 2 5" xfId="38716"/>
    <cellStyle name="Normal 21 3 2 6" xfId="49244"/>
    <cellStyle name="Normal 21 3 2 7" xfId="53865"/>
    <cellStyle name="Normal 21 3 3" xfId="20953"/>
    <cellStyle name="Normal 21 3 3 2" xfId="35347"/>
    <cellStyle name="Normal 21 3 3 2 2" xfId="44544"/>
    <cellStyle name="Normal 21 3 3 3" xfId="38066"/>
    <cellStyle name="Normal 21 3 3 4" xfId="49247"/>
    <cellStyle name="Normal 21 3 3 5" xfId="53868"/>
    <cellStyle name="Normal 21 3 4" xfId="25375"/>
    <cellStyle name="Normal 21 3 4 2" xfId="35348"/>
    <cellStyle name="Normal 21 3 4 2 2" xfId="44545"/>
    <cellStyle name="Normal 21 3 4 3" xfId="39367"/>
    <cellStyle name="Normal 21 3 4 4" xfId="49248"/>
    <cellStyle name="Normal 21 3 4 5" xfId="53869"/>
    <cellStyle name="Normal 21 3 5" xfId="26655"/>
    <cellStyle name="Normal 21 3 5 2" xfId="35349"/>
    <cellStyle name="Normal 21 3 5 2 2" xfId="44546"/>
    <cellStyle name="Normal 21 3 5 3" xfId="40666"/>
    <cellStyle name="Normal 21 3 5 4" xfId="49249"/>
    <cellStyle name="Normal 21 3 5 5" xfId="53870"/>
    <cellStyle name="Normal 21 3 6" xfId="35343"/>
    <cellStyle name="Normal 21 3 6 2" xfId="44540"/>
    <cellStyle name="Normal 21 3 7" xfId="37406"/>
    <cellStyle name="Normal 21 3 8" xfId="49243"/>
    <cellStyle name="Normal 21 3 9" xfId="53864"/>
    <cellStyle name="Normal 21 4" xfId="18587"/>
    <cellStyle name="Normal 21 4 2" xfId="23227"/>
    <cellStyle name="Normal 21 4 2 2" xfId="26064"/>
    <cellStyle name="Normal 21 4 2 2 2" xfId="35352"/>
    <cellStyle name="Normal 21 4 2 2 2 2" xfId="44549"/>
    <cellStyle name="Normal 21 4 2 2 3" xfId="40073"/>
    <cellStyle name="Normal 21 4 2 2 4" xfId="49252"/>
    <cellStyle name="Normal 21 4 2 2 5" xfId="53873"/>
    <cellStyle name="Normal 21 4 2 3" xfId="27349"/>
    <cellStyle name="Normal 21 4 2 3 2" xfId="35353"/>
    <cellStyle name="Normal 21 4 2 3 2 2" xfId="44550"/>
    <cellStyle name="Normal 21 4 2 3 3" xfId="41376"/>
    <cellStyle name="Normal 21 4 2 3 4" xfId="49253"/>
    <cellStyle name="Normal 21 4 2 3 5" xfId="53874"/>
    <cellStyle name="Normal 21 4 2 4" xfId="35351"/>
    <cellStyle name="Normal 21 4 2 4 2" xfId="44548"/>
    <cellStyle name="Normal 21 4 2 5" xfId="38774"/>
    <cellStyle name="Normal 21 4 2 6" xfId="49251"/>
    <cellStyle name="Normal 21 4 2 7" xfId="53872"/>
    <cellStyle name="Normal 21 4 3" xfId="21014"/>
    <cellStyle name="Normal 21 4 3 2" xfId="35354"/>
    <cellStyle name="Normal 21 4 3 2 2" xfId="44551"/>
    <cellStyle name="Normal 21 4 3 3" xfId="38123"/>
    <cellStyle name="Normal 21 4 3 4" xfId="49254"/>
    <cellStyle name="Normal 21 4 3 5" xfId="53875"/>
    <cellStyle name="Normal 21 4 4" xfId="25432"/>
    <cellStyle name="Normal 21 4 4 2" xfId="35355"/>
    <cellStyle name="Normal 21 4 4 2 2" xfId="44552"/>
    <cellStyle name="Normal 21 4 4 3" xfId="39424"/>
    <cellStyle name="Normal 21 4 4 4" xfId="49255"/>
    <cellStyle name="Normal 21 4 4 5" xfId="53876"/>
    <cellStyle name="Normal 21 4 5" xfId="26712"/>
    <cellStyle name="Normal 21 4 5 2" xfId="35356"/>
    <cellStyle name="Normal 21 4 5 2 2" xfId="44553"/>
    <cellStyle name="Normal 21 4 5 3" xfId="40724"/>
    <cellStyle name="Normal 21 4 5 4" xfId="49256"/>
    <cellStyle name="Normal 21 4 5 5" xfId="53877"/>
    <cellStyle name="Normal 21 4 6" xfId="35350"/>
    <cellStyle name="Normal 21 4 6 2" xfId="44547"/>
    <cellStyle name="Normal 21 4 7" xfId="37464"/>
    <cellStyle name="Normal 21 4 8" xfId="49250"/>
    <cellStyle name="Normal 21 4 9" xfId="53871"/>
    <cellStyle name="Normal 21 5" xfId="18001"/>
    <cellStyle name="Normal 21 6" xfId="14336"/>
    <cellStyle name="Normal 22" xfId="655"/>
    <cellStyle name="Normal 22 10" xfId="49257"/>
    <cellStyle name="Normal 22 11" xfId="53878"/>
    <cellStyle name="Normal 22 12" xfId="18003"/>
    <cellStyle name="Normal 22 13" xfId="14337"/>
    <cellStyle name="Normal 22 2" xfId="663"/>
    <cellStyle name="Normal 22 2 2" xfId="18153"/>
    <cellStyle name="Normal 22 3" xfId="832"/>
    <cellStyle name="Normal 22 3 10" xfId="18588"/>
    <cellStyle name="Normal 22 3 2" xfId="1399"/>
    <cellStyle name="Normal 22 3 2 2" xfId="2103"/>
    <cellStyle name="Normal 22 3 2 2 2" xfId="3586"/>
    <cellStyle name="Normal 22 3 2 2 2 2" xfId="6487"/>
    <cellStyle name="Normal 22 3 2 2 2 2 2" xfId="12263"/>
    <cellStyle name="Normal 22 3 2 2 2 2 3" xfId="44557"/>
    <cellStyle name="Normal 22 3 2 2 2 3" xfId="9378"/>
    <cellStyle name="Normal 22 3 2 2 2 4" xfId="35360"/>
    <cellStyle name="Normal 22 3 2 2 3" xfId="5047"/>
    <cellStyle name="Normal 22 3 2 2 3 2" xfId="10823"/>
    <cellStyle name="Normal 22 3 2 2 3 3" xfId="40074"/>
    <cellStyle name="Normal 22 3 2 2 4" xfId="7938"/>
    <cellStyle name="Normal 22 3 2 2 4 2" xfId="49260"/>
    <cellStyle name="Normal 22 3 2 2 5" xfId="53881"/>
    <cellStyle name="Normal 22 3 2 2 6" xfId="26065"/>
    <cellStyle name="Normal 22 3 2 3" xfId="2928"/>
    <cellStyle name="Normal 22 3 2 3 2" xfId="5829"/>
    <cellStyle name="Normal 22 3 2 3 2 2" xfId="11605"/>
    <cellStyle name="Normal 22 3 2 3 2 2 2" xfId="44558"/>
    <cellStyle name="Normal 22 3 2 3 2 3" xfId="35361"/>
    <cellStyle name="Normal 22 3 2 3 3" xfId="8720"/>
    <cellStyle name="Normal 22 3 2 3 3 2" xfId="41377"/>
    <cellStyle name="Normal 22 3 2 3 4" xfId="49261"/>
    <cellStyle name="Normal 22 3 2 3 5" xfId="53882"/>
    <cellStyle name="Normal 22 3 2 3 6" xfId="27350"/>
    <cellStyle name="Normal 22 3 2 4" xfId="4389"/>
    <cellStyle name="Normal 22 3 2 4 2" xfId="10165"/>
    <cellStyle name="Normal 22 3 2 4 2 2" xfId="44556"/>
    <cellStyle name="Normal 22 3 2 4 3" xfId="35359"/>
    <cellStyle name="Normal 22 3 2 5" xfId="7280"/>
    <cellStyle name="Normal 22 3 2 5 2" xfId="38775"/>
    <cellStyle name="Normal 22 3 2 6" xfId="49259"/>
    <cellStyle name="Normal 22 3 2 7" xfId="53880"/>
    <cellStyle name="Normal 22 3 2 8" xfId="23228"/>
    <cellStyle name="Normal 22 3 3" xfId="1166"/>
    <cellStyle name="Normal 22 3 3 2" xfId="1870"/>
    <cellStyle name="Normal 22 3 3 2 2" xfId="3353"/>
    <cellStyle name="Normal 22 3 3 2 2 2" xfId="6254"/>
    <cellStyle name="Normal 22 3 3 2 2 2 2" xfId="12030"/>
    <cellStyle name="Normal 22 3 3 2 2 3" xfId="9145"/>
    <cellStyle name="Normal 22 3 3 2 2 4" xfId="44559"/>
    <cellStyle name="Normal 22 3 3 2 3" xfId="4814"/>
    <cellStyle name="Normal 22 3 3 2 3 2" xfId="10590"/>
    <cellStyle name="Normal 22 3 3 2 4" xfId="7705"/>
    <cellStyle name="Normal 22 3 3 2 5" xfId="35362"/>
    <cellStyle name="Normal 22 3 3 3" xfId="2695"/>
    <cellStyle name="Normal 22 3 3 3 2" xfId="5596"/>
    <cellStyle name="Normal 22 3 3 3 2 2" xfId="11372"/>
    <cellStyle name="Normal 22 3 3 3 3" xfId="8487"/>
    <cellStyle name="Normal 22 3 3 3 4" xfId="38124"/>
    <cellStyle name="Normal 22 3 3 4" xfId="4156"/>
    <cellStyle name="Normal 22 3 3 4 2" xfId="9932"/>
    <cellStyle name="Normal 22 3 3 4 3" xfId="49262"/>
    <cellStyle name="Normal 22 3 3 5" xfId="7047"/>
    <cellStyle name="Normal 22 3 3 5 2" xfId="53883"/>
    <cellStyle name="Normal 22 3 3 6" xfId="21015"/>
    <cellStyle name="Normal 22 3 4" xfId="1582"/>
    <cellStyle name="Normal 22 3 4 2" xfId="3066"/>
    <cellStyle name="Normal 22 3 4 2 2" xfId="5967"/>
    <cellStyle name="Normal 22 3 4 2 2 2" xfId="11743"/>
    <cellStyle name="Normal 22 3 4 2 2 3" xfId="44560"/>
    <cellStyle name="Normal 22 3 4 2 3" xfId="8858"/>
    <cellStyle name="Normal 22 3 4 2 4" xfId="35363"/>
    <cellStyle name="Normal 22 3 4 3" xfId="4527"/>
    <cellStyle name="Normal 22 3 4 3 2" xfId="10303"/>
    <cellStyle name="Normal 22 3 4 3 3" xfId="39425"/>
    <cellStyle name="Normal 22 3 4 4" xfId="7418"/>
    <cellStyle name="Normal 22 3 4 4 2" xfId="49263"/>
    <cellStyle name="Normal 22 3 4 5" xfId="53884"/>
    <cellStyle name="Normal 22 3 4 6" xfId="25433"/>
    <cellStyle name="Normal 22 3 5" xfId="2405"/>
    <cellStyle name="Normal 22 3 5 2" xfId="5309"/>
    <cellStyle name="Normal 22 3 5 2 2" xfId="11085"/>
    <cellStyle name="Normal 22 3 5 2 2 2" xfId="44561"/>
    <cellStyle name="Normal 22 3 5 2 3" xfId="35364"/>
    <cellStyle name="Normal 22 3 5 3" xfId="8200"/>
    <cellStyle name="Normal 22 3 5 3 2" xfId="40725"/>
    <cellStyle name="Normal 22 3 5 4" xfId="49264"/>
    <cellStyle name="Normal 22 3 5 5" xfId="53885"/>
    <cellStyle name="Normal 22 3 5 6" xfId="26713"/>
    <cellStyle name="Normal 22 3 6" xfId="3869"/>
    <cellStyle name="Normal 22 3 6 2" xfId="9645"/>
    <cellStyle name="Normal 22 3 6 2 2" xfId="44555"/>
    <cellStyle name="Normal 22 3 6 3" xfId="35358"/>
    <cellStyle name="Normal 22 3 7" xfId="6760"/>
    <cellStyle name="Normal 22 3 7 2" xfId="37465"/>
    <cellStyle name="Normal 22 3 8" xfId="49258"/>
    <cellStyle name="Normal 22 3 9" xfId="53879"/>
    <cellStyle name="Normal 22 4" xfId="905"/>
    <cellStyle name="Normal 22 4 2" xfId="1283"/>
    <cellStyle name="Normal 22 4 2 2" xfId="1987"/>
    <cellStyle name="Normal 22 4 2 2 2" xfId="3470"/>
    <cellStyle name="Normal 22 4 2 2 2 2" xfId="6371"/>
    <cellStyle name="Normal 22 4 2 2 2 2 2" xfId="12147"/>
    <cellStyle name="Normal 22 4 2 2 2 3" xfId="9262"/>
    <cellStyle name="Normal 22 4 2 2 2 4" xfId="44563"/>
    <cellStyle name="Normal 22 4 2 2 3" xfId="4931"/>
    <cellStyle name="Normal 22 4 2 2 3 2" xfId="10707"/>
    <cellStyle name="Normal 22 4 2 2 4" xfId="7822"/>
    <cellStyle name="Normal 22 4 2 2 5" xfId="35366"/>
    <cellStyle name="Normal 22 4 2 3" xfId="2812"/>
    <cellStyle name="Normal 22 4 2 3 2" xfId="5713"/>
    <cellStyle name="Normal 22 4 2 3 2 2" xfId="11489"/>
    <cellStyle name="Normal 22 4 2 3 3" xfId="8604"/>
    <cellStyle name="Normal 22 4 2 3 4" xfId="39865"/>
    <cellStyle name="Normal 22 4 2 4" xfId="4273"/>
    <cellStyle name="Normal 22 4 2 4 2" xfId="10049"/>
    <cellStyle name="Normal 22 4 2 4 3" xfId="49266"/>
    <cellStyle name="Normal 22 4 2 5" xfId="7164"/>
    <cellStyle name="Normal 22 4 2 5 2" xfId="53887"/>
    <cellStyle name="Normal 22 4 2 6" xfId="25858"/>
    <cellStyle name="Normal 22 4 3" xfId="1639"/>
    <cellStyle name="Normal 22 4 3 2" xfId="3122"/>
    <cellStyle name="Normal 22 4 3 2 2" xfId="6023"/>
    <cellStyle name="Normal 22 4 3 2 2 2" xfId="11799"/>
    <cellStyle name="Normal 22 4 3 2 2 3" xfId="44564"/>
    <cellStyle name="Normal 22 4 3 2 3" xfId="8914"/>
    <cellStyle name="Normal 22 4 3 2 4" xfId="35367"/>
    <cellStyle name="Normal 22 4 3 3" xfId="4583"/>
    <cellStyle name="Normal 22 4 3 3 2" xfId="10359"/>
    <cellStyle name="Normal 22 4 3 3 3" xfId="41167"/>
    <cellStyle name="Normal 22 4 3 4" xfId="7474"/>
    <cellStyle name="Normal 22 4 3 4 2" xfId="49267"/>
    <cellStyle name="Normal 22 4 3 5" xfId="53888"/>
    <cellStyle name="Normal 22 4 3 6" xfId="27141"/>
    <cellStyle name="Normal 22 4 4" xfId="2462"/>
    <cellStyle name="Normal 22 4 4 2" xfId="5365"/>
    <cellStyle name="Normal 22 4 4 2 2" xfId="11141"/>
    <cellStyle name="Normal 22 4 4 2 3" xfId="44562"/>
    <cellStyle name="Normal 22 4 4 3" xfId="8256"/>
    <cellStyle name="Normal 22 4 4 4" xfId="35365"/>
    <cellStyle name="Normal 22 4 5" xfId="3925"/>
    <cellStyle name="Normal 22 4 5 2" xfId="9701"/>
    <cellStyle name="Normal 22 4 5 3" xfId="38565"/>
    <cellStyle name="Normal 22 4 6" xfId="6816"/>
    <cellStyle name="Normal 22 4 6 2" xfId="49265"/>
    <cellStyle name="Normal 22 4 7" xfId="53886"/>
    <cellStyle name="Normal 22 4 8" xfId="23016"/>
    <cellStyle name="Normal 22 5" xfId="1047"/>
    <cellStyle name="Normal 22 5 2" xfId="1754"/>
    <cellStyle name="Normal 22 5 2 2" xfId="3237"/>
    <cellStyle name="Normal 22 5 2 2 2" xfId="6138"/>
    <cellStyle name="Normal 22 5 2 2 2 2" xfId="11914"/>
    <cellStyle name="Normal 22 5 2 2 3" xfId="9029"/>
    <cellStyle name="Normal 22 5 2 2 4" xfId="44565"/>
    <cellStyle name="Normal 22 5 2 3" xfId="4698"/>
    <cellStyle name="Normal 22 5 2 3 2" xfId="10474"/>
    <cellStyle name="Normal 22 5 2 4" xfId="7589"/>
    <cellStyle name="Normal 22 5 2 5" xfId="35368"/>
    <cellStyle name="Normal 22 5 3" xfId="2578"/>
    <cellStyle name="Normal 22 5 3 2" xfId="5480"/>
    <cellStyle name="Normal 22 5 3 2 2" xfId="11256"/>
    <cellStyle name="Normal 22 5 3 3" xfId="8371"/>
    <cellStyle name="Normal 22 5 3 4" xfId="37915"/>
    <cellStyle name="Normal 22 5 4" xfId="4040"/>
    <cellStyle name="Normal 22 5 4 2" xfId="9816"/>
    <cellStyle name="Normal 22 5 4 3" xfId="49268"/>
    <cellStyle name="Normal 22 5 5" xfId="6931"/>
    <cellStyle name="Normal 22 5 5 2" xfId="53889"/>
    <cellStyle name="Normal 22 5 6" xfId="20801"/>
    <cellStyle name="Normal 22 6" xfId="1498"/>
    <cellStyle name="Normal 22 6 2" xfId="2985"/>
    <cellStyle name="Normal 22 6 2 2" xfId="5886"/>
    <cellStyle name="Normal 22 6 2 2 2" xfId="11662"/>
    <cellStyle name="Normal 22 6 2 2 3" xfId="44566"/>
    <cellStyle name="Normal 22 6 2 3" xfId="8777"/>
    <cellStyle name="Normal 22 6 2 4" xfId="35369"/>
    <cellStyle name="Normal 22 6 3" xfId="4446"/>
    <cellStyle name="Normal 22 6 3 2" xfId="10222"/>
    <cellStyle name="Normal 22 6 3 3" xfId="39216"/>
    <cellStyle name="Normal 22 6 4" xfId="7337"/>
    <cellStyle name="Normal 22 6 4 2" xfId="49269"/>
    <cellStyle name="Normal 22 6 5" xfId="53890"/>
    <cellStyle name="Normal 22 6 6" xfId="25224"/>
    <cellStyle name="Normal 22 7" xfId="2323"/>
    <cellStyle name="Normal 22 7 2" xfId="5228"/>
    <cellStyle name="Normal 22 7 2 2" xfId="11004"/>
    <cellStyle name="Normal 22 7 2 2 2" xfId="44567"/>
    <cellStyle name="Normal 22 7 2 3" xfId="35370"/>
    <cellStyle name="Normal 22 7 3" xfId="8119"/>
    <cellStyle name="Normal 22 7 3 2" xfId="40515"/>
    <cellStyle name="Normal 22 7 4" xfId="49270"/>
    <cellStyle name="Normal 22 7 5" xfId="53891"/>
    <cellStyle name="Normal 22 7 6" xfId="26504"/>
    <cellStyle name="Normal 22 8" xfId="3788"/>
    <cellStyle name="Normal 22 8 2" xfId="9564"/>
    <cellStyle name="Normal 22 8 2 2" xfId="44554"/>
    <cellStyle name="Normal 22 8 3" xfId="35357"/>
    <cellStyle name="Normal 22 9" xfId="6679"/>
    <cellStyle name="Normal 22 9 2" xfId="37255"/>
    <cellStyle name="Normal 23" xfId="660"/>
    <cellStyle name="Normal 23 2" xfId="835"/>
    <cellStyle name="Normal 23 2 2" xfId="1400"/>
    <cellStyle name="Normal 23 2 2 2" xfId="2104"/>
    <cellStyle name="Normal 23 2 2 2 2" xfId="3587"/>
    <cellStyle name="Normal 23 2 2 2 2 2" xfId="6488"/>
    <cellStyle name="Normal 23 2 2 2 2 2 2" xfId="12264"/>
    <cellStyle name="Normal 23 2 2 2 2 3" xfId="9379"/>
    <cellStyle name="Normal 23 2 2 2 3" xfId="5048"/>
    <cellStyle name="Normal 23 2 2 2 3 2" xfId="10824"/>
    <cellStyle name="Normal 23 2 2 2 4" xfId="7939"/>
    <cellStyle name="Normal 23 2 2 3" xfId="2929"/>
    <cellStyle name="Normal 23 2 2 3 2" xfId="5830"/>
    <cellStyle name="Normal 23 2 2 3 2 2" xfId="11606"/>
    <cellStyle name="Normal 23 2 2 3 3" xfId="8721"/>
    <cellStyle name="Normal 23 2 2 4" xfId="4390"/>
    <cellStyle name="Normal 23 2 2 4 2" xfId="10166"/>
    <cellStyle name="Normal 23 2 2 5" xfId="7281"/>
    <cellStyle name="Normal 23 2 3" xfId="1167"/>
    <cellStyle name="Normal 23 2 3 2" xfId="1871"/>
    <cellStyle name="Normal 23 2 3 2 2" xfId="3354"/>
    <cellStyle name="Normal 23 2 3 2 2 2" xfId="6255"/>
    <cellStyle name="Normal 23 2 3 2 2 2 2" xfId="12031"/>
    <cellStyle name="Normal 23 2 3 2 2 3" xfId="9146"/>
    <cellStyle name="Normal 23 2 3 2 3" xfId="4815"/>
    <cellStyle name="Normal 23 2 3 2 3 2" xfId="10591"/>
    <cellStyle name="Normal 23 2 3 2 4" xfId="7706"/>
    <cellStyle name="Normal 23 2 3 3" xfId="2696"/>
    <cellStyle name="Normal 23 2 3 3 2" xfId="5597"/>
    <cellStyle name="Normal 23 2 3 3 2 2" xfId="11373"/>
    <cellStyle name="Normal 23 2 3 3 3" xfId="8488"/>
    <cellStyle name="Normal 23 2 3 4" xfId="4157"/>
    <cellStyle name="Normal 23 2 3 4 2" xfId="9933"/>
    <cellStyle name="Normal 23 2 3 5" xfId="7048"/>
    <cellStyle name="Normal 23 2 4" xfId="1583"/>
    <cellStyle name="Normal 23 2 4 2" xfId="3067"/>
    <cellStyle name="Normal 23 2 4 2 2" xfId="5968"/>
    <cellStyle name="Normal 23 2 4 2 2 2" xfId="11744"/>
    <cellStyle name="Normal 23 2 4 2 3" xfId="8859"/>
    <cellStyle name="Normal 23 2 4 3" xfId="4528"/>
    <cellStyle name="Normal 23 2 4 3 2" xfId="10304"/>
    <cellStyle name="Normal 23 2 4 4" xfId="7419"/>
    <cellStyle name="Normal 23 2 5" xfId="2406"/>
    <cellStyle name="Normal 23 2 5 2" xfId="5310"/>
    <cellStyle name="Normal 23 2 5 2 2" xfId="11086"/>
    <cellStyle name="Normal 23 2 5 3" xfId="8201"/>
    <cellStyle name="Normal 23 2 6" xfId="3870"/>
    <cellStyle name="Normal 23 2 6 2" xfId="9646"/>
    <cellStyle name="Normal 23 2 7" xfId="6761"/>
    <cellStyle name="Normal 23 2 8" xfId="18178"/>
    <cellStyle name="Normal 23 3" xfId="906"/>
    <cellStyle name="Normal 23 3 10" xfId="18589"/>
    <cellStyle name="Normal 23 3 2" xfId="1284"/>
    <cellStyle name="Normal 23 3 2 2" xfId="1988"/>
    <cellStyle name="Normal 23 3 2 2 2" xfId="3471"/>
    <cellStyle name="Normal 23 3 2 2 2 2" xfId="6372"/>
    <cellStyle name="Normal 23 3 2 2 2 2 2" xfId="12148"/>
    <cellStyle name="Normal 23 3 2 2 2 2 3" xfId="44570"/>
    <cellStyle name="Normal 23 3 2 2 2 3" xfId="9263"/>
    <cellStyle name="Normal 23 3 2 2 2 4" xfId="35373"/>
    <cellStyle name="Normal 23 3 2 2 3" xfId="4932"/>
    <cellStyle name="Normal 23 3 2 2 3 2" xfId="10708"/>
    <cellStyle name="Normal 23 3 2 2 3 3" xfId="40075"/>
    <cellStyle name="Normal 23 3 2 2 4" xfId="7823"/>
    <cellStyle name="Normal 23 3 2 2 4 2" xfId="49273"/>
    <cellStyle name="Normal 23 3 2 2 5" xfId="53894"/>
    <cellStyle name="Normal 23 3 2 2 6" xfId="26066"/>
    <cellStyle name="Normal 23 3 2 3" xfId="2813"/>
    <cellStyle name="Normal 23 3 2 3 2" xfId="5714"/>
    <cellStyle name="Normal 23 3 2 3 2 2" xfId="11490"/>
    <cellStyle name="Normal 23 3 2 3 2 2 2" xfId="44571"/>
    <cellStyle name="Normal 23 3 2 3 2 3" xfId="35374"/>
    <cellStyle name="Normal 23 3 2 3 3" xfId="8605"/>
    <cellStyle name="Normal 23 3 2 3 3 2" xfId="41378"/>
    <cellStyle name="Normal 23 3 2 3 4" xfId="49274"/>
    <cellStyle name="Normal 23 3 2 3 5" xfId="53895"/>
    <cellStyle name="Normal 23 3 2 3 6" xfId="27351"/>
    <cellStyle name="Normal 23 3 2 4" xfId="4274"/>
    <cellStyle name="Normal 23 3 2 4 2" xfId="10050"/>
    <cellStyle name="Normal 23 3 2 4 2 2" xfId="44569"/>
    <cellStyle name="Normal 23 3 2 4 3" xfId="35372"/>
    <cellStyle name="Normal 23 3 2 5" xfId="7165"/>
    <cellStyle name="Normal 23 3 2 5 2" xfId="38776"/>
    <cellStyle name="Normal 23 3 2 6" xfId="49272"/>
    <cellStyle name="Normal 23 3 2 7" xfId="53893"/>
    <cellStyle name="Normal 23 3 2 8" xfId="23229"/>
    <cellStyle name="Normal 23 3 3" xfId="1640"/>
    <cellStyle name="Normal 23 3 3 2" xfId="3123"/>
    <cellStyle name="Normal 23 3 3 2 2" xfId="6024"/>
    <cellStyle name="Normal 23 3 3 2 2 2" xfId="11800"/>
    <cellStyle name="Normal 23 3 3 2 2 3" xfId="44572"/>
    <cellStyle name="Normal 23 3 3 2 3" xfId="8915"/>
    <cellStyle name="Normal 23 3 3 2 4" xfId="35375"/>
    <cellStyle name="Normal 23 3 3 3" xfId="4584"/>
    <cellStyle name="Normal 23 3 3 3 2" xfId="10360"/>
    <cellStyle name="Normal 23 3 3 3 3" xfId="38125"/>
    <cellStyle name="Normal 23 3 3 4" xfId="7475"/>
    <cellStyle name="Normal 23 3 3 4 2" xfId="49275"/>
    <cellStyle name="Normal 23 3 3 5" xfId="53896"/>
    <cellStyle name="Normal 23 3 3 6" xfId="21016"/>
    <cellStyle name="Normal 23 3 4" xfId="2463"/>
    <cellStyle name="Normal 23 3 4 2" xfId="5366"/>
    <cellStyle name="Normal 23 3 4 2 2" xfId="11142"/>
    <cellStyle name="Normal 23 3 4 2 2 2" xfId="44573"/>
    <cellStyle name="Normal 23 3 4 2 3" xfId="35376"/>
    <cellStyle name="Normal 23 3 4 3" xfId="8257"/>
    <cellStyle name="Normal 23 3 4 3 2" xfId="39426"/>
    <cellStyle name="Normal 23 3 4 4" xfId="49276"/>
    <cellStyle name="Normal 23 3 4 5" xfId="53897"/>
    <cellStyle name="Normal 23 3 4 6" xfId="25434"/>
    <cellStyle name="Normal 23 3 5" xfId="3926"/>
    <cellStyle name="Normal 23 3 5 2" xfId="9702"/>
    <cellStyle name="Normal 23 3 5 2 2" xfId="44574"/>
    <cellStyle name="Normal 23 3 5 2 3" xfId="35377"/>
    <cellStyle name="Normal 23 3 5 3" xfId="40726"/>
    <cellStyle name="Normal 23 3 5 4" xfId="49277"/>
    <cellStyle name="Normal 23 3 5 5" xfId="53898"/>
    <cellStyle name="Normal 23 3 5 6" xfId="26714"/>
    <cellStyle name="Normal 23 3 6" xfId="6817"/>
    <cellStyle name="Normal 23 3 6 2" xfId="44568"/>
    <cellStyle name="Normal 23 3 6 3" xfId="35371"/>
    <cellStyle name="Normal 23 3 7" xfId="37466"/>
    <cellStyle name="Normal 23 3 8" xfId="49271"/>
    <cellStyle name="Normal 23 3 9" xfId="53892"/>
    <cellStyle name="Normal 23 4" xfId="1048"/>
    <cellStyle name="Normal 23 4 2" xfId="1755"/>
    <cellStyle name="Normal 23 4 2 2" xfId="3238"/>
    <cellStyle name="Normal 23 4 2 2 2" xfId="6139"/>
    <cellStyle name="Normal 23 4 2 2 2 2" xfId="11915"/>
    <cellStyle name="Normal 23 4 2 2 3" xfId="9030"/>
    <cellStyle name="Normal 23 4 2 3" xfId="4699"/>
    <cellStyle name="Normal 23 4 2 3 2" xfId="10475"/>
    <cellStyle name="Normal 23 4 2 4" xfId="7590"/>
    <cellStyle name="Normal 23 4 3" xfId="2579"/>
    <cellStyle name="Normal 23 4 3 2" xfId="5481"/>
    <cellStyle name="Normal 23 4 3 2 2" xfId="11257"/>
    <cellStyle name="Normal 23 4 3 3" xfId="8372"/>
    <cellStyle name="Normal 23 4 4" xfId="4041"/>
    <cellStyle name="Normal 23 4 4 2" xfId="9817"/>
    <cellStyle name="Normal 23 4 5" xfId="6932"/>
    <cellStyle name="Normal 23 4 6" xfId="18004"/>
    <cellStyle name="Normal 23 5" xfId="1499"/>
    <cellStyle name="Normal 23 5 2" xfId="2986"/>
    <cellStyle name="Normal 23 5 2 2" xfId="5887"/>
    <cellStyle name="Normal 23 5 2 2 2" xfId="11663"/>
    <cellStyle name="Normal 23 5 2 3" xfId="8778"/>
    <cellStyle name="Normal 23 5 3" xfId="4447"/>
    <cellStyle name="Normal 23 5 3 2" xfId="10223"/>
    <cellStyle name="Normal 23 5 4" xfId="7338"/>
    <cellStyle name="Normal 23 6" xfId="2324"/>
    <cellStyle name="Normal 23 6 2" xfId="5229"/>
    <cellStyle name="Normal 23 6 2 2" xfId="11005"/>
    <cellStyle name="Normal 23 6 3" xfId="8120"/>
    <cellStyle name="Normal 23 7" xfId="3789"/>
    <cellStyle name="Normal 23 7 2" xfId="9565"/>
    <cellStyle name="Normal 23 8" xfId="6680"/>
    <cellStyle name="Normal 23 9" xfId="14338"/>
    <cellStyle name="Normal 24" xfId="865"/>
    <cellStyle name="Normal 24 2" xfId="1079"/>
    <cellStyle name="Normal 24 2 2" xfId="18155"/>
    <cellStyle name="Normal 24 3" xfId="18590"/>
    <cellStyle name="Normal 24 3 2" xfId="23230"/>
    <cellStyle name="Normal 24 3 2 2" xfId="26067"/>
    <cellStyle name="Normal 24 3 2 2 2" xfId="35380"/>
    <cellStyle name="Normal 24 3 2 2 2 2" xfId="44577"/>
    <cellStyle name="Normal 24 3 2 2 3" xfId="40076"/>
    <cellStyle name="Normal 24 3 2 2 4" xfId="49280"/>
    <cellStyle name="Normal 24 3 2 2 5" xfId="53901"/>
    <cellStyle name="Normal 24 3 2 3" xfId="27352"/>
    <cellStyle name="Normal 24 3 2 3 2" xfId="35381"/>
    <cellStyle name="Normal 24 3 2 3 2 2" xfId="44578"/>
    <cellStyle name="Normal 24 3 2 3 3" xfId="41379"/>
    <cellStyle name="Normal 24 3 2 3 4" xfId="49281"/>
    <cellStyle name="Normal 24 3 2 3 5" xfId="53902"/>
    <cellStyle name="Normal 24 3 2 4" xfId="35379"/>
    <cellStyle name="Normal 24 3 2 4 2" xfId="44576"/>
    <cellStyle name="Normal 24 3 2 5" xfId="38777"/>
    <cellStyle name="Normal 24 3 2 6" xfId="49279"/>
    <cellStyle name="Normal 24 3 2 7" xfId="53900"/>
    <cellStyle name="Normal 24 3 3" xfId="21017"/>
    <cellStyle name="Normal 24 3 3 2" xfId="35382"/>
    <cellStyle name="Normal 24 3 3 2 2" xfId="44579"/>
    <cellStyle name="Normal 24 3 3 3" xfId="38126"/>
    <cellStyle name="Normal 24 3 3 4" xfId="49282"/>
    <cellStyle name="Normal 24 3 3 5" xfId="53903"/>
    <cellStyle name="Normal 24 3 4" xfId="25435"/>
    <cellStyle name="Normal 24 3 4 2" xfId="35383"/>
    <cellStyle name="Normal 24 3 4 2 2" xfId="44580"/>
    <cellStyle name="Normal 24 3 4 3" xfId="39427"/>
    <cellStyle name="Normal 24 3 4 4" xfId="49283"/>
    <cellStyle name="Normal 24 3 4 5" xfId="53904"/>
    <cellStyle name="Normal 24 3 5" xfId="26715"/>
    <cellStyle name="Normal 24 3 5 2" xfId="35384"/>
    <cellStyle name="Normal 24 3 5 2 2" xfId="44581"/>
    <cellStyle name="Normal 24 3 5 3" xfId="40727"/>
    <cellStyle name="Normal 24 3 5 4" xfId="49284"/>
    <cellStyle name="Normal 24 3 5 5" xfId="53905"/>
    <cellStyle name="Normal 24 3 6" xfId="35378"/>
    <cellStyle name="Normal 24 3 6 2" xfId="44575"/>
    <cellStyle name="Normal 24 3 7" xfId="37467"/>
    <cellStyle name="Normal 24 3 8" xfId="49278"/>
    <cellStyle name="Normal 24 3 9" xfId="53899"/>
    <cellStyle name="Normal 24 4" xfId="18005"/>
    <cellStyle name="Normal 24 5" xfId="14339"/>
    <cellStyle name="Normal 25" xfId="876"/>
    <cellStyle name="Normal 25 10" xfId="14341"/>
    <cellStyle name="Normal 25 100" xfId="14342"/>
    <cellStyle name="Normal 25 101" xfId="14343"/>
    <cellStyle name="Normal 25 102" xfId="14344"/>
    <cellStyle name="Normal 25 103" xfId="14345"/>
    <cellStyle name="Normal 25 104" xfId="14346"/>
    <cellStyle name="Normal 25 105" xfId="14347"/>
    <cellStyle name="Normal 25 106" xfId="14348"/>
    <cellStyle name="Normal 25 107" xfId="14349"/>
    <cellStyle name="Normal 25 108" xfId="14350"/>
    <cellStyle name="Normal 25 109" xfId="14351"/>
    <cellStyle name="Normal 25 11" xfId="14352"/>
    <cellStyle name="Normal 25 110" xfId="18006"/>
    <cellStyle name="Normal 25 111" xfId="14340"/>
    <cellStyle name="Normal 25 12" xfId="14353"/>
    <cellStyle name="Normal 25 13" xfId="14354"/>
    <cellStyle name="Normal 25 14" xfId="14355"/>
    <cellStyle name="Normal 25 15" xfId="14356"/>
    <cellStyle name="Normal 25 16" xfId="14357"/>
    <cellStyle name="Normal 25 17" xfId="14358"/>
    <cellStyle name="Normal 25 18" xfId="14359"/>
    <cellStyle name="Normal 25 19" xfId="14360"/>
    <cellStyle name="Normal 25 2" xfId="1315"/>
    <cellStyle name="Normal 25 2 2" xfId="2019"/>
    <cellStyle name="Normal 25 2 2 2" xfId="3502"/>
    <cellStyle name="Normal 25 2 2 2 2" xfId="6403"/>
    <cellStyle name="Normal 25 2 2 2 2 2" xfId="12179"/>
    <cellStyle name="Normal 25 2 2 2 3" xfId="9294"/>
    <cellStyle name="Normal 25 2 2 3" xfId="4963"/>
    <cellStyle name="Normal 25 2 2 3 2" xfId="10739"/>
    <cellStyle name="Normal 25 2 2 4" xfId="7854"/>
    <cellStyle name="Normal 25 2 2 5" xfId="18161"/>
    <cellStyle name="Normal 25 2 3" xfId="2844"/>
    <cellStyle name="Normal 25 2 3 2" xfId="5745"/>
    <cellStyle name="Normal 25 2 3 2 2" xfId="11521"/>
    <cellStyle name="Normal 25 2 3 3" xfId="8636"/>
    <cellStyle name="Normal 25 2 4" xfId="4305"/>
    <cellStyle name="Normal 25 2 4 2" xfId="10081"/>
    <cellStyle name="Normal 25 2 5" xfId="7196"/>
    <cellStyle name="Normal 25 2 6" xfId="14361"/>
    <cellStyle name="Normal 25 20" xfId="14362"/>
    <cellStyle name="Normal 25 21" xfId="14363"/>
    <cellStyle name="Normal 25 22" xfId="14364"/>
    <cellStyle name="Normal 25 23" xfId="14365"/>
    <cellStyle name="Normal 25 24" xfId="14366"/>
    <cellStyle name="Normal 25 25" xfId="14367"/>
    <cellStyle name="Normal 25 26" xfId="14368"/>
    <cellStyle name="Normal 25 27" xfId="14369"/>
    <cellStyle name="Normal 25 28" xfId="14370"/>
    <cellStyle name="Normal 25 29" xfId="14371"/>
    <cellStyle name="Normal 25 3" xfId="1078"/>
    <cellStyle name="Normal 25 3 10" xfId="18591"/>
    <cellStyle name="Normal 25 3 11" xfId="14372"/>
    <cellStyle name="Normal 25 3 2" xfId="1785"/>
    <cellStyle name="Normal 25 3 2 2" xfId="3268"/>
    <cellStyle name="Normal 25 3 2 2 2" xfId="6169"/>
    <cellStyle name="Normal 25 3 2 2 2 2" xfId="11945"/>
    <cellStyle name="Normal 25 3 2 2 2 2 2" xfId="44584"/>
    <cellStyle name="Normal 25 3 2 2 2 3" xfId="35387"/>
    <cellStyle name="Normal 25 3 2 2 3" xfId="9060"/>
    <cellStyle name="Normal 25 3 2 2 3 2" xfId="40077"/>
    <cellStyle name="Normal 25 3 2 2 4" xfId="49287"/>
    <cellStyle name="Normal 25 3 2 2 5" xfId="53908"/>
    <cellStyle name="Normal 25 3 2 2 6" xfId="26068"/>
    <cellStyle name="Normal 25 3 2 3" xfId="4729"/>
    <cellStyle name="Normal 25 3 2 3 2" xfId="10505"/>
    <cellStyle name="Normal 25 3 2 3 2 2" xfId="44585"/>
    <cellStyle name="Normal 25 3 2 3 2 3" xfId="35388"/>
    <cellStyle name="Normal 25 3 2 3 3" xfId="41380"/>
    <cellStyle name="Normal 25 3 2 3 4" xfId="49288"/>
    <cellStyle name="Normal 25 3 2 3 5" xfId="53909"/>
    <cellStyle name="Normal 25 3 2 3 6" xfId="27353"/>
    <cellStyle name="Normal 25 3 2 4" xfId="7620"/>
    <cellStyle name="Normal 25 3 2 4 2" xfId="44583"/>
    <cellStyle name="Normal 25 3 2 4 3" xfId="35386"/>
    <cellStyle name="Normal 25 3 2 5" xfId="38778"/>
    <cellStyle name="Normal 25 3 2 6" xfId="49286"/>
    <cellStyle name="Normal 25 3 2 7" xfId="53907"/>
    <cellStyle name="Normal 25 3 2 8" xfId="23231"/>
    <cellStyle name="Normal 25 3 3" xfId="2609"/>
    <cellStyle name="Normal 25 3 3 2" xfId="5511"/>
    <cellStyle name="Normal 25 3 3 2 2" xfId="11287"/>
    <cellStyle name="Normal 25 3 3 2 2 2" xfId="44586"/>
    <cellStyle name="Normal 25 3 3 2 3" xfId="35389"/>
    <cellStyle name="Normal 25 3 3 3" xfId="8402"/>
    <cellStyle name="Normal 25 3 3 3 2" xfId="38127"/>
    <cellStyle name="Normal 25 3 3 4" xfId="49289"/>
    <cellStyle name="Normal 25 3 3 5" xfId="53910"/>
    <cellStyle name="Normal 25 3 3 6" xfId="21018"/>
    <cellStyle name="Normal 25 3 4" xfId="4071"/>
    <cellStyle name="Normal 25 3 4 2" xfId="9847"/>
    <cellStyle name="Normal 25 3 4 2 2" xfId="44587"/>
    <cellStyle name="Normal 25 3 4 2 3" xfId="35390"/>
    <cellStyle name="Normal 25 3 4 3" xfId="39428"/>
    <cellStyle name="Normal 25 3 4 4" xfId="49290"/>
    <cellStyle name="Normal 25 3 4 5" xfId="53911"/>
    <cellStyle name="Normal 25 3 4 6" xfId="25436"/>
    <cellStyle name="Normal 25 3 5" xfId="6962"/>
    <cellStyle name="Normal 25 3 5 2" xfId="35391"/>
    <cellStyle name="Normal 25 3 5 2 2" xfId="44588"/>
    <cellStyle name="Normal 25 3 5 3" xfId="40728"/>
    <cellStyle name="Normal 25 3 5 4" xfId="49291"/>
    <cellStyle name="Normal 25 3 5 5" xfId="53912"/>
    <cellStyle name="Normal 25 3 5 6" xfId="26716"/>
    <cellStyle name="Normal 25 3 6" xfId="35385"/>
    <cellStyle name="Normal 25 3 6 2" xfId="44582"/>
    <cellStyle name="Normal 25 3 7" xfId="37468"/>
    <cellStyle name="Normal 25 3 8" xfId="49285"/>
    <cellStyle name="Normal 25 3 9" xfId="53906"/>
    <cellStyle name="Normal 25 30" xfId="14373"/>
    <cellStyle name="Normal 25 31" xfId="14374"/>
    <cellStyle name="Normal 25 32" xfId="14375"/>
    <cellStyle name="Normal 25 33" xfId="14376"/>
    <cellStyle name="Normal 25 34" xfId="14377"/>
    <cellStyle name="Normal 25 35" xfId="14378"/>
    <cellStyle name="Normal 25 36" xfId="14379"/>
    <cellStyle name="Normal 25 37" xfId="14380"/>
    <cellStyle name="Normal 25 38" xfId="14381"/>
    <cellStyle name="Normal 25 39" xfId="14382"/>
    <cellStyle name="Normal 25 4" xfId="14383"/>
    <cellStyle name="Normal 25 40" xfId="14384"/>
    <cellStyle name="Normal 25 41" xfId="14385"/>
    <cellStyle name="Normal 25 42" xfId="14386"/>
    <cellStyle name="Normal 25 43" xfId="14387"/>
    <cellStyle name="Normal 25 44" xfId="14388"/>
    <cellStyle name="Normal 25 45" xfId="14389"/>
    <cellStyle name="Normal 25 46" xfId="14390"/>
    <cellStyle name="Normal 25 47" xfId="14391"/>
    <cellStyle name="Normal 25 48" xfId="14392"/>
    <cellStyle name="Normal 25 49" xfId="14393"/>
    <cellStyle name="Normal 25 5" xfId="14394"/>
    <cellStyle name="Normal 25 50" xfId="14395"/>
    <cellStyle name="Normal 25 51" xfId="14396"/>
    <cellStyle name="Normal 25 52" xfId="14397"/>
    <cellStyle name="Normal 25 53" xfId="14398"/>
    <cellStyle name="Normal 25 54" xfId="14399"/>
    <cellStyle name="Normal 25 55" xfId="14400"/>
    <cellStyle name="Normal 25 56" xfId="14401"/>
    <cellStyle name="Normal 25 57" xfId="14402"/>
    <cellStyle name="Normal 25 58" xfId="14403"/>
    <cellStyle name="Normal 25 59" xfId="14404"/>
    <cellStyle name="Normal 25 6" xfId="14405"/>
    <cellStyle name="Normal 25 60" xfId="14406"/>
    <cellStyle name="Normal 25 61" xfId="14407"/>
    <cellStyle name="Normal 25 62" xfId="14408"/>
    <cellStyle name="Normal 25 63" xfId="14409"/>
    <cellStyle name="Normal 25 64" xfId="14410"/>
    <cellStyle name="Normal 25 65" xfId="14411"/>
    <cellStyle name="Normal 25 66" xfId="14412"/>
    <cellStyle name="Normal 25 67" xfId="14413"/>
    <cellStyle name="Normal 25 68" xfId="14414"/>
    <cellStyle name="Normal 25 69" xfId="14415"/>
    <cellStyle name="Normal 25 7" xfId="14416"/>
    <cellStyle name="Normal 25 70" xfId="14417"/>
    <cellStyle name="Normal 25 71" xfId="14418"/>
    <cellStyle name="Normal 25 72" xfId="14419"/>
    <cellStyle name="Normal 25 73" xfId="14420"/>
    <cellStyle name="Normal 25 74" xfId="14421"/>
    <cellStyle name="Normal 25 75" xfId="14422"/>
    <cellStyle name="Normal 25 76" xfId="14423"/>
    <cellStyle name="Normal 25 77" xfId="14424"/>
    <cellStyle name="Normal 25 78" xfId="14425"/>
    <cellStyle name="Normal 25 79" xfId="14426"/>
    <cellStyle name="Normal 25 8" xfId="14427"/>
    <cellStyle name="Normal 25 80" xfId="14428"/>
    <cellStyle name="Normal 25 81" xfId="14429"/>
    <cellStyle name="Normal 25 82" xfId="14430"/>
    <cellStyle name="Normal 25 83" xfId="14431"/>
    <cellStyle name="Normal 25 84" xfId="14432"/>
    <cellStyle name="Normal 25 85" xfId="14433"/>
    <cellStyle name="Normal 25 86" xfId="14434"/>
    <cellStyle name="Normal 25 87" xfId="14435"/>
    <cellStyle name="Normal 25 88" xfId="14436"/>
    <cellStyle name="Normal 25 89" xfId="14437"/>
    <cellStyle name="Normal 25 9" xfId="14438"/>
    <cellStyle name="Normal 25 90" xfId="14439"/>
    <cellStyle name="Normal 25 91" xfId="14440"/>
    <cellStyle name="Normal 25 92" xfId="14441"/>
    <cellStyle name="Normal 25 93" xfId="14442"/>
    <cellStyle name="Normal 25 94" xfId="14443"/>
    <cellStyle name="Normal 25 95" xfId="14444"/>
    <cellStyle name="Normal 25 96" xfId="14445"/>
    <cellStyle name="Normal 25 97" xfId="14446"/>
    <cellStyle name="Normal 25 98" xfId="14447"/>
    <cellStyle name="Normal 25 99" xfId="14448"/>
    <cellStyle name="Normal 26" xfId="866"/>
    <cellStyle name="Normal 26 10" xfId="14450"/>
    <cellStyle name="Normal 26 100" xfId="14451"/>
    <cellStyle name="Normal 26 101" xfId="14452"/>
    <cellStyle name="Normal 26 102" xfId="14453"/>
    <cellStyle name="Normal 26 103" xfId="14454"/>
    <cellStyle name="Normal 26 104" xfId="14455"/>
    <cellStyle name="Normal 26 105" xfId="14456"/>
    <cellStyle name="Normal 26 106" xfId="14457"/>
    <cellStyle name="Normal 26 107" xfId="14458"/>
    <cellStyle name="Normal 26 108" xfId="14459"/>
    <cellStyle name="Normal 26 109" xfId="14460"/>
    <cellStyle name="Normal 26 11" xfId="14461"/>
    <cellStyle name="Normal 26 110" xfId="18007"/>
    <cellStyle name="Normal 26 111" xfId="14449"/>
    <cellStyle name="Normal 26 12" xfId="14462"/>
    <cellStyle name="Normal 26 13" xfId="14463"/>
    <cellStyle name="Normal 26 14" xfId="14464"/>
    <cellStyle name="Normal 26 15" xfId="14465"/>
    <cellStyle name="Normal 26 16" xfId="14466"/>
    <cellStyle name="Normal 26 17" xfId="14467"/>
    <cellStyle name="Normal 26 18" xfId="14468"/>
    <cellStyle name="Normal 26 19" xfId="14469"/>
    <cellStyle name="Normal 26 2" xfId="1197"/>
    <cellStyle name="Normal 26 2 2" xfId="1901"/>
    <cellStyle name="Normal 26 2 2 2" xfId="3384"/>
    <cellStyle name="Normal 26 2 2 2 2" xfId="6285"/>
    <cellStyle name="Normal 26 2 2 2 2 2" xfId="12061"/>
    <cellStyle name="Normal 26 2 2 2 3" xfId="9176"/>
    <cellStyle name="Normal 26 2 2 3" xfId="4845"/>
    <cellStyle name="Normal 26 2 2 3 2" xfId="10621"/>
    <cellStyle name="Normal 26 2 2 4" xfId="7736"/>
    <cellStyle name="Normal 26 2 2 5" xfId="18233"/>
    <cellStyle name="Normal 26 2 3" xfId="2726"/>
    <cellStyle name="Normal 26 2 3 2" xfId="5627"/>
    <cellStyle name="Normal 26 2 3 2 2" xfId="11403"/>
    <cellStyle name="Normal 26 2 3 3" xfId="8518"/>
    <cellStyle name="Normal 26 2 4" xfId="4187"/>
    <cellStyle name="Normal 26 2 4 2" xfId="9963"/>
    <cellStyle name="Normal 26 2 5" xfId="7078"/>
    <cellStyle name="Normal 26 2 6" xfId="14470"/>
    <cellStyle name="Normal 26 20" xfId="14471"/>
    <cellStyle name="Normal 26 21" xfId="14472"/>
    <cellStyle name="Normal 26 22" xfId="14473"/>
    <cellStyle name="Normal 26 23" xfId="14474"/>
    <cellStyle name="Normal 26 24" xfId="14475"/>
    <cellStyle name="Normal 26 25" xfId="14476"/>
    <cellStyle name="Normal 26 26" xfId="14477"/>
    <cellStyle name="Normal 26 27" xfId="14478"/>
    <cellStyle name="Normal 26 28" xfId="14479"/>
    <cellStyle name="Normal 26 29" xfId="14480"/>
    <cellStyle name="Normal 26 3" xfId="14481"/>
    <cellStyle name="Normal 26 3 10" xfId="18592"/>
    <cellStyle name="Normal 26 3 2" xfId="23232"/>
    <cellStyle name="Normal 26 3 2 2" xfId="26069"/>
    <cellStyle name="Normal 26 3 2 2 2" xfId="35394"/>
    <cellStyle name="Normal 26 3 2 2 2 2" xfId="44591"/>
    <cellStyle name="Normal 26 3 2 2 3" xfId="40078"/>
    <cellStyle name="Normal 26 3 2 2 4" xfId="49294"/>
    <cellStyle name="Normal 26 3 2 2 5" xfId="53915"/>
    <cellStyle name="Normal 26 3 2 3" xfId="27354"/>
    <cellStyle name="Normal 26 3 2 3 2" xfId="35395"/>
    <cellStyle name="Normal 26 3 2 3 2 2" xfId="44592"/>
    <cellStyle name="Normal 26 3 2 3 3" xfId="41381"/>
    <cellStyle name="Normal 26 3 2 3 4" xfId="49295"/>
    <cellStyle name="Normal 26 3 2 3 5" xfId="53916"/>
    <cellStyle name="Normal 26 3 2 4" xfId="35393"/>
    <cellStyle name="Normal 26 3 2 4 2" xfId="44590"/>
    <cellStyle name="Normal 26 3 2 5" xfId="38779"/>
    <cellStyle name="Normal 26 3 2 6" xfId="49293"/>
    <cellStyle name="Normal 26 3 2 7" xfId="53914"/>
    <cellStyle name="Normal 26 3 3" xfId="21019"/>
    <cellStyle name="Normal 26 3 3 2" xfId="35396"/>
    <cellStyle name="Normal 26 3 3 2 2" xfId="44593"/>
    <cellStyle name="Normal 26 3 3 3" xfId="38128"/>
    <cellStyle name="Normal 26 3 3 4" xfId="49296"/>
    <cellStyle name="Normal 26 3 3 5" xfId="53917"/>
    <cellStyle name="Normal 26 3 4" xfId="25437"/>
    <cellStyle name="Normal 26 3 4 2" xfId="35397"/>
    <cellStyle name="Normal 26 3 4 2 2" xfId="44594"/>
    <cellStyle name="Normal 26 3 4 3" xfId="39429"/>
    <cellStyle name="Normal 26 3 4 4" xfId="49297"/>
    <cellStyle name="Normal 26 3 4 5" xfId="53918"/>
    <cellStyle name="Normal 26 3 5" xfId="26717"/>
    <cellStyle name="Normal 26 3 5 2" xfId="35398"/>
    <cellStyle name="Normal 26 3 5 2 2" xfId="44595"/>
    <cellStyle name="Normal 26 3 5 3" xfId="40729"/>
    <cellStyle name="Normal 26 3 5 4" xfId="49298"/>
    <cellStyle name="Normal 26 3 5 5" xfId="53919"/>
    <cellStyle name="Normal 26 3 6" xfId="35392"/>
    <cellStyle name="Normal 26 3 6 2" xfId="44589"/>
    <cellStyle name="Normal 26 3 7" xfId="37469"/>
    <cellStyle name="Normal 26 3 8" xfId="49292"/>
    <cellStyle name="Normal 26 3 9" xfId="53913"/>
    <cellStyle name="Normal 26 30" xfId="14482"/>
    <cellStyle name="Normal 26 31" xfId="14483"/>
    <cellStyle name="Normal 26 32" xfId="14484"/>
    <cellStyle name="Normal 26 33" xfId="14485"/>
    <cellStyle name="Normal 26 34" xfId="14486"/>
    <cellStyle name="Normal 26 35" xfId="14487"/>
    <cellStyle name="Normal 26 36" xfId="14488"/>
    <cellStyle name="Normal 26 37" xfId="14489"/>
    <cellStyle name="Normal 26 38" xfId="14490"/>
    <cellStyle name="Normal 26 39" xfId="14491"/>
    <cellStyle name="Normal 26 4" xfId="14492"/>
    <cellStyle name="Normal 26 40" xfId="14493"/>
    <cellStyle name="Normal 26 41" xfId="14494"/>
    <cellStyle name="Normal 26 42" xfId="14495"/>
    <cellStyle name="Normal 26 43" xfId="14496"/>
    <cellStyle name="Normal 26 44" xfId="14497"/>
    <cellStyle name="Normal 26 45" xfId="14498"/>
    <cellStyle name="Normal 26 46" xfId="14499"/>
    <cellStyle name="Normal 26 47" xfId="14500"/>
    <cellStyle name="Normal 26 48" xfId="14501"/>
    <cellStyle name="Normal 26 49" xfId="14502"/>
    <cellStyle name="Normal 26 5" xfId="14503"/>
    <cellStyle name="Normal 26 50" xfId="14504"/>
    <cellStyle name="Normal 26 51" xfId="14505"/>
    <cellStyle name="Normal 26 52" xfId="14506"/>
    <cellStyle name="Normal 26 53" xfId="14507"/>
    <cellStyle name="Normal 26 54" xfId="14508"/>
    <cellStyle name="Normal 26 55" xfId="14509"/>
    <cellStyle name="Normal 26 56" xfId="14510"/>
    <cellStyle name="Normal 26 57" xfId="14511"/>
    <cellStyle name="Normal 26 58" xfId="14512"/>
    <cellStyle name="Normal 26 59" xfId="14513"/>
    <cellStyle name="Normal 26 6" xfId="14514"/>
    <cellStyle name="Normal 26 60" xfId="14515"/>
    <cellStyle name="Normal 26 61" xfId="14516"/>
    <cellStyle name="Normal 26 62" xfId="14517"/>
    <cellStyle name="Normal 26 63" xfId="14518"/>
    <cellStyle name="Normal 26 64" xfId="14519"/>
    <cellStyle name="Normal 26 65" xfId="14520"/>
    <cellStyle name="Normal 26 66" xfId="14521"/>
    <cellStyle name="Normal 26 67" xfId="14522"/>
    <cellStyle name="Normal 26 68" xfId="14523"/>
    <cellStyle name="Normal 26 69" xfId="14524"/>
    <cellStyle name="Normal 26 7" xfId="14525"/>
    <cellStyle name="Normal 26 70" xfId="14526"/>
    <cellStyle name="Normal 26 71" xfId="14527"/>
    <cellStyle name="Normal 26 72" xfId="14528"/>
    <cellStyle name="Normal 26 73" xfId="14529"/>
    <cellStyle name="Normal 26 74" xfId="14530"/>
    <cellStyle name="Normal 26 75" xfId="14531"/>
    <cellStyle name="Normal 26 76" xfId="14532"/>
    <cellStyle name="Normal 26 77" xfId="14533"/>
    <cellStyle name="Normal 26 78" xfId="14534"/>
    <cellStyle name="Normal 26 79" xfId="14535"/>
    <cellStyle name="Normal 26 8" xfId="14536"/>
    <cellStyle name="Normal 26 80" xfId="14537"/>
    <cellStyle name="Normal 26 81" xfId="14538"/>
    <cellStyle name="Normal 26 82" xfId="14539"/>
    <cellStyle name="Normal 26 83" xfId="14540"/>
    <cellStyle name="Normal 26 84" xfId="14541"/>
    <cellStyle name="Normal 26 85" xfId="14542"/>
    <cellStyle name="Normal 26 86" xfId="14543"/>
    <cellStyle name="Normal 26 87" xfId="14544"/>
    <cellStyle name="Normal 26 88" xfId="14545"/>
    <cellStyle name="Normal 26 89" xfId="14546"/>
    <cellStyle name="Normal 26 9" xfId="14547"/>
    <cellStyle name="Normal 26 90" xfId="14548"/>
    <cellStyle name="Normal 26 91" xfId="14549"/>
    <cellStyle name="Normal 26 92" xfId="14550"/>
    <cellStyle name="Normal 26 93" xfId="14551"/>
    <cellStyle name="Normal 26 94" xfId="14552"/>
    <cellStyle name="Normal 26 95" xfId="14553"/>
    <cellStyle name="Normal 26 96" xfId="14554"/>
    <cellStyle name="Normal 26 97" xfId="14555"/>
    <cellStyle name="Normal 26 98" xfId="14556"/>
    <cellStyle name="Normal 26 99" xfId="14557"/>
    <cellStyle name="Normal 27" xfId="872"/>
    <cellStyle name="Normal 27 10" xfId="14559"/>
    <cellStyle name="Normal 27 100" xfId="14560"/>
    <cellStyle name="Normal 27 101" xfId="14561"/>
    <cellStyle name="Normal 27 102" xfId="14562"/>
    <cellStyle name="Normal 27 103" xfId="14563"/>
    <cellStyle name="Normal 27 104" xfId="14564"/>
    <cellStyle name="Normal 27 105" xfId="14565"/>
    <cellStyle name="Normal 27 106" xfId="14566"/>
    <cellStyle name="Normal 27 107" xfId="14567"/>
    <cellStyle name="Normal 27 108" xfId="14568"/>
    <cellStyle name="Normal 27 109" xfId="14569"/>
    <cellStyle name="Normal 27 11" xfId="14570"/>
    <cellStyle name="Normal 27 110" xfId="18176"/>
    <cellStyle name="Normal 27 111" xfId="14558"/>
    <cellStyle name="Normal 27 12" xfId="14571"/>
    <cellStyle name="Normal 27 13" xfId="14572"/>
    <cellStyle name="Normal 27 14" xfId="14573"/>
    <cellStyle name="Normal 27 15" xfId="14574"/>
    <cellStyle name="Normal 27 16" xfId="14575"/>
    <cellStyle name="Normal 27 17" xfId="14576"/>
    <cellStyle name="Normal 27 18" xfId="14577"/>
    <cellStyle name="Normal 27 19" xfId="14578"/>
    <cellStyle name="Normal 27 2" xfId="14579"/>
    <cellStyle name="Normal 27 2 10" xfId="18593"/>
    <cellStyle name="Normal 27 2 2" xfId="23233"/>
    <cellStyle name="Normal 27 2 2 2" xfId="26070"/>
    <cellStyle name="Normal 27 2 2 2 2" xfId="35401"/>
    <cellStyle name="Normal 27 2 2 2 2 2" xfId="44598"/>
    <cellStyle name="Normal 27 2 2 2 3" xfId="40079"/>
    <cellStyle name="Normal 27 2 2 2 4" xfId="49301"/>
    <cellStyle name="Normal 27 2 2 2 5" xfId="53922"/>
    <cellStyle name="Normal 27 2 2 3" xfId="27355"/>
    <cellStyle name="Normal 27 2 2 3 2" xfId="35402"/>
    <cellStyle name="Normal 27 2 2 3 2 2" xfId="44599"/>
    <cellStyle name="Normal 27 2 2 3 3" xfId="41382"/>
    <cellStyle name="Normal 27 2 2 3 4" xfId="49302"/>
    <cellStyle name="Normal 27 2 2 3 5" xfId="53923"/>
    <cellStyle name="Normal 27 2 2 4" xfId="35400"/>
    <cellStyle name="Normal 27 2 2 4 2" xfId="44597"/>
    <cellStyle name="Normal 27 2 2 5" xfId="38780"/>
    <cellStyle name="Normal 27 2 2 6" xfId="49300"/>
    <cellStyle name="Normal 27 2 2 7" xfId="53921"/>
    <cellStyle name="Normal 27 2 3" xfId="21020"/>
    <cellStyle name="Normal 27 2 3 2" xfId="35403"/>
    <cellStyle name="Normal 27 2 3 2 2" xfId="44600"/>
    <cellStyle name="Normal 27 2 3 3" xfId="38129"/>
    <cellStyle name="Normal 27 2 3 4" xfId="49303"/>
    <cellStyle name="Normal 27 2 3 5" xfId="53924"/>
    <cellStyle name="Normal 27 2 4" xfId="25438"/>
    <cellStyle name="Normal 27 2 4 2" xfId="35404"/>
    <cellStyle name="Normal 27 2 4 2 2" xfId="44601"/>
    <cellStyle name="Normal 27 2 4 3" xfId="39430"/>
    <cellStyle name="Normal 27 2 4 4" xfId="49304"/>
    <cellStyle name="Normal 27 2 4 5" xfId="53925"/>
    <cellStyle name="Normal 27 2 5" xfId="26718"/>
    <cellStyle name="Normal 27 2 5 2" xfId="35405"/>
    <cellStyle name="Normal 27 2 5 2 2" xfId="44602"/>
    <cellStyle name="Normal 27 2 5 3" xfId="40730"/>
    <cellStyle name="Normal 27 2 5 4" xfId="49305"/>
    <cellStyle name="Normal 27 2 5 5" xfId="53926"/>
    <cellStyle name="Normal 27 2 6" xfId="35399"/>
    <cellStyle name="Normal 27 2 6 2" xfId="44596"/>
    <cellStyle name="Normal 27 2 7" xfId="37470"/>
    <cellStyle name="Normal 27 2 8" xfId="49299"/>
    <cellStyle name="Normal 27 2 9" xfId="53920"/>
    <cellStyle name="Normal 27 20" xfId="14580"/>
    <cellStyle name="Normal 27 21" xfId="14581"/>
    <cellStyle name="Normal 27 22" xfId="14582"/>
    <cellStyle name="Normal 27 23" xfId="14583"/>
    <cellStyle name="Normal 27 24" xfId="14584"/>
    <cellStyle name="Normal 27 25" xfId="14585"/>
    <cellStyle name="Normal 27 26" xfId="14586"/>
    <cellStyle name="Normal 27 27" xfId="14587"/>
    <cellStyle name="Normal 27 28" xfId="14588"/>
    <cellStyle name="Normal 27 29" xfId="14589"/>
    <cellStyle name="Normal 27 3" xfId="14590"/>
    <cellStyle name="Normal 27 30" xfId="14591"/>
    <cellStyle name="Normal 27 31" xfId="14592"/>
    <cellStyle name="Normal 27 32" xfId="14593"/>
    <cellStyle name="Normal 27 33" xfId="14594"/>
    <cellStyle name="Normal 27 34" xfId="14595"/>
    <cellStyle name="Normal 27 35" xfId="14596"/>
    <cellStyle name="Normal 27 36" xfId="14597"/>
    <cellStyle name="Normal 27 37" xfId="14598"/>
    <cellStyle name="Normal 27 38" xfId="14599"/>
    <cellStyle name="Normal 27 39" xfId="14600"/>
    <cellStyle name="Normal 27 4" xfId="14601"/>
    <cellStyle name="Normal 27 40" xfId="14602"/>
    <cellStyle name="Normal 27 41" xfId="14603"/>
    <cellStyle name="Normal 27 42" xfId="14604"/>
    <cellStyle name="Normal 27 43" xfId="14605"/>
    <cellStyle name="Normal 27 44" xfId="14606"/>
    <cellStyle name="Normal 27 45" xfId="14607"/>
    <cellStyle name="Normal 27 46" xfId="14608"/>
    <cellStyle name="Normal 27 47" xfId="14609"/>
    <cellStyle name="Normal 27 48" xfId="14610"/>
    <cellStyle name="Normal 27 49" xfId="14611"/>
    <cellStyle name="Normal 27 5" xfId="14612"/>
    <cellStyle name="Normal 27 50" xfId="14613"/>
    <cellStyle name="Normal 27 51" xfId="14614"/>
    <cellStyle name="Normal 27 52" xfId="14615"/>
    <cellStyle name="Normal 27 53" xfId="14616"/>
    <cellStyle name="Normal 27 54" xfId="14617"/>
    <cellStyle name="Normal 27 55" xfId="14618"/>
    <cellStyle name="Normal 27 56" xfId="14619"/>
    <cellStyle name="Normal 27 57" xfId="14620"/>
    <cellStyle name="Normal 27 58" xfId="14621"/>
    <cellStyle name="Normal 27 59" xfId="14622"/>
    <cellStyle name="Normal 27 6" xfId="14623"/>
    <cellStyle name="Normal 27 60" xfId="14624"/>
    <cellStyle name="Normal 27 61" xfId="14625"/>
    <cellStyle name="Normal 27 62" xfId="14626"/>
    <cellStyle name="Normal 27 63" xfId="14627"/>
    <cellStyle name="Normal 27 64" xfId="14628"/>
    <cellStyle name="Normal 27 65" xfId="14629"/>
    <cellStyle name="Normal 27 66" xfId="14630"/>
    <cellStyle name="Normal 27 67" xfId="14631"/>
    <cellStyle name="Normal 27 68" xfId="14632"/>
    <cellStyle name="Normal 27 69" xfId="14633"/>
    <cellStyle name="Normal 27 7" xfId="14634"/>
    <cellStyle name="Normal 27 70" xfId="14635"/>
    <cellStyle name="Normal 27 71" xfId="14636"/>
    <cellStyle name="Normal 27 72" xfId="14637"/>
    <cellStyle name="Normal 27 73" xfId="14638"/>
    <cellStyle name="Normal 27 74" xfId="14639"/>
    <cellStyle name="Normal 27 75" xfId="14640"/>
    <cellStyle name="Normal 27 76" xfId="14641"/>
    <cellStyle name="Normal 27 77" xfId="14642"/>
    <cellStyle name="Normal 27 78" xfId="14643"/>
    <cellStyle name="Normal 27 79" xfId="14644"/>
    <cellStyle name="Normal 27 8" xfId="14645"/>
    <cellStyle name="Normal 27 80" xfId="14646"/>
    <cellStyle name="Normal 27 81" xfId="14647"/>
    <cellStyle name="Normal 27 82" xfId="14648"/>
    <cellStyle name="Normal 27 83" xfId="14649"/>
    <cellStyle name="Normal 27 84" xfId="14650"/>
    <cellStyle name="Normal 27 85" xfId="14651"/>
    <cellStyle name="Normal 27 86" xfId="14652"/>
    <cellStyle name="Normal 27 87" xfId="14653"/>
    <cellStyle name="Normal 27 88" xfId="14654"/>
    <cellStyle name="Normal 27 89" xfId="14655"/>
    <cellStyle name="Normal 27 9" xfId="14656"/>
    <cellStyle name="Normal 27 90" xfId="14657"/>
    <cellStyle name="Normal 27 91" xfId="14658"/>
    <cellStyle name="Normal 27 92" xfId="14659"/>
    <cellStyle name="Normal 27 93" xfId="14660"/>
    <cellStyle name="Normal 27 94" xfId="14661"/>
    <cellStyle name="Normal 27 95" xfId="14662"/>
    <cellStyle name="Normal 27 96" xfId="14663"/>
    <cellStyle name="Normal 27 97" xfId="14664"/>
    <cellStyle name="Normal 27 98" xfId="14665"/>
    <cellStyle name="Normal 27 99" xfId="14666"/>
    <cellStyle name="Normal 28" xfId="877"/>
    <cellStyle name="Normal 28 10" xfId="14668"/>
    <cellStyle name="Normal 28 100" xfId="14669"/>
    <cellStyle name="Normal 28 101" xfId="14670"/>
    <cellStyle name="Normal 28 102" xfId="14671"/>
    <cellStyle name="Normal 28 103" xfId="14672"/>
    <cellStyle name="Normal 28 104" xfId="14673"/>
    <cellStyle name="Normal 28 105" xfId="14674"/>
    <cellStyle name="Normal 28 106" xfId="14675"/>
    <cellStyle name="Normal 28 107" xfId="14676"/>
    <cellStyle name="Normal 28 108" xfId="14677"/>
    <cellStyle name="Normal 28 109" xfId="14678"/>
    <cellStyle name="Normal 28 11" xfId="14679"/>
    <cellStyle name="Normal 28 110" xfId="18230"/>
    <cellStyle name="Normal 28 111" xfId="14667"/>
    <cellStyle name="Normal 28 12" xfId="14680"/>
    <cellStyle name="Normal 28 13" xfId="14681"/>
    <cellStyle name="Normal 28 14" xfId="14682"/>
    <cellStyle name="Normal 28 15" xfId="14683"/>
    <cellStyle name="Normal 28 16" xfId="14684"/>
    <cellStyle name="Normal 28 17" xfId="14685"/>
    <cellStyle name="Normal 28 18" xfId="14686"/>
    <cellStyle name="Normal 28 19" xfId="14687"/>
    <cellStyle name="Normal 28 2" xfId="14688"/>
    <cellStyle name="Normal 28 2 10" xfId="18594"/>
    <cellStyle name="Normal 28 2 2" xfId="23234"/>
    <cellStyle name="Normal 28 2 2 2" xfId="26071"/>
    <cellStyle name="Normal 28 2 2 2 2" xfId="35408"/>
    <cellStyle name="Normal 28 2 2 2 2 2" xfId="44605"/>
    <cellStyle name="Normal 28 2 2 2 3" xfId="40080"/>
    <cellStyle name="Normal 28 2 2 2 4" xfId="49308"/>
    <cellStyle name="Normal 28 2 2 2 5" xfId="53929"/>
    <cellStyle name="Normal 28 2 2 3" xfId="27356"/>
    <cellStyle name="Normal 28 2 2 3 2" xfId="35409"/>
    <cellStyle name="Normal 28 2 2 3 2 2" xfId="44606"/>
    <cellStyle name="Normal 28 2 2 3 3" xfId="41383"/>
    <cellStyle name="Normal 28 2 2 3 4" xfId="49309"/>
    <cellStyle name="Normal 28 2 2 3 5" xfId="53930"/>
    <cellStyle name="Normal 28 2 2 4" xfId="35407"/>
    <cellStyle name="Normal 28 2 2 4 2" xfId="44604"/>
    <cellStyle name="Normal 28 2 2 5" xfId="38781"/>
    <cellStyle name="Normal 28 2 2 6" xfId="49307"/>
    <cellStyle name="Normal 28 2 2 7" xfId="53928"/>
    <cellStyle name="Normal 28 2 3" xfId="21021"/>
    <cellStyle name="Normal 28 2 3 2" xfId="35410"/>
    <cellStyle name="Normal 28 2 3 2 2" xfId="44607"/>
    <cellStyle name="Normal 28 2 3 3" xfId="38130"/>
    <cellStyle name="Normal 28 2 3 4" xfId="49310"/>
    <cellStyle name="Normal 28 2 3 5" xfId="53931"/>
    <cellStyle name="Normal 28 2 4" xfId="25439"/>
    <cellStyle name="Normal 28 2 4 2" xfId="35411"/>
    <cellStyle name="Normal 28 2 4 2 2" xfId="44608"/>
    <cellStyle name="Normal 28 2 4 3" xfId="39431"/>
    <cellStyle name="Normal 28 2 4 4" xfId="49311"/>
    <cellStyle name="Normal 28 2 4 5" xfId="53932"/>
    <cellStyle name="Normal 28 2 5" xfId="26719"/>
    <cellStyle name="Normal 28 2 5 2" xfId="35412"/>
    <cellStyle name="Normal 28 2 5 2 2" xfId="44609"/>
    <cellStyle name="Normal 28 2 5 3" xfId="40731"/>
    <cellStyle name="Normal 28 2 5 4" xfId="49312"/>
    <cellStyle name="Normal 28 2 5 5" xfId="53933"/>
    <cellStyle name="Normal 28 2 6" xfId="35406"/>
    <cellStyle name="Normal 28 2 6 2" xfId="44603"/>
    <cellStyle name="Normal 28 2 7" xfId="37471"/>
    <cellStyle name="Normal 28 2 8" xfId="49306"/>
    <cellStyle name="Normal 28 2 9" xfId="53927"/>
    <cellStyle name="Normal 28 20" xfId="14689"/>
    <cellStyle name="Normal 28 21" xfId="14690"/>
    <cellStyle name="Normal 28 22" xfId="14691"/>
    <cellStyle name="Normal 28 23" xfId="14692"/>
    <cellStyle name="Normal 28 24" xfId="14693"/>
    <cellStyle name="Normal 28 25" xfId="14694"/>
    <cellStyle name="Normal 28 26" xfId="14695"/>
    <cellStyle name="Normal 28 27" xfId="14696"/>
    <cellStyle name="Normal 28 28" xfId="14697"/>
    <cellStyle name="Normal 28 29" xfId="14698"/>
    <cellStyle name="Normal 28 3" xfId="14699"/>
    <cellStyle name="Normal 28 30" xfId="14700"/>
    <cellStyle name="Normal 28 31" xfId="14701"/>
    <cellStyle name="Normal 28 32" xfId="14702"/>
    <cellStyle name="Normal 28 33" xfId="14703"/>
    <cellStyle name="Normal 28 34" xfId="14704"/>
    <cellStyle name="Normal 28 35" xfId="14705"/>
    <cellStyle name="Normal 28 36" xfId="14706"/>
    <cellStyle name="Normal 28 37" xfId="14707"/>
    <cellStyle name="Normal 28 38" xfId="14708"/>
    <cellStyle name="Normal 28 39" xfId="14709"/>
    <cellStyle name="Normal 28 4" xfId="14710"/>
    <cellStyle name="Normal 28 40" xfId="14711"/>
    <cellStyle name="Normal 28 41" xfId="14712"/>
    <cellStyle name="Normal 28 42" xfId="14713"/>
    <cellStyle name="Normal 28 43" xfId="14714"/>
    <cellStyle name="Normal 28 44" xfId="14715"/>
    <cellStyle name="Normal 28 45" xfId="14716"/>
    <cellStyle name="Normal 28 46" xfId="14717"/>
    <cellStyle name="Normal 28 47" xfId="14718"/>
    <cellStyle name="Normal 28 48" xfId="14719"/>
    <cellStyle name="Normal 28 49" xfId="14720"/>
    <cellStyle name="Normal 28 5" xfId="14721"/>
    <cellStyle name="Normal 28 50" xfId="14722"/>
    <cellStyle name="Normal 28 51" xfId="14723"/>
    <cellStyle name="Normal 28 52" xfId="14724"/>
    <cellStyle name="Normal 28 53" xfId="14725"/>
    <cellStyle name="Normal 28 54" xfId="14726"/>
    <cellStyle name="Normal 28 55" xfId="14727"/>
    <cellStyle name="Normal 28 56" xfId="14728"/>
    <cellStyle name="Normal 28 57" xfId="14729"/>
    <cellStyle name="Normal 28 58" xfId="14730"/>
    <cellStyle name="Normal 28 59" xfId="14731"/>
    <cellStyle name="Normal 28 6" xfId="14732"/>
    <cellStyle name="Normal 28 60" xfId="14733"/>
    <cellStyle name="Normal 28 61" xfId="14734"/>
    <cellStyle name="Normal 28 62" xfId="14735"/>
    <cellStyle name="Normal 28 63" xfId="14736"/>
    <cellStyle name="Normal 28 64" xfId="14737"/>
    <cellStyle name="Normal 28 65" xfId="14738"/>
    <cellStyle name="Normal 28 66" xfId="14739"/>
    <cellStyle name="Normal 28 67" xfId="14740"/>
    <cellStyle name="Normal 28 68" xfId="14741"/>
    <cellStyle name="Normal 28 69" xfId="14742"/>
    <cellStyle name="Normal 28 7" xfId="14743"/>
    <cellStyle name="Normal 28 70" xfId="14744"/>
    <cellStyle name="Normal 28 71" xfId="14745"/>
    <cellStyle name="Normal 28 72" xfId="14746"/>
    <cellStyle name="Normal 28 73" xfId="14747"/>
    <cellStyle name="Normal 28 74" xfId="14748"/>
    <cellStyle name="Normal 28 75" xfId="14749"/>
    <cellStyle name="Normal 28 76" xfId="14750"/>
    <cellStyle name="Normal 28 77" xfId="14751"/>
    <cellStyle name="Normal 28 78" xfId="14752"/>
    <cellStyle name="Normal 28 79" xfId="14753"/>
    <cellStyle name="Normal 28 8" xfId="14754"/>
    <cellStyle name="Normal 28 80" xfId="14755"/>
    <cellStyle name="Normal 28 81" xfId="14756"/>
    <cellStyle name="Normal 28 82" xfId="14757"/>
    <cellStyle name="Normal 28 83" xfId="14758"/>
    <cellStyle name="Normal 28 84" xfId="14759"/>
    <cellStyle name="Normal 28 85" xfId="14760"/>
    <cellStyle name="Normal 28 86" xfId="14761"/>
    <cellStyle name="Normal 28 87" xfId="14762"/>
    <cellStyle name="Normal 28 88" xfId="14763"/>
    <cellStyle name="Normal 28 89" xfId="14764"/>
    <cellStyle name="Normal 28 9" xfId="14765"/>
    <cellStyle name="Normal 28 90" xfId="14766"/>
    <cellStyle name="Normal 28 91" xfId="14767"/>
    <cellStyle name="Normal 28 92" xfId="14768"/>
    <cellStyle name="Normal 28 93" xfId="14769"/>
    <cellStyle name="Normal 28 94" xfId="14770"/>
    <cellStyle name="Normal 28 95" xfId="14771"/>
    <cellStyle name="Normal 28 96" xfId="14772"/>
    <cellStyle name="Normal 28 97" xfId="14773"/>
    <cellStyle name="Normal 28 98" xfId="14774"/>
    <cellStyle name="Normal 28 99" xfId="14775"/>
    <cellStyle name="Normal 29" xfId="947"/>
    <cellStyle name="Normal 29 10" xfId="14777"/>
    <cellStyle name="Normal 29 100" xfId="14778"/>
    <cellStyle name="Normal 29 101" xfId="14779"/>
    <cellStyle name="Normal 29 102" xfId="14780"/>
    <cellStyle name="Normal 29 103" xfId="14781"/>
    <cellStyle name="Normal 29 104" xfId="14782"/>
    <cellStyle name="Normal 29 105" xfId="14783"/>
    <cellStyle name="Normal 29 106" xfId="14784"/>
    <cellStyle name="Normal 29 107" xfId="14785"/>
    <cellStyle name="Normal 29 108" xfId="14786"/>
    <cellStyle name="Normal 29 109" xfId="14787"/>
    <cellStyle name="Normal 29 11" xfId="14788"/>
    <cellStyle name="Normal 29 110" xfId="18175"/>
    <cellStyle name="Normal 29 111" xfId="14776"/>
    <cellStyle name="Normal 29 12" xfId="14789"/>
    <cellStyle name="Normal 29 13" xfId="14790"/>
    <cellStyle name="Normal 29 14" xfId="14791"/>
    <cellStyle name="Normal 29 15" xfId="14792"/>
    <cellStyle name="Normal 29 16" xfId="14793"/>
    <cellStyle name="Normal 29 17" xfId="14794"/>
    <cellStyle name="Normal 29 18" xfId="14795"/>
    <cellStyle name="Normal 29 19" xfId="14796"/>
    <cellStyle name="Normal 29 2" xfId="14797"/>
    <cellStyle name="Normal 29 2 10" xfId="18595"/>
    <cellStyle name="Normal 29 2 2" xfId="23235"/>
    <cellStyle name="Normal 29 2 2 2" xfId="26072"/>
    <cellStyle name="Normal 29 2 2 2 2" xfId="35415"/>
    <cellStyle name="Normal 29 2 2 2 2 2" xfId="44612"/>
    <cellStyle name="Normal 29 2 2 2 3" xfId="40081"/>
    <cellStyle name="Normal 29 2 2 2 4" xfId="49315"/>
    <cellStyle name="Normal 29 2 2 2 5" xfId="53936"/>
    <cellStyle name="Normal 29 2 2 3" xfId="27357"/>
    <cellStyle name="Normal 29 2 2 3 2" xfId="35416"/>
    <cellStyle name="Normal 29 2 2 3 2 2" xfId="44613"/>
    <cellStyle name="Normal 29 2 2 3 3" xfId="41384"/>
    <cellStyle name="Normal 29 2 2 3 4" xfId="49316"/>
    <cellStyle name="Normal 29 2 2 3 5" xfId="53937"/>
    <cellStyle name="Normal 29 2 2 4" xfId="35414"/>
    <cellStyle name="Normal 29 2 2 4 2" xfId="44611"/>
    <cellStyle name="Normal 29 2 2 5" xfId="38782"/>
    <cellStyle name="Normal 29 2 2 6" xfId="49314"/>
    <cellStyle name="Normal 29 2 2 7" xfId="53935"/>
    <cellStyle name="Normal 29 2 3" xfId="21022"/>
    <cellStyle name="Normal 29 2 3 2" xfId="35417"/>
    <cellStyle name="Normal 29 2 3 2 2" xfId="44614"/>
    <cellStyle name="Normal 29 2 3 3" xfId="38131"/>
    <cellStyle name="Normal 29 2 3 4" xfId="49317"/>
    <cellStyle name="Normal 29 2 3 5" xfId="53938"/>
    <cellStyle name="Normal 29 2 4" xfId="25440"/>
    <cellStyle name="Normal 29 2 4 2" xfId="35418"/>
    <cellStyle name="Normal 29 2 4 2 2" xfId="44615"/>
    <cellStyle name="Normal 29 2 4 3" xfId="39432"/>
    <cellStyle name="Normal 29 2 4 4" xfId="49318"/>
    <cellStyle name="Normal 29 2 4 5" xfId="53939"/>
    <cellStyle name="Normal 29 2 5" xfId="26720"/>
    <cellStyle name="Normal 29 2 5 2" xfId="35419"/>
    <cellStyle name="Normal 29 2 5 2 2" xfId="44616"/>
    <cellStyle name="Normal 29 2 5 3" xfId="40732"/>
    <cellStyle name="Normal 29 2 5 4" xfId="49319"/>
    <cellStyle name="Normal 29 2 5 5" xfId="53940"/>
    <cellStyle name="Normal 29 2 6" xfId="35413"/>
    <cellStyle name="Normal 29 2 6 2" xfId="44610"/>
    <cellStyle name="Normal 29 2 7" xfId="37472"/>
    <cellStyle name="Normal 29 2 8" xfId="49313"/>
    <cellStyle name="Normal 29 2 9" xfId="53934"/>
    <cellStyle name="Normal 29 20" xfId="14798"/>
    <cellStyle name="Normal 29 21" xfId="14799"/>
    <cellStyle name="Normal 29 22" xfId="14800"/>
    <cellStyle name="Normal 29 23" xfId="14801"/>
    <cellStyle name="Normal 29 24" xfId="14802"/>
    <cellStyle name="Normal 29 25" xfId="14803"/>
    <cellStyle name="Normal 29 26" xfId="14804"/>
    <cellStyle name="Normal 29 27" xfId="14805"/>
    <cellStyle name="Normal 29 28" xfId="14806"/>
    <cellStyle name="Normal 29 29" xfId="14807"/>
    <cellStyle name="Normal 29 3" xfId="14808"/>
    <cellStyle name="Normal 29 30" xfId="14809"/>
    <cellStyle name="Normal 29 31" xfId="14810"/>
    <cellStyle name="Normal 29 32" xfId="14811"/>
    <cellStyle name="Normal 29 33" xfId="14812"/>
    <cellStyle name="Normal 29 34" xfId="14813"/>
    <cellStyle name="Normal 29 35" xfId="14814"/>
    <cellStyle name="Normal 29 36" xfId="14815"/>
    <cellStyle name="Normal 29 37" xfId="14816"/>
    <cellStyle name="Normal 29 38" xfId="14817"/>
    <cellStyle name="Normal 29 39" xfId="14818"/>
    <cellStyle name="Normal 29 4" xfId="14819"/>
    <cellStyle name="Normal 29 40" xfId="14820"/>
    <cellStyle name="Normal 29 41" xfId="14821"/>
    <cellStyle name="Normal 29 42" xfId="14822"/>
    <cellStyle name="Normal 29 43" xfId="14823"/>
    <cellStyle name="Normal 29 44" xfId="14824"/>
    <cellStyle name="Normal 29 45" xfId="14825"/>
    <cellStyle name="Normal 29 46" xfId="14826"/>
    <cellStyle name="Normal 29 47" xfId="14827"/>
    <cellStyle name="Normal 29 48" xfId="14828"/>
    <cellStyle name="Normal 29 49" xfId="14829"/>
    <cellStyle name="Normal 29 5" xfId="14830"/>
    <cellStyle name="Normal 29 50" xfId="14831"/>
    <cellStyle name="Normal 29 51" xfId="14832"/>
    <cellStyle name="Normal 29 52" xfId="14833"/>
    <cellStyle name="Normal 29 53" xfId="14834"/>
    <cellStyle name="Normal 29 54" xfId="14835"/>
    <cellStyle name="Normal 29 55" xfId="14836"/>
    <cellStyle name="Normal 29 56" xfId="14837"/>
    <cellStyle name="Normal 29 57" xfId="14838"/>
    <cellStyle name="Normal 29 58" xfId="14839"/>
    <cellStyle name="Normal 29 59" xfId="14840"/>
    <cellStyle name="Normal 29 6" xfId="14841"/>
    <cellStyle name="Normal 29 60" xfId="14842"/>
    <cellStyle name="Normal 29 61" xfId="14843"/>
    <cellStyle name="Normal 29 62" xfId="14844"/>
    <cellStyle name="Normal 29 63" xfId="14845"/>
    <cellStyle name="Normal 29 64" xfId="14846"/>
    <cellStyle name="Normal 29 65" xfId="14847"/>
    <cellStyle name="Normal 29 66" xfId="14848"/>
    <cellStyle name="Normal 29 67" xfId="14849"/>
    <cellStyle name="Normal 29 68" xfId="14850"/>
    <cellStyle name="Normal 29 69" xfId="14851"/>
    <cellStyle name="Normal 29 7" xfId="14852"/>
    <cellStyle name="Normal 29 70" xfId="14853"/>
    <cellStyle name="Normal 29 71" xfId="14854"/>
    <cellStyle name="Normal 29 72" xfId="14855"/>
    <cellStyle name="Normal 29 73" xfId="14856"/>
    <cellStyle name="Normal 29 74" xfId="14857"/>
    <cellStyle name="Normal 29 75" xfId="14858"/>
    <cellStyle name="Normal 29 76" xfId="14859"/>
    <cellStyle name="Normal 29 77" xfId="14860"/>
    <cellStyle name="Normal 29 78" xfId="14861"/>
    <cellStyle name="Normal 29 79" xfId="14862"/>
    <cellStyle name="Normal 29 8" xfId="14863"/>
    <cellStyle name="Normal 29 80" xfId="14864"/>
    <cellStyle name="Normal 29 81" xfId="14865"/>
    <cellStyle name="Normal 29 82" xfId="14866"/>
    <cellStyle name="Normal 29 83" xfId="14867"/>
    <cellStyle name="Normal 29 84" xfId="14868"/>
    <cellStyle name="Normal 29 85" xfId="14869"/>
    <cellStyle name="Normal 29 86" xfId="14870"/>
    <cellStyle name="Normal 29 87" xfId="14871"/>
    <cellStyle name="Normal 29 88" xfId="14872"/>
    <cellStyle name="Normal 29 89" xfId="14873"/>
    <cellStyle name="Normal 29 9" xfId="14874"/>
    <cellStyle name="Normal 29 90" xfId="14875"/>
    <cellStyle name="Normal 29 91" xfId="14876"/>
    <cellStyle name="Normal 29 92" xfId="14877"/>
    <cellStyle name="Normal 29 93" xfId="14878"/>
    <cellStyle name="Normal 29 94" xfId="14879"/>
    <cellStyle name="Normal 29 95" xfId="14880"/>
    <cellStyle name="Normal 29 96" xfId="14881"/>
    <cellStyle name="Normal 29 97" xfId="14882"/>
    <cellStyle name="Normal 29 98" xfId="14883"/>
    <cellStyle name="Normal 29 99" xfId="14884"/>
    <cellStyle name="Normal 3" xfId="19"/>
    <cellStyle name="Normal-- 3" xfId="14885"/>
    <cellStyle name="Normal 3 10" xfId="14886"/>
    <cellStyle name="Normal 3 10 2" xfId="18008"/>
    <cellStyle name="Normal 3 11" xfId="14887"/>
    <cellStyle name="Normal 3 11 10" xfId="18009"/>
    <cellStyle name="Normal 3 11 2" xfId="23017"/>
    <cellStyle name="Normal 3 11 2 2" xfId="25859"/>
    <cellStyle name="Normal 3 11 2 2 2" xfId="35422"/>
    <cellStyle name="Normal 3 11 2 2 2 2" xfId="44619"/>
    <cellStyle name="Normal 3 11 2 2 3" xfId="39866"/>
    <cellStyle name="Normal 3 11 2 2 4" xfId="49322"/>
    <cellStyle name="Normal 3 11 2 2 5" xfId="53943"/>
    <cellStyle name="Normal 3 11 2 3" xfId="27142"/>
    <cellStyle name="Normal 3 11 2 3 2" xfId="35423"/>
    <cellStyle name="Normal 3 11 2 3 2 2" xfId="44620"/>
    <cellStyle name="Normal 3 11 2 3 3" xfId="41168"/>
    <cellStyle name="Normal 3 11 2 3 4" xfId="49323"/>
    <cellStyle name="Normal 3 11 2 3 5" xfId="53944"/>
    <cellStyle name="Normal 3 11 2 4" xfId="35421"/>
    <cellStyle name="Normal 3 11 2 4 2" xfId="44618"/>
    <cellStyle name="Normal 3 11 2 5" xfId="38566"/>
    <cellStyle name="Normal 3 11 2 6" xfId="49321"/>
    <cellStyle name="Normal 3 11 2 7" xfId="53942"/>
    <cellStyle name="Normal 3 11 3" xfId="20802"/>
    <cellStyle name="Normal 3 11 3 2" xfId="35424"/>
    <cellStyle name="Normal 3 11 3 2 2" xfId="44621"/>
    <cellStyle name="Normal 3 11 3 3" xfId="37916"/>
    <cellStyle name="Normal 3 11 3 4" xfId="49324"/>
    <cellStyle name="Normal 3 11 3 5" xfId="53945"/>
    <cellStyle name="Normal 3 11 4" xfId="25225"/>
    <cellStyle name="Normal 3 11 4 2" xfId="35425"/>
    <cellStyle name="Normal 3 11 4 2 2" xfId="44622"/>
    <cellStyle name="Normal 3 11 4 3" xfId="39217"/>
    <cellStyle name="Normal 3 11 4 4" xfId="49325"/>
    <cellStyle name="Normal 3 11 4 5" xfId="53946"/>
    <cellStyle name="Normal 3 11 5" xfId="26505"/>
    <cellStyle name="Normal 3 11 5 2" xfId="35426"/>
    <cellStyle name="Normal 3 11 5 2 2" xfId="44623"/>
    <cellStyle name="Normal 3 11 5 3" xfId="40516"/>
    <cellStyle name="Normal 3 11 5 4" xfId="49326"/>
    <cellStyle name="Normal 3 11 5 5" xfId="53947"/>
    <cellStyle name="Normal 3 11 6" xfId="35420"/>
    <cellStyle name="Normal 3 11 6 2" xfId="44617"/>
    <cellStyle name="Normal 3 11 7" xfId="37256"/>
    <cellStyle name="Normal 3 11 8" xfId="49320"/>
    <cellStyle name="Normal 3 11 9" xfId="53941"/>
    <cellStyle name="Normal 3 12" xfId="14888"/>
    <cellStyle name="Normal 3 12 10" xfId="18548"/>
    <cellStyle name="Normal 3 12 2" xfId="23187"/>
    <cellStyle name="Normal 3 12 2 2" xfId="26023"/>
    <cellStyle name="Normal 3 12 2 2 2" xfId="35429"/>
    <cellStyle name="Normal 3 12 2 2 2 2" xfId="44626"/>
    <cellStyle name="Normal 3 12 2 2 3" xfId="40032"/>
    <cellStyle name="Normal 3 12 2 2 4" xfId="49329"/>
    <cellStyle name="Normal 3 12 2 2 5" xfId="53950"/>
    <cellStyle name="Normal 3 12 2 3" xfId="27308"/>
    <cellStyle name="Normal 3 12 2 3 2" xfId="35430"/>
    <cellStyle name="Normal 3 12 2 3 2 2" xfId="44627"/>
    <cellStyle name="Normal 3 12 2 3 3" xfId="41334"/>
    <cellStyle name="Normal 3 12 2 3 4" xfId="49330"/>
    <cellStyle name="Normal 3 12 2 3 5" xfId="53951"/>
    <cellStyle name="Normal 3 12 2 4" xfId="35428"/>
    <cellStyle name="Normal 3 12 2 4 2" xfId="44625"/>
    <cellStyle name="Normal 3 12 2 5" xfId="38732"/>
    <cellStyle name="Normal 3 12 2 6" xfId="49328"/>
    <cellStyle name="Normal 3 12 2 7" xfId="53949"/>
    <cellStyle name="Normal 3 12 3" xfId="20974"/>
    <cellStyle name="Normal 3 12 3 2" xfId="35431"/>
    <cellStyle name="Normal 3 12 3 2 2" xfId="44628"/>
    <cellStyle name="Normal 3 12 3 3" xfId="38082"/>
    <cellStyle name="Normal 3 12 3 4" xfId="49331"/>
    <cellStyle name="Normal 3 12 3 5" xfId="53952"/>
    <cellStyle name="Normal 3 12 4" xfId="25391"/>
    <cellStyle name="Normal 3 12 4 2" xfId="35432"/>
    <cellStyle name="Normal 3 12 4 2 2" xfId="44629"/>
    <cellStyle name="Normal 3 12 4 3" xfId="39383"/>
    <cellStyle name="Normal 3 12 4 4" xfId="49332"/>
    <cellStyle name="Normal 3 12 4 5" xfId="53953"/>
    <cellStyle name="Normal 3 12 5" xfId="26671"/>
    <cellStyle name="Normal 3 12 5 2" xfId="35433"/>
    <cellStyle name="Normal 3 12 5 2 2" xfId="44630"/>
    <cellStyle name="Normal 3 12 5 3" xfId="40682"/>
    <cellStyle name="Normal 3 12 5 4" xfId="49333"/>
    <cellStyle name="Normal 3 12 5 5" xfId="53954"/>
    <cellStyle name="Normal 3 12 6" xfId="35427"/>
    <cellStyle name="Normal 3 12 6 2" xfId="44624"/>
    <cellStyle name="Normal 3 12 7" xfId="37422"/>
    <cellStyle name="Normal 3 12 8" xfId="49327"/>
    <cellStyle name="Normal 3 12 9" xfId="53948"/>
    <cellStyle name="Normal 3 13" xfId="14889"/>
    <cellStyle name="Normal 3 13 10" xfId="18609"/>
    <cellStyle name="Normal 3 13 2" xfId="23244"/>
    <cellStyle name="Normal 3 13 2 2" xfId="26081"/>
    <cellStyle name="Normal 3 13 2 2 2" xfId="35436"/>
    <cellStyle name="Normal 3 13 2 2 2 2" xfId="44633"/>
    <cellStyle name="Normal 3 13 2 2 3" xfId="40090"/>
    <cellStyle name="Normal 3 13 2 2 4" xfId="49336"/>
    <cellStyle name="Normal 3 13 2 2 5" xfId="53957"/>
    <cellStyle name="Normal 3 13 2 3" xfId="27366"/>
    <cellStyle name="Normal 3 13 2 3 2" xfId="35437"/>
    <cellStyle name="Normal 3 13 2 3 2 2" xfId="44634"/>
    <cellStyle name="Normal 3 13 2 3 3" xfId="41393"/>
    <cellStyle name="Normal 3 13 2 3 4" xfId="49337"/>
    <cellStyle name="Normal 3 13 2 3 5" xfId="53958"/>
    <cellStyle name="Normal 3 13 2 4" xfId="35435"/>
    <cellStyle name="Normal 3 13 2 4 2" xfId="44632"/>
    <cellStyle name="Normal 3 13 2 5" xfId="38791"/>
    <cellStyle name="Normal 3 13 2 6" xfId="49335"/>
    <cellStyle name="Normal 3 13 2 7" xfId="53956"/>
    <cellStyle name="Normal 3 13 3" xfId="21031"/>
    <cellStyle name="Normal 3 13 3 2" xfId="35438"/>
    <cellStyle name="Normal 3 13 3 2 2" xfId="44635"/>
    <cellStyle name="Normal 3 13 3 3" xfId="38140"/>
    <cellStyle name="Normal 3 13 3 4" xfId="49338"/>
    <cellStyle name="Normal 3 13 3 5" xfId="53959"/>
    <cellStyle name="Normal 3 13 4" xfId="25449"/>
    <cellStyle name="Normal 3 13 4 2" xfId="35439"/>
    <cellStyle name="Normal 3 13 4 2 2" xfId="44636"/>
    <cellStyle name="Normal 3 13 4 3" xfId="39441"/>
    <cellStyle name="Normal 3 13 4 4" xfId="49339"/>
    <cellStyle name="Normal 3 13 4 5" xfId="53960"/>
    <cellStyle name="Normal 3 13 5" xfId="26729"/>
    <cellStyle name="Normal 3 13 5 2" xfId="35440"/>
    <cellStyle name="Normal 3 13 5 2 2" xfId="44637"/>
    <cellStyle name="Normal 3 13 5 3" xfId="40741"/>
    <cellStyle name="Normal 3 13 5 4" xfId="49340"/>
    <cellStyle name="Normal 3 13 5 5" xfId="53961"/>
    <cellStyle name="Normal 3 13 6" xfId="35434"/>
    <cellStyle name="Normal 3 13 6 2" xfId="44631"/>
    <cellStyle name="Normal 3 13 7" xfId="37481"/>
    <cellStyle name="Normal 3 13 8" xfId="49334"/>
    <cellStyle name="Normal 3 13 9" xfId="53955"/>
    <cellStyle name="Normal 3 14" xfId="14890"/>
    <cellStyle name="Normal 3 14 2" xfId="35441"/>
    <cellStyle name="Normal 3 14 2 2" xfId="44638"/>
    <cellStyle name="Normal 3 14 3" xfId="41459"/>
    <cellStyle name="Normal 3 14 4" xfId="49341"/>
    <cellStyle name="Normal 3 14 5" xfId="53962"/>
    <cellStyle name="Normal 3 14 6" xfId="27446"/>
    <cellStyle name="Normal 3 15" xfId="14891"/>
    <cellStyle name="Normal 3 16" xfId="14892"/>
    <cellStyle name="Normal 3 17" xfId="14893"/>
    <cellStyle name="Normal 3 18" xfId="14894"/>
    <cellStyle name="Normal 3 19" xfId="14895"/>
    <cellStyle name="Normal 3 2" xfId="631"/>
    <cellStyle name="Normal 3 2 2" xfId="14896"/>
    <cellStyle name="Normal 3 2 2 2" xfId="14897"/>
    <cellStyle name="Normal 3 2 2 3" xfId="17493"/>
    <cellStyle name="Normal 3 2 3" xfId="14898"/>
    <cellStyle name="Normal 3 2 3 2" xfId="18682"/>
    <cellStyle name="Normal 3 2 4" xfId="14899"/>
    <cellStyle name="Normal 3 2 5" xfId="17236"/>
    <cellStyle name="Normal 3 2 6" xfId="12501"/>
    <cellStyle name="Normal 3 20" xfId="14900"/>
    <cellStyle name="Normal 3 21" xfId="14901"/>
    <cellStyle name="Normal 3 22" xfId="14902"/>
    <cellStyle name="Normal 3 22 2" xfId="14903"/>
    <cellStyle name="Normal 3 22 2 2" xfId="14904"/>
    <cellStyle name="Normal 3 22 2 2 2" xfId="14905"/>
    <cellStyle name="Normal 3 22 2 3" xfId="14906"/>
    <cellStyle name="Normal 3 22 3" xfId="14907"/>
    <cellStyle name="Normal 3 22 3 2" xfId="14908"/>
    <cellStyle name="Normal 3 22 4" xfId="14909"/>
    <cellStyle name="Normal 3 23" xfId="14910"/>
    <cellStyle name="Normal 3 24" xfId="14911"/>
    <cellStyle name="Normal 3 24 2" xfId="14912"/>
    <cellStyle name="Normal 3 24 2 2" xfId="14913"/>
    <cellStyle name="Normal 3 24 3" xfId="14914"/>
    <cellStyle name="Normal 3 25" xfId="14915"/>
    <cellStyle name="Normal 3 26" xfId="14916"/>
    <cellStyle name="Normal 3 27" xfId="14917"/>
    <cellStyle name="Normal 3 28" xfId="14918"/>
    <cellStyle name="Normal 3 29" xfId="14919"/>
    <cellStyle name="Normal 3 3" xfId="632"/>
    <cellStyle name="Normal 3 3 2" xfId="625"/>
    <cellStyle name="Normal 3 3 2 2" xfId="17492"/>
    <cellStyle name="Normal 3 3 2 3" xfId="14921"/>
    <cellStyle name="Normal 3 3 3" xfId="14922"/>
    <cellStyle name="Normal 3 3 4" xfId="14923"/>
    <cellStyle name="Normal 3 3 5" xfId="17237"/>
    <cellStyle name="Normal 3 3 6" xfId="14920"/>
    <cellStyle name="Normal 3 30" xfId="14924"/>
    <cellStyle name="Normal 3 31" xfId="14925"/>
    <cellStyle name="Normal 3 32" xfId="14926"/>
    <cellStyle name="Normal 3 33" xfId="14927"/>
    <cellStyle name="Normal 3 34" xfId="14928"/>
    <cellStyle name="Normal 3 35" xfId="14929"/>
    <cellStyle name="Normal 3 36" xfId="14930"/>
    <cellStyle name="Normal 3 37" xfId="14931"/>
    <cellStyle name="Normal 3 38" xfId="14932"/>
    <cellStyle name="Normal 3 39" xfId="14933"/>
    <cellStyle name="Normal 3 39 2" xfId="14934"/>
    <cellStyle name="Normal 3 4" xfId="656"/>
    <cellStyle name="Normal 3 4 2" xfId="833"/>
    <cellStyle name="Normal 3 4 2 10" xfId="37257"/>
    <cellStyle name="Normal 3 4 2 11" xfId="49342"/>
    <cellStyle name="Normal 3 4 2 12" xfId="53963"/>
    <cellStyle name="Normal 3 4 2 13" xfId="18010"/>
    <cellStyle name="Normal 3 4 2 14" xfId="14936"/>
    <cellStyle name="Normal 3 4 2 2" xfId="18011"/>
    <cellStyle name="Normal 3 4 2 2 10" xfId="49343"/>
    <cellStyle name="Normal 3 4 2 2 11" xfId="53964"/>
    <cellStyle name="Normal 3 4 2 2 2" xfId="18012"/>
    <cellStyle name="Normal 3 4 2 2 2 2" xfId="23020"/>
    <cellStyle name="Normal 3 4 2 2 2 2 2" xfId="25862"/>
    <cellStyle name="Normal 3 4 2 2 2 2 2 2" xfId="35446"/>
    <cellStyle name="Normal 3 4 2 2 2 2 2 2 2" xfId="44643"/>
    <cellStyle name="Normal 3 4 2 2 2 2 2 3" xfId="39869"/>
    <cellStyle name="Normal 3 4 2 2 2 2 2 4" xfId="49346"/>
    <cellStyle name="Normal 3 4 2 2 2 2 2 5" xfId="53967"/>
    <cellStyle name="Normal 3 4 2 2 2 2 3" xfId="27145"/>
    <cellStyle name="Normal 3 4 2 2 2 2 3 2" xfId="35447"/>
    <cellStyle name="Normal 3 4 2 2 2 2 3 2 2" xfId="44644"/>
    <cellStyle name="Normal 3 4 2 2 2 2 3 3" xfId="41171"/>
    <cellStyle name="Normal 3 4 2 2 2 2 3 4" xfId="49347"/>
    <cellStyle name="Normal 3 4 2 2 2 2 3 5" xfId="53968"/>
    <cellStyle name="Normal 3 4 2 2 2 2 4" xfId="35445"/>
    <cellStyle name="Normal 3 4 2 2 2 2 4 2" xfId="44642"/>
    <cellStyle name="Normal 3 4 2 2 2 2 5" xfId="38569"/>
    <cellStyle name="Normal 3 4 2 2 2 2 6" xfId="49345"/>
    <cellStyle name="Normal 3 4 2 2 2 2 7" xfId="53966"/>
    <cellStyle name="Normal 3 4 2 2 2 3" xfId="20805"/>
    <cellStyle name="Normal 3 4 2 2 2 3 2" xfId="35448"/>
    <cellStyle name="Normal 3 4 2 2 2 3 2 2" xfId="44645"/>
    <cellStyle name="Normal 3 4 2 2 2 3 3" xfId="37919"/>
    <cellStyle name="Normal 3 4 2 2 2 3 4" xfId="49348"/>
    <cellStyle name="Normal 3 4 2 2 2 3 5" xfId="53969"/>
    <cellStyle name="Normal 3 4 2 2 2 4" xfId="25228"/>
    <cellStyle name="Normal 3 4 2 2 2 4 2" xfId="35449"/>
    <cellStyle name="Normal 3 4 2 2 2 4 2 2" xfId="44646"/>
    <cellStyle name="Normal 3 4 2 2 2 4 3" xfId="39220"/>
    <cellStyle name="Normal 3 4 2 2 2 4 4" xfId="49349"/>
    <cellStyle name="Normal 3 4 2 2 2 4 5" xfId="53970"/>
    <cellStyle name="Normal 3 4 2 2 2 5" xfId="26508"/>
    <cellStyle name="Normal 3 4 2 2 2 5 2" xfId="35450"/>
    <cellStyle name="Normal 3 4 2 2 2 5 2 2" xfId="44647"/>
    <cellStyle name="Normal 3 4 2 2 2 5 3" xfId="40519"/>
    <cellStyle name="Normal 3 4 2 2 2 5 4" xfId="49350"/>
    <cellStyle name="Normal 3 4 2 2 2 5 5" xfId="53971"/>
    <cellStyle name="Normal 3 4 2 2 2 6" xfId="35444"/>
    <cellStyle name="Normal 3 4 2 2 2 6 2" xfId="44641"/>
    <cellStyle name="Normal 3 4 2 2 2 7" xfId="37259"/>
    <cellStyle name="Normal 3 4 2 2 2 8" xfId="49344"/>
    <cellStyle name="Normal 3 4 2 2 2 9" xfId="53965"/>
    <cellStyle name="Normal 3 4 2 2 3" xfId="18013"/>
    <cellStyle name="Normal 3 4 2 2 3 2" xfId="23021"/>
    <cellStyle name="Normal 3 4 2 2 3 2 2" xfId="25863"/>
    <cellStyle name="Normal 3 4 2 2 3 2 2 2" xfId="35453"/>
    <cellStyle name="Normal 3 4 2 2 3 2 2 2 2" xfId="44650"/>
    <cellStyle name="Normal 3 4 2 2 3 2 2 3" xfId="39870"/>
    <cellStyle name="Normal 3 4 2 2 3 2 2 4" xfId="49353"/>
    <cellStyle name="Normal 3 4 2 2 3 2 2 5" xfId="53974"/>
    <cellStyle name="Normal 3 4 2 2 3 2 3" xfId="27146"/>
    <cellStyle name="Normal 3 4 2 2 3 2 3 2" xfId="35454"/>
    <cellStyle name="Normal 3 4 2 2 3 2 3 2 2" xfId="44651"/>
    <cellStyle name="Normal 3 4 2 2 3 2 3 3" xfId="41172"/>
    <cellStyle name="Normal 3 4 2 2 3 2 3 4" xfId="49354"/>
    <cellStyle name="Normal 3 4 2 2 3 2 3 5" xfId="53975"/>
    <cellStyle name="Normal 3 4 2 2 3 2 4" xfId="35452"/>
    <cellStyle name="Normal 3 4 2 2 3 2 4 2" xfId="44649"/>
    <cellStyle name="Normal 3 4 2 2 3 2 5" xfId="38570"/>
    <cellStyle name="Normal 3 4 2 2 3 2 6" xfId="49352"/>
    <cellStyle name="Normal 3 4 2 2 3 2 7" xfId="53973"/>
    <cellStyle name="Normal 3 4 2 2 3 3" xfId="20806"/>
    <cellStyle name="Normal 3 4 2 2 3 3 2" xfId="35455"/>
    <cellStyle name="Normal 3 4 2 2 3 3 2 2" xfId="44652"/>
    <cellStyle name="Normal 3 4 2 2 3 3 3" xfId="37920"/>
    <cellStyle name="Normal 3 4 2 2 3 3 4" xfId="49355"/>
    <cellStyle name="Normal 3 4 2 2 3 3 5" xfId="53976"/>
    <cellStyle name="Normal 3 4 2 2 3 4" xfId="25229"/>
    <cellStyle name="Normal 3 4 2 2 3 4 2" xfId="35456"/>
    <cellStyle name="Normal 3 4 2 2 3 4 2 2" xfId="44653"/>
    <cellStyle name="Normal 3 4 2 2 3 4 3" xfId="39221"/>
    <cellStyle name="Normal 3 4 2 2 3 4 4" xfId="49356"/>
    <cellStyle name="Normal 3 4 2 2 3 4 5" xfId="53977"/>
    <cellStyle name="Normal 3 4 2 2 3 5" xfId="26509"/>
    <cellStyle name="Normal 3 4 2 2 3 5 2" xfId="35457"/>
    <cellStyle name="Normal 3 4 2 2 3 5 2 2" xfId="44654"/>
    <cellStyle name="Normal 3 4 2 2 3 5 3" xfId="40520"/>
    <cellStyle name="Normal 3 4 2 2 3 5 4" xfId="49357"/>
    <cellStyle name="Normal 3 4 2 2 3 5 5" xfId="53978"/>
    <cellStyle name="Normal 3 4 2 2 3 6" xfId="35451"/>
    <cellStyle name="Normal 3 4 2 2 3 6 2" xfId="44648"/>
    <cellStyle name="Normal 3 4 2 2 3 7" xfId="37260"/>
    <cellStyle name="Normal 3 4 2 2 3 8" xfId="49351"/>
    <cellStyle name="Normal 3 4 2 2 3 9" xfId="53972"/>
    <cellStyle name="Normal 3 4 2 2 4" xfId="23019"/>
    <cellStyle name="Normal 3 4 2 2 4 2" xfId="25861"/>
    <cellStyle name="Normal 3 4 2 2 4 2 2" xfId="35459"/>
    <cellStyle name="Normal 3 4 2 2 4 2 2 2" xfId="44656"/>
    <cellStyle name="Normal 3 4 2 2 4 2 3" xfId="39868"/>
    <cellStyle name="Normal 3 4 2 2 4 2 4" xfId="49359"/>
    <cellStyle name="Normal 3 4 2 2 4 2 5" xfId="53980"/>
    <cellStyle name="Normal 3 4 2 2 4 3" xfId="27144"/>
    <cellStyle name="Normal 3 4 2 2 4 3 2" xfId="35460"/>
    <cellStyle name="Normal 3 4 2 2 4 3 2 2" xfId="44657"/>
    <cellStyle name="Normal 3 4 2 2 4 3 3" xfId="41170"/>
    <cellStyle name="Normal 3 4 2 2 4 3 4" xfId="49360"/>
    <cellStyle name="Normal 3 4 2 2 4 3 5" xfId="53981"/>
    <cellStyle name="Normal 3 4 2 2 4 4" xfId="35458"/>
    <cellStyle name="Normal 3 4 2 2 4 4 2" xfId="44655"/>
    <cellStyle name="Normal 3 4 2 2 4 5" xfId="38568"/>
    <cellStyle name="Normal 3 4 2 2 4 6" xfId="49358"/>
    <cellStyle name="Normal 3 4 2 2 4 7" xfId="53979"/>
    <cellStyle name="Normal 3 4 2 2 5" xfId="20804"/>
    <cellStyle name="Normal 3 4 2 2 5 2" xfId="35461"/>
    <cellStyle name="Normal 3 4 2 2 5 2 2" xfId="44658"/>
    <cellStyle name="Normal 3 4 2 2 5 3" xfId="37918"/>
    <cellStyle name="Normal 3 4 2 2 5 4" xfId="49361"/>
    <cellStyle name="Normal 3 4 2 2 5 5" xfId="53982"/>
    <cellStyle name="Normal 3 4 2 2 6" xfId="25227"/>
    <cellStyle name="Normal 3 4 2 2 6 2" xfId="35462"/>
    <cellStyle name="Normal 3 4 2 2 6 2 2" xfId="44659"/>
    <cellStyle name="Normal 3 4 2 2 6 3" xfId="39219"/>
    <cellStyle name="Normal 3 4 2 2 6 4" xfId="49362"/>
    <cellStyle name="Normal 3 4 2 2 6 5" xfId="53983"/>
    <cellStyle name="Normal 3 4 2 2 7" xfId="26507"/>
    <cellStyle name="Normal 3 4 2 2 7 2" xfId="35463"/>
    <cellStyle name="Normal 3 4 2 2 7 2 2" xfId="44660"/>
    <cellStyle name="Normal 3 4 2 2 7 3" xfId="40518"/>
    <cellStyle name="Normal 3 4 2 2 7 4" xfId="49363"/>
    <cellStyle name="Normal 3 4 2 2 7 5" xfId="53984"/>
    <cellStyle name="Normal 3 4 2 2 8" xfId="35443"/>
    <cellStyle name="Normal 3 4 2 2 8 2" xfId="44640"/>
    <cellStyle name="Normal 3 4 2 2 9" xfId="37258"/>
    <cellStyle name="Normal 3 4 2 3" xfId="18014"/>
    <cellStyle name="Normal 3 4 2 3 2" xfId="23022"/>
    <cellStyle name="Normal 3 4 2 3 2 2" xfId="25864"/>
    <cellStyle name="Normal 3 4 2 3 2 2 2" xfId="35466"/>
    <cellStyle name="Normal 3 4 2 3 2 2 2 2" xfId="44663"/>
    <cellStyle name="Normal 3 4 2 3 2 2 3" xfId="39871"/>
    <cellStyle name="Normal 3 4 2 3 2 2 4" xfId="49366"/>
    <cellStyle name="Normal 3 4 2 3 2 2 5" xfId="53987"/>
    <cellStyle name="Normal 3 4 2 3 2 3" xfId="27147"/>
    <cellStyle name="Normal 3 4 2 3 2 3 2" xfId="35467"/>
    <cellStyle name="Normal 3 4 2 3 2 3 2 2" xfId="44664"/>
    <cellStyle name="Normal 3 4 2 3 2 3 3" xfId="41173"/>
    <cellStyle name="Normal 3 4 2 3 2 3 4" xfId="49367"/>
    <cellStyle name="Normal 3 4 2 3 2 3 5" xfId="53988"/>
    <cellStyle name="Normal 3 4 2 3 2 4" xfId="35465"/>
    <cellStyle name="Normal 3 4 2 3 2 4 2" xfId="44662"/>
    <cellStyle name="Normal 3 4 2 3 2 5" xfId="38571"/>
    <cellStyle name="Normal 3 4 2 3 2 6" xfId="49365"/>
    <cellStyle name="Normal 3 4 2 3 2 7" xfId="53986"/>
    <cellStyle name="Normal 3 4 2 3 3" xfId="20807"/>
    <cellStyle name="Normal 3 4 2 3 3 2" xfId="35468"/>
    <cellStyle name="Normal 3 4 2 3 3 2 2" xfId="44665"/>
    <cellStyle name="Normal 3 4 2 3 3 3" xfId="37921"/>
    <cellStyle name="Normal 3 4 2 3 3 4" xfId="49368"/>
    <cellStyle name="Normal 3 4 2 3 3 5" xfId="53989"/>
    <cellStyle name="Normal 3 4 2 3 4" xfId="25230"/>
    <cellStyle name="Normal 3 4 2 3 4 2" xfId="35469"/>
    <cellStyle name="Normal 3 4 2 3 4 2 2" xfId="44666"/>
    <cellStyle name="Normal 3 4 2 3 4 3" xfId="39222"/>
    <cellStyle name="Normal 3 4 2 3 4 4" xfId="49369"/>
    <cellStyle name="Normal 3 4 2 3 4 5" xfId="53990"/>
    <cellStyle name="Normal 3 4 2 3 5" xfId="26510"/>
    <cellStyle name="Normal 3 4 2 3 5 2" xfId="35470"/>
    <cellStyle name="Normal 3 4 2 3 5 2 2" xfId="44667"/>
    <cellStyle name="Normal 3 4 2 3 5 3" xfId="40521"/>
    <cellStyle name="Normal 3 4 2 3 5 4" xfId="49370"/>
    <cellStyle name="Normal 3 4 2 3 5 5" xfId="53991"/>
    <cellStyle name="Normal 3 4 2 3 6" xfId="35464"/>
    <cellStyle name="Normal 3 4 2 3 6 2" xfId="44661"/>
    <cellStyle name="Normal 3 4 2 3 7" xfId="37261"/>
    <cellStyle name="Normal 3 4 2 3 8" xfId="49364"/>
    <cellStyle name="Normal 3 4 2 3 9" xfId="53985"/>
    <cellStyle name="Normal 3 4 2 4" xfId="18015"/>
    <cellStyle name="Normal 3 4 2 4 2" xfId="23023"/>
    <cellStyle name="Normal 3 4 2 4 2 2" xfId="25865"/>
    <cellStyle name="Normal 3 4 2 4 2 2 2" xfId="35473"/>
    <cellStyle name="Normal 3 4 2 4 2 2 2 2" xfId="44670"/>
    <cellStyle name="Normal 3 4 2 4 2 2 3" xfId="39872"/>
    <cellStyle name="Normal 3 4 2 4 2 2 4" xfId="49373"/>
    <cellStyle name="Normal 3 4 2 4 2 2 5" xfId="53994"/>
    <cellStyle name="Normal 3 4 2 4 2 3" xfId="27148"/>
    <cellStyle name="Normal 3 4 2 4 2 3 2" xfId="35474"/>
    <cellStyle name="Normal 3 4 2 4 2 3 2 2" xfId="44671"/>
    <cellStyle name="Normal 3 4 2 4 2 3 3" xfId="41174"/>
    <cellStyle name="Normal 3 4 2 4 2 3 4" xfId="49374"/>
    <cellStyle name="Normal 3 4 2 4 2 3 5" xfId="53995"/>
    <cellStyle name="Normal 3 4 2 4 2 4" xfId="35472"/>
    <cellStyle name="Normal 3 4 2 4 2 4 2" xfId="44669"/>
    <cellStyle name="Normal 3 4 2 4 2 5" xfId="38572"/>
    <cellStyle name="Normal 3 4 2 4 2 6" xfId="49372"/>
    <cellStyle name="Normal 3 4 2 4 2 7" xfId="53993"/>
    <cellStyle name="Normal 3 4 2 4 3" xfId="20808"/>
    <cellStyle name="Normal 3 4 2 4 3 2" xfId="35475"/>
    <cellStyle name="Normal 3 4 2 4 3 2 2" xfId="44672"/>
    <cellStyle name="Normal 3 4 2 4 3 3" xfId="37922"/>
    <cellStyle name="Normal 3 4 2 4 3 4" xfId="49375"/>
    <cellStyle name="Normal 3 4 2 4 3 5" xfId="53996"/>
    <cellStyle name="Normal 3 4 2 4 4" xfId="25231"/>
    <cellStyle name="Normal 3 4 2 4 4 2" xfId="35476"/>
    <cellStyle name="Normal 3 4 2 4 4 2 2" xfId="44673"/>
    <cellStyle name="Normal 3 4 2 4 4 3" xfId="39223"/>
    <cellStyle name="Normal 3 4 2 4 4 4" xfId="49376"/>
    <cellStyle name="Normal 3 4 2 4 4 5" xfId="53997"/>
    <cellStyle name="Normal 3 4 2 4 5" xfId="26511"/>
    <cellStyle name="Normal 3 4 2 4 5 2" xfId="35477"/>
    <cellStyle name="Normal 3 4 2 4 5 2 2" xfId="44674"/>
    <cellStyle name="Normal 3 4 2 4 5 3" xfId="40522"/>
    <cellStyle name="Normal 3 4 2 4 5 4" xfId="49377"/>
    <cellStyle name="Normal 3 4 2 4 5 5" xfId="53998"/>
    <cellStyle name="Normal 3 4 2 4 6" xfId="35471"/>
    <cellStyle name="Normal 3 4 2 4 6 2" xfId="44668"/>
    <cellStyle name="Normal 3 4 2 4 7" xfId="37262"/>
    <cellStyle name="Normal 3 4 2 4 8" xfId="49371"/>
    <cellStyle name="Normal 3 4 2 4 9" xfId="53992"/>
    <cellStyle name="Normal 3 4 2 5" xfId="23018"/>
    <cellStyle name="Normal 3 4 2 5 2" xfId="25860"/>
    <cellStyle name="Normal 3 4 2 5 2 2" xfId="35479"/>
    <cellStyle name="Normal 3 4 2 5 2 2 2" xfId="44676"/>
    <cellStyle name="Normal 3 4 2 5 2 3" xfId="39867"/>
    <cellStyle name="Normal 3 4 2 5 2 4" xfId="49379"/>
    <cellStyle name="Normal 3 4 2 5 2 5" xfId="54000"/>
    <cellStyle name="Normal 3 4 2 5 3" xfId="27143"/>
    <cellStyle name="Normal 3 4 2 5 3 2" xfId="35480"/>
    <cellStyle name="Normal 3 4 2 5 3 2 2" xfId="44677"/>
    <cellStyle name="Normal 3 4 2 5 3 3" xfId="41169"/>
    <cellStyle name="Normal 3 4 2 5 3 4" xfId="49380"/>
    <cellStyle name="Normal 3 4 2 5 3 5" xfId="54001"/>
    <cellStyle name="Normal 3 4 2 5 4" xfId="35478"/>
    <cellStyle name="Normal 3 4 2 5 4 2" xfId="44675"/>
    <cellStyle name="Normal 3 4 2 5 5" xfId="38567"/>
    <cellStyle name="Normal 3 4 2 5 6" xfId="49378"/>
    <cellStyle name="Normal 3 4 2 5 7" xfId="53999"/>
    <cellStyle name="Normal 3 4 2 6" xfId="20803"/>
    <cellStyle name="Normal 3 4 2 6 2" xfId="35481"/>
    <cellStyle name="Normal 3 4 2 6 2 2" xfId="44678"/>
    <cellStyle name="Normal 3 4 2 6 3" xfId="37917"/>
    <cellStyle name="Normal 3 4 2 6 4" xfId="49381"/>
    <cellStyle name="Normal 3 4 2 6 5" xfId="54002"/>
    <cellStyle name="Normal 3 4 2 7" xfId="25226"/>
    <cellStyle name="Normal 3 4 2 7 2" xfId="35482"/>
    <cellStyle name="Normal 3 4 2 7 2 2" xfId="44679"/>
    <cellStyle name="Normal 3 4 2 7 3" xfId="39218"/>
    <cellStyle name="Normal 3 4 2 7 4" xfId="49382"/>
    <cellStyle name="Normal 3 4 2 7 5" xfId="54003"/>
    <cellStyle name="Normal 3 4 2 8" xfId="26506"/>
    <cellStyle name="Normal 3 4 2 8 2" xfId="35483"/>
    <cellStyle name="Normal 3 4 2 8 2 2" xfId="44680"/>
    <cellStyle name="Normal 3 4 2 8 3" xfId="40517"/>
    <cellStyle name="Normal 3 4 2 8 4" xfId="49383"/>
    <cellStyle name="Normal 3 4 2 8 5" xfId="54004"/>
    <cellStyle name="Normal 3 4 2 9" xfId="35442"/>
    <cellStyle name="Normal 3 4 2 9 2" xfId="44639"/>
    <cellStyle name="Normal 3 4 3" xfId="14937"/>
    <cellStyle name="Normal 3 4 3 10" xfId="49384"/>
    <cellStyle name="Normal 3 4 3 11" xfId="54005"/>
    <cellStyle name="Normal 3 4 3 12" xfId="18016"/>
    <cellStyle name="Normal 3 4 3 2" xfId="18017"/>
    <cellStyle name="Normal 3 4 3 2 2" xfId="23025"/>
    <cellStyle name="Normal 3 4 3 2 2 2" xfId="25867"/>
    <cellStyle name="Normal 3 4 3 2 2 2 2" xfId="35487"/>
    <cellStyle name="Normal 3 4 3 2 2 2 2 2" xfId="44684"/>
    <cellStyle name="Normal 3 4 3 2 2 2 3" xfId="39874"/>
    <cellStyle name="Normal 3 4 3 2 2 2 4" xfId="49387"/>
    <cellStyle name="Normal 3 4 3 2 2 2 5" xfId="54008"/>
    <cellStyle name="Normal 3 4 3 2 2 3" xfId="27150"/>
    <cellStyle name="Normal 3 4 3 2 2 3 2" xfId="35488"/>
    <cellStyle name="Normal 3 4 3 2 2 3 2 2" xfId="44685"/>
    <cellStyle name="Normal 3 4 3 2 2 3 3" xfId="41176"/>
    <cellStyle name="Normal 3 4 3 2 2 3 4" xfId="49388"/>
    <cellStyle name="Normal 3 4 3 2 2 3 5" xfId="54009"/>
    <cellStyle name="Normal 3 4 3 2 2 4" xfId="35486"/>
    <cellStyle name="Normal 3 4 3 2 2 4 2" xfId="44683"/>
    <cellStyle name="Normal 3 4 3 2 2 5" xfId="38574"/>
    <cellStyle name="Normal 3 4 3 2 2 6" xfId="49386"/>
    <cellStyle name="Normal 3 4 3 2 2 7" xfId="54007"/>
    <cellStyle name="Normal 3 4 3 2 3" xfId="20810"/>
    <cellStyle name="Normal 3 4 3 2 3 2" xfId="35489"/>
    <cellStyle name="Normal 3 4 3 2 3 2 2" xfId="44686"/>
    <cellStyle name="Normal 3 4 3 2 3 3" xfId="37924"/>
    <cellStyle name="Normal 3 4 3 2 3 4" xfId="49389"/>
    <cellStyle name="Normal 3 4 3 2 3 5" xfId="54010"/>
    <cellStyle name="Normal 3 4 3 2 4" xfId="25233"/>
    <cellStyle name="Normal 3 4 3 2 4 2" xfId="35490"/>
    <cellStyle name="Normal 3 4 3 2 4 2 2" xfId="44687"/>
    <cellStyle name="Normal 3 4 3 2 4 3" xfId="39225"/>
    <cellStyle name="Normal 3 4 3 2 4 4" xfId="49390"/>
    <cellStyle name="Normal 3 4 3 2 4 5" xfId="54011"/>
    <cellStyle name="Normal 3 4 3 2 5" xfId="26513"/>
    <cellStyle name="Normal 3 4 3 2 5 2" xfId="35491"/>
    <cellStyle name="Normal 3 4 3 2 5 2 2" xfId="44688"/>
    <cellStyle name="Normal 3 4 3 2 5 3" xfId="40524"/>
    <cellStyle name="Normal 3 4 3 2 5 4" xfId="49391"/>
    <cellStyle name="Normal 3 4 3 2 5 5" xfId="54012"/>
    <cellStyle name="Normal 3 4 3 2 6" xfId="35485"/>
    <cellStyle name="Normal 3 4 3 2 6 2" xfId="44682"/>
    <cellStyle name="Normal 3 4 3 2 7" xfId="37264"/>
    <cellStyle name="Normal 3 4 3 2 8" xfId="49385"/>
    <cellStyle name="Normal 3 4 3 2 9" xfId="54006"/>
    <cellStyle name="Normal 3 4 3 3" xfId="18018"/>
    <cellStyle name="Normal 3 4 3 3 2" xfId="23026"/>
    <cellStyle name="Normal 3 4 3 3 2 2" xfId="25868"/>
    <cellStyle name="Normal 3 4 3 3 2 2 2" xfId="35494"/>
    <cellStyle name="Normal 3 4 3 3 2 2 2 2" xfId="44691"/>
    <cellStyle name="Normal 3 4 3 3 2 2 3" xfId="39875"/>
    <cellStyle name="Normal 3 4 3 3 2 2 4" xfId="49394"/>
    <cellStyle name="Normal 3 4 3 3 2 2 5" xfId="54015"/>
    <cellStyle name="Normal 3 4 3 3 2 3" xfId="27151"/>
    <cellStyle name="Normal 3 4 3 3 2 3 2" xfId="35495"/>
    <cellStyle name="Normal 3 4 3 3 2 3 2 2" xfId="44692"/>
    <cellStyle name="Normal 3 4 3 3 2 3 3" xfId="41177"/>
    <cellStyle name="Normal 3 4 3 3 2 3 4" xfId="49395"/>
    <cellStyle name="Normal 3 4 3 3 2 3 5" xfId="54016"/>
    <cellStyle name="Normal 3 4 3 3 2 4" xfId="35493"/>
    <cellStyle name="Normal 3 4 3 3 2 4 2" xfId="44690"/>
    <cellStyle name="Normal 3 4 3 3 2 5" xfId="38575"/>
    <cellStyle name="Normal 3 4 3 3 2 6" xfId="49393"/>
    <cellStyle name="Normal 3 4 3 3 2 7" xfId="54014"/>
    <cellStyle name="Normal 3 4 3 3 3" xfId="20811"/>
    <cellStyle name="Normal 3 4 3 3 3 2" xfId="35496"/>
    <cellStyle name="Normal 3 4 3 3 3 2 2" xfId="44693"/>
    <cellStyle name="Normal 3 4 3 3 3 3" xfId="37925"/>
    <cellStyle name="Normal 3 4 3 3 3 4" xfId="49396"/>
    <cellStyle name="Normal 3 4 3 3 3 5" xfId="54017"/>
    <cellStyle name="Normal 3 4 3 3 4" xfId="25234"/>
    <cellStyle name="Normal 3 4 3 3 4 2" xfId="35497"/>
    <cellStyle name="Normal 3 4 3 3 4 2 2" xfId="44694"/>
    <cellStyle name="Normal 3 4 3 3 4 3" xfId="39226"/>
    <cellStyle name="Normal 3 4 3 3 4 4" xfId="49397"/>
    <cellStyle name="Normal 3 4 3 3 4 5" xfId="54018"/>
    <cellStyle name="Normal 3 4 3 3 5" xfId="26514"/>
    <cellStyle name="Normal 3 4 3 3 5 2" xfId="35498"/>
    <cellStyle name="Normal 3 4 3 3 5 2 2" xfId="44695"/>
    <cellStyle name="Normal 3 4 3 3 5 3" xfId="40525"/>
    <cellStyle name="Normal 3 4 3 3 5 4" xfId="49398"/>
    <cellStyle name="Normal 3 4 3 3 5 5" xfId="54019"/>
    <cellStyle name="Normal 3 4 3 3 6" xfId="35492"/>
    <cellStyle name="Normal 3 4 3 3 6 2" xfId="44689"/>
    <cellStyle name="Normal 3 4 3 3 7" xfId="37265"/>
    <cellStyle name="Normal 3 4 3 3 8" xfId="49392"/>
    <cellStyle name="Normal 3 4 3 3 9" xfId="54013"/>
    <cellStyle name="Normal 3 4 3 4" xfId="23024"/>
    <cellStyle name="Normal 3 4 3 4 2" xfId="25866"/>
    <cellStyle name="Normal 3 4 3 4 2 2" xfId="35500"/>
    <cellStyle name="Normal 3 4 3 4 2 2 2" xfId="44697"/>
    <cellStyle name="Normal 3 4 3 4 2 3" xfId="39873"/>
    <cellStyle name="Normal 3 4 3 4 2 4" xfId="49400"/>
    <cellStyle name="Normal 3 4 3 4 2 5" xfId="54021"/>
    <cellStyle name="Normal 3 4 3 4 3" xfId="27149"/>
    <cellStyle name="Normal 3 4 3 4 3 2" xfId="35501"/>
    <cellStyle name="Normal 3 4 3 4 3 2 2" xfId="44698"/>
    <cellStyle name="Normal 3 4 3 4 3 3" xfId="41175"/>
    <cellStyle name="Normal 3 4 3 4 3 4" xfId="49401"/>
    <cellStyle name="Normal 3 4 3 4 3 5" xfId="54022"/>
    <cellStyle name="Normal 3 4 3 4 4" xfId="35499"/>
    <cellStyle name="Normal 3 4 3 4 4 2" xfId="44696"/>
    <cellStyle name="Normal 3 4 3 4 5" xfId="38573"/>
    <cellStyle name="Normal 3 4 3 4 6" xfId="49399"/>
    <cellStyle name="Normal 3 4 3 4 7" xfId="54020"/>
    <cellStyle name="Normal 3 4 3 5" xfId="20809"/>
    <cellStyle name="Normal 3 4 3 5 2" xfId="35502"/>
    <cellStyle name="Normal 3 4 3 5 2 2" xfId="44699"/>
    <cellStyle name="Normal 3 4 3 5 3" xfId="37923"/>
    <cellStyle name="Normal 3 4 3 5 4" xfId="49402"/>
    <cellStyle name="Normal 3 4 3 5 5" xfId="54023"/>
    <cellStyle name="Normal 3 4 3 6" xfId="25232"/>
    <cellStyle name="Normal 3 4 3 6 2" xfId="35503"/>
    <cellStyle name="Normal 3 4 3 6 2 2" xfId="44700"/>
    <cellStyle name="Normal 3 4 3 6 3" xfId="39224"/>
    <cellStyle name="Normal 3 4 3 6 4" xfId="49403"/>
    <cellStyle name="Normal 3 4 3 6 5" xfId="54024"/>
    <cellStyle name="Normal 3 4 3 7" xfId="26512"/>
    <cellStyle name="Normal 3 4 3 7 2" xfId="35504"/>
    <cellStyle name="Normal 3 4 3 7 2 2" xfId="44701"/>
    <cellStyle name="Normal 3 4 3 7 3" xfId="40523"/>
    <cellStyle name="Normal 3 4 3 7 4" xfId="49404"/>
    <cellStyle name="Normal 3 4 3 7 5" xfId="54025"/>
    <cellStyle name="Normal 3 4 3 8" xfId="35484"/>
    <cellStyle name="Normal 3 4 3 8 2" xfId="44681"/>
    <cellStyle name="Normal 3 4 3 9" xfId="37263"/>
    <cellStyle name="Normal 3 4 4" xfId="18019"/>
    <cellStyle name="Normal 3 4 4 2" xfId="23027"/>
    <cellStyle name="Normal 3 4 4 2 2" xfId="25869"/>
    <cellStyle name="Normal 3 4 4 2 2 2" xfId="35507"/>
    <cellStyle name="Normal 3 4 4 2 2 2 2" xfId="44704"/>
    <cellStyle name="Normal 3 4 4 2 2 3" xfId="39876"/>
    <cellStyle name="Normal 3 4 4 2 2 4" xfId="49407"/>
    <cellStyle name="Normal 3 4 4 2 2 5" xfId="54028"/>
    <cellStyle name="Normal 3 4 4 2 3" xfId="27152"/>
    <cellStyle name="Normal 3 4 4 2 3 2" xfId="35508"/>
    <cellStyle name="Normal 3 4 4 2 3 2 2" xfId="44705"/>
    <cellStyle name="Normal 3 4 4 2 3 3" xfId="41178"/>
    <cellStyle name="Normal 3 4 4 2 3 4" xfId="49408"/>
    <cellStyle name="Normal 3 4 4 2 3 5" xfId="54029"/>
    <cellStyle name="Normal 3 4 4 2 4" xfId="35506"/>
    <cellStyle name="Normal 3 4 4 2 4 2" xfId="44703"/>
    <cellStyle name="Normal 3 4 4 2 5" xfId="38576"/>
    <cellStyle name="Normal 3 4 4 2 6" xfId="49406"/>
    <cellStyle name="Normal 3 4 4 2 7" xfId="54027"/>
    <cellStyle name="Normal 3 4 4 3" xfId="20812"/>
    <cellStyle name="Normal 3 4 4 3 2" xfId="35509"/>
    <cellStyle name="Normal 3 4 4 3 2 2" xfId="44706"/>
    <cellStyle name="Normal 3 4 4 3 3" xfId="37926"/>
    <cellStyle name="Normal 3 4 4 3 4" xfId="49409"/>
    <cellStyle name="Normal 3 4 4 3 5" xfId="54030"/>
    <cellStyle name="Normal 3 4 4 4" xfId="25235"/>
    <cellStyle name="Normal 3 4 4 4 2" xfId="35510"/>
    <cellStyle name="Normal 3 4 4 4 2 2" xfId="44707"/>
    <cellStyle name="Normal 3 4 4 4 3" xfId="39227"/>
    <cellStyle name="Normal 3 4 4 4 4" xfId="49410"/>
    <cellStyle name="Normal 3 4 4 4 5" xfId="54031"/>
    <cellStyle name="Normal 3 4 4 5" xfId="26515"/>
    <cellStyle name="Normal 3 4 4 5 2" xfId="35511"/>
    <cellStyle name="Normal 3 4 4 5 2 2" xfId="44708"/>
    <cellStyle name="Normal 3 4 4 5 3" xfId="40526"/>
    <cellStyle name="Normal 3 4 4 5 4" xfId="49411"/>
    <cellStyle name="Normal 3 4 4 5 5" xfId="54032"/>
    <cellStyle name="Normal 3 4 4 6" xfId="35505"/>
    <cellStyle name="Normal 3 4 4 6 2" xfId="44702"/>
    <cellStyle name="Normal 3 4 4 7" xfId="37266"/>
    <cellStyle name="Normal 3 4 4 8" xfId="49405"/>
    <cellStyle name="Normal 3 4 4 9" xfId="54026"/>
    <cellStyle name="Normal 3 4 5" xfId="18020"/>
    <cellStyle name="Normal 3 4 5 2" xfId="23028"/>
    <cellStyle name="Normal 3 4 5 2 2" xfId="25870"/>
    <cellStyle name="Normal 3 4 5 2 2 2" xfId="35514"/>
    <cellStyle name="Normal 3 4 5 2 2 2 2" xfId="44711"/>
    <cellStyle name="Normal 3 4 5 2 2 3" xfId="39877"/>
    <cellStyle name="Normal 3 4 5 2 2 4" xfId="49414"/>
    <cellStyle name="Normal 3 4 5 2 2 5" xfId="54035"/>
    <cellStyle name="Normal 3 4 5 2 3" xfId="27153"/>
    <cellStyle name="Normal 3 4 5 2 3 2" xfId="35515"/>
    <cellStyle name="Normal 3 4 5 2 3 2 2" xfId="44712"/>
    <cellStyle name="Normal 3 4 5 2 3 3" xfId="41179"/>
    <cellStyle name="Normal 3 4 5 2 3 4" xfId="49415"/>
    <cellStyle name="Normal 3 4 5 2 3 5" xfId="54036"/>
    <cellStyle name="Normal 3 4 5 2 4" xfId="35513"/>
    <cellStyle name="Normal 3 4 5 2 4 2" xfId="44710"/>
    <cellStyle name="Normal 3 4 5 2 5" xfId="38577"/>
    <cellStyle name="Normal 3 4 5 2 6" xfId="49413"/>
    <cellStyle name="Normal 3 4 5 2 7" xfId="54034"/>
    <cellStyle name="Normal 3 4 5 3" xfId="20813"/>
    <cellStyle name="Normal 3 4 5 3 2" xfId="35516"/>
    <cellStyle name="Normal 3 4 5 3 2 2" xfId="44713"/>
    <cellStyle name="Normal 3 4 5 3 3" xfId="37927"/>
    <cellStyle name="Normal 3 4 5 3 4" xfId="49416"/>
    <cellStyle name="Normal 3 4 5 3 5" xfId="54037"/>
    <cellStyle name="Normal 3 4 5 4" xfId="25236"/>
    <cellStyle name="Normal 3 4 5 4 2" xfId="35517"/>
    <cellStyle name="Normal 3 4 5 4 2 2" xfId="44714"/>
    <cellStyle name="Normal 3 4 5 4 3" xfId="39228"/>
    <cellStyle name="Normal 3 4 5 4 4" xfId="49417"/>
    <cellStyle name="Normal 3 4 5 4 5" xfId="54038"/>
    <cellStyle name="Normal 3 4 5 5" xfId="26516"/>
    <cellStyle name="Normal 3 4 5 5 2" xfId="35518"/>
    <cellStyle name="Normal 3 4 5 5 2 2" xfId="44715"/>
    <cellStyle name="Normal 3 4 5 5 3" xfId="40527"/>
    <cellStyle name="Normal 3 4 5 5 4" xfId="49418"/>
    <cellStyle name="Normal 3 4 5 5 5" xfId="54039"/>
    <cellStyle name="Normal 3 4 5 6" xfId="35512"/>
    <cellStyle name="Normal 3 4 5 6 2" xfId="44709"/>
    <cellStyle name="Normal 3 4 5 7" xfId="37267"/>
    <cellStyle name="Normal 3 4 5 8" xfId="49412"/>
    <cellStyle name="Normal 3 4 5 9" xfId="54033"/>
    <cellStyle name="Normal 3 4 6" xfId="17238"/>
    <cellStyle name="Normal 3 4 7" xfId="14935"/>
    <cellStyle name="Normal 3 40" xfId="14938"/>
    <cellStyle name="Normal 3 41" xfId="14939"/>
    <cellStyle name="Normal 3 42" xfId="14940"/>
    <cellStyle name="Normal 3 43" xfId="14941"/>
    <cellStyle name="Normal 3 44" xfId="14942"/>
    <cellStyle name="Normal 3 45" xfId="14943"/>
    <cellStyle name="Normal 3 46" xfId="14944"/>
    <cellStyle name="Normal 3 47" xfId="14945"/>
    <cellStyle name="Normal 3 48" xfId="14946"/>
    <cellStyle name="Normal 3 49" xfId="14947"/>
    <cellStyle name="Normal 3 5" xfId="722"/>
    <cellStyle name="Normal 3 5 2" xfId="1529"/>
    <cellStyle name="Normal 3 5 2 10" xfId="49419"/>
    <cellStyle name="Normal 3 5 2 11" xfId="54040"/>
    <cellStyle name="Normal 3 5 2 12" xfId="18021"/>
    <cellStyle name="Normal 3 5 2 13" xfId="14949"/>
    <cellStyle name="Normal 3 5 2 2" xfId="3015"/>
    <cellStyle name="Normal 3 5 2 2 10" xfId="18022"/>
    <cellStyle name="Normal 3 5 2 2 2" xfId="5916"/>
    <cellStyle name="Normal 3 5 2 2 2 2" xfId="11692"/>
    <cellStyle name="Normal 3 5 2 2 2 2 2" xfId="35522"/>
    <cellStyle name="Normal 3 5 2 2 2 2 2 2" xfId="44719"/>
    <cellStyle name="Normal 3 5 2 2 2 2 3" xfId="39879"/>
    <cellStyle name="Normal 3 5 2 2 2 2 4" xfId="49422"/>
    <cellStyle name="Normal 3 5 2 2 2 2 5" xfId="54043"/>
    <cellStyle name="Normal 3 5 2 2 2 2 6" xfId="25872"/>
    <cellStyle name="Normal 3 5 2 2 2 3" xfId="27155"/>
    <cellStyle name="Normal 3 5 2 2 2 3 2" xfId="35523"/>
    <cellStyle name="Normal 3 5 2 2 2 3 2 2" xfId="44720"/>
    <cellStyle name="Normal 3 5 2 2 2 3 3" xfId="41181"/>
    <cellStyle name="Normal 3 5 2 2 2 3 4" xfId="49423"/>
    <cellStyle name="Normal 3 5 2 2 2 3 5" xfId="54044"/>
    <cellStyle name="Normal 3 5 2 2 2 4" xfId="35521"/>
    <cellStyle name="Normal 3 5 2 2 2 4 2" xfId="44718"/>
    <cellStyle name="Normal 3 5 2 2 2 5" xfId="38579"/>
    <cellStyle name="Normal 3 5 2 2 2 6" xfId="49421"/>
    <cellStyle name="Normal 3 5 2 2 2 7" xfId="54042"/>
    <cellStyle name="Normal 3 5 2 2 2 8" xfId="23030"/>
    <cellStyle name="Normal 3 5 2 2 3" xfId="8807"/>
    <cellStyle name="Normal 3 5 2 2 3 2" xfId="35524"/>
    <cellStyle name="Normal 3 5 2 2 3 2 2" xfId="44721"/>
    <cellStyle name="Normal 3 5 2 2 3 3" xfId="37929"/>
    <cellStyle name="Normal 3 5 2 2 3 4" xfId="49424"/>
    <cellStyle name="Normal 3 5 2 2 3 5" xfId="54045"/>
    <cellStyle name="Normal 3 5 2 2 3 6" xfId="20815"/>
    <cellStyle name="Normal 3 5 2 2 4" xfId="25238"/>
    <cellStyle name="Normal 3 5 2 2 4 2" xfId="35525"/>
    <cellStyle name="Normal 3 5 2 2 4 2 2" xfId="44722"/>
    <cellStyle name="Normal 3 5 2 2 4 3" xfId="39230"/>
    <cellStyle name="Normal 3 5 2 2 4 4" xfId="49425"/>
    <cellStyle name="Normal 3 5 2 2 4 5" xfId="54046"/>
    <cellStyle name="Normal 3 5 2 2 5" xfId="26518"/>
    <cellStyle name="Normal 3 5 2 2 5 2" xfId="35526"/>
    <cellStyle name="Normal 3 5 2 2 5 2 2" xfId="44723"/>
    <cellStyle name="Normal 3 5 2 2 5 3" xfId="40529"/>
    <cellStyle name="Normal 3 5 2 2 5 4" xfId="49426"/>
    <cellStyle name="Normal 3 5 2 2 5 5" xfId="54047"/>
    <cellStyle name="Normal 3 5 2 2 6" xfId="35520"/>
    <cellStyle name="Normal 3 5 2 2 6 2" xfId="44717"/>
    <cellStyle name="Normal 3 5 2 2 7" xfId="37269"/>
    <cellStyle name="Normal 3 5 2 2 8" xfId="49420"/>
    <cellStyle name="Normal 3 5 2 2 9" xfId="54041"/>
    <cellStyle name="Normal 3 5 2 3" xfId="4476"/>
    <cellStyle name="Normal 3 5 2 3 10" xfId="18023"/>
    <cellStyle name="Normal 3 5 2 3 2" xfId="10252"/>
    <cellStyle name="Normal 3 5 2 3 2 2" xfId="25873"/>
    <cellStyle name="Normal 3 5 2 3 2 2 2" xfId="35529"/>
    <cellStyle name="Normal 3 5 2 3 2 2 2 2" xfId="44726"/>
    <cellStyle name="Normal 3 5 2 3 2 2 3" xfId="39880"/>
    <cellStyle name="Normal 3 5 2 3 2 2 4" xfId="49429"/>
    <cellStyle name="Normal 3 5 2 3 2 2 5" xfId="54050"/>
    <cellStyle name="Normal 3 5 2 3 2 3" xfId="27156"/>
    <cellStyle name="Normal 3 5 2 3 2 3 2" xfId="35530"/>
    <cellStyle name="Normal 3 5 2 3 2 3 2 2" xfId="44727"/>
    <cellStyle name="Normal 3 5 2 3 2 3 3" xfId="41182"/>
    <cellStyle name="Normal 3 5 2 3 2 3 4" xfId="49430"/>
    <cellStyle name="Normal 3 5 2 3 2 3 5" xfId="54051"/>
    <cellStyle name="Normal 3 5 2 3 2 4" xfId="35528"/>
    <cellStyle name="Normal 3 5 2 3 2 4 2" xfId="44725"/>
    <cellStyle name="Normal 3 5 2 3 2 5" xfId="38580"/>
    <cellStyle name="Normal 3 5 2 3 2 6" xfId="49428"/>
    <cellStyle name="Normal 3 5 2 3 2 7" xfId="54049"/>
    <cellStyle name="Normal 3 5 2 3 2 8" xfId="23031"/>
    <cellStyle name="Normal 3 5 2 3 3" xfId="20816"/>
    <cellStyle name="Normal 3 5 2 3 3 2" xfId="35531"/>
    <cellStyle name="Normal 3 5 2 3 3 2 2" xfId="44728"/>
    <cellStyle name="Normal 3 5 2 3 3 3" xfId="37930"/>
    <cellStyle name="Normal 3 5 2 3 3 4" xfId="49431"/>
    <cellStyle name="Normal 3 5 2 3 3 5" xfId="54052"/>
    <cellStyle name="Normal 3 5 2 3 4" xfId="25239"/>
    <cellStyle name="Normal 3 5 2 3 4 2" xfId="35532"/>
    <cellStyle name="Normal 3 5 2 3 4 2 2" xfId="44729"/>
    <cellStyle name="Normal 3 5 2 3 4 3" xfId="39231"/>
    <cellStyle name="Normal 3 5 2 3 4 4" xfId="49432"/>
    <cellStyle name="Normal 3 5 2 3 4 5" xfId="54053"/>
    <cellStyle name="Normal 3 5 2 3 5" xfId="26519"/>
    <cellStyle name="Normal 3 5 2 3 5 2" xfId="35533"/>
    <cellStyle name="Normal 3 5 2 3 5 2 2" xfId="44730"/>
    <cellStyle name="Normal 3 5 2 3 5 3" xfId="40530"/>
    <cellStyle name="Normal 3 5 2 3 5 4" xfId="49433"/>
    <cellStyle name="Normal 3 5 2 3 5 5" xfId="54054"/>
    <cellStyle name="Normal 3 5 2 3 6" xfId="35527"/>
    <cellStyle name="Normal 3 5 2 3 6 2" xfId="44724"/>
    <cellStyle name="Normal 3 5 2 3 7" xfId="37270"/>
    <cellStyle name="Normal 3 5 2 3 8" xfId="49427"/>
    <cellStyle name="Normal 3 5 2 3 9" xfId="54048"/>
    <cellStyle name="Normal 3 5 2 4" xfId="7367"/>
    <cellStyle name="Normal 3 5 2 4 2" xfId="25871"/>
    <cellStyle name="Normal 3 5 2 4 2 2" xfId="35535"/>
    <cellStyle name="Normal 3 5 2 4 2 2 2" xfId="44732"/>
    <cellStyle name="Normal 3 5 2 4 2 3" xfId="39878"/>
    <cellStyle name="Normal 3 5 2 4 2 4" xfId="49435"/>
    <cellStyle name="Normal 3 5 2 4 2 5" xfId="54056"/>
    <cellStyle name="Normal 3 5 2 4 3" xfId="27154"/>
    <cellStyle name="Normal 3 5 2 4 3 2" xfId="35536"/>
    <cellStyle name="Normal 3 5 2 4 3 2 2" xfId="44733"/>
    <cellStyle name="Normal 3 5 2 4 3 3" xfId="41180"/>
    <cellStyle name="Normal 3 5 2 4 3 4" xfId="49436"/>
    <cellStyle name="Normal 3 5 2 4 3 5" xfId="54057"/>
    <cellStyle name="Normal 3 5 2 4 4" xfId="35534"/>
    <cellStyle name="Normal 3 5 2 4 4 2" xfId="44731"/>
    <cellStyle name="Normal 3 5 2 4 5" xfId="38578"/>
    <cellStyle name="Normal 3 5 2 4 6" xfId="49434"/>
    <cellStyle name="Normal 3 5 2 4 7" xfId="54055"/>
    <cellStyle name="Normal 3 5 2 4 8" xfId="23029"/>
    <cellStyle name="Normal 3 5 2 5" xfId="20814"/>
    <cellStyle name="Normal 3 5 2 5 2" xfId="35537"/>
    <cellStyle name="Normal 3 5 2 5 2 2" xfId="44734"/>
    <cellStyle name="Normal 3 5 2 5 3" xfId="37928"/>
    <cellStyle name="Normal 3 5 2 5 4" xfId="49437"/>
    <cellStyle name="Normal 3 5 2 5 5" xfId="54058"/>
    <cellStyle name="Normal 3 5 2 6" xfId="25237"/>
    <cellStyle name="Normal 3 5 2 6 2" xfId="35538"/>
    <cellStyle name="Normal 3 5 2 6 2 2" xfId="44735"/>
    <cellStyle name="Normal 3 5 2 6 3" xfId="39229"/>
    <cellStyle name="Normal 3 5 2 6 4" xfId="49438"/>
    <cellStyle name="Normal 3 5 2 6 5" xfId="54059"/>
    <cellStyle name="Normal 3 5 2 7" xfId="26517"/>
    <cellStyle name="Normal 3 5 2 7 2" xfId="35539"/>
    <cellStyle name="Normal 3 5 2 7 2 2" xfId="44736"/>
    <cellStyle name="Normal 3 5 2 7 3" xfId="40528"/>
    <cellStyle name="Normal 3 5 2 7 4" xfId="49439"/>
    <cellStyle name="Normal 3 5 2 7 5" xfId="54060"/>
    <cellStyle name="Normal 3 5 2 8" xfId="35519"/>
    <cellStyle name="Normal 3 5 2 8 2" xfId="44716"/>
    <cellStyle name="Normal 3 5 2 9" xfId="37268"/>
    <cellStyle name="Normal 3 5 3" xfId="2354"/>
    <cellStyle name="Normal 3 5 3 10" xfId="49440"/>
    <cellStyle name="Normal 3 5 3 11" xfId="54061"/>
    <cellStyle name="Normal 3 5 3 12" xfId="18024"/>
    <cellStyle name="Normal 3 5 3 2" xfId="5258"/>
    <cellStyle name="Normal 3 5 3 2 10" xfId="18025"/>
    <cellStyle name="Normal 3 5 3 2 2" xfId="11034"/>
    <cellStyle name="Normal 3 5 3 2 2 2" xfId="25875"/>
    <cellStyle name="Normal 3 5 3 2 2 2 2" xfId="35543"/>
    <cellStyle name="Normal 3 5 3 2 2 2 2 2" xfId="44740"/>
    <cellStyle name="Normal 3 5 3 2 2 2 3" xfId="39882"/>
    <cellStyle name="Normal 3 5 3 2 2 2 4" xfId="49443"/>
    <cellStyle name="Normal 3 5 3 2 2 2 5" xfId="54064"/>
    <cellStyle name="Normal 3 5 3 2 2 3" xfId="27158"/>
    <cellStyle name="Normal 3 5 3 2 2 3 2" xfId="35544"/>
    <cellStyle name="Normal 3 5 3 2 2 3 2 2" xfId="44741"/>
    <cellStyle name="Normal 3 5 3 2 2 3 3" xfId="41184"/>
    <cellStyle name="Normal 3 5 3 2 2 3 4" xfId="49444"/>
    <cellStyle name="Normal 3 5 3 2 2 3 5" xfId="54065"/>
    <cellStyle name="Normal 3 5 3 2 2 4" xfId="35542"/>
    <cellStyle name="Normal 3 5 3 2 2 4 2" xfId="44739"/>
    <cellStyle name="Normal 3 5 3 2 2 5" xfId="38582"/>
    <cellStyle name="Normal 3 5 3 2 2 6" xfId="49442"/>
    <cellStyle name="Normal 3 5 3 2 2 7" xfId="54063"/>
    <cellStyle name="Normal 3 5 3 2 2 8" xfId="23033"/>
    <cellStyle name="Normal 3 5 3 2 3" xfId="20818"/>
    <cellStyle name="Normal 3 5 3 2 3 2" xfId="35545"/>
    <cellStyle name="Normal 3 5 3 2 3 2 2" xfId="44742"/>
    <cellStyle name="Normal 3 5 3 2 3 3" xfId="37932"/>
    <cellStyle name="Normal 3 5 3 2 3 4" xfId="49445"/>
    <cellStyle name="Normal 3 5 3 2 3 5" xfId="54066"/>
    <cellStyle name="Normal 3 5 3 2 4" xfId="25241"/>
    <cellStyle name="Normal 3 5 3 2 4 2" xfId="35546"/>
    <cellStyle name="Normal 3 5 3 2 4 2 2" xfId="44743"/>
    <cellStyle name="Normal 3 5 3 2 4 3" xfId="39233"/>
    <cellStyle name="Normal 3 5 3 2 4 4" xfId="49446"/>
    <cellStyle name="Normal 3 5 3 2 4 5" xfId="54067"/>
    <cellStyle name="Normal 3 5 3 2 5" xfId="26521"/>
    <cellStyle name="Normal 3 5 3 2 5 2" xfId="35547"/>
    <cellStyle name="Normal 3 5 3 2 5 2 2" xfId="44744"/>
    <cellStyle name="Normal 3 5 3 2 5 3" xfId="40532"/>
    <cellStyle name="Normal 3 5 3 2 5 4" xfId="49447"/>
    <cellStyle name="Normal 3 5 3 2 5 5" xfId="54068"/>
    <cellStyle name="Normal 3 5 3 2 6" xfId="35541"/>
    <cellStyle name="Normal 3 5 3 2 6 2" xfId="44738"/>
    <cellStyle name="Normal 3 5 3 2 7" xfId="37272"/>
    <cellStyle name="Normal 3 5 3 2 8" xfId="49441"/>
    <cellStyle name="Normal 3 5 3 2 9" xfId="54062"/>
    <cellStyle name="Normal 3 5 3 3" xfId="8149"/>
    <cellStyle name="Normal 3 5 3 3 10" xfId="18026"/>
    <cellStyle name="Normal 3 5 3 3 2" xfId="23034"/>
    <cellStyle name="Normal 3 5 3 3 2 2" xfId="25876"/>
    <cellStyle name="Normal 3 5 3 3 2 2 2" xfId="35550"/>
    <cellStyle name="Normal 3 5 3 3 2 2 2 2" xfId="44747"/>
    <cellStyle name="Normal 3 5 3 3 2 2 3" xfId="39883"/>
    <cellStyle name="Normal 3 5 3 3 2 2 4" xfId="49450"/>
    <cellStyle name="Normal 3 5 3 3 2 2 5" xfId="54071"/>
    <cellStyle name="Normal 3 5 3 3 2 3" xfId="27159"/>
    <cellStyle name="Normal 3 5 3 3 2 3 2" xfId="35551"/>
    <cellStyle name="Normal 3 5 3 3 2 3 2 2" xfId="44748"/>
    <cellStyle name="Normal 3 5 3 3 2 3 3" xfId="41185"/>
    <cellStyle name="Normal 3 5 3 3 2 3 4" xfId="49451"/>
    <cellStyle name="Normal 3 5 3 3 2 3 5" xfId="54072"/>
    <cellStyle name="Normal 3 5 3 3 2 4" xfId="35549"/>
    <cellStyle name="Normal 3 5 3 3 2 4 2" xfId="44746"/>
    <cellStyle name="Normal 3 5 3 3 2 5" xfId="38583"/>
    <cellStyle name="Normal 3 5 3 3 2 6" xfId="49449"/>
    <cellStyle name="Normal 3 5 3 3 2 7" xfId="54070"/>
    <cellStyle name="Normal 3 5 3 3 3" xfId="20819"/>
    <cellStyle name="Normal 3 5 3 3 3 2" xfId="35552"/>
    <cellStyle name="Normal 3 5 3 3 3 2 2" xfId="44749"/>
    <cellStyle name="Normal 3 5 3 3 3 3" xfId="37933"/>
    <cellStyle name="Normal 3 5 3 3 3 4" xfId="49452"/>
    <cellStyle name="Normal 3 5 3 3 3 5" xfId="54073"/>
    <cellStyle name="Normal 3 5 3 3 4" xfId="25242"/>
    <cellStyle name="Normal 3 5 3 3 4 2" xfId="35553"/>
    <cellStyle name="Normal 3 5 3 3 4 2 2" xfId="44750"/>
    <cellStyle name="Normal 3 5 3 3 4 3" xfId="39234"/>
    <cellStyle name="Normal 3 5 3 3 4 4" xfId="49453"/>
    <cellStyle name="Normal 3 5 3 3 4 5" xfId="54074"/>
    <cellStyle name="Normal 3 5 3 3 5" xfId="26522"/>
    <cellStyle name="Normal 3 5 3 3 5 2" xfId="35554"/>
    <cellStyle name="Normal 3 5 3 3 5 2 2" xfId="44751"/>
    <cellStyle name="Normal 3 5 3 3 5 3" xfId="40533"/>
    <cellStyle name="Normal 3 5 3 3 5 4" xfId="49454"/>
    <cellStyle name="Normal 3 5 3 3 5 5" xfId="54075"/>
    <cellStyle name="Normal 3 5 3 3 6" xfId="35548"/>
    <cellStyle name="Normal 3 5 3 3 6 2" xfId="44745"/>
    <cellStyle name="Normal 3 5 3 3 7" xfId="37273"/>
    <cellStyle name="Normal 3 5 3 3 8" xfId="49448"/>
    <cellStyle name="Normal 3 5 3 3 9" xfId="54069"/>
    <cellStyle name="Normal 3 5 3 4" xfId="23032"/>
    <cellStyle name="Normal 3 5 3 4 2" xfId="25874"/>
    <cellStyle name="Normal 3 5 3 4 2 2" xfId="35556"/>
    <cellStyle name="Normal 3 5 3 4 2 2 2" xfId="44753"/>
    <cellStyle name="Normal 3 5 3 4 2 3" xfId="39881"/>
    <cellStyle name="Normal 3 5 3 4 2 4" xfId="49456"/>
    <cellStyle name="Normal 3 5 3 4 2 5" xfId="54077"/>
    <cellStyle name="Normal 3 5 3 4 3" xfId="27157"/>
    <cellStyle name="Normal 3 5 3 4 3 2" xfId="35557"/>
    <cellStyle name="Normal 3 5 3 4 3 2 2" xfId="44754"/>
    <cellStyle name="Normal 3 5 3 4 3 3" xfId="41183"/>
    <cellStyle name="Normal 3 5 3 4 3 4" xfId="49457"/>
    <cellStyle name="Normal 3 5 3 4 3 5" xfId="54078"/>
    <cellStyle name="Normal 3 5 3 4 4" xfId="35555"/>
    <cellStyle name="Normal 3 5 3 4 4 2" xfId="44752"/>
    <cellStyle name="Normal 3 5 3 4 5" xfId="38581"/>
    <cellStyle name="Normal 3 5 3 4 6" xfId="49455"/>
    <cellStyle name="Normal 3 5 3 4 7" xfId="54076"/>
    <cellStyle name="Normal 3 5 3 5" xfId="20817"/>
    <cellStyle name="Normal 3 5 3 5 2" xfId="35558"/>
    <cellStyle name="Normal 3 5 3 5 2 2" xfId="44755"/>
    <cellStyle name="Normal 3 5 3 5 3" xfId="37931"/>
    <cellStyle name="Normal 3 5 3 5 4" xfId="49458"/>
    <cellStyle name="Normal 3 5 3 5 5" xfId="54079"/>
    <cellStyle name="Normal 3 5 3 6" xfId="25240"/>
    <cellStyle name="Normal 3 5 3 6 2" xfId="35559"/>
    <cellStyle name="Normal 3 5 3 6 2 2" xfId="44756"/>
    <cellStyle name="Normal 3 5 3 6 3" xfId="39232"/>
    <cellStyle name="Normal 3 5 3 6 4" xfId="49459"/>
    <cellStyle name="Normal 3 5 3 6 5" xfId="54080"/>
    <cellStyle name="Normal 3 5 3 7" xfId="26520"/>
    <cellStyle name="Normal 3 5 3 7 2" xfId="35560"/>
    <cellStyle name="Normal 3 5 3 7 2 2" xfId="44757"/>
    <cellStyle name="Normal 3 5 3 7 3" xfId="40531"/>
    <cellStyle name="Normal 3 5 3 7 4" xfId="49460"/>
    <cellStyle name="Normal 3 5 3 7 5" xfId="54081"/>
    <cellStyle name="Normal 3 5 3 8" xfId="35540"/>
    <cellStyle name="Normal 3 5 3 8 2" xfId="44737"/>
    <cellStyle name="Normal 3 5 3 9" xfId="37271"/>
    <cellStyle name="Normal 3 5 4" xfId="3818"/>
    <cellStyle name="Normal 3 5 4 10" xfId="18027"/>
    <cellStyle name="Normal 3 5 4 2" xfId="9594"/>
    <cellStyle name="Normal 3 5 4 2 2" xfId="25877"/>
    <cellStyle name="Normal 3 5 4 2 2 2" xfId="35563"/>
    <cellStyle name="Normal 3 5 4 2 2 2 2" xfId="44760"/>
    <cellStyle name="Normal 3 5 4 2 2 3" xfId="39884"/>
    <cellStyle name="Normal 3 5 4 2 2 4" xfId="49463"/>
    <cellStyle name="Normal 3 5 4 2 2 5" xfId="54084"/>
    <cellStyle name="Normal 3 5 4 2 3" xfId="27160"/>
    <cellStyle name="Normal 3 5 4 2 3 2" xfId="35564"/>
    <cellStyle name="Normal 3 5 4 2 3 2 2" xfId="44761"/>
    <cellStyle name="Normal 3 5 4 2 3 3" xfId="41186"/>
    <cellStyle name="Normal 3 5 4 2 3 4" xfId="49464"/>
    <cellStyle name="Normal 3 5 4 2 3 5" xfId="54085"/>
    <cellStyle name="Normal 3 5 4 2 4" xfId="35562"/>
    <cellStyle name="Normal 3 5 4 2 4 2" xfId="44759"/>
    <cellStyle name="Normal 3 5 4 2 5" xfId="38584"/>
    <cellStyle name="Normal 3 5 4 2 6" xfId="49462"/>
    <cellStyle name="Normal 3 5 4 2 7" xfId="54083"/>
    <cellStyle name="Normal 3 5 4 2 8" xfId="23035"/>
    <cellStyle name="Normal 3 5 4 3" xfId="20820"/>
    <cellStyle name="Normal 3 5 4 3 2" xfId="35565"/>
    <cellStyle name="Normal 3 5 4 3 2 2" xfId="44762"/>
    <cellStyle name="Normal 3 5 4 3 3" xfId="37934"/>
    <cellStyle name="Normal 3 5 4 3 4" xfId="49465"/>
    <cellStyle name="Normal 3 5 4 3 5" xfId="54086"/>
    <cellStyle name="Normal 3 5 4 4" xfId="25243"/>
    <cellStyle name="Normal 3 5 4 4 2" xfId="35566"/>
    <cellStyle name="Normal 3 5 4 4 2 2" xfId="44763"/>
    <cellStyle name="Normal 3 5 4 4 3" xfId="39235"/>
    <cellStyle name="Normal 3 5 4 4 4" xfId="49466"/>
    <cellStyle name="Normal 3 5 4 4 5" xfId="54087"/>
    <cellStyle name="Normal 3 5 4 5" xfId="26523"/>
    <cellStyle name="Normal 3 5 4 5 2" xfId="35567"/>
    <cellStyle name="Normal 3 5 4 5 2 2" xfId="44764"/>
    <cellStyle name="Normal 3 5 4 5 3" xfId="40534"/>
    <cellStyle name="Normal 3 5 4 5 4" xfId="49467"/>
    <cellStyle name="Normal 3 5 4 5 5" xfId="54088"/>
    <cellStyle name="Normal 3 5 4 6" xfId="35561"/>
    <cellStyle name="Normal 3 5 4 6 2" xfId="44758"/>
    <cellStyle name="Normal 3 5 4 7" xfId="37274"/>
    <cellStyle name="Normal 3 5 4 8" xfId="49461"/>
    <cellStyle name="Normal 3 5 4 9" xfId="54082"/>
    <cellStyle name="Normal 3 5 5" xfId="6709"/>
    <cellStyle name="Normal 3 5 5 10" xfId="18028"/>
    <cellStyle name="Normal 3 5 5 2" xfId="23036"/>
    <cellStyle name="Normal 3 5 5 2 2" xfId="25878"/>
    <cellStyle name="Normal 3 5 5 2 2 2" xfId="35570"/>
    <cellStyle name="Normal 3 5 5 2 2 2 2" xfId="44767"/>
    <cellStyle name="Normal 3 5 5 2 2 3" xfId="39885"/>
    <cellStyle name="Normal 3 5 5 2 2 4" xfId="49470"/>
    <cellStyle name="Normal 3 5 5 2 2 5" xfId="54091"/>
    <cellStyle name="Normal 3 5 5 2 3" xfId="27161"/>
    <cellStyle name="Normal 3 5 5 2 3 2" xfId="35571"/>
    <cellStyle name="Normal 3 5 5 2 3 2 2" xfId="44768"/>
    <cellStyle name="Normal 3 5 5 2 3 3" xfId="41187"/>
    <cellStyle name="Normal 3 5 5 2 3 4" xfId="49471"/>
    <cellStyle name="Normal 3 5 5 2 3 5" xfId="54092"/>
    <cellStyle name="Normal 3 5 5 2 4" xfId="35569"/>
    <cellStyle name="Normal 3 5 5 2 4 2" xfId="44766"/>
    <cellStyle name="Normal 3 5 5 2 5" xfId="38585"/>
    <cellStyle name="Normal 3 5 5 2 6" xfId="49469"/>
    <cellStyle name="Normal 3 5 5 2 7" xfId="54090"/>
    <cellStyle name="Normal 3 5 5 3" xfId="20821"/>
    <cellStyle name="Normal 3 5 5 3 2" xfId="35572"/>
    <cellStyle name="Normal 3 5 5 3 2 2" xfId="44769"/>
    <cellStyle name="Normal 3 5 5 3 3" xfId="37935"/>
    <cellStyle name="Normal 3 5 5 3 4" xfId="49472"/>
    <cellStyle name="Normal 3 5 5 3 5" xfId="54093"/>
    <cellStyle name="Normal 3 5 5 4" xfId="25244"/>
    <cellStyle name="Normal 3 5 5 4 2" xfId="35573"/>
    <cellStyle name="Normal 3 5 5 4 2 2" xfId="44770"/>
    <cellStyle name="Normal 3 5 5 4 3" xfId="39236"/>
    <cellStyle name="Normal 3 5 5 4 4" xfId="49473"/>
    <cellStyle name="Normal 3 5 5 4 5" xfId="54094"/>
    <cellStyle name="Normal 3 5 5 5" xfId="26524"/>
    <cellStyle name="Normal 3 5 5 5 2" xfId="35574"/>
    <cellStyle name="Normal 3 5 5 5 2 2" xfId="44771"/>
    <cellStyle name="Normal 3 5 5 5 3" xfId="40535"/>
    <cellStyle name="Normal 3 5 5 5 4" xfId="49474"/>
    <cellStyle name="Normal 3 5 5 5 5" xfId="54095"/>
    <cellStyle name="Normal 3 5 5 6" xfId="35568"/>
    <cellStyle name="Normal 3 5 5 6 2" xfId="44765"/>
    <cellStyle name="Normal 3 5 5 7" xfId="37275"/>
    <cellStyle name="Normal 3 5 5 8" xfId="49468"/>
    <cellStyle name="Normal 3 5 5 9" xfId="54089"/>
    <cellStyle name="Normal 3 5 6" xfId="17239"/>
    <cellStyle name="Normal 3 5 7" xfId="14948"/>
    <cellStyle name="Normal 3 50" xfId="14950"/>
    <cellStyle name="Normal 3 51" xfId="14951"/>
    <cellStyle name="Normal 3 52" xfId="14952"/>
    <cellStyle name="Normal 3 53" xfId="14953"/>
    <cellStyle name="Normal 3 54" xfId="17235"/>
    <cellStyle name="Normal 3 55" xfId="55482"/>
    <cellStyle name="Normal 3 56" xfId="55474"/>
    <cellStyle name="Normal 3 57" xfId="55479"/>
    <cellStyle name="Normal 3 58" xfId="55473"/>
    <cellStyle name="Normal 3 59" xfId="55480"/>
    <cellStyle name="Normal 3 6" xfId="940"/>
    <cellStyle name="Normal 3 6 2" xfId="1669"/>
    <cellStyle name="Normal 3 6 2 10" xfId="49475"/>
    <cellStyle name="Normal 3 6 2 11" xfId="54096"/>
    <cellStyle name="Normal 3 6 2 12" xfId="18029"/>
    <cellStyle name="Normal 3 6 2 2" xfId="3152"/>
    <cellStyle name="Normal 3 6 2 2 10" xfId="18030"/>
    <cellStyle name="Normal 3 6 2 2 2" xfId="6053"/>
    <cellStyle name="Normal 3 6 2 2 2 2" xfId="11829"/>
    <cellStyle name="Normal 3 6 2 2 2 2 2" xfId="35578"/>
    <cellStyle name="Normal 3 6 2 2 2 2 2 2" xfId="44775"/>
    <cellStyle name="Normal 3 6 2 2 2 2 3" xfId="39887"/>
    <cellStyle name="Normal 3 6 2 2 2 2 4" xfId="49478"/>
    <cellStyle name="Normal 3 6 2 2 2 2 5" xfId="54099"/>
    <cellStyle name="Normal 3 6 2 2 2 2 6" xfId="25880"/>
    <cellStyle name="Normal 3 6 2 2 2 3" xfId="27163"/>
    <cellStyle name="Normal 3 6 2 2 2 3 2" xfId="35579"/>
    <cellStyle name="Normal 3 6 2 2 2 3 2 2" xfId="44776"/>
    <cellStyle name="Normal 3 6 2 2 2 3 3" xfId="41189"/>
    <cellStyle name="Normal 3 6 2 2 2 3 4" xfId="49479"/>
    <cellStyle name="Normal 3 6 2 2 2 3 5" xfId="54100"/>
    <cellStyle name="Normal 3 6 2 2 2 4" xfId="35577"/>
    <cellStyle name="Normal 3 6 2 2 2 4 2" xfId="44774"/>
    <cellStyle name="Normal 3 6 2 2 2 5" xfId="38587"/>
    <cellStyle name="Normal 3 6 2 2 2 6" xfId="49477"/>
    <cellStyle name="Normal 3 6 2 2 2 7" xfId="54098"/>
    <cellStyle name="Normal 3 6 2 2 2 8" xfId="23038"/>
    <cellStyle name="Normal 3 6 2 2 3" xfId="8944"/>
    <cellStyle name="Normal 3 6 2 2 3 2" xfId="35580"/>
    <cellStyle name="Normal 3 6 2 2 3 2 2" xfId="44777"/>
    <cellStyle name="Normal 3 6 2 2 3 3" xfId="37937"/>
    <cellStyle name="Normal 3 6 2 2 3 4" xfId="49480"/>
    <cellStyle name="Normal 3 6 2 2 3 5" xfId="54101"/>
    <cellStyle name="Normal 3 6 2 2 3 6" xfId="20823"/>
    <cellStyle name="Normal 3 6 2 2 4" xfId="25246"/>
    <cellStyle name="Normal 3 6 2 2 4 2" xfId="35581"/>
    <cellStyle name="Normal 3 6 2 2 4 2 2" xfId="44778"/>
    <cellStyle name="Normal 3 6 2 2 4 3" xfId="39238"/>
    <cellStyle name="Normal 3 6 2 2 4 4" xfId="49481"/>
    <cellStyle name="Normal 3 6 2 2 4 5" xfId="54102"/>
    <cellStyle name="Normal 3 6 2 2 5" xfId="26526"/>
    <cellStyle name="Normal 3 6 2 2 5 2" xfId="35582"/>
    <cellStyle name="Normal 3 6 2 2 5 2 2" xfId="44779"/>
    <cellStyle name="Normal 3 6 2 2 5 3" xfId="40537"/>
    <cellStyle name="Normal 3 6 2 2 5 4" xfId="49482"/>
    <cellStyle name="Normal 3 6 2 2 5 5" xfId="54103"/>
    <cellStyle name="Normal 3 6 2 2 6" xfId="35576"/>
    <cellStyle name="Normal 3 6 2 2 6 2" xfId="44773"/>
    <cellStyle name="Normal 3 6 2 2 7" xfId="37277"/>
    <cellStyle name="Normal 3 6 2 2 8" xfId="49476"/>
    <cellStyle name="Normal 3 6 2 2 9" xfId="54097"/>
    <cellStyle name="Normal 3 6 2 3" xfId="4613"/>
    <cellStyle name="Normal 3 6 2 3 10" xfId="18031"/>
    <cellStyle name="Normal 3 6 2 3 2" xfId="10389"/>
    <cellStyle name="Normal 3 6 2 3 2 2" xfId="25881"/>
    <cellStyle name="Normal 3 6 2 3 2 2 2" xfId="35585"/>
    <cellStyle name="Normal 3 6 2 3 2 2 2 2" xfId="44782"/>
    <cellStyle name="Normal 3 6 2 3 2 2 3" xfId="39888"/>
    <cellStyle name="Normal 3 6 2 3 2 2 4" xfId="49485"/>
    <cellStyle name="Normal 3 6 2 3 2 2 5" xfId="54106"/>
    <cellStyle name="Normal 3 6 2 3 2 3" xfId="27164"/>
    <cellStyle name="Normal 3 6 2 3 2 3 2" xfId="35586"/>
    <cellStyle name="Normal 3 6 2 3 2 3 2 2" xfId="44783"/>
    <cellStyle name="Normal 3 6 2 3 2 3 3" xfId="41190"/>
    <cellStyle name="Normal 3 6 2 3 2 3 4" xfId="49486"/>
    <cellStyle name="Normal 3 6 2 3 2 3 5" xfId="54107"/>
    <cellStyle name="Normal 3 6 2 3 2 4" xfId="35584"/>
    <cellStyle name="Normal 3 6 2 3 2 4 2" xfId="44781"/>
    <cellStyle name="Normal 3 6 2 3 2 5" xfId="38588"/>
    <cellStyle name="Normal 3 6 2 3 2 6" xfId="49484"/>
    <cellStyle name="Normal 3 6 2 3 2 7" xfId="54105"/>
    <cellStyle name="Normal 3 6 2 3 2 8" xfId="23039"/>
    <cellStyle name="Normal 3 6 2 3 3" xfId="20824"/>
    <cellStyle name="Normal 3 6 2 3 3 2" xfId="35587"/>
    <cellStyle name="Normal 3 6 2 3 3 2 2" xfId="44784"/>
    <cellStyle name="Normal 3 6 2 3 3 3" xfId="37938"/>
    <cellStyle name="Normal 3 6 2 3 3 4" xfId="49487"/>
    <cellStyle name="Normal 3 6 2 3 3 5" xfId="54108"/>
    <cellStyle name="Normal 3 6 2 3 4" xfId="25247"/>
    <cellStyle name="Normal 3 6 2 3 4 2" xfId="35588"/>
    <cellStyle name="Normal 3 6 2 3 4 2 2" xfId="44785"/>
    <cellStyle name="Normal 3 6 2 3 4 3" xfId="39239"/>
    <cellStyle name="Normal 3 6 2 3 4 4" xfId="49488"/>
    <cellStyle name="Normal 3 6 2 3 4 5" xfId="54109"/>
    <cellStyle name="Normal 3 6 2 3 5" xfId="26527"/>
    <cellStyle name="Normal 3 6 2 3 5 2" xfId="35589"/>
    <cellStyle name="Normal 3 6 2 3 5 2 2" xfId="44786"/>
    <cellStyle name="Normal 3 6 2 3 5 3" xfId="40538"/>
    <cellStyle name="Normal 3 6 2 3 5 4" xfId="49489"/>
    <cellStyle name="Normal 3 6 2 3 5 5" xfId="54110"/>
    <cellStyle name="Normal 3 6 2 3 6" xfId="35583"/>
    <cellStyle name="Normal 3 6 2 3 6 2" xfId="44780"/>
    <cellStyle name="Normal 3 6 2 3 7" xfId="37278"/>
    <cellStyle name="Normal 3 6 2 3 8" xfId="49483"/>
    <cellStyle name="Normal 3 6 2 3 9" xfId="54104"/>
    <cellStyle name="Normal 3 6 2 4" xfId="7504"/>
    <cellStyle name="Normal 3 6 2 4 2" xfId="25879"/>
    <cellStyle name="Normal 3 6 2 4 2 2" xfId="35591"/>
    <cellStyle name="Normal 3 6 2 4 2 2 2" xfId="44788"/>
    <cellStyle name="Normal 3 6 2 4 2 3" xfId="39886"/>
    <cellStyle name="Normal 3 6 2 4 2 4" xfId="49491"/>
    <cellStyle name="Normal 3 6 2 4 2 5" xfId="54112"/>
    <cellStyle name="Normal 3 6 2 4 3" xfId="27162"/>
    <cellStyle name="Normal 3 6 2 4 3 2" xfId="35592"/>
    <cellStyle name="Normal 3 6 2 4 3 2 2" xfId="44789"/>
    <cellStyle name="Normal 3 6 2 4 3 3" xfId="41188"/>
    <cellStyle name="Normal 3 6 2 4 3 4" xfId="49492"/>
    <cellStyle name="Normal 3 6 2 4 3 5" xfId="54113"/>
    <cellStyle name="Normal 3 6 2 4 4" xfId="35590"/>
    <cellStyle name="Normal 3 6 2 4 4 2" xfId="44787"/>
    <cellStyle name="Normal 3 6 2 4 5" xfId="38586"/>
    <cellStyle name="Normal 3 6 2 4 6" xfId="49490"/>
    <cellStyle name="Normal 3 6 2 4 7" xfId="54111"/>
    <cellStyle name="Normal 3 6 2 4 8" xfId="23037"/>
    <cellStyle name="Normal 3 6 2 5" xfId="20822"/>
    <cellStyle name="Normal 3 6 2 5 2" xfId="35593"/>
    <cellStyle name="Normal 3 6 2 5 2 2" xfId="44790"/>
    <cellStyle name="Normal 3 6 2 5 3" xfId="37936"/>
    <cellStyle name="Normal 3 6 2 5 4" xfId="49493"/>
    <cellStyle name="Normal 3 6 2 5 5" xfId="54114"/>
    <cellStyle name="Normal 3 6 2 6" xfId="25245"/>
    <cellStyle name="Normal 3 6 2 6 2" xfId="35594"/>
    <cellStyle name="Normal 3 6 2 6 2 2" xfId="44791"/>
    <cellStyle name="Normal 3 6 2 6 3" xfId="39237"/>
    <cellStyle name="Normal 3 6 2 6 4" xfId="49494"/>
    <cellStyle name="Normal 3 6 2 6 5" xfId="54115"/>
    <cellStyle name="Normal 3 6 2 7" xfId="26525"/>
    <cellStyle name="Normal 3 6 2 7 2" xfId="35595"/>
    <cellStyle name="Normal 3 6 2 7 2 2" xfId="44792"/>
    <cellStyle name="Normal 3 6 2 7 3" xfId="40536"/>
    <cellStyle name="Normal 3 6 2 7 4" xfId="49495"/>
    <cellStyle name="Normal 3 6 2 7 5" xfId="54116"/>
    <cellStyle name="Normal 3 6 2 8" xfId="35575"/>
    <cellStyle name="Normal 3 6 2 8 2" xfId="44772"/>
    <cellStyle name="Normal 3 6 2 9" xfId="37276"/>
    <cellStyle name="Normal 3 6 3" xfId="2493"/>
    <cellStyle name="Normal 3 6 3 10" xfId="18032"/>
    <cellStyle name="Normal 3 6 3 2" xfId="5395"/>
    <cellStyle name="Normal 3 6 3 2 2" xfId="11171"/>
    <cellStyle name="Normal 3 6 3 2 2 2" xfId="35598"/>
    <cellStyle name="Normal 3 6 3 2 2 2 2" xfId="44795"/>
    <cellStyle name="Normal 3 6 3 2 2 3" xfId="39889"/>
    <cellStyle name="Normal 3 6 3 2 2 4" xfId="49498"/>
    <cellStyle name="Normal 3 6 3 2 2 5" xfId="54119"/>
    <cellStyle name="Normal 3 6 3 2 2 6" xfId="25882"/>
    <cellStyle name="Normal 3 6 3 2 3" xfId="27165"/>
    <cellStyle name="Normal 3 6 3 2 3 2" xfId="35599"/>
    <cellStyle name="Normal 3 6 3 2 3 2 2" xfId="44796"/>
    <cellStyle name="Normal 3 6 3 2 3 3" xfId="41191"/>
    <cellStyle name="Normal 3 6 3 2 3 4" xfId="49499"/>
    <cellStyle name="Normal 3 6 3 2 3 5" xfId="54120"/>
    <cellStyle name="Normal 3 6 3 2 4" xfId="35597"/>
    <cellStyle name="Normal 3 6 3 2 4 2" xfId="44794"/>
    <cellStyle name="Normal 3 6 3 2 5" xfId="38589"/>
    <cellStyle name="Normal 3 6 3 2 6" xfId="49497"/>
    <cellStyle name="Normal 3 6 3 2 7" xfId="54118"/>
    <cellStyle name="Normal 3 6 3 2 8" xfId="23040"/>
    <cellStyle name="Normal 3 6 3 3" xfId="8286"/>
    <cellStyle name="Normal 3 6 3 3 2" xfId="35600"/>
    <cellStyle name="Normal 3 6 3 3 2 2" xfId="44797"/>
    <cellStyle name="Normal 3 6 3 3 3" xfId="37939"/>
    <cellStyle name="Normal 3 6 3 3 4" xfId="49500"/>
    <cellStyle name="Normal 3 6 3 3 5" xfId="54121"/>
    <cellStyle name="Normal 3 6 3 3 6" xfId="20825"/>
    <cellStyle name="Normal 3 6 3 4" xfId="25248"/>
    <cellStyle name="Normal 3 6 3 4 2" xfId="35601"/>
    <cellStyle name="Normal 3 6 3 4 2 2" xfId="44798"/>
    <cellStyle name="Normal 3 6 3 4 3" xfId="39240"/>
    <cellStyle name="Normal 3 6 3 4 4" xfId="49501"/>
    <cellStyle name="Normal 3 6 3 4 5" xfId="54122"/>
    <cellStyle name="Normal 3 6 3 5" xfId="26528"/>
    <cellStyle name="Normal 3 6 3 5 2" xfId="35602"/>
    <cellStyle name="Normal 3 6 3 5 2 2" xfId="44799"/>
    <cellStyle name="Normal 3 6 3 5 3" xfId="40539"/>
    <cellStyle name="Normal 3 6 3 5 4" xfId="49502"/>
    <cellStyle name="Normal 3 6 3 5 5" xfId="54123"/>
    <cellStyle name="Normal 3 6 3 6" xfId="35596"/>
    <cellStyle name="Normal 3 6 3 6 2" xfId="44793"/>
    <cellStyle name="Normal 3 6 3 7" xfId="37279"/>
    <cellStyle name="Normal 3 6 3 8" xfId="49496"/>
    <cellStyle name="Normal 3 6 3 9" xfId="54117"/>
    <cellStyle name="Normal 3 6 4" xfId="3955"/>
    <cellStyle name="Normal 3 6 4 10" xfId="18033"/>
    <cellStyle name="Normal 3 6 4 2" xfId="9731"/>
    <cellStyle name="Normal 3 6 4 2 2" xfId="25883"/>
    <cellStyle name="Normal 3 6 4 2 2 2" xfId="35605"/>
    <cellStyle name="Normal 3 6 4 2 2 2 2" xfId="44802"/>
    <cellStyle name="Normal 3 6 4 2 2 3" xfId="39890"/>
    <cellStyle name="Normal 3 6 4 2 2 4" xfId="49505"/>
    <cellStyle name="Normal 3 6 4 2 2 5" xfId="54126"/>
    <cellStyle name="Normal 3 6 4 2 3" xfId="27166"/>
    <cellStyle name="Normal 3 6 4 2 3 2" xfId="35606"/>
    <cellStyle name="Normal 3 6 4 2 3 2 2" xfId="44803"/>
    <cellStyle name="Normal 3 6 4 2 3 3" xfId="41192"/>
    <cellStyle name="Normal 3 6 4 2 3 4" xfId="49506"/>
    <cellStyle name="Normal 3 6 4 2 3 5" xfId="54127"/>
    <cellStyle name="Normal 3 6 4 2 4" xfId="35604"/>
    <cellStyle name="Normal 3 6 4 2 4 2" xfId="44801"/>
    <cellStyle name="Normal 3 6 4 2 5" xfId="38590"/>
    <cellStyle name="Normal 3 6 4 2 6" xfId="49504"/>
    <cellStyle name="Normal 3 6 4 2 7" xfId="54125"/>
    <cellStyle name="Normal 3 6 4 2 8" xfId="23041"/>
    <cellStyle name="Normal 3 6 4 3" xfId="20826"/>
    <cellStyle name="Normal 3 6 4 3 2" xfId="35607"/>
    <cellStyle name="Normal 3 6 4 3 2 2" xfId="44804"/>
    <cellStyle name="Normal 3 6 4 3 3" xfId="37940"/>
    <cellStyle name="Normal 3 6 4 3 4" xfId="49507"/>
    <cellStyle name="Normal 3 6 4 3 5" xfId="54128"/>
    <cellStyle name="Normal 3 6 4 4" xfId="25249"/>
    <cellStyle name="Normal 3 6 4 4 2" xfId="35608"/>
    <cellStyle name="Normal 3 6 4 4 2 2" xfId="44805"/>
    <cellStyle name="Normal 3 6 4 4 3" xfId="39241"/>
    <cellStyle name="Normal 3 6 4 4 4" xfId="49508"/>
    <cellStyle name="Normal 3 6 4 4 5" xfId="54129"/>
    <cellStyle name="Normal 3 6 4 5" xfId="26529"/>
    <cellStyle name="Normal 3 6 4 5 2" xfId="35609"/>
    <cellStyle name="Normal 3 6 4 5 2 2" xfId="44806"/>
    <cellStyle name="Normal 3 6 4 5 3" xfId="40540"/>
    <cellStyle name="Normal 3 6 4 5 4" xfId="49509"/>
    <cellStyle name="Normal 3 6 4 5 5" xfId="54130"/>
    <cellStyle name="Normal 3 6 4 6" xfId="35603"/>
    <cellStyle name="Normal 3 6 4 6 2" xfId="44800"/>
    <cellStyle name="Normal 3 6 4 7" xfId="37280"/>
    <cellStyle name="Normal 3 6 4 8" xfId="49503"/>
    <cellStyle name="Normal 3 6 4 9" xfId="54124"/>
    <cellStyle name="Normal 3 6 5" xfId="6846"/>
    <cellStyle name="Normal 3 6 5 2" xfId="17240"/>
    <cellStyle name="Normal 3 6 6" xfId="14954"/>
    <cellStyle name="Normal 3 60" xfId="55475"/>
    <cellStyle name="Normal 3 61" xfId="55481"/>
    <cellStyle name="Normal 3 62" xfId="55476"/>
    <cellStyle name="Normal 3 63" xfId="55483"/>
    <cellStyle name="Normal 3 64" xfId="55477"/>
    <cellStyle name="Normal 3 65" xfId="55484"/>
    <cellStyle name="Normal 3 66" xfId="55478"/>
    <cellStyle name="Normal 3 67" xfId="55485"/>
    <cellStyle name="Normal 3 68" xfId="55684"/>
    <cellStyle name="Normal 3 69" xfId="55679"/>
    <cellStyle name="Normal 3 7" xfId="548"/>
    <cellStyle name="Normal 3 7 2" xfId="18034"/>
    <cellStyle name="Normal 3 7 2 2" xfId="23042"/>
    <cellStyle name="Normal 3 7 2 2 2" xfId="25884"/>
    <cellStyle name="Normal 3 7 2 2 2 2" xfId="35612"/>
    <cellStyle name="Normal 3 7 2 2 2 2 2" xfId="44809"/>
    <cellStyle name="Normal 3 7 2 2 2 3" xfId="39891"/>
    <cellStyle name="Normal 3 7 2 2 2 4" xfId="49512"/>
    <cellStyle name="Normal 3 7 2 2 2 5" xfId="54133"/>
    <cellStyle name="Normal 3 7 2 2 3" xfId="27167"/>
    <cellStyle name="Normal 3 7 2 2 3 2" xfId="35613"/>
    <cellStyle name="Normal 3 7 2 2 3 2 2" xfId="44810"/>
    <cellStyle name="Normal 3 7 2 2 3 3" xfId="41193"/>
    <cellStyle name="Normal 3 7 2 2 3 4" xfId="49513"/>
    <cellStyle name="Normal 3 7 2 2 3 5" xfId="54134"/>
    <cellStyle name="Normal 3 7 2 2 4" xfId="35611"/>
    <cellStyle name="Normal 3 7 2 2 4 2" xfId="44808"/>
    <cellStyle name="Normal 3 7 2 2 5" xfId="38591"/>
    <cellStyle name="Normal 3 7 2 2 6" xfId="49511"/>
    <cellStyle name="Normal 3 7 2 2 7" xfId="54132"/>
    <cellStyle name="Normal 3 7 2 3" xfId="20827"/>
    <cellStyle name="Normal 3 7 2 3 2" xfId="35614"/>
    <cellStyle name="Normal 3 7 2 3 2 2" xfId="44811"/>
    <cellStyle name="Normal 3 7 2 3 3" xfId="37941"/>
    <cellStyle name="Normal 3 7 2 3 4" xfId="49514"/>
    <cellStyle name="Normal 3 7 2 3 5" xfId="54135"/>
    <cellStyle name="Normal 3 7 2 4" xfId="25250"/>
    <cellStyle name="Normal 3 7 2 4 2" xfId="35615"/>
    <cellStyle name="Normal 3 7 2 4 2 2" xfId="44812"/>
    <cellStyle name="Normal 3 7 2 4 3" xfId="39242"/>
    <cellStyle name="Normal 3 7 2 4 4" xfId="49515"/>
    <cellStyle name="Normal 3 7 2 4 5" xfId="54136"/>
    <cellStyle name="Normal 3 7 2 5" xfId="26530"/>
    <cellStyle name="Normal 3 7 2 5 2" xfId="35616"/>
    <cellStyle name="Normal 3 7 2 5 2 2" xfId="44813"/>
    <cellStyle name="Normal 3 7 2 5 3" xfId="40541"/>
    <cellStyle name="Normal 3 7 2 5 4" xfId="49516"/>
    <cellStyle name="Normal 3 7 2 5 5" xfId="54137"/>
    <cellStyle name="Normal 3 7 2 6" xfId="35610"/>
    <cellStyle name="Normal 3 7 2 6 2" xfId="44807"/>
    <cellStyle name="Normal 3 7 2 7" xfId="37281"/>
    <cellStyle name="Normal 3 7 2 8" xfId="49510"/>
    <cellStyle name="Normal 3 7 2 9" xfId="54131"/>
    <cellStyle name="Normal 3 7 3" xfId="18035"/>
    <cellStyle name="Normal 3 7 3 2" xfId="23043"/>
    <cellStyle name="Normal 3 7 3 2 2" xfId="25885"/>
    <cellStyle name="Normal 3 7 3 2 2 2" xfId="35619"/>
    <cellStyle name="Normal 3 7 3 2 2 2 2" xfId="44816"/>
    <cellStyle name="Normal 3 7 3 2 2 3" xfId="39892"/>
    <cellStyle name="Normal 3 7 3 2 2 4" xfId="49519"/>
    <cellStyle name="Normal 3 7 3 2 2 5" xfId="54140"/>
    <cellStyle name="Normal 3 7 3 2 3" xfId="27168"/>
    <cellStyle name="Normal 3 7 3 2 3 2" xfId="35620"/>
    <cellStyle name="Normal 3 7 3 2 3 2 2" xfId="44817"/>
    <cellStyle name="Normal 3 7 3 2 3 3" xfId="41194"/>
    <cellStyle name="Normal 3 7 3 2 3 4" xfId="49520"/>
    <cellStyle name="Normal 3 7 3 2 3 5" xfId="54141"/>
    <cellStyle name="Normal 3 7 3 2 4" xfId="35618"/>
    <cellStyle name="Normal 3 7 3 2 4 2" xfId="44815"/>
    <cellStyle name="Normal 3 7 3 2 5" xfId="38592"/>
    <cellStyle name="Normal 3 7 3 2 6" xfId="49518"/>
    <cellStyle name="Normal 3 7 3 2 7" xfId="54139"/>
    <cellStyle name="Normal 3 7 3 3" xfId="20828"/>
    <cellStyle name="Normal 3 7 3 3 2" xfId="35621"/>
    <cellStyle name="Normal 3 7 3 3 2 2" xfId="44818"/>
    <cellStyle name="Normal 3 7 3 3 3" xfId="37942"/>
    <cellStyle name="Normal 3 7 3 3 4" xfId="49521"/>
    <cellStyle name="Normal 3 7 3 3 5" xfId="54142"/>
    <cellStyle name="Normal 3 7 3 4" xfId="25251"/>
    <cellStyle name="Normal 3 7 3 4 2" xfId="35622"/>
    <cellStyle name="Normal 3 7 3 4 2 2" xfId="44819"/>
    <cellStyle name="Normal 3 7 3 4 3" xfId="39243"/>
    <cellStyle name="Normal 3 7 3 4 4" xfId="49522"/>
    <cellStyle name="Normal 3 7 3 4 5" xfId="54143"/>
    <cellStyle name="Normal 3 7 3 5" xfId="26531"/>
    <cellStyle name="Normal 3 7 3 5 2" xfId="35623"/>
    <cellStyle name="Normal 3 7 3 5 2 2" xfId="44820"/>
    <cellStyle name="Normal 3 7 3 5 3" xfId="40542"/>
    <cellStyle name="Normal 3 7 3 5 4" xfId="49523"/>
    <cellStyle name="Normal 3 7 3 5 5" xfId="54144"/>
    <cellStyle name="Normal 3 7 3 6" xfId="35617"/>
    <cellStyle name="Normal 3 7 3 6 2" xfId="44814"/>
    <cellStyle name="Normal 3 7 3 7" xfId="37282"/>
    <cellStyle name="Normal 3 7 3 8" xfId="49517"/>
    <cellStyle name="Normal 3 7 3 9" xfId="54138"/>
    <cellStyle name="Normal 3 7 4" xfId="17241"/>
    <cellStyle name="Normal 3 7 5" xfId="14955"/>
    <cellStyle name="Normal 3 70" xfId="55686"/>
    <cellStyle name="Normal 3 71" xfId="55681"/>
    <cellStyle name="Normal 3 72" xfId="55689"/>
    <cellStyle name="Normal 3 73" xfId="55683"/>
    <cellStyle name="Normal 3 74" xfId="55691"/>
    <cellStyle name="Normal 3 75" xfId="55682"/>
    <cellStyle name="Normal 3 76" xfId="55690"/>
    <cellStyle name="Normal 3 77" xfId="55680"/>
    <cellStyle name="Normal 3 78" xfId="55687"/>
    <cellStyle name="Normal 3 79" xfId="55678"/>
    <cellStyle name="Normal 3 8" xfId="14956"/>
    <cellStyle name="Normal 3 8 10" xfId="17356"/>
    <cellStyle name="Normal 3 8 2" xfId="22635"/>
    <cellStyle name="Normal 3 8 2 2" xfId="25481"/>
    <cellStyle name="Normal 3 8 2 2 2" xfId="35626"/>
    <cellStyle name="Normal 3 8 2 2 2 2" xfId="44823"/>
    <cellStyle name="Normal 3 8 2 2 3" xfId="39481"/>
    <cellStyle name="Normal 3 8 2 2 4" xfId="49526"/>
    <cellStyle name="Normal 3 8 2 2 5" xfId="54147"/>
    <cellStyle name="Normal 3 8 2 3" xfId="26761"/>
    <cellStyle name="Normal 3 8 2 3 2" xfId="35627"/>
    <cellStyle name="Normal 3 8 2 3 2 2" xfId="44824"/>
    <cellStyle name="Normal 3 8 2 3 3" xfId="40782"/>
    <cellStyle name="Normal 3 8 2 3 4" xfId="49527"/>
    <cellStyle name="Normal 3 8 2 3 5" xfId="54148"/>
    <cellStyle name="Normal 3 8 2 4" xfId="35625"/>
    <cellStyle name="Normal 3 8 2 4 2" xfId="44822"/>
    <cellStyle name="Normal 3 8 2 5" xfId="38180"/>
    <cellStyle name="Normal 3 8 2 6" xfId="49525"/>
    <cellStyle name="Normal 3 8 2 7" xfId="54146"/>
    <cellStyle name="Normal 3 8 3" xfId="20420"/>
    <cellStyle name="Normal 3 8 3 2" xfId="35628"/>
    <cellStyle name="Normal 3 8 3 2 2" xfId="44825"/>
    <cellStyle name="Normal 3 8 3 3" xfId="37531"/>
    <cellStyle name="Normal 3 8 3 4" xfId="49528"/>
    <cellStyle name="Normal 3 8 3 5" xfId="54149"/>
    <cellStyle name="Normal 3 8 4" xfId="24844"/>
    <cellStyle name="Normal 3 8 4 2" xfId="35629"/>
    <cellStyle name="Normal 3 8 4 2 2" xfId="44826"/>
    <cellStyle name="Normal 3 8 4 3" xfId="38832"/>
    <cellStyle name="Normal 3 8 4 4" xfId="49529"/>
    <cellStyle name="Normal 3 8 4 5" xfId="54150"/>
    <cellStyle name="Normal 3 8 5" xfId="26120"/>
    <cellStyle name="Normal 3 8 5 2" xfId="35630"/>
    <cellStyle name="Normal 3 8 5 2 2" xfId="44827"/>
    <cellStyle name="Normal 3 8 5 3" xfId="40130"/>
    <cellStyle name="Normal 3 8 5 4" xfId="49530"/>
    <cellStyle name="Normal 3 8 5 5" xfId="54151"/>
    <cellStyle name="Normal 3 8 6" xfId="35624"/>
    <cellStyle name="Normal 3 8 6 2" xfId="44821"/>
    <cellStyle name="Normal 3 8 7" xfId="36870"/>
    <cellStyle name="Normal 3 8 8" xfId="49524"/>
    <cellStyle name="Normal 3 8 9" xfId="54145"/>
    <cellStyle name="Normal 3 80" xfId="55685"/>
    <cellStyle name="Normal 3 81" xfId="55677"/>
    <cellStyle name="Normal 3 82" xfId="55688"/>
    <cellStyle name="Normal 3 83" xfId="55891"/>
    <cellStyle name="Normal 3 84" xfId="55885"/>
    <cellStyle name="Normal 3 85" xfId="55892"/>
    <cellStyle name="Normal 3 86" xfId="55886"/>
    <cellStyle name="Normal 3 87" xfId="55893"/>
    <cellStyle name="Normal 3 88" xfId="55888"/>
    <cellStyle name="Normal 3 89" xfId="55894"/>
    <cellStyle name="Normal 3 9" xfId="14957"/>
    <cellStyle name="Normal 3 9 10" xfId="17599"/>
    <cellStyle name="Normal 3 9 2" xfId="22671"/>
    <cellStyle name="Normal 3 9 2 2" xfId="25514"/>
    <cellStyle name="Normal 3 9 2 2 2" xfId="35633"/>
    <cellStyle name="Normal 3 9 2 2 2 2" xfId="44830"/>
    <cellStyle name="Normal 3 9 2 2 3" xfId="39517"/>
    <cellStyle name="Normal 3 9 2 2 4" xfId="49533"/>
    <cellStyle name="Normal 3 9 2 2 5" xfId="54154"/>
    <cellStyle name="Normal 3 9 2 3" xfId="26796"/>
    <cellStyle name="Normal 3 9 2 3 2" xfId="35634"/>
    <cellStyle name="Normal 3 9 2 3 2 2" xfId="44831"/>
    <cellStyle name="Normal 3 9 2 3 3" xfId="40818"/>
    <cellStyle name="Normal 3 9 2 3 4" xfId="49534"/>
    <cellStyle name="Normal 3 9 2 3 5" xfId="54155"/>
    <cellStyle name="Normal 3 9 2 4" xfId="35632"/>
    <cellStyle name="Normal 3 9 2 4 2" xfId="44829"/>
    <cellStyle name="Normal 3 9 2 5" xfId="38216"/>
    <cellStyle name="Normal 3 9 2 6" xfId="49532"/>
    <cellStyle name="Normal 3 9 2 7" xfId="54153"/>
    <cellStyle name="Normal 3 9 3" xfId="20456"/>
    <cellStyle name="Normal 3 9 3 2" xfId="35635"/>
    <cellStyle name="Normal 3 9 3 2 2" xfId="44832"/>
    <cellStyle name="Normal 3 9 3 3" xfId="37567"/>
    <cellStyle name="Normal 3 9 3 4" xfId="49535"/>
    <cellStyle name="Normal 3 9 3 5" xfId="54156"/>
    <cellStyle name="Normal 3 9 4" xfId="24879"/>
    <cellStyle name="Normal 3 9 4 2" xfId="35636"/>
    <cellStyle name="Normal 3 9 4 2 2" xfId="44833"/>
    <cellStyle name="Normal 3 9 4 3" xfId="38868"/>
    <cellStyle name="Normal 3 9 4 4" xfId="49536"/>
    <cellStyle name="Normal 3 9 4 5" xfId="54157"/>
    <cellStyle name="Normal 3 9 5" xfId="26156"/>
    <cellStyle name="Normal 3 9 5 2" xfId="35637"/>
    <cellStyle name="Normal 3 9 5 2 2" xfId="44834"/>
    <cellStyle name="Normal 3 9 5 3" xfId="40166"/>
    <cellStyle name="Normal 3 9 5 4" xfId="49537"/>
    <cellStyle name="Normal 3 9 5 5" xfId="54158"/>
    <cellStyle name="Normal 3 9 6" xfId="35631"/>
    <cellStyle name="Normal 3 9 6 2" xfId="44828"/>
    <cellStyle name="Normal 3 9 7" xfId="36906"/>
    <cellStyle name="Normal 3 9 8" xfId="49531"/>
    <cellStyle name="Normal 3 9 9" xfId="54152"/>
    <cellStyle name="Normal 3 90" xfId="55887"/>
    <cellStyle name="Normal 3 91" xfId="55895"/>
    <cellStyle name="Normal 3 92" xfId="55890"/>
    <cellStyle name="Normal 3 93" xfId="55896"/>
    <cellStyle name="Normal 3 94" xfId="55889"/>
    <cellStyle name="Normal 30" xfId="943"/>
    <cellStyle name="Normal 30 10" xfId="14959"/>
    <cellStyle name="Normal 30 100" xfId="14960"/>
    <cellStyle name="Normal 30 101" xfId="14961"/>
    <cellStyle name="Normal 30 102" xfId="14962"/>
    <cellStyle name="Normal 30 103" xfId="14963"/>
    <cellStyle name="Normal 30 104" xfId="14964"/>
    <cellStyle name="Normal 30 105" xfId="14965"/>
    <cellStyle name="Normal 30 106" xfId="14966"/>
    <cellStyle name="Normal 30 107" xfId="14967"/>
    <cellStyle name="Normal 30 108" xfId="14968"/>
    <cellStyle name="Normal 30 109" xfId="14969"/>
    <cellStyle name="Normal 30 11" xfId="14970"/>
    <cellStyle name="Normal 30 110" xfId="18231"/>
    <cellStyle name="Normal 30 111" xfId="14958"/>
    <cellStyle name="Normal 30 12" xfId="14971"/>
    <cellStyle name="Normal 30 13" xfId="14972"/>
    <cellStyle name="Normal 30 14" xfId="14973"/>
    <cellStyle name="Normal 30 15" xfId="14974"/>
    <cellStyle name="Normal 30 16" xfId="14975"/>
    <cellStyle name="Normal 30 17" xfId="14976"/>
    <cellStyle name="Normal 30 18" xfId="14977"/>
    <cellStyle name="Normal 30 19" xfId="14978"/>
    <cellStyle name="Normal 30 2" xfId="14979"/>
    <cellStyle name="Normal 30 2 10" xfId="18596"/>
    <cellStyle name="Normal 30 2 2" xfId="23236"/>
    <cellStyle name="Normal 30 2 2 2" xfId="26073"/>
    <cellStyle name="Normal 30 2 2 2 2" xfId="35640"/>
    <cellStyle name="Normal 30 2 2 2 2 2" xfId="44837"/>
    <cellStyle name="Normal 30 2 2 2 3" xfId="40082"/>
    <cellStyle name="Normal 30 2 2 2 4" xfId="49540"/>
    <cellStyle name="Normal 30 2 2 2 5" xfId="54161"/>
    <cellStyle name="Normal 30 2 2 3" xfId="27358"/>
    <cellStyle name="Normal 30 2 2 3 2" xfId="35641"/>
    <cellStyle name="Normal 30 2 2 3 2 2" xfId="44838"/>
    <cellStyle name="Normal 30 2 2 3 3" xfId="41385"/>
    <cellStyle name="Normal 30 2 2 3 4" xfId="49541"/>
    <cellStyle name="Normal 30 2 2 3 5" xfId="54162"/>
    <cellStyle name="Normal 30 2 2 4" xfId="35639"/>
    <cellStyle name="Normal 30 2 2 4 2" xfId="44836"/>
    <cellStyle name="Normal 30 2 2 5" xfId="38783"/>
    <cellStyle name="Normal 30 2 2 6" xfId="49539"/>
    <cellStyle name="Normal 30 2 2 7" xfId="54160"/>
    <cellStyle name="Normal 30 2 3" xfId="21023"/>
    <cellStyle name="Normal 30 2 3 2" xfId="35642"/>
    <cellStyle name="Normal 30 2 3 2 2" xfId="44839"/>
    <cellStyle name="Normal 30 2 3 3" xfId="38132"/>
    <cellStyle name="Normal 30 2 3 4" xfId="49542"/>
    <cellStyle name="Normal 30 2 3 5" xfId="54163"/>
    <cellStyle name="Normal 30 2 4" xfId="25441"/>
    <cellStyle name="Normal 30 2 4 2" xfId="35643"/>
    <cellStyle name="Normal 30 2 4 2 2" xfId="44840"/>
    <cellStyle name="Normal 30 2 4 3" xfId="39433"/>
    <cellStyle name="Normal 30 2 4 4" xfId="49543"/>
    <cellStyle name="Normal 30 2 4 5" xfId="54164"/>
    <cellStyle name="Normal 30 2 5" xfId="26721"/>
    <cellStyle name="Normal 30 2 5 2" xfId="35644"/>
    <cellStyle name="Normal 30 2 5 2 2" xfId="44841"/>
    <cellStyle name="Normal 30 2 5 3" xfId="40733"/>
    <cellStyle name="Normal 30 2 5 4" xfId="49544"/>
    <cellStyle name="Normal 30 2 5 5" xfId="54165"/>
    <cellStyle name="Normal 30 2 6" xfId="35638"/>
    <cellStyle name="Normal 30 2 6 2" xfId="44835"/>
    <cellStyle name="Normal 30 2 7" xfId="37473"/>
    <cellStyle name="Normal 30 2 8" xfId="49538"/>
    <cellStyle name="Normal 30 2 9" xfId="54159"/>
    <cellStyle name="Normal 30 20" xfId="14980"/>
    <cellStyle name="Normal 30 21" xfId="14981"/>
    <cellStyle name="Normal 30 22" xfId="14982"/>
    <cellStyle name="Normal 30 23" xfId="14983"/>
    <cellStyle name="Normal 30 24" xfId="14984"/>
    <cellStyle name="Normal 30 25" xfId="14985"/>
    <cellStyle name="Normal 30 26" xfId="14986"/>
    <cellStyle name="Normal 30 27" xfId="14987"/>
    <cellStyle name="Normal 30 28" xfId="14988"/>
    <cellStyle name="Normal 30 29" xfId="14989"/>
    <cellStyle name="Normal 30 3" xfId="14990"/>
    <cellStyle name="Normal 30 30" xfId="14991"/>
    <cellStyle name="Normal 30 31" xfId="14992"/>
    <cellStyle name="Normal 30 32" xfId="14993"/>
    <cellStyle name="Normal 30 33" xfId="14994"/>
    <cellStyle name="Normal 30 34" xfId="14995"/>
    <cellStyle name="Normal 30 35" xfId="14996"/>
    <cellStyle name="Normal 30 36" xfId="14997"/>
    <cellStyle name="Normal 30 37" xfId="14998"/>
    <cellStyle name="Normal 30 38" xfId="14999"/>
    <cellStyle name="Normal 30 39" xfId="15000"/>
    <cellStyle name="Normal 30 4" xfId="15001"/>
    <cellStyle name="Normal 30 40" xfId="15002"/>
    <cellStyle name="Normal 30 41" xfId="15003"/>
    <cellStyle name="Normal 30 42" xfId="15004"/>
    <cellStyle name="Normal 30 43" xfId="15005"/>
    <cellStyle name="Normal 30 44" xfId="15006"/>
    <cellStyle name="Normal 30 45" xfId="15007"/>
    <cellStyle name="Normal 30 46" xfId="15008"/>
    <cellStyle name="Normal 30 47" xfId="15009"/>
    <cellStyle name="Normal 30 48" xfId="15010"/>
    <cellStyle name="Normal 30 49" xfId="15011"/>
    <cellStyle name="Normal 30 5" xfId="15012"/>
    <cellStyle name="Normal 30 50" xfId="15013"/>
    <cellStyle name="Normal 30 51" xfId="15014"/>
    <cellStyle name="Normal 30 52" xfId="15015"/>
    <cellStyle name="Normal 30 53" xfId="15016"/>
    <cellStyle name="Normal 30 54" xfId="15017"/>
    <cellStyle name="Normal 30 55" xfId="15018"/>
    <cellStyle name="Normal 30 56" xfId="15019"/>
    <cellStyle name="Normal 30 57" xfId="15020"/>
    <cellStyle name="Normal 30 58" xfId="15021"/>
    <cellStyle name="Normal 30 59" xfId="15022"/>
    <cellStyle name="Normal 30 6" xfId="15023"/>
    <cellStyle name="Normal 30 60" xfId="15024"/>
    <cellStyle name="Normal 30 61" xfId="15025"/>
    <cellStyle name="Normal 30 62" xfId="15026"/>
    <cellStyle name="Normal 30 63" xfId="15027"/>
    <cellStyle name="Normal 30 64" xfId="15028"/>
    <cellStyle name="Normal 30 65" xfId="15029"/>
    <cellStyle name="Normal 30 66" xfId="15030"/>
    <cellStyle name="Normal 30 67" xfId="15031"/>
    <cellStyle name="Normal 30 68" xfId="15032"/>
    <cellStyle name="Normal 30 69" xfId="15033"/>
    <cellStyle name="Normal 30 7" xfId="15034"/>
    <cellStyle name="Normal 30 70" xfId="15035"/>
    <cellStyle name="Normal 30 71" xfId="15036"/>
    <cellStyle name="Normal 30 72" xfId="15037"/>
    <cellStyle name="Normal 30 73" xfId="15038"/>
    <cellStyle name="Normal 30 74" xfId="15039"/>
    <cellStyle name="Normal 30 75" xfId="15040"/>
    <cellStyle name="Normal 30 76" xfId="15041"/>
    <cellStyle name="Normal 30 77" xfId="15042"/>
    <cellStyle name="Normal 30 78" xfId="15043"/>
    <cellStyle name="Normal 30 79" xfId="15044"/>
    <cellStyle name="Normal 30 8" xfId="15045"/>
    <cellStyle name="Normal 30 80" xfId="15046"/>
    <cellStyle name="Normal 30 81" xfId="15047"/>
    <cellStyle name="Normal 30 82" xfId="15048"/>
    <cellStyle name="Normal 30 83" xfId="15049"/>
    <cellStyle name="Normal 30 84" xfId="15050"/>
    <cellStyle name="Normal 30 85" xfId="15051"/>
    <cellStyle name="Normal 30 86" xfId="15052"/>
    <cellStyle name="Normal 30 87" xfId="15053"/>
    <cellStyle name="Normal 30 88" xfId="15054"/>
    <cellStyle name="Normal 30 89" xfId="15055"/>
    <cellStyle name="Normal 30 9" xfId="15056"/>
    <cellStyle name="Normal 30 90" xfId="15057"/>
    <cellStyle name="Normal 30 91" xfId="15058"/>
    <cellStyle name="Normal 30 92" xfId="15059"/>
    <cellStyle name="Normal 30 93" xfId="15060"/>
    <cellStyle name="Normal 30 94" xfId="15061"/>
    <cellStyle name="Normal 30 95" xfId="15062"/>
    <cellStyle name="Normal 30 96" xfId="15063"/>
    <cellStyle name="Normal 30 97" xfId="15064"/>
    <cellStyle name="Normal 30 98" xfId="15065"/>
    <cellStyle name="Normal 30 99" xfId="15066"/>
    <cellStyle name="Normal 31" xfId="1430"/>
    <cellStyle name="Normal 31 10" xfId="15068"/>
    <cellStyle name="Normal 31 100" xfId="15069"/>
    <cellStyle name="Normal 31 101" xfId="15070"/>
    <cellStyle name="Normal 31 102" xfId="15071"/>
    <cellStyle name="Normal 31 103" xfId="15072"/>
    <cellStyle name="Normal 31 104" xfId="15073"/>
    <cellStyle name="Normal 31 105" xfId="15074"/>
    <cellStyle name="Normal 31 106" xfId="15075"/>
    <cellStyle name="Normal 31 107" xfId="15076"/>
    <cellStyle name="Normal 31 108" xfId="15077"/>
    <cellStyle name="Normal 31 109" xfId="15078"/>
    <cellStyle name="Normal 31 11" xfId="15079"/>
    <cellStyle name="Normal 31 110" xfId="18183"/>
    <cellStyle name="Normal 31 111" xfId="15067"/>
    <cellStyle name="Normal 31 12" xfId="15080"/>
    <cellStyle name="Normal 31 13" xfId="15081"/>
    <cellStyle name="Normal 31 14" xfId="15082"/>
    <cellStyle name="Normal 31 15" xfId="15083"/>
    <cellStyle name="Normal 31 16" xfId="15084"/>
    <cellStyle name="Normal 31 17" xfId="15085"/>
    <cellStyle name="Normal 31 18" xfId="15086"/>
    <cellStyle name="Normal 31 19" xfId="15087"/>
    <cellStyle name="Normal 31 2" xfId="15088"/>
    <cellStyle name="Normal 31 2 10" xfId="18597"/>
    <cellStyle name="Normal 31 2 2" xfId="23237"/>
    <cellStyle name="Normal 31 2 2 2" xfId="26074"/>
    <cellStyle name="Normal 31 2 2 2 2" xfId="35647"/>
    <cellStyle name="Normal 31 2 2 2 2 2" xfId="44844"/>
    <cellStyle name="Normal 31 2 2 2 3" xfId="40083"/>
    <cellStyle name="Normal 31 2 2 2 4" xfId="49547"/>
    <cellStyle name="Normal 31 2 2 2 5" xfId="54168"/>
    <cellStyle name="Normal 31 2 2 3" xfId="27359"/>
    <cellStyle name="Normal 31 2 2 3 2" xfId="35648"/>
    <cellStyle name="Normal 31 2 2 3 2 2" xfId="44845"/>
    <cellStyle name="Normal 31 2 2 3 3" xfId="41386"/>
    <cellStyle name="Normal 31 2 2 3 4" xfId="49548"/>
    <cellStyle name="Normal 31 2 2 3 5" xfId="54169"/>
    <cellStyle name="Normal 31 2 2 4" xfId="35646"/>
    <cellStyle name="Normal 31 2 2 4 2" xfId="44843"/>
    <cellStyle name="Normal 31 2 2 5" xfId="38784"/>
    <cellStyle name="Normal 31 2 2 6" xfId="49546"/>
    <cellStyle name="Normal 31 2 2 7" xfId="54167"/>
    <cellStyle name="Normal 31 2 3" xfId="21024"/>
    <cellStyle name="Normal 31 2 3 2" xfId="35649"/>
    <cellStyle name="Normal 31 2 3 2 2" xfId="44846"/>
    <cellStyle name="Normal 31 2 3 3" xfId="38133"/>
    <cellStyle name="Normal 31 2 3 4" xfId="49549"/>
    <cellStyle name="Normal 31 2 3 5" xfId="54170"/>
    <cellStyle name="Normal 31 2 4" xfId="25442"/>
    <cellStyle name="Normal 31 2 4 2" xfId="35650"/>
    <cellStyle name="Normal 31 2 4 2 2" xfId="44847"/>
    <cellStyle name="Normal 31 2 4 3" xfId="39434"/>
    <cellStyle name="Normal 31 2 4 4" xfId="49550"/>
    <cellStyle name="Normal 31 2 4 5" xfId="54171"/>
    <cellStyle name="Normal 31 2 5" xfId="26722"/>
    <cellStyle name="Normal 31 2 5 2" xfId="35651"/>
    <cellStyle name="Normal 31 2 5 2 2" xfId="44848"/>
    <cellStyle name="Normal 31 2 5 3" xfId="40734"/>
    <cellStyle name="Normal 31 2 5 4" xfId="49551"/>
    <cellStyle name="Normal 31 2 5 5" xfId="54172"/>
    <cellStyle name="Normal 31 2 6" xfId="35645"/>
    <cellStyle name="Normal 31 2 6 2" xfId="44842"/>
    <cellStyle name="Normal 31 2 7" xfId="37474"/>
    <cellStyle name="Normal 31 2 8" xfId="49545"/>
    <cellStyle name="Normal 31 2 9" xfId="54166"/>
    <cellStyle name="Normal 31 20" xfId="15089"/>
    <cellStyle name="Normal 31 21" xfId="15090"/>
    <cellStyle name="Normal 31 22" xfId="15091"/>
    <cellStyle name="Normal 31 23" xfId="15092"/>
    <cellStyle name="Normal 31 24" xfId="15093"/>
    <cellStyle name="Normal 31 25" xfId="15094"/>
    <cellStyle name="Normal 31 26" xfId="15095"/>
    <cellStyle name="Normal 31 27" xfId="15096"/>
    <cellStyle name="Normal 31 28" xfId="15097"/>
    <cellStyle name="Normal 31 29" xfId="15098"/>
    <cellStyle name="Normal 31 3" xfId="15099"/>
    <cellStyle name="Normal 31 30" xfId="15100"/>
    <cellStyle name="Normal 31 31" xfId="15101"/>
    <cellStyle name="Normal 31 32" xfId="15102"/>
    <cellStyle name="Normal 31 33" xfId="15103"/>
    <cellStyle name="Normal 31 34" xfId="15104"/>
    <cellStyle name="Normal 31 35" xfId="15105"/>
    <cellStyle name="Normal 31 36" xfId="15106"/>
    <cellStyle name="Normal 31 37" xfId="15107"/>
    <cellStyle name="Normal 31 38" xfId="15108"/>
    <cellStyle name="Normal 31 39" xfId="15109"/>
    <cellStyle name="Normal 31 4" xfId="15110"/>
    <cellStyle name="Normal 31 40" xfId="15111"/>
    <cellStyle name="Normal 31 41" xfId="15112"/>
    <cellStyle name="Normal 31 42" xfId="15113"/>
    <cellStyle name="Normal 31 43" xfId="15114"/>
    <cellStyle name="Normal 31 44" xfId="15115"/>
    <cellStyle name="Normal 31 45" xfId="15116"/>
    <cellStyle name="Normal 31 46" xfId="15117"/>
    <cellStyle name="Normal 31 47" xfId="15118"/>
    <cellStyle name="Normal 31 48" xfId="15119"/>
    <cellStyle name="Normal 31 49" xfId="15120"/>
    <cellStyle name="Normal 31 5" xfId="15121"/>
    <cellStyle name="Normal 31 50" xfId="15122"/>
    <cellStyle name="Normal 31 51" xfId="15123"/>
    <cellStyle name="Normal 31 52" xfId="15124"/>
    <cellStyle name="Normal 31 53" xfId="15125"/>
    <cellStyle name="Normal 31 54" xfId="15126"/>
    <cellStyle name="Normal 31 55" xfId="15127"/>
    <cellStyle name="Normal 31 56" xfId="15128"/>
    <cellStyle name="Normal 31 57" xfId="15129"/>
    <cellStyle name="Normal 31 58" xfId="15130"/>
    <cellStyle name="Normal 31 59" xfId="15131"/>
    <cellStyle name="Normal 31 6" xfId="15132"/>
    <cellStyle name="Normal 31 60" xfId="15133"/>
    <cellStyle name="Normal 31 61" xfId="15134"/>
    <cellStyle name="Normal 31 62" xfId="15135"/>
    <cellStyle name="Normal 31 63" xfId="15136"/>
    <cellStyle name="Normal 31 64" xfId="15137"/>
    <cellStyle name="Normal 31 65" xfId="15138"/>
    <cellStyle name="Normal 31 66" xfId="15139"/>
    <cellStyle name="Normal 31 67" xfId="15140"/>
    <cellStyle name="Normal 31 68" xfId="15141"/>
    <cellStyle name="Normal 31 69" xfId="15142"/>
    <cellStyle name="Normal 31 7" xfId="15143"/>
    <cellStyle name="Normal 31 70" xfId="15144"/>
    <cellStyle name="Normal 31 71" xfId="15145"/>
    <cellStyle name="Normal 31 72" xfId="15146"/>
    <cellStyle name="Normal 31 73" xfId="15147"/>
    <cellStyle name="Normal 31 74" xfId="15148"/>
    <cellStyle name="Normal 31 75" xfId="15149"/>
    <cellStyle name="Normal 31 76" xfId="15150"/>
    <cellStyle name="Normal 31 77" xfId="15151"/>
    <cellStyle name="Normal 31 78" xfId="15152"/>
    <cellStyle name="Normal 31 79" xfId="15153"/>
    <cellStyle name="Normal 31 8" xfId="15154"/>
    <cellStyle name="Normal 31 80" xfId="15155"/>
    <cellStyle name="Normal 31 81" xfId="15156"/>
    <cellStyle name="Normal 31 82" xfId="15157"/>
    <cellStyle name="Normal 31 83" xfId="15158"/>
    <cellStyle name="Normal 31 84" xfId="15159"/>
    <cellStyle name="Normal 31 85" xfId="15160"/>
    <cellStyle name="Normal 31 86" xfId="15161"/>
    <cellStyle name="Normal 31 87" xfId="15162"/>
    <cellStyle name="Normal 31 88" xfId="15163"/>
    <cellStyle name="Normal 31 89" xfId="15164"/>
    <cellStyle name="Normal 31 9" xfId="15165"/>
    <cellStyle name="Normal 31 90" xfId="15166"/>
    <cellStyle name="Normal 31 91" xfId="15167"/>
    <cellStyle name="Normal 31 92" xfId="15168"/>
    <cellStyle name="Normal 31 93" xfId="15169"/>
    <cellStyle name="Normal 31 94" xfId="15170"/>
    <cellStyle name="Normal 31 95" xfId="15171"/>
    <cellStyle name="Normal 31 96" xfId="15172"/>
    <cellStyle name="Normal 31 97" xfId="15173"/>
    <cellStyle name="Normal 31 98" xfId="15174"/>
    <cellStyle name="Normal 31 99" xfId="15175"/>
    <cellStyle name="Normal 32" xfId="941"/>
    <cellStyle name="Normal 32 2" xfId="15177"/>
    <cellStyle name="Normal 32 2 10" xfId="18598"/>
    <cellStyle name="Normal 32 2 2" xfId="23238"/>
    <cellStyle name="Normal 32 2 2 2" xfId="26075"/>
    <cellStyle name="Normal 32 2 2 2 2" xfId="35654"/>
    <cellStyle name="Normal 32 2 2 2 2 2" xfId="44851"/>
    <cellStyle name="Normal 32 2 2 2 3" xfId="40084"/>
    <cellStyle name="Normal 32 2 2 2 4" xfId="49554"/>
    <cellStyle name="Normal 32 2 2 2 5" xfId="54175"/>
    <cellStyle name="Normal 32 2 2 3" xfId="27360"/>
    <cellStyle name="Normal 32 2 2 3 2" xfId="35655"/>
    <cellStyle name="Normal 32 2 2 3 2 2" xfId="44852"/>
    <cellStyle name="Normal 32 2 2 3 3" xfId="41387"/>
    <cellStyle name="Normal 32 2 2 3 4" xfId="49555"/>
    <cellStyle name="Normal 32 2 2 3 5" xfId="54176"/>
    <cellStyle name="Normal 32 2 2 4" xfId="35653"/>
    <cellStyle name="Normal 32 2 2 4 2" xfId="44850"/>
    <cellStyle name="Normal 32 2 2 5" xfId="38785"/>
    <cellStyle name="Normal 32 2 2 6" xfId="49553"/>
    <cellStyle name="Normal 32 2 2 7" xfId="54174"/>
    <cellStyle name="Normal 32 2 3" xfId="21025"/>
    <cellStyle name="Normal 32 2 3 2" xfId="35656"/>
    <cellStyle name="Normal 32 2 3 2 2" xfId="44853"/>
    <cellStyle name="Normal 32 2 3 3" xfId="38134"/>
    <cellStyle name="Normal 32 2 3 4" xfId="49556"/>
    <cellStyle name="Normal 32 2 3 5" xfId="54177"/>
    <cellStyle name="Normal 32 2 4" xfId="25443"/>
    <cellStyle name="Normal 32 2 4 2" xfId="35657"/>
    <cellStyle name="Normal 32 2 4 2 2" xfId="44854"/>
    <cellStyle name="Normal 32 2 4 3" xfId="39435"/>
    <cellStyle name="Normal 32 2 4 4" xfId="49557"/>
    <cellStyle name="Normal 32 2 4 5" xfId="54178"/>
    <cellStyle name="Normal 32 2 5" xfId="26723"/>
    <cellStyle name="Normal 32 2 5 2" xfId="35658"/>
    <cellStyle name="Normal 32 2 5 2 2" xfId="44855"/>
    <cellStyle name="Normal 32 2 5 3" xfId="40735"/>
    <cellStyle name="Normal 32 2 5 4" xfId="49558"/>
    <cellStyle name="Normal 32 2 5 5" xfId="54179"/>
    <cellStyle name="Normal 32 2 6" xfId="35652"/>
    <cellStyle name="Normal 32 2 6 2" xfId="44849"/>
    <cellStyle name="Normal 32 2 7" xfId="37475"/>
    <cellStyle name="Normal 32 2 8" xfId="49552"/>
    <cellStyle name="Normal 32 2 9" xfId="54173"/>
    <cellStyle name="Normal 32 3" xfId="18229"/>
    <cellStyle name="Normal 32 4" xfId="15176"/>
    <cellStyle name="Normal 33" xfId="945"/>
    <cellStyle name="Normal 33 2" xfId="15179"/>
    <cellStyle name="Normal 33 2 10" xfId="18599"/>
    <cellStyle name="Normal 33 2 2" xfId="23239"/>
    <cellStyle name="Normal 33 2 2 2" xfId="26076"/>
    <cellStyle name="Normal 33 2 2 2 2" xfId="35661"/>
    <cellStyle name="Normal 33 2 2 2 2 2" xfId="44858"/>
    <cellStyle name="Normal 33 2 2 2 3" xfId="40085"/>
    <cellStyle name="Normal 33 2 2 2 4" xfId="49561"/>
    <cellStyle name="Normal 33 2 2 2 5" xfId="54182"/>
    <cellStyle name="Normal 33 2 2 3" xfId="27361"/>
    <cellStyle name="Normal 33 2 2 3 2" xfId="35662"/>
    <cellStyle name="Normal 33 2 2 3 2 2" xfId="44859"/>
    <cellStyle name="Normal 33 2 2 3 3" xfId="41388"/>
    <cellStyle name="Normal 33 2 2 3 4" xfId="49562"/>
    <cellStyle name="Normal 33 2 2 3 5" xfId="54183"/>
    <cellStyle name="Normal 33 2 2 4" xfId="35660"/>
    <cellStyle name="Normal 33 2 2 4 2" xfId="44857"/>
    <cellStyle name="Normal 33 2 2 5" xfId="38786"/>
    <cellStyle name="Normal 33 2 2 6" xfId="49560"/>
    <cellStyle name="Normal 33 2 2 7" xfId="54181"/>
    <cellStyle name="Normal 33 2 3" xfId="21026"/>
    <cellStyle name="Normal 33 2 3 2" xfId="35663"/>
    <cellStyle name="Normal 33 2 3 2 2" xfId="44860"/>
    <cellStyle name="Normal 33 2 3 3" xfId="38135"/>
    <cellStyle name="Normal 33 2 3 4" xfId="49563"/>
    <cellStyle name="Normal 33 2 3 5" xfId="54184"/>
    <cellStyle name="Normal 33 2 4" xfId="25444"/>
    <cellStyle name="Normal 33 2 4 2" xfId="35664"/>
    <cellStyle name="Normal 33 2 4 2 2" xfId="44861"/>
    <cellStyle name="Normal 33 2 4 3" xfId="39436"/>
    <cellStyle name="Normal 33 2 4 4" xfId="49564"/>
    <cellStyle name="Normal 33 2 4 5" xfId="54185"/>
    <cellStyle name="Normal 33 2 5" xfId="26724"/>
    <cellStyle name="Normal 33 2 5 2" xfId="35665"/>
    <cellStyle name="Normal 33 2 5 2 2" xfId="44862"/>
    <cellStyle name="Normal 33 2 5 3" xfId="40736"/>
    <cellStyle name="Normal 33 2 5 4" xfId="49565"/>
    <cellStyle name="Normal 33 2 5 5" xfId="54186"/>
    <cellStyle name="Normal 33 2 6" xfId="35659"/>
    <cellStyle name="Normal 33 2 6 2" xfId="44856"/>
    <cellStyle name="Normal 33 2 7" xfId="37476"/>
    <cellStyle name="Normal 33 2 8" xfId="49559"/>
    <cellStyle name="Normal 33 2 9" xfId="54180"/>
    <cellStyle name="Normal 33 3" xfId="18174"/>
    <cellStyle name="Normal 33 4" xfId="15178"/>
    <cellStyle name="Normal 34" xfId="955"/>
    <cellStyle name="Normal 34 2" xfId="18600"/>
    <cellStyle name="Normal 34 2 2" xfId="23240"/>
    <cellStyle name="Normal 34 2 2 2" xfId="26077"/>
    <cellStyle name="Normal 34 2 2 2 2" xfId="35668"/>
    <cellStyle name="Normal 34 2 2 2 2 2" xfId="44865"/>
    <cellStyle name="Normal 34 2 2 2 3" xfId="40086"/>
    <cellStyle name="Normal 34 2 2 2 4" xfId="49568"/>
    <cellStyle name="Normal 34 2 2 2 5" xfId="54189"/>
    <cellStyle name="Normal 34 2 2 3" xfId="27362"/>
    <cellStyle name="Normal 34 2 2 3 2" xfId="35669"/>
    <cellStyle name="Normal 34 2 2 3 2 2" xfId="44866"/>
    <cellStyle name="Normal 34 2 2 3 3" xfId="41389"/>
    <cellStyle name="Normal 34 2 2 3 4" xfId="49569"/>
    <cellStyle name="Normal 34 2 2 3 5" xfId="54190"/>
    <cellStyle name="Normal 34 2 2 4" xfId="35667"/>
    <cellStyle name="Normal 34 2 2 4 2" xfId="44864"/>
    <cellStyle name="Normal 34 2 2 5" xfId="38787"/>
    <cellStyle name="Normal 34 2 2 6" xfId="49567"/>
    <cellStyle name="Normal 34 2 2 7" xfId="54188"/>
    <cellStyle name="Normal 34 2 3" xfId="21027"/>
    <cellStyle name="Normal 34 2 3 2" xfId="35670"/>
    <cellStyle name="Normal 34 2 3 2 2" xfId="44867"/>
    <cellStyle name="Normal 34 2 3 3" xfId="38136"/>
    <cellStyle name="Normal 34 2 3 4" xfId="49570"/>
    <cellStyle name="Normal 34 2 3 5" xfId="54191"/>
    <cellStyle name="Normal 34 2 4" xfId="25445"/>
    <cellStyle name="Normal 34 2 4 2" xfId="35671"/>
    <cellStyle name="Normal 34 2 4 2 2" xfId="44868"/>
    <cellStyle name="Normal 34 2 4 3" xfId="39437"/>
    <cellStyle name="Normal 34 2 4 4" xfId="49571"/>
    <cellStyle name="Normal 34 2 4 5" xfId="54192"/>
    <cellStyle name="Normal 34 2 5" xfId="26725"/>
    <cellStyle name="Normal 34 2 5 2" xfId="35672"/>
    <cellStyle name="Normal 34 2 5 2 2" xfId="44869"/>
    <cellStyle name="Normal 34 2 5 3" xfId="40737"/>
    <cellStyle name="Normal 34 2 5 4" xfId="49572"/>
    <cellStyle name="Normal 34 2 5 5" xfId="54193"/>
    <cellStyle name="Normal 34 2 6" xfId="35666"/>
    <cellStyle name="Normal 34 2 6 2" xfId="44863"/>
    <cellStyle name="Normal 34 2 7" xfId="37477"/>
    <cellStyle name="Normal 34 2 8" xfId="49566"/>
    <cellStyle name="Normal 34 2 9" xfId="54187"/>
    <cellStyle name="Normal 34 3" xfId="18228"/>
    <cellStyle name="Normal 34 4" xfId="15180"/>
    <cellStyle name="Normal 35" xfId="1439"/>
    <cellStyle name="Normal 35 10" xfId="15182"/>
    <cellStyle name="Normal 35 100" xfId="15183"/>
    <cellStyle name="Normal 35 101" xfId="15184"/>
    <cellStyle name="Normal 35 102" xfId="15185"/>
    <cellStyle name="Normal 35 103" xfId="15186"/>
    <cellStyle name="Normal 35 104" xfId="15187"/>
    <cellStyle name="Normal 35 105" xfId="15188"/>
    <cellStyle name="Normal 35 106" xfId="15189"/>
    <cellStyle name="Normal 35 107" xfId="15190"/>
    <cellStyle name="Normal 35 108" xfId="15191"/>
    <cellStyle name="Normal 35 109" xfId="15192"/>
    <cellStyle name="Normal 35 11" xfId="15193"/>
    <cellStyle name="Normal 35 110" xfId="18173"/>
    <cellStyle name="Normal 35 111" xfId="15181"/>
    <cellStyle name="Normal 35 12" xfId="15194"/>
    <cellStyle name="Normal 35 13" xfId="15195"/>
    <cellStyle name="Normal 35 14" xfId="15196"/>
    <cellStyle name="Normal 35 15" xfId="15197"/>
    <cellStyle name="Normal 35 16" xfId="15198"/>
    <cellStyle name="Normal 35 17" xfId="15199"/>
    <cellStyle name="Normal 35 18" xfId="15200"/>
    <cellStyle name="Normal 35 19" xfId="15201"/>
    <cellStyle name="Normal 35 2" xfId="15202"/>
    <cellStyle name="Normal 35 2 10" xfId="18601"/>
    <cellStyle name="Normal 35 2 2" xfId="23241"/>
    <cellStyle name="Normal 35 2 2 2" xfId="26078"/>
    <cellStyle name="Normal 35 2 2 2 2" xfId="35675"/>
    <cellStyle name="Normal 35 2 2 2 2 2" xfId="44872"/>
    <cellStyle name="Normal 35 2 2 2 3" xfId="40087"/>
    <cellStyle name="Normal 35 2 2 2 4" xfId="49575"/>
    <cellStyle name="Normal 35 2 2 2 5" xfId="54196"/>
    <cellStyle name="Normal 35 2 2 3" xfId="27363"/>
    <cellStyle name="Normal 35 2 2 3 2" xfId="35676"/>
    <cellStyle name="Normal 35 2 2 3 2 2" xfId="44873"/>
    <cellStyle name="Normal 35 2 2 3 3" xfId="41390"/>
    <cellStyle name="Normal 35 2 2 3 4" xfId="49576"/>
    <cellStyle name="Normal 35 2 2 3 5" xfId="54197"/>
    <cellStyle name="Normal 35 2 2 4" xfId="35674"/>
    <cellStyle name="Normal 35 2 2 4 2" xfId="44871"/>
    <cellStyle name="Normal 35 2 2 5" xfId="38788"/>
    <cellStyle name="Normal 35 2 2 6" xfId="49574"/>
    <cellStyle name="Normal 35 2 2 7" xfId="54195"/>
    <cellStyle name="Normal 35 2 3" xfId="21028"/>
    <cellStyle name="Normal 35 2 3 2" xfId="35677"/>
    <cellStyle name="Normal 35 2 3 2 2" xfId="44874"/>
    <cellStyle name="Normal 35 2 3 3" xfId="38137"/>
    <cellStyle name="Normal 35 2 3 4" xfId="49577"/>
    <cellStyle name="Normal 35 2 3 5" xfId="54198"/>
    <cellStyle name="Normal 35 2 4" xfId="25446"/>
    <cellStyle name="Normal 35 2 4 2" xfId="35678"/>
    <cellStyle name="Normal 35 2 4 2 2" xfId="44875"/>
    <cellStyle name="Normal 35 2 4 3" xfId="39438"/>
    <cellStyle name="Normal 35 2 4 4" xfId="49578"/>
    <cellStyle name="Normal 35 2 4 5" xfId="54199"/>
    <cellStyle name="Normal 35 2 5" xfId="26726"/>
    <cellStyle name="Normal 35 2 5 2" xfId="35679"/>
    <cellStyle name="Normal 35 2 5 2 2" xfId="44876"/>
    <cellStyle name="Normal 35 2 5 3" xfId="40738"/>
    <cellStyle name="Normal 35 2 5 4" xfId="49579"/>
    <cellStyle name="Normal 35 2 5 5" xfId="54200"/>
    <cellStyle name="Normal 35 2 6" xfId="35673"/>
    <cellStyle name="Normal 35 2 6 2" xfId="44870"/>
    <cellStyle name="Normal 35 2 7" xfId="37478"/>
    <cellStyle name="Normal 35 2 8" xfId="49573"/>
    <cellStyle name="Normal 35 2 9" xfId="54194"/>
    <cellStyle name="Normal 35 20" xfId="15203"/>
    <cellStyle name="Normal 35 21" xfId="15204"/>
    <cellStyle name="Normal 35 22" xfId="15205"/>
    <cellStyle name="Normal 35 23" xfId="15206"/>
    <cellStyle name="Normal 35 24" xfId="15207"/>
    <cellStyle name="Normal 35 25" xfId="15208"/>
    <cellStyle name="Normal 35 26" xfId="15209"/>
    <cellStyle name="Normal 35 27" xfId="15210"/>
    <cellStyle name="Normal 35 28" xfId="15211"/>
    <cellStyle name="Normal 35 29" xfId="15212"/>
    <cellStyle name="Normal 35 3" xfId="15213"/>
    <cellStyle name="Normal 35 30" xfId="15214"/>
    <cellStyle name="Normal 35 31" xfId="15215"/>
    <cellStyle name="Normal 35 32" xfId="15216"/>
    <cellStyle name="Normal 35 33" xfId="15217"/>
    <cellStyle name="Normal 35 34" xfId="15218"/>
    <cellStyle name="Normal 35 35" xfId="15219"/>
    <cellStyle name="Normal 35 36" xfId="15220"/>
    <cellStyle name="Normal 35 37" xfId="15221"/>
    <cellStyle name="Normal 35 38" xfId="15222"/>
    <cellStyle name="Normal 35 39" xfId="15223"/>
    <cellStyle name="Normal 35 4" xfId="15224"/>
    <cellStyle name="Normal 35 40" xfId="15225"/>
    <cellStyle name="Normal 35 41" xfId="15226"/>
    <cellStyle name="Normal 35 42" xfId="15227"/>
    <cellStyle name="Normal 35 43" xfId="15228"/>
    <cellStyle name="Normal 35 44" xfId="15229"/>
    <cellStyle name="Normal 35 45" xfId="15230"/>
    <cellStyle name="Normal 35 46" xfId="15231"/>
    <cellStyle name="Normal 35 47" xfId="15232"/>
    <cellStyle name="Normal 35 48" xfId="15233"/>
    <cellStyle name="Normal 35 49" xfId="15234"/>
    <cellStyle name="Normal 35 5" xfId="15235"/>
    <cellStyle name="Normal 35 50" xfId="15236"/>
    <cellStyle name="Normal 35 51" xfId="15237"/>
    <cellStyle name="Normal 35 52" xfId="15238"/>
    <cellStyle name="Normal 35 53" xfId="15239"/>
    <cellStyle name="Normal 35 54" xfId="15240"/>
    <cellStyle name="Normal 35 55" xfId="15241"/>
    <cellStyle name="Normal 35 56" xfId="15242"/>
    <cellStyle name="Normal 35 57" xfId="15243"/>
    <cellStyle name="Normal 35 58" xfId="15244"/>
    <cellStyle name="Normal 35 59" xfId="15245"/>
    <cellStyle name="Normal 35 6" xfId="15246"/>
    <cellStyle name="Normal 35 60" xfId="15247"/>
    <cellStyle name="Normal 35 61" xfId="15248"/>
    <cellStyle name="Normal 35 62" xfId="15249"/>
    <cellStyle name="Normal 35 63" xfId="15250"/>
    <cellStyle name="Normal 35 64" xfId="15251"/>
    <cellStyle name="Normal 35 65" xfId="15252"/>
    <cellStyle name="Normal 35 66" xfId="15253"/>
    <cellStyle name="Normal 35 67" xfId="15254"/>
    <cellStyle name="Normal 35 68" xfId="15255"/>
    <cellStyle name="Normal 35 69" xfId="15256"/>
    <cellStyle name="Normal 35 7" xfId="15257"/>
    <cellStyle name="Normal 35 70" xfId="15258"/>
    <cellStyle name="Normal 35 71" xfId="15259"/>
    <cellStyle name="Normal 35 72" xfId="15260"/>
    <cellStyle name="Normal 35 73" xfId="15261"/>
    <cellStyle name="Normal 35 74" xfId="15262"/>
    <cellStyle name="Normal 35 75" xfId="15263"/>
    <cellStyle name="Normal 35 76" xfId="15264"/>
    <cellStyle name="Normal 35 77" xfId="15265"/>
    <cellStyle name="Normal 35 78" xfId="15266"/>
    <cellStyle name="Normal 35 79" xfId="15267"/>
    <cellStyle name="Normal 35 8" xfId="15268"/>
    <cellStyle name="Normal 35 80" xfId="15269"/>
    <cellStyle name="Normal 35 81" xfId="15270"/>
    <cellStyle name="Normal 35 82" xfId="15271"/>
    <cellStyle name="Normal 35 83" xfId="15272"/>
    <cellStyle name="Normal 35 84" xfId="15273"/>
    <cellStyle name="Normal 35 85" xfId="15274"/>
    <cellStyle name="Normal 35 86" xfId="15275"/>
    <cellStyle name="Normal 35 87" xfId="15276"/>
    <cellStyle name="Normal 35 88" xfId="15277"/>
    <cellStyle name="Normal 35 89" xfId="15278"/>
    <cellStyle name="Normal 35 9" xfId="15279"/>
    <cellStyle name="Normal 35 90" xfId="15280"/>
    <cellStyle name="Normal 35 91" xfId="15281"/>
    <cellStyle name="Normal 35 92" xfId="15282"/>
    <cellStyle name="Normal 35 93" xfId="15283"/>
    <cellStyle name="Normal 35 94" xfId="15284"/>
    <cellStyle name="Normal 35 95" xfId="15285"/>
    <cellStyle name="Normal 35 96" xfId="15286"/>
    <cellStyle name="Normal 35 97" xfId="15287"/>
    <cellStyle name="Normal 35 98" xfId="15288"/>
    <cellStyle name="Normal 35 99" xfId="15289"/>
    <cellStyle name="Normal 36" xfId="1441"/>
    <cellStyle name="Normal 36 10" xfId="15291"/>
    <cellStyle name="Normal 36 100" xfId="15292"/>
    <cellStyle name="Normal 36 101" xfId="15293"/>
    <cellStyle name="Normal 36 102" xfId="15294"/>
    <cellStyle name="Normal 36 103" xfId="15295"/>
    <cellStyle name="Normal 36 104" xfId="15296"/>
    <cellStyle name="Normal 36 105" xfId="15297"/>
    <cellStyle name="Normal 36 106" xfId="15298"/>
    <cellStyle name="Normal 36 107" xfId="15299"/>
    <cellStyle name="Normal 36 108" xfId="15300"/>
    <cellStyle name="Normal 36 109" xfId="15301"/>
    <cellStyle name="Normal 36 11" xfId="15302"/>
    <cellStyle name="Normal 36 110" xfId="18225"/>
    <cellStyle name="Normal 36 111" xfId="15290"/>
    <cellStyle name="Normal 36 12" xfId="15303"/>
    <cellStyle name="Normal 36 13" xfId="15304"/>
    <cellStyle name="Normal 36 14" xfId="15305"/>
    <cellStyle name="Normal 36 15" xfId="15306"/>
    <cellStyle name="Normal 36 16" xfId="15307"/>
    <cellStyle name="Normal 36 17" xfId="15308"/>
    <cellStyle name="Normal 36 18" xfId="15309"/>
    <cellStyle name="Normal 36 19" xfId="15310"/>
    <cellStyle name="Normal 36 2" xfId="15311"/>
    <cellStyle name="Normal 36 20" xfId="15312"/>
    <cellStyle name="Normal 36 21" xfId="15313"/>
    <cellStyle name="Normal 36 22" xfId="15314"/>
    <cellStyle name="Normal 36 23" xfId="15315"/>
    <cellStyle name="Normal 36 24" xfId="15316"/>
    <cellStyle name="Normal 36 25" xfId="15317"/>
    <cellStyle name="Normal 36 26" xfId="15318"/>
    <cellStyle name="Normal 36 27" xfId="15319"/>
    <cellStyle name="Normal 36 28" xfId="15320"/>
    <cellStyle name="Normal 36 29" xfId="15321"/>
    <cellStyle name="Normal 36 3" xfId="15322"/>
    <cellStyle name="Normal 36 30" xfId="15323"/>
    <cellStyle name="Normal 36 31" xfId="15324"/>
    <cellStyle name="Normal 36 32" xfId="15325"/>
    <cellStyle name="Normal 36 33" xfId="15326"/>
    <cellStyle name="Normal 36 34" xfId="15327"/>
    <cellStyle name="Normal 36 35" xfId="15328"/>
    <cellStyle name="Normal 36 36" xfId="15329"/>
    <cellStyle name="Normal 36 37" xfId="15330"/>
    <cellStyle name="Normal 36 38" xfId="15331"/>
    <cellStyle name="Normal 36 39" xfId="15332"/>
    <cellStyle name="Normal 36 4" xfId="15333"/>
    <cellStyle name="Normal 36 40" xfId="15334"/>
    <cellStyle name="Normal 36 41" xfId="15335"/>
    <cellStyle name="Normal 36 42" xfId="15336"/>
    <cellStyle name="Normal 36 43" xfId="15337"/>
    <cellStyle name="Normal 36 44" xfId="15338"/>
    <cellStyle name="Normal 36 45" xfId="15339"/>
    <cellStyle name="Normal 36 46" xfId="15340"/>
    <cellStyle name="Normal 36 47" xfId="15341"/>
    <cellStyle name="Normal 36 48" xfId="15342"/>
    <cellStyle name="Normal 36 49" xfId="15343"/>
    <cellStyle name="Normal 36 5" xfId="15344"/>
    <cellStyle name="Normal 36 50" xfId="15345"/>
    <cellStyle name="Normal 36 51" xfId="15346"/>
    <cellStyle name="Normal 36 52" xfId="15347"/>
    <cellStyle name="Normal 36 53" xfId="15348"/>
    <cellStyle name="Normal 36 54" xfId="15349"/>
    <cellStyle name="Normal 36 55" xfId="15350"/>
    <cellStyle name="Normal 36 56" xfId="15351"/>
    <cellStyle name="Normal 36 57" xfId="15352"/>
    <cellStyle name="Normal 36 58" xfId="15353"/>
    <cellStyle name="Normal 36 59" xfId="15354"/>
    <cellStyle name="Normal 36 6" xfId="15355"/>
    <cellStyle name="Normal 36 60" xfId="15356"/>
    <cellStyle name="Normal 36 61" xfId="15357"/>
    <cellStyle name="Normal 36 62" xfId="15358"/>
    <cellStyle name="Normal 36 63" xfId="15359"/>
    <cellStyle name="Normal 36 64" xfId="15360"/>
    <cellStyle name="Normal 36 65" xfId="15361"/>
    <cellStyle name="Normal 36 66" xfId="15362"/>
    <cellStyle name="Normal 36 67" xfId="15363"/>
    <cellStyle name="Normal 36 68" xfId="15364"/>
    <cellStyle name="Normal 36 69" xfId="15365"/>
    <cellStyle name="Normal 36 7" xfId="15366"/>
    <cellStyle name="Normal 36 70" xfId="15367"/>
    <cellStyle name="Normal 36 71" xfId="15368"/>
    <cellStyle name="Normal 36 72" xfId="15369"/>
    <cellStyle name="Normal 36 73" xfId="15370"/>
    <cellStyle name="Normal 36 74" xfId="15371"/>
    <cellStyle name="Normal 36 75" xfId="15372"/>
    <cellStyle name="Normal 36 76" xfId="15373"/>
    <cellStyle name="Normal 36 77" xfId="15374"/>
    <cellStyle name="Normal 36 78" xfId="15375"/>
    <cellStyle name="Normal 36 79" xfId="15376"/>
    <cellStyle name="Normal 36 8" xfId="15377"/>
    <cellStyle name="Normal 36 80" xfId="15378"/>
    <cellStyle name="Normal 36 81" xfId="15379"/>
    <cellStyle name="Normal 36 82" xfId="15380"/>
    <cellStyle name="Normal 36 83" xfId="15381"/>
    <cellStyle name="Normal 36 84" xfId="15382"/>
    <cellStyle name="Normal 36 85" xfId="15383"/>
    <cellStyle name="Normal 36 86" xfId="15384"/>
    <cellStyle name="Normal 36 87" xfId="15385"/>
    <cellStyle name="Normal 36 88" xfId="15386"/>
    <cellStyle name="Normal 36 89" xfId="15387"/>
    <cellStyle name="Normal 36 9" xfId="15388"/>
    <cellStyle name="Normal 36 90" xfId="15389"/>
    <cellStyle name="Normal 36 91" xfId="15390"/>
    <cellStyle name="Normal 36 92" xfId="15391"/>
    <cellStyle name="Normal 36 93" xfId="15392"/>
    <cellStyle name="Normal 36 94" xfId="15393"/>
    <cellStyle name="Normal 36 95" xfId="15394"/>
    <cellStyle name="Normal 36 96" xfId="15395"/>
    <cellStyle name="Normal 36 97" xfId="15396"/>
    <cellStyle name="Normal 36 98" xfId="15397"/>
    <cellStyle name="Normal 36 99" xfId="15398"/>
    <cellStyle name="Normal 37" xfId="1443"/>
    <cellStyle name="Normal 37 2" xfId="18170"/>
    <cellStyle name="Normal 37 3" xfId="15399"/>
    <cellStyle name="Normal 38" xfId="1445"/>
    <cellStyle name="Normal 38 2" xfId="18226"/>
    <cellStyle name="Normal 38 3" xfId="15400"/>
    <cellStyle name="Normal 39" xfId="1447"/>
    <cellStyle name="Normal 39 2" xfId="18171"/>
    <cellStyle name="Normal 39 3" xfId="15401"/>
    <cellStyle name="Normal 4" xfId="549"/>
    <cellStyle name="Normal-- 4" xfId="15402"/>
    <cellStyle name="Normal 4 10" xfId="15403"/>
    <cellStyle name="Normal 4 10 2" xfId="15404"/>
    <cellStyle name="Normal 4 10 3" xfId="18036"/>
    <cellStyle name="Normal 4 100" xfId="15405"/>
    <cellStyle name="Normal 4 101" xfId="15406"/>
    <cellStyle name="Normal 4 102" xfId="15407"/>
    <cellStyle name="Normal 4 103" xfId="15408"/>
    <cellStyle name="Normal 4 104" xfId="15409"/>
    <cellStyle name="Normal 4 105" xfId="15410"/>
    <cellStyle name="Normal 4 106" xfId="15411"/>
    <cellStyle name="Normal 4 107" xfId="15412"/>
    <cellStyle name="Normal 4 108" xfId="15413"/>
    <cellStyle name="Normal 4 109" xfId="15414"/>
    <cellStyle name="Normal 4 11" xfId="15415"/>
    <cellStyle name="Normal 4 11 10" xfId="18037"/>
    <cellStyle name="Normal 4 11 2" xfId="15416"/>
    <cellStyle name="Normal 4 11 2 2" xfId="25886"/>
    <cellStyle name="Normal 4 11 2 2 2" xfId="35682"/>
    <cellStyle name="Normal 4 11 2 2 2 2" xfId="44879"/>
    <cellStyle name="Normal 4 11 2 2 3" xfId="39893"/>
    <cellStyle name="Normal 4 11 2 2 4" xfId="49582"/>
    <cellStyle name="Normal 4 11 2 2 5" xfId="54203"/>
    <cellStyle name="Normal 4 11 2 3" xfId="27169"/>
    <cellStyle name="Normal 4 11 2 3 2" xfId="35683"/>
    <cellStyle name="Normal 4 11 2 3 2 2" xfId="44880"/>
    <cellStyle name="Normal 4 11 2 3 3" xfId="41195"/>
    <cellStyle name="Normal 4 11 2 3 4" xfId="49583"/>
    <cellStyle name="Normal 4 11 2 3 5" xfId="54204"/>
    <cellStyle name="Normal 4 11 2 4" xfId="35681"/>
    <cellStyle name="Normal 4 11 2 4 2" xfId="44878"/>
    <cellStyle name="Normal 4 11 2 5" xfId="38593"/>
    <cellStyle name="Normal 4 11 2 6" xfId="49581"/>
    <cellStyle name="Normal 4 11 2 7" xfId="54202"/>
    <cellStyle name="Normal 4 11 2 8" xfId="23044"/>
    <cellStyle name="Normal 4 11 3" xfId="20829"/>
    <cellStyle name="Normal 4 11 3 2" xfId="35684"/>
    <cellStyle name="Normal 4 11 3 2 2" xfId="44881"/>
    <cellStyle name="Normal 4 11 3 3" xfId="37943"/>
    <cellStyle name="Normal 4 11 3 4" xfId="49584"/>
    <cellStyle name="Normal 4 11 3 5" xfId="54205"/>
    <cellStyle name="Normal 4 11 4" xfId="25252"/>
    <cellStyle name="Normal 4 11 4 2" xfId="35685"/>
    <cellStyle name="Normal 4 11 4 2 2" xfId="44882"/>
    <cellStyle name="Normal 4 11 4 3" xfId="39244"/>
    <cellStyle name="Normal 4 11 4 4" xfId="49585"/>
    <cellStyle name="Normal 4 11 4 5" xfId="54206"/>
    <cellStyle name="Normal 4 11 5" xfId="26532"/>
    <cellStyle name="Normal 4 11 5 2" xfId="35686"/>
    <cellStyle name="Normal 4 11 5 2 2" xfId="44883"/>
    <cellStyle name="Normal 4 11 5 3" xfId="40543"/>
    <cellStyle name="Normal 4 11 5 4" xfId="49586"/>
    <cellStyle name="Normal 4 11 5 5" xfId="54207"/>
    <cellStyle name="Normal 4 11 6" xfId="35680"/>
    <cellStyle name="Normal 4 11 6 2" xfId="44877"/>
    <cellStyle name="Normal 4 11 7" xfId="37283"/>
    <cellStyle name="Normal 4 11 8" xfId="49580"/>
    <cellStyle name="Normal 4 11 9" xfId="54201"/>
    <cellStyle name="Normal 4 110" xfId="15417"/>
    <cellStyle name="Normal 4 111" xfId="15418"/>
    <cellStyle name="Normal 4 112" xfId="15419"/>
    <cellStyle name="Normal 4 113" xfId="15420"/>
    <cellStyle name="Normal 4 114" xfId="15421"/>
    <cellStyle name="Normal 4 115" xfId="15422"/>
    <cellStyle name="Normal 4 116" xfId="15423"/>
    <cellStyle name="Normal 4 117" xfId="15424"/>
    <cellStyle name="Normal 4 118" xfId="15425"/>
    <cellStyle name="Normal 4 119" xfId="15426"/>
    <cellStyle name="Normal 4 12" xfId="15427"/>
    <cellStyle name="Normal 4 12 10" xfId="18563"/>
    <cellStyle name="Normal 4 12 2" xfId="15428"/>
    <cellStyle name="Normal 4 12 2 2" xfId="26037"/>
    <cellStyle name="Normal 4 12 2 2 2" xfId="35689"/>
    <cellStyle name="Normal 4 12 2 2 2 2" xfId="44886"/>
    <cellStyle name="Normal 4 12 2 2 3" xfId="40046"/>
    <cellStyle name="Normal 4 12 2 2 4" xfId="49589"/>
    <cellStyle name="Normal 4 12 2 2 5" xfId="54210"/>
    <cellStyle name="Normal 4 12 2 3" xfId="27322"/>
    <cellStyle name="Normal 4 12 2 3 2" xfId="35690"/>
    <cellStyle name="Normal 4 12 2 3 2 2" xfId="44887"/>
    <cellStyle name="Normal 4 12 2 3 3" xfId="41348"/>
    <cellStyle name="Normal 4 12 2 3 4" xfId="49590"/>
    <cellStyle name="Normal 4 12 2 3 5" xfId="54211"/>
    <cellStyle name="Normal 4 12 2 4" xfId="35688"/>
    <cellStyle name="Normal 4 12 2 4 2" xfId="44885"/>
    <cellStyle name="Normal 4 12 2 5" xfId="38746"/>
    <cellStyle name="Normal 4 12 2 6" xfId="49588"/>
    <cellStyle name="Normal 4 12 2 7" xfId="54209"/>
    <cellStyle name="Normal 4 12 2 8" xfId="23201"/>
    <cellStyle name="Normal 4 12 3" xfId="20988"/>
    <cellStyle name="Normal 4 12 3 2" xfId="35691"/>
    <cellStyle name="Normal 4 12 3 2 2" xfId="44888"/>
    <cellStyle name="Normal 4 12 3 3" xfId="38096"/>
    <cellStyle name="Normal 4 12 3 4" xfId="49591"/>
    <cellStyle name="Normal 4 12 3 5" xfId="54212"/>
    <cellStyle name="Normal 4 12 4" xfId="25405"/>
    <cellStyle name="Normal 4 12 4 2" xfId="35692"/>
    <cellStyle name="Normal 4 12 4 2 2" xfId="44889"/>
    <cellStyle name="Normal 4 12 4 3" xfId="39397"/>
    <cellStyle name="Normal 4 12 4 4" xfId="49592"/>
    <cellStyle name="Normal 4 12 4 5" xfId="54213"/>
    <cellStyle name="Normal 4 12 5" xfId="26685"/>
    <cellStyle name="Normal 4 12 5 2" xfId="35693"/>
    <cellStyle name="Normal 4 12 5 2 2" xfId="44890"/>
    <cellStyle name="Normal 4 12 5 3" xfId="40696"/>
    <cellStyle name="Normal 4 12 5 4" xfId="49593"/>
    <cellStyle name="Normal 4 12 5 5" xfId="54214"/>
    <cellStyle name="Normal 4 12 6" xfId="35687"/>
    <cellStyle name="Normal 4 12 6 2" xfId="44884"/>
    <cellStyle name="Normal 4 12 7" xfId="37436"/>
    <cellStyle name="Normal 4 12 8" xfId="49587"/>
    <cellStyle name="Normal 4 12 9" xfId="54208"/>
    <cellStyle name="Normal 4 120" xfId="15429"/>
    <cellStyle name="Normal 4 121" xfId="17242"/>
    <cellStyle name="Normal 4 13" xfId="15430"/>
    <cellStyle name="Normal 4 13 10" xfId="18624"/>
    <cellStyle name="Normal 4 13 2" xfId="15431"/>
    <cellStyle name="Normal 4 13 2 2" xfId="26088"/>
    <cellStyle name="Normal 4 13 2 2 2" xfId="35696"/>
    <cellStyle name="Normal 4 13 2 2 2 2" xfId="44893"/>
    <cellStyle name="Normal 4 13 2 2 3" xfId="40097"/>
    <cellStyle name="Normal 4 13 2 2 4" xfId="49596"/>
    <cellStyle name="Normal 4 13 2 2 5" xfId="54217"/>
    <cellStyle name="Normal 4 13 2 3" xfId="27373"/>
    <cellStyle name="Normal 4 13 2 3 2" xfId="35697"/>
    <cellStyle name="Normal 4 13 2 3 2 2" xfId="44894"/>
    <cellStyle name="Normal 4 13 2 3 3" xfId="41401"/>
    <cellStyle name="Normal 4 13 2 3 4" xfId="49597"/>
    <cellStyle name="Normal 4 13 2 3 5" xfId="54218"/>
    <cellStyle name="Normal 4 13 2 4" xfId="35695"/>
    <cellStyle name="Normal 4 13 2 4 2" xfId="44892"/>
    <cellStyle name="Normal 4 13 2 5" xfId="38799"/>
    <cellStyle name="Normal 4 13 2 6" xfId="49595"/>
    <cellStyle name="Normal 4 13 2 7" xfId="54216"/>
    <cellStyle name="Normal 4 13 2 8" xfId="23253"/>
    <cellStyle name="Normal 4 13 3" xfId="21040"/>
    <cellStyle name="Normal 4 13 3 2" xfId="35698"/>
    <cellStyle name="Normal 4 13 3 2 2" xfId="44895"/>
    <cellStyle name="Normal 4 13 3 3" xfId="38147"/>
    <cellStyle name="Normal 4 13 3 4" xfId="49598"/>
    <cellStyle name="Normal 4 13 3 5" xfId="54219"/>
    <cellStyle name="Normal 4 13 4" xfId="25456"/>
    <cellStyle name="Normal 4 13 4 2" xfId="35699"/>
    <cellStyle name="Normal 4 13 4 2 2" xfId="44896"/>
    <cellStyle name="Normal 4 13 4 3" xfId="39448"/>
    <cellStyle name="Normal 4 13 4 4" xfId="49599"/>
    <cellStyle name="Normal 4 13 4 5" xfId="54220"/>
    <cellStyle name="Normal 4 13 5" xfId="26736"/>
    <cellStyle name="Normal 4 13 5 2" xfId="35700"/>
    <cellStyle name="Normal 4 13 5 2 2" xfId="44897"/>
    <cellStyle name="Normal 4 13 5 3" xfId="40749"/>
    <cellStyle name="Normal 4 13 5 4" xfId="49600"/>
    <cellStyle name="Normal 4 13 5 5" xfId="54221"/>
    <cellStyle name="Normal 4 13 6" xfId="35694"/>
    <cellStyle name="Normal 4 13 6 2" xfId="44891"/>
    <cellStyle name="Normal 4 13 7" xfId="37489"/>
    <cellStyle name="Normal 4 13 8" xfId="49594"/>
    <cellStyle name="Normal 4 13 9" xfId="54215"/>
    <cellStyle name="Normal 4 14" xfId="15432"/>
    <cellStyle name="Normal 4 14 2" xfId="15433"/>
    <cellStyle name="Normal 4 14 2 2" xfId="44898"/>
    <cellStyle name="Normal 4 14 2 3" xfId="35701"/>
    <cellStyle name="Normal 4 14 3" xfId="41460"/>
    <cellStyle name="Normal 4 14 4" xfId="49601"/>
    <cellStyle name="Normal 4 14 5" xfId="54222"/>
    <cellStyle name="Normal 4 14 6" xfId="27447"/>
    <cellStyle name="Normal 4 15" xfId="15434"/>
    <cellStyle name="Normal 4 15 2" xfId="15435"/>
    <cellStyle name="Normal 4 16" xfId="15436"/>
    <cellStyle name="Normal 4 16 2" xfId="15437"/>
    <cellStyle name="Normal 4 17" xfId="15438"/>
    <cellStyle name="Normal 4 17 2" xfId="15439"/>
    <cellStyle name="Normal 4 18" xfId="15440"/>
    <cellStyle name="Normal 4 18 2" xfId="15441"/>
    <cellStyle name="Normal 4 19" xfId="15442"/>
    <cellStyle name="Normal 4 19 2" xfId="15443"/>
    <cellStyle name="Normal 4 2" xfId="633"/>
    <cellStyle name="Normal 4 2 10" xfId="17243"/>
    <cellStyle name="Normal 4 2 11" xfId="15444"/>
    <cellStyle name="Normal 4 2 2" xfId="15445"/>
    <cellStyle name="Normal 4 2 3" xfId="15446"/>
    <cellStyle name="Normal 4 2 4" xfId="15447"/>
    <cellStyle name="Normal 4 2 5" xfId="15448"/>
    <cellStyle name="Normal 4 2 6" xfId="15449"/>
    <cellStyle name="Normal 4 2 7" xfId="15450"/>
    <cellStyle name="Normal 4 2 8" xfId="15451"/>
    <cellStyle name="Normal 4 2 9" xfId="15452"/>
    <cellStyle name="Normal 4 20" xfId="15453"/>
    <cellStyle name="Normal 4 20 2" xfId="15454"/>
    <cellStyle name="Normal 4 21" xfId="15455"/>
    <cellStyle name="Normal 4 21 2" xfId="15456"/>
    <cellStyle name="Normal 4 21 2 2" xfId="15457"/>
    <cellStyle name="Normal 4 21 2 2 2" xfId="15458"/>
    <cellStyle name="Normal 4 21 2 2 2 2" xfId="15459"/>
    <cellStyle name="Normal 4 21 2 2 3" xfId="15460"/>
    <cellStyle name="Normal 4 21 2 3" xfId="15461"/>
    <cellStyle name="Normal 4 21 2 3 2" xfId="15462"/>
    <cellStyle name="Normal 4 21 2 4" xfId="15463"/>
    <cellStyle name="Normal 4 21 3" xfId="15464"/>
    <cellStyle name="Normal 4 21 3 2" xfId="15465"/>
    <cellStyle name="Normal 4 21 3 2 2" xfId="15466"/>
    <cellStyle name="Normal 4 21 3 2 2 2" xfId="15467"/>
    <cellStyle name="Normal 4 21 3 2 3" xfId="15468"/>
    <cellStyle name="Normal 4 21 3 3" xfId="15469"/>
    <cellStyle name="Normal 4 21 3 3 2" xfId="15470"/>
    <cellStyle name="Normal 4 21 3 4" xfId="15471"/>
    <cellStyle name="Normal 4 21 4" xfId="15472"/>
    <cellStyle name="Normal 4 21 4 2" xfId="15473"/>
    <cellStyle name="Normal 4 21 4 2 2" xfId="15474"/>
    <cellStyle name="Normal 4 21 4 2 2 2" xfId="15475"/>
    <cellStyle name="Normal 4 21 4 2 3" xfId="15476"/>
    <cellStyle name="Normal 4 21 4 3" xfId="15477"/>
    <cellStyle name="Normal 4 21 4 3 2" xfId="15478"/>
    <cellStyle name="Normal 4 21 4 4" xfId="15479"/>
    <cellStyle name="Normal 4 21 5" xfId="15480"/>
    <cellStyle name="Normal 4 21 5 2" xfId="15481"/>
    <cellStyle name="Normal 4 21 5 2 2" xfId="15482"/>
    <cellStyle name="Normal 4 21 5 3" xfId="15483"/>
    <cellStyle name="Normal 4 21 6" xfId="15484"/>
    <cellStyle name="Normal 4 21 6 2" xfId="15485"/>
    <cellStyle name="Normal 4 21 7" xfId="15486"/>
    <cellStyle name="Normal 4 21 8" xfId="15487"/>
    <cellStyle name="Normal 4 22" xfId="15488"/>
    <cellStyle name="Normal 4 22 2" xfId="15489"/>
    <cellStyle name="Normal 4 22 2 2" xfId="15490"/>
    <cellStyle name="Normal 4 22 2 2 2" xfId="15491"/>
    <cellStyle name="Normal 4 22 2 3" xfId="15492"/>
    <cellStyle name="Normal 4 22 3" xfId="15493"/>
    <cellStyle name="Normal 4 22 3 2" xfId="15494"/>
    <cellStyle name="Normal 4 22 4" xfId="15495"/>
    <cellStyle name="Normal 4 22 5" xfId="15496"/>
    <cellStyle name="Normal 4 23" xfId="15497"/>
    <cellStyle name="Normal 4 23 2" xfId="15498"/>
    <cellStyle name="Normal 4 23 2 2" xfId="15499"/>
    <cellStyle name="Normal 4 23 2 2 2" xfId="15500"/>
    <cellStyle name="Normal 4 23 2 3" xfId="15501"/>
    <cellStyle name="Normal 4 23 3" xfId="15502"/>
    <cellStyle name="Normal 4 23 3 2" xfId="15503"/>
    <cellStyle name="Normal 4 23 4" xfId="15504"/>
    <cellStyle name="Normal 4 23 5" xfId="15505"/>
    <cellStyle name="Normal 4 24" xfId="15506"/>
    <cellStyle name="Normal 4 24 2" xfId="15507"/>
    <cellStyle name="Normal 4 24 2 2" xfId="15508"/>
    <cellStyle name="Normal 4 24 2 2 2" xfId="15509"/>
    <cellStyle name="Normal 4 24 2 3" xfId="15510"/>
    <cellStyle name="Normal 4 24 3" xfId="15511"/>
    <cellStyle name="Normal 4 24 3 2" xfId="15512"/>
    <cellStyle name="Normal 4 24 4" xfId="15513"/>
    <cellStyle name="Normal 4 24 5" xfId="15514"/>
    <cellStyle name="Normal 4 25" xfId="15515"/>
    <cellStyle name="Normal 4 25 2" xfId="15516"/>
    <cellStyle name="Normal 4 25 2 2" xfId="15517"/>
    <cellStyle name="Normal 4 25 3" xfId="15518"/>
    <cellStyle name="Normal 4 25 4" xfId="15519"/>
    <cellStyle name="Normal 4 26" xfId="15520"/>
    <cellStyle name="Normal 4 26 2" xfId="15521"/>
    <cellStyle name="Normal 4 27" xfId="15522"/>
    <cellStyle name="Normal 4 27 2" xfId="15523"/>
    <cellStyle name="Normal 4 27 2 2" xfId="15524"/>
    <cellStyle name="Normal 4 27 3" xfId="15525"/>
    <cellStyle name="Normal 4 27 4" xfId="15526"/>
    <cellStyle name="Normal 4 28" xfId="15527"/>
    <cellStyle name="Normal 4 28 2" xfId="15528"/>
    <cellStyle name="Normal 4 28 3" xfId="15529"/>
    <cellStyle name="Normal 4 29" xfId="15530"/>
    <cellStyle name="Normal 4 29 2" xfId="15531"/>
    <cellStyle name="Normal 4 3" xfId="761"/>
    <cellStyle name="Normal 4 3 10" xfId="15532"/>
    <cellStyle name="Normal 4 3 2" xfId="1544"/>
    <cellStyle name="Normal 4 3 2 2" xfId="3029"/>
    <cellStyle name="Normal 4 3 2 2 10" xfId="37284"/>
    <cellStyle name="Normal 4 3 2 2 11" xfId="49602"/>
    <cellStyle name="Normal 4 3 2 2 12" xfId="54223"/>
    <cellStyle name="Normal 4 3 2 2 13" xfId="18038"/>
    <cellStyle name="Normal 4 3 2 2 14" xfId="15534"/>
    <cellStyle name="Normal 4 3 2 2 2" xfId="5930"/>
    <cellStyle name="Normal 4 3 2 2 2 10" xfId="49603"/>
    <cellStyle name="Normal 4 3 2 2 2 11" xfId="54224"/>
    <cellStyle name="Normal 4 3 2 2 2 12" xfId="18039"/>
    <cellStyle name="Normal 4 3 2 2 2 13" xfId="15535"/>
    <cellStyle name="Normal 4 3 2 2 2 2" xfId="11706"/>
    <cellStyle name="Normal 4 3 2 2 2 2 10" xfId="18040"/>
    <cellStyle name="Normal 4 3 2 2 2 2 2" xfId="23047"/>
    <cellStyle name="Normal 4 3 2 2 2 2 2 2" xfId="25889"/>
    <cellStyle name="Normal 4 3 2 2 2 2 2 2 2" xfId="35706"/>
    <cellStyle name="Normal 4 3 2 2 2 2 2 2 2 2" xfId="44903"/>
    <cellStyle name="Normal 4 3 2 2 2 2 2 2 3" xfId="39896"/>
    <cellStyle name="Normal 4 3 2 2 2 2 2 2 4" xfId="49606"/>
    <cellStyle name="Normal 4 3 2 2 2 2 2 2 5" xfId="54227"/>
    <cellStyle name="Normal 4 3 2 2 2 2 2 3" xfId="27172"/>
    <cellStyle name="Normal 4 3 2 2 2 2 2 3 2" xfId="35707"/>
    <cellStyle name="Normal 4 3 2 2 2 2 2 3 2 2" xfId="44904"/>
    <cellStyle name="Normal 4 3 2 2 2 2 2 3 3" xfId="41198"/>
    <cellStyle name="Normal 4 3 2 2 2 2 2 3 4" xfId="49607"/>
    <cellStyle name="Normal 4 3 2 2 2 2 2 3 5" xfId="54228"/>
    <cellStyle name="Normal 4 3 2 2 2 2 2 4" xfId="35705"/>
    <cellStyle name="Normal 4 3 2 2 2 2 2 4 2" xfId="44902"/>
    <cellStyle name="Normal 4 3 2 2 2 2 2 5" xfId="38596"/>
    <cellStyle name="Normal 4 3 2 2 2 2 2 6" xfId="49605"/>
    <cellStyle name="Normal 4 3 2 2 2 2 2 7" xfId="54226"/>
    <cellStyle name="Normal 4 3 2 2 2 2 3" xfId="20832"/>
    <cellStyle name="Normal 4 3 2 2 2 2 3 2" xfId="35708"/>
    <cellStyle name="Normal 4 3 2 2 2 2 3 2 2" xfId="44905"/>
    <cellStyle name="Normal 4 3 2 2 2 2 3 3" xfId="37946"/>
    <cellStyle name="Normal 4 3 2 2 2 2 3 4" xfId="49608"/>
    <cellStyle name="Normal 4 3 2 2 2 2 3 5" xfId="54229"/>
    <cellStyle name="Normal 4 3 2 2 2 2 4" xfId="25255"/>
    <cellStyle name="Normal 4 3 2 2 2 2 4 2" xfId="35709"/>
    <cellStyle name="Normal 4 3 2 2 2 2 4 2 2" xfId="44906"/>
    <cellStyle name="Normal 4 3 2 2 2 2 4 3" xfId="39247"/>
    <cellStyle name="Normal 4 3 2 2 2 2 4 4" xfId="49609"/>
    <cellStyle name="Normal 4 3 2 2 2 2 4 5" xfId="54230"/>
    <cellStyle name="Normal 4 3 2 2 2 2 5" xfId="26535"/>
    <cellStyle name="Normal 4 3 2 2 2 2 5 2" xfId="35710"/>
    <cellStyle name="Normal 4 3 2 2 2 2 5 2 2" xfId="44907"/>
    <cellStyle name="Normal 4 3 2 2 2 2 5 3" xfId="40546"/>
    <cellStyle name="Normal 4 3 2 2 2 2 5 4" xfId="49610"/>
    <cellStyle name="Normal 4 3 2 2 2 2 5 5" xfId="54231"/>
    <cellStyle name="Normal 4 3 2 2 2 2 6" xfId="35704"/>
    <cellStyle name="Normal 4 3 2 2 2 2 6 2" xfId="44901"/>
    <cellStyle name="Normal 4 3 2 2 2 2 7" xfId="37286"/>
    <cellStyle name="Normal 4 3 2 2 2 2 8" xfId="49604"/>
    <cellStyle name="Normal 4 3 2 2 2 2 9" xfId="54225"/>
    <cellStyle name="Normal 4 3 2 2 2 3" xfId="18041"/>
    <cellStyle name="Normal 4 3 2 2 2 3 2" xfId="23048"/>
    <cellStyle name="Normal 4 3 2 2 2 3 2 2" xfId="25890"/>
    <cellStyle name="Normal 4 3 2 2 2 3 2 2 2" xfId="35713"/>
    <cellStyle name="Normal 4 3 2 2 2 3 2 2 2 2" xfId="44910"/>
    <cellStyle name="Normal 4 3 2 2 2 3 2 2 3" xfId="39897"/>
    <cellStyle name="Normal 4 3 2 2 2 3 2 2 4" xfId="49613"/>
    <cellStyle name="Normal 4 3 2 2 2 3 2 2 5" xfId="54234"/>
    <cellStyle name="Normal 4 3 2 2 2 3 2 3" xfId="27173"/>
    <cellStyle name="Normal 4 3 2 2 2 3 2 3 2" xfId="35714"/>
    <cellStyle name="Normal 4 3 2 2 2 3 2 3 2 2" xfId="44911"/>
    <cellStyle name="Normal 4 3 2 2 2 3 2 3 3" xfId="41199"/>
    <cellStyle name="Normal 4 3 2 2 2 3 2 3 4" xfId="49614"/>
    <cellStyle name="Normal 4 3 2 2 2 3 2 3 5" xfId="54235"/>
    <cellStyle name="Normal 4 3 2 2 2 3 2 4" xfId="35712"/>
    <cellStyle name="Normal 4 3 2 2 2 3 2 4 2" xfId="44909"/>
    <cellStyle name="Normal 4 3 2 2 2 3 2 5" xfId="38597"/>
    <cellStyle name="Normal 4 3 2 2 2 3 2 6" xfId="49612"/>
    <cellStyle name="Normal 4 3 2 2 2 3 2 7" xfId="54233"/>
    <cellStyle name="Normal 4 3 2 2 2 3 3" xfId="20833"/>
    <cellStyle name="Normal 4 3 2 2 2 3 3 2" xfId="35715"/>
    <cellStyle name="Normal 4 3 2 2 2 3 3 2 2" xfId="44912"/>
    <cellStyle name="Normal 4 3 2 2 2 3 3 3" xfId="37947"/>
    <cellStyle name="Normal 4 3 2 2 2 3 3 4" xfId="49615"/>
    <cellStyle name="Normal 4 3 2 2 2 3 3 5" xfId="54236"/>
    <cellStyle name="Normal 4 3 2 2 2 3 4" xfId="25256"/>
    <cellStyle name="Normal 4 3 2 2 2 3 4 2" xfId="35716"/>
    <cellStyle name="Normal 4 3 2 2 2 3 4 2 2" xfId="44913"/>
    <cellStyle name="Normal 4 3 2 2 2 3 4 3" xfId="39248"/>
    <cellStyle name="Normal 4 3 2 2 2 3 4 4" xfId="49616"/>
    <cellStyle name="Normal 4 3 2 2 2 3 4 5" xfId="54237"/>
    <cellStyle name="Normal 4 3 2 2 2 3 5" xfId="26536"/>
    <cellStyle name="Normal 4 3 2 2 2 3 5 2" xfId="35717"/>
    <cellStyle name="Normal 4 3 2 2 2 3 5 2 2" xfId="44914"/>
    <cellStyle name="Normal 4 3 2 2 2 3 5 3" xfId="40547"/>
    <cellStyle name="Normal 4 3 2 2 2 3 5 4" xfId="49617"/>
    <cellStyle name="Normal 4 3 2 2 2 3 5 5" xfId="54238"/>
    <cellStyle name="Normal 4 3 2 2 2 3 6" xfId="35711"/>
    <cellStyle name="Normal 4 3 2 2 2 3 6 2" xfId="44908"/>
    <cellStyle name="Normal 4 3 2 2 2 3 7" xfId="37287"/>
    <cellStyle name="Normal 4 3 2 2 2 3 8" xfId="49611"/>
    <cellStyle name="Normal 4 3 2 2 2 3 9" xfId="54232"/>
    <cellStyle name="Normal 4 3 2 2 2 4" xfId="23046"/>
    <cellStyle name="Normal 4 3 2 2 2 4 2" xfId="25888"/>
    <cellStyle name="Normal 4 3 2 2 2 4 2 2" xfId="35719"/>
    <cellStyle name="Normal 4 3 2 2 2 4 2 2 2" xfId="44916"/>
    <cellStyle name="Normal 4 3 2 2 2 4 2 3" xfId="39895"/>
    <cellStyle name="Normal 4 3 2 2 2 4 2 4" xfId="49619"/>
    <cellStyle name="Normal 4 3 2 2 2 4 2 5" xfId="54240"/>
    <cellStyle name="Normal 4 3 2 2 2 4 3" xfId="27171"/>
    <cellStyle name="Normal 4 3 2 2 2 4 3 2" xfId="35720"/>
    <cellStyle name="Normal 4 3 2 2 2 4 3 2 2" xfId="44917"/>
    <cellStyle name="Normal 4 3 2 2 2 4 3 3" xfId="41197"/>
    <cellStyle name="Normal 4 3 2 2 2 4 3 4" xfId="49620"/>
    <cellStyle name="Normal 4 3 2 2 2 4 3 5" xfId="54241"/>
    <cellStyle name="Normal 4 3 2 2 2 4 4" xfId="35718"/>
    <cellStyle name="Normal 4 3 2 2 2 4 4 2" xfId="44915"/>
    <cellStyle name="Normal 4 3 2 2 2 4 5" xfId="38595"/>
    <cellStyle name="Normal 4 3 2 2 2 4 6" xfId="49618"/>
    <cellStyle name="Normal 4 3 2 2 2 4 7" xfId="54239"/>
    <cellStyle name="Normal 4 3 2 2 2 5" xfId="20831"/>
    <cellStyle name="Normal 4 3 2 2 2 5 2" xfId="35721"/>
    <cellStyle name="Normal 4 3 2 2 2 5 2 2" xfId="44918"/>
    <cellStyle name="Normal 4 3 2 2 2 5 3" xfId="37945"/>
    <cellStyle name="Normal 4 3 2 2 2 5 4" xfId="49621"/>
    <cellStyle name="Normal 4 3 2 2 2 5 5" xfId="54242"/>
    <cellStyle name="Normal 4 3 2 2 2 6" xfId="25254"/>
    <cellStyle name="Normal 4 3 2 2 2 6 2" xfId="35722"/>
    <cellStyle name="Normal 4 3 2 2 2 6 2 2" xfId="44919"/>
    <cellStyle name="Normal 4 3 2 2 2 6 3" xfId="39246"/>
    <cellStyle name="Normal 4 3 2 2 2 6 4" xfId="49622"/>
    <cellStyle name="Normal 4 3 2 2 2 6 5" xfId="54243"/>
    <cellStyle name="Normal 4 3 2 2 2 7" xfId="26534"/>
    <cellStyle name="Normal 4 3 2 2 2 7 2" xfId="35723"/>
    <cellStyle name="Normal 4 3 2 2 2 7 2 2" xfId="44920"/>
    <cellStyle name="Normal 4 3 2 2 2 7 3" xfId="40545"/>
    <cellStyle name="Normal 4 3 2 2 2 7 4" xfId="49623"/>
    <cellStyle name="Normal 4 3 2 2 2 7 5" xfId="54244"/>
    <cellStyle name="Normal 4 3 2 2 2 8" xfId="35703"/>
    <cellStyle name="Normal 4 3 2 2 2 8 2" xfId="44900"/>
    <cellStyle name="Normal 4 3 2 2 2 9" xfId="37285"/>
    <cellStyle name="Normal 4 3 2 2 3" xfId="8821"/>
    <cellStyle name="Normal 4 3 2 2 3 10" xfId="18042"/>
    <cellStyle name="Normal 4 3 2 2 3 2" xfId="23049"/>
    <cellStyle name="Normal 4 3 2 2 3 2 2" xfId="25891"/>
    <cellStyle name="Normal 4 3 2 2 3 2 2 2" xfId="35726"/>
    <cellStyle name="Normal 4 3 2 2 3 2 2 2 2" xfId="44923"/>
    <cellStyle name="Normal 4 3 2 2 3 2 2 3" xfId="39898"/>
    <cellStyle name="Normal 4 3 2 2 3 2 2 4" xfId="49626"/>
    <cellStyle name="Normal 4 3 2 2 3 2 2 5" xfId="54247"/>
    <cellStyle name="Normal 4 3 2 2 3 2 3" xfId="27174"/>
    <cellStyle name="Normal 4 3 2 2 3 2 3 2" xfId="35727"/>
    <cellStyle name="Normal 4 3 2 2 3 2 3 2 2" xfId="44924"/>
    <cellStyle name="Normal 4 3 2 2 3 2 3 3" xfId="41200"/>
    <cellStyle name="Normal 4 3 2 2 3 2 3 4" xfId="49627"/>
    <cellStyle name="Normal 4 3 2 2 3 2 3 5" xfId="54248"/>
    <cellStyle name="Normal 4 3 2 2 3 2 4" xfId="35725"/>
    <cellStyle name="Normal 4 3 2 2 3 2 4 2" xfId="44922"/>
    <cellStyle name="Normal 4 3 2 2 3 2 5" xfId="38598"/>
    <cellStyle name="Normal 4 3 2 2 3 2 6" xfId="49625"/>
    <cellStyle name="Normal 4 3 2 2 3 2 7" xfId="54246"/>
    <cellStyle name="Normal 4 3 2 2 3 3" xfId="20834"/>
    <cellStyle name="Normal 4 3 2 2 3 3 2" xfId="35728"/>
    <cellStyle name="Normal 4 3 2 2 3 3 2 2" xfId="44925"/>
    <cellStyle name="Normal 4 3 2 2 3 3 3" xfId="37948"/>
    <cellStyle name="Normal 4 3 2 2 3 3 4" xfId="49628"/>
    <cellStyle name="Normal 4 3 2 2 3 3 5" xfId="54249"/>
    <cellStyle name="Normal 4 3 2 2 3 4" xfId="25257"/>
    <cellStyle name="Normal 4 3 2 2 3 4 2" xfId="35729"/>
    <cellStyle name="Normal 4 3 2 2 3 4 2 2" xfId="44926"/>
    <cellStyle name="Normal 4 3 2 2 3 4 3" xfId="39249"/>
    <cellStyle name="Normal 4 3 2 2 3 4 4" xfId="49629"/>
    <cellStyle name="Normal 4 3 2 2 3 4 5" xfId="54250"/>
    <cellStyle name="Normal 4 3 2 2 3 5" xfId="26537"/>
    <cellStyle name="Normal 4 3 2 2 3 5 2" xfId="35730"/>
    <cellStyle name="Normal 4 3 2 2 3 5 2 2" xfId="44927"/>
    <cellStyle name="Normal 4 3 2 2 3 5 3" xfId="40548"/>
    <cellStyle name="Normal 4 3 2 2 3 5 4" xfId="49630"/>
    <cellStyle name="Normal 4 3 2 2 3 5 5" xfId="54251"/>
    <cellStyle name="Normal 4 3 2 2 3 6" xfId="35724"/>
    <cellStyle name="Normal 4 3 2 2 3 6 2" xfId="44921"/>
    <cellStyle name="Normal 4 3 2 2 3 7" xfId="37288"/>
    <cellStyle name="Normal 4 3 2 2 3 8" xfId="49624"/>
    <cellStyle name="Normal 4 3 2 2 3 9" xfId="54245"/>
    <cellStyle name="Normal 4 3 2 2 4" xfId="18043"/>
    <cellStyle name="Normal 4 3 2 2 4 2" xfId="23050"/>
    <cellStyle name="Normal 4 3 2 2 4 2 2" xfId="25892"/>
    <cellStyle name="Normal 4 3 2 2 4 2 2 2" xfId="35733"/>
    <cellStyle name="Normal 4 3 2 2 4 2 2 2 2" xfId="44930"/>
    <cellStyle name="Normal 4 3 2 2 4 2 2 3" xfId="39899"/>
    <cellStyle name="Normal 4 3 2 2 4 2 2 4" xfId="49633"/>
    <cellStyle name="Normal 4 3 2 2 4 2 2 5" xfId="54254"/>
    <cellStyle name="Normal 4 3 2 2 4 2 3" xfId="27175"/>
    <cellStyle name="Normal 4 3 2 2 4 2 3 2" xfId="35734"/>
    <cellStyle name="Normal 4 3 2 2 4 2 3 2 2" xfId="44931"/>
    <cellStyle name="Normal 4 3 2 2 4 2 3 3" xfId="41201"/>
    <cellStyle name="Normal 4 3 2 2 4 2 3 4" xfId="49634"/>
    <cellStyle name="Normal 4 3 2 2 4 2 3 5" xfId="54255"/>
    <cellStyle name="Normal 4 3 2 2 4 2 4" xfId="35732"/>
    <cellStyle name="Normal 4 3 2 2 4 2 4 2" xfId="44929"/>
    <cellStyle name="Normal 4 3 2 2 4 2 5" xfId="38599"/>
    <cellStyle name="Normal 4 3 2 2 4 2 6" xfId="49632"/>
    <cellStyle name="Normal 4 3 2 2 4 2 7" xfId="54253"/>
    <cellStyle name="Normal 4 3 2 2 4 3" xfId="20835"/>
    <cellStyle name="Normal 4 3 2 2 4 3 2" xfId="35735"/>
    <cellStyle name="Normal 4 3 2 2 4 3 2 2" xfId="44932"/>
    <cellStyle name="Normal 4 3 2 2 4 3 3" xfId="37949"/>
    <cellStyle name="Normal 4 3 2 2 4 3 4" xfId="49635"/>
    <cellStyle name="Normal 4 3 2 2 4 3 5" xfId="54256"/>
    <cellStyle name="Normal 4 3 2 2 4 4" xfId="25258"/>
    <cellStyle name="Normal 4 3 2 2 4 4 2" xfId="35736"/>
    <cellStyle name="Normal 4 3 2 2 4 4 2 2" xfId="44933"/>
    <cellStyle name="Normal 4 3 2 2 4 4 3" xfId="39250"/>
    <cellStyle name="Normal 4 3 2 2 4 4 4" xfId="49636"/>
    <cellStyle name="Normal 4 3 2 2 4 4 5" xfId="54257"/>
    <cellStyle name="Normal 4 3 2 2 4 5" xfId="26538"/>
    <cellStyle name="Normal 4 3 2 2 4 5 2" xfId="35737"/>
    <cellStyle name="Normal 4 3 2 2 4 5 2 2" xfId="44934"/>
    <cellStyle name="Normal 4 3 2 2 4 5 3" xfId="40549"/>
    <cellStyle name="Normal 4 3 2 2 4 5 4" xfId="49637"/>
    <cellStyle name="Normal 4 3 2 2 4 5 5" xfId="54258"/>
    <cellStyle name="Normal 4 3 2 2 4 6" xfId="35731"/>
    <cellStyle name="Normal 4 3 2 2 4 6 2" xfId="44928"/>
    <cellStyle name="Normal 4 3 2 2 4 7" xfId="37289"/>
    <cellStyle name="Normal 4 3 2 2 4 8" xfId="49631"/>
    <cellStyle name="Normal 4 3 2 2 4 9" xfId="54252"/>
    <cellStyle name="Normal 4 3 2 2 5" xfId="23045"/>
    <cellStyle name="Normal 4 3 2 2 5 2" xfId="25887"/>
    <cellStyle name="Normal 4 3 2 2 5 2 2" xfId="35739"/>
    <cellStyle name="Normal 4 3 2 2 5 2 2 2" xfId="44936"/>
    <cellStyle name="Normal 4 3 2 2 5 2 3" xfId="39894"/>
    <cellStyle name="Normal 4 3 2 2 5 2 4" xfId="49639"/>
    <cellStyle name="Normal 4 3 2 2 5 2 5" xfId="54260"/>
    <cellStyle name="Normal 4 3 2 2 5 3" xfId="27170"/>
    <cellStyle name="Normal 4 3 2 2 5 3 2" xfId="35740"/>
    <cellStyle name="Normal 4 3 2 2 5 3 2 2" xfId="44937"/>
    <cellStyle name="Normal 4 3 2 2 5 3 3" xfId="41196"/>
    <cellStyle name="Normal 4 3 2 2 5 3 4" xfId="49640"/>
    <cellStyle name="Normal 4 3 2 2 5 3 5" xfId="54261"/>
    <cellStyle name="Normal 4 3 2 2 5 4" xfId="35738"/>
    <cellStyle name="Normal 4 3 2 2 5 4 2" xfId="44935"/>
    <cellStyle name="Normal 4 3 2 2 5 5" xfId="38594"/>
    <cellStyle name="Normal 4 3 2 2 5 6" xfId="49638"/>
    <cellStyle name="Normal 4 3 2 2 5 7" xfId="54259"/>
    <cellStyle name="Normal 4 3 2 2 6" xfId="20830"/>
    <cellStyle name="Normal 4 3 2 2 6 2" xfId="35741"/>
    <cellStyle name="Normal 4 3 2 2 6 2 2" xfId="44938"/>
    <cellStyle name="Normal 4 3 2 2 6 3" xfId="37944"/>
    <cellStyle name="Normal 4 3 2 2 6 4" xfId="49641"/>
    <cellStyle name="Normal 4 3 2 2 6 5" xfId="54262"/>
    <cellStyle name="Normal 4 3 2 2 7" xfId="25253"/>
    <cellStyle name="Normal 4 3 2 2 7 2" xfId="35742"/>
    <cellStyle name="Normal 4 3 2 2 7 2 2" xfId="44939"/>
    <cellStyle name="Normal 4 3 2 2 7 3" xfId="39245"/>
    <cellStyle name="Normal 4 3 2 2 7 4" xfId="49642"/>
    <cellStyle name="Normal 4 3 2 2 7 5" xfId="54263"/>
    <cellStyle name="Normal 4 3 2 2 8" xfId="26533"/>
    <cellStyle name="Normal 4 3 2 2 8 2" xfId="35743"/>
    <cellStyle name="Normal 4 3 2 2 8 2 2" xfId="44940"/>
    <cellStyle name="Normal 4 3 2 2 8 3" xfId="40544"/>
    <cellStyle name="Normal 4 3 2 2 8 4" xfId="49643"/>
    <cellStyle name="Normal 4 3 2 2 8 5" xfId="54264"/>
    <cellStyle name="Normal 4 3 2 2 9" xfId="35702"/>
    <cellStyle name="Normal 4 3 2 2 9 2" xfId="44899"/>
    <cellStyle name="Normal 4 3 2 3" xfId="4490"/>
    <cellStyle name="Normal 4 3 2 3 10" xfId="49644"/>
    <cellStyle name="Normal 4 3 2 3 11" xfId="54265"/>
    <cellStyle name="Normal 4 3 2 3 12" xfId="18044"/>
    <cellStyle name="Normal 4 3 2 3 13" xfId="15536"/>
    <cellStyle name="Normal 4 3 2 3 2" xfId="10266"/>
    <cellStyle name="Normal 4 3 2 3 2 10" xfId="18045"/>
    <cellStyle name="Normal 4 3 2 3 2 2" xfId="23052"/>
    <cellStyle name="Normal 4 3 2 3 2 2 2" xfId="25894"/>
    <cellStyle name="Normal 4 3 2 3 2 2 2 2" xfId="35747"/>
    <cellStyle name="Normal 4 3 2 3 2 2 2 2 2" xfId="44944"/>
    <cellStyle name="Normal 4 3 2 3 2 2 2 3" xfId="39901"/>
    <cellStyle name="Normal 4 3 2 3 2 2 2 4" xfId="49647"/>
    <cellStyle name="Normal 4 3 2 3 2 2 2 5" xfId="54268"/>
    <cellStyle name="Normal 4 3 2 3 2 2 3" xfId="27177"/>
    <cellStyle name="Normal 4 3 2 3 2 2 3 2" xfId="35748"/>
    <cellStyle name="Normal 4 3 2 3 2 2 3 2 2" xfId="44945"/>
    <cellStyle name="Normal 4 3 2 3 2 2 3 3" xfId="41203"/>
    <cellStyle name="Normal 4 3 2 3 2 2 3 4" xfId="49648"/>
    <cellStyle name="Normal 4 3 2 3 2 2 3 5" xfId="54269"/>
    <cellStyle name="Normal 4 3 2 3 2 2 4" xfId="35746"/>
    <cellStyle name="Normal 4 3 2 3 2 2 4 2" xfId="44943"/>
    <cellStyle name="Normal 4 3 2 3 2 2 5" xfId="38601"/>
    <cellStyle name="Normal 4 3 2 3 2 2 6" xfId="49646"/>
    <cellStyle name="Normal 4 3 2 3 2 2 7" xfId="54267"/>
    <cellStyle name="Normal 4 3 2 3 2 3" xfId="20837"/>
    <cellStyle name="Normal 4 3 2 3 2 3 2" xfId="35749"/>
    <cellStyle name="Normal 4 3 2 3 2 3 2 2" xfId="44946"/>
    <cellStyle name="Normal 4 3 2 3 2 3 3" xfId="37951"/>
    <cellStyle name="Normal 4 3 2 3 2 3 4" xfId="49649"/>
    <cellStyle name="Normal 4 3 2 3 2 3 5" xfId="54270"/>
    <cellStyle name="Normal 4 3 2 3 2 4" xfId="25260"/>
    <cellStyle name="Normal 4 3 2 3 2 4 2" xfId="35750"/>
    <cellStyle name="Normal 4 3 2 3 2 4 2 2" xfId="44947"/>
    <cellStyle name="Normal 4 3 2 3 2 4 3" xfId="39252"/>
    <cellStyle name="Normal 4 3 2 3 2 4 4" xfId="49650"/>
    <cellStyle name="Normal 4 3 2 3 2 4 5" xfId="54271"/>
    <cellStyle name="Normal 4 3 2 3 2 5" xfId="26540"/>
    <cellStyle name="Normal 4 3 2 3 2 5 2" xfId="35751"/>
    <cellStyle name="Normal 4 3 2 3 2 5 2 2" xfId="44948"/>
    <cellStyle name="Normal 4 3 2 3 2 5 3" xfId="40551"/>
    <cellStyle name="Normal 4 3 2 3 2 5 4" xfId="49651"/>
    <cellStyle name="Normal 4 3 2 3 2 5 5" xfId="54272"/>
    <cellStyle name="Normal 4 3 2 3 2 6" xfId="35745"/>
    <cellStyle name="Normal 4 3 2 3 2 6 2" xfId="44942"/>
    <cellStyle name="Normal 4 3 2 3 2 7" xfId="37291"/>
    <cellStyle name="Normal 4 3 2 3 2 8" xfId="49645"/>
    <cellStyle name="Normal 4 3 2 3 2 9" xfId="54266"/>
    <cellStyle name="Normal 4 3 2 3 3" xfId="18046"/>
    <cellStyle name="Normal 4 3 2 3 3 2" xfId="23053"/>
    <cellStyle name="Normal 4 3 2 3 3 2 2" xfId="25895"/>
    <cellStyle name="Normal 4 3 2 3 3 2 2 2" xfId="35754"/>
    <cellStyle name="Normal 4 3 2 3 3 2 2 2 2" xfId="44951"/>
    <cellStyle name="Normal 4 3 2 3 3 2 2 3" xfId="39902"/>
    <cellStyle name="Normal 4 3 2 3 3 2 2 4" xfId="49654"/>
    <cellStyle name="Normal 4 3 2 3 3 2 2 5" xfId="54275"/>
    <cellStyle name="Normal 4 3 2 3 3 2 3" xfId="27178"/>
    <cellStyle name="Normal 4 3 2 3 3 2 3 2" xfId="35755"/>
    <cellStyle name="Normal 4 3 2 3 3 2 3 2 2" xfId="44952"/>
    <cellStyle name="Normal 4 3 2 3 3 2 3 3" xfId="41204"/>
    <cellStyle name="Normal 4 3 2 3 3 2 3 4" xfId="49655"/>
    <cellStyle name="Normal 4 3 2 3 3 2 3 5" xfId="54276"/>
    <cellStyle name="Normal 4 3 2 3 3 2 4" xfId="35753"/>
    <cellStyle name="Normal 4 3 2 3 3 2 4 2" xfId="44950"/>
    <cellStyle name="Normal 4 3 2 3 3 2 5" xfId="38602"/>
    <cellStyle name="Normal 4 3 2 3 3 2 6" xfId="49653"/>
    <cellStyle name="Normal 4 3 2 3 3 2 7" xfId="54274"/>
    <cellStyle name="Normal 4 3 2 3 3 3" xfId="20838"/>
    <cellStyle name="Normal 4 3 2 3 3 3 2" xfId="35756"/>
    <cellStyle name="Normal 4 3 2 3 3 3 2 2" xfId="44953"/>
    <cellStyle name="Normal 4 3 2 3 3 3 3" xfId="37952"/>
    <cellStyle name="Normal 4 3 2 3 3 3 4" xfId="49656"/>
    <cellStyle name="Normal 4 3 2 3 3 3 5" xfId="54277"/>
    <cellStyle name="Normal 4 3 2 3 3 4" xfId="25261"/>
    <cellStyle name="Normal 4 3 2 3 3 4 2" xfId="35757"/>
    <cellStyle name="Normal 4 3 2 3 3 4 2 2" xfId="44954"/>
    <cellStyle name="Normal 4 3 2 3 3 4 3" xfId="39253"/>
    <cellStyle name="Normal 4 3 2 3 3 4 4" xfId="49657"/>
    <cellStyle name="Normal 4 3 2 3 3 4 5" xfId="54278"/>
    <cellStyle name="Normal 4 3 2 3 3 5" xfId="26541"/>
    <cellStyle name="Normal 4 3 2 3 3 5 2" xfId="35758"/>
    <cellStyle name="Normal 4 3 2 3 3 5 2 2" xfId="44955"/>
    <cellStyle name="Normal 4 3 2 3 3 5 3" xfId="40552"/>
    <cellStyle name="Normal 4 3 2 3 3 5 4" xfId="49658"/>
    <cellStyle name="Normal 4 3 2 3 3 5 5" xfId="54279"/>
    <cellStyle name="Normal 4 3 2 3 3 6" xfId="35752"/>
    <cellStyle name="Normal 4 3 2 3 3 6 2" xfId="44949"/>
    <cellStyle name="Normal 4 3 2 3 3 7" xfId="37292"/>
    <cellStyle name="Normal 4 3 2 3 3 8" xfId="49652"/>
    <cellStyle name="Normal 4 3 2 3 3 9" xfId="54273"/>
    <cellStyle name="Normal 4 3 2 3 4" xfId="23051"/>
    <cellStyle name="Normal 4 3 2 3 4 2" xfId="25893"/>
    <cellStyle name="Normal 4 3 2 3 4 2 2" xfId="35760"/>
    <cellStyle name="Normal 4 3 2 3 4 2 2 2" xfId="44957"/>
    <cellStyle name="Normal 4 3 2 3 4 2 3" xfId="39900"/>
    <cellStyle name="Normal 4 3 2 3 4 2 4" xfId="49660"/>
    <cellStyle name="Normal 4 3 2 3 4 2 5" xfId="54281"/>
    <cellStyle name="Normal 4 3 2 3 4 3" xfId="27176"/>
    <cellStyle name="Normal 4 3 2 3 4 3 2" xfId="35761"/>
    <cellStyle name="Normal 4 3 2 3 4 3 2 2" xfId="44958"/>
    <cellStyle name="Normal 4 3 2 3 4 3 3" xfId="41202"/>
    <cellStyle name="Normal 4 3 2 3 4 3 4" xfId="49661"/>
    <cellStyle name="Normal 4 3 2 3 4 3 5" xfId="54282"/>
    <cellStyle name="Normal 4 3 2 3 4 4" xfId="35759"/>
    <cellStyle name="Normal 4 3 2 3 4 4 2" xfId="44956"/>
    <cellStyle name="Normal 4 3 2 3 4 5" xfId="38600"/>
    <cellStyle name="Normal 4 3 2 3 4 6" xfId="49659"/>
    <cellStyle name="Normal 4 3 2 3 4 7" xfId="54280"/>
    <cellStyle name="Normal 4 3 2 3 5" xfId="20836"/>
    <cellStyle name="Normal 4 3 2 3 5 2" xfId="35762"/>
    <cellStyle name="Normal 4 3 2 3 5 2 2" xfId="44959"/>
    <cellStyle name="Normal 4 3 2 3 5 3" xfId="37950"/>
    <cellStyle name="Normal 4 3 2 3 5 4" xfId="49662"/>
    <cellStyle name="Normal 4 3 2 3 5 5" xfId="54283"/>
    <cellStyle name="Normal 4 3 2 3 6" xfId="25259"/>
    <cellStyle name="Normal 4 3 2 3 6 2" xfId="35763"/>
    <cellStyle name="Normal 4 3 2 3 6 2 2" xfId="44960"/>
    <cellStyle name="Normal 4 3 2 3 6 3" xfId="39251"/>
    <cellStyle name="Normal 4 3 2 3 6 4" xfId="49663"/>
    <cellStyle name="Normal 4 3 2 3 6 5" xfId="54284"/>
    <cellStyle name="Normal 4 3 2 3 7" xfId="26539"/>
    <cellStyle name="Normal 4 3 2 3 7 2" xfId="35764"/>
    <cellStyle name="Normal 4 3 2 3 7 2 2" xfId="44961"/>
    <cellStyle name="Normal 4 3 2 3 7 3" xfId="40550"/>
    <cellStyle name="Normal 4 3 2 3 7 4" xfId="49664"/>
    <cellStyle name="Normal 4 3 2 3 7 5" xfId="54285"/>
    <cellStyle name="Normal 4 3 2 3 8" xfId="35744"/>
    <cellStyle name="Normal 4 3 2 3 8 2" xfId="44941"/>
    <cellStyle name="Normal 4 3 2 3 9" xfId="37290"/>
    <cellStyle name="Normal 4 3 2 4" xfId="7381"/>
    <cellStyle name="Normal 4 3 2 4 10" xfId="18047"/>
    <cellStyle name="Normal 4 3 2 4 11" xfId="15537"/>
    <cellStyle name="Normal 4 3 2 4 2" xfId="23054"/>
    <cellStyle name="Normal 4 3 2 4 2 2" xfId="25896"/>
    <cellStyle name="Normal 4 3 2 4 2 2 2" xfId="35767"/>
    <cellStyle name="Normal 4 3 2 4 2 2 2 2" xfId="44964"/>
    <cellStyle name="Normal 4 3 2 4 2 2 3" xfId="39903"/>
    <cellStyle name="Normal 4 3 2 4 2 2 4" xfId="49667"/>
    <cellStyle name="Normal 4 3 2 4 2 2 5" xfId="54288"/>
    <cellStyle name="Normal 4 3 2 4 2 3" xfId="27179"/>
    <cellStyle name="Normal 4 3 2 4 2 3 2" xfId="35768"/>
    <cellStyle name="Normal 4 3 2 4 2 3 2 2" xfId="44965"/>
    <cellStyle name="Normal 4 3 2 4 2 3 3" xfId="41205"/>
    <cellStyle name="Normal 4 3 2 4 2 3 4" xfId="49668"/>
    <cellStyle name="Normal 4 3 2 4 2 3 5" xfId="54289"/>
    <cellStyle name="Normal 4 3 2 4 2 4" xfId="35766"/>
    <cellStyle name="Normal 4 3 2 4 2 4 2" xfId="44963"/>
    <cellStyle name="Normal 4 3 2 4 2 5" xfId="38603"/>
    <cellStyle name="Normal 4 3 2 4 2 6" xfId="49666"/>
    <cellStyle name="Normal 4 3 2 4 2 7" xfId="54287"/>
    <cellStyle name="Normal 4 3 2 4 3" xfId="20839"/>
    <cellStyle name="Normal 4 3 2 4 3 2" xfId="35769"/>
    <cellStyle name="Normal 4 3 2 4 3 2 2" xfId="44966"/>
    <cellStyle name="Normal 4 3 2 4 3 3" xfId="37953"/>
    <cellStyle name="Normal 4 3 2 4 3 4" xfId="49669"/>
    <cellStyle name="Normal 4 3 2 4 3 5" xfId="54290"/>
    <cellStyle name="Normal 4 3 2 4 4" xfId="25262"/>
    <cellStyle name="Normal 4 3 2 4 4 2" xfId="35770"/>
    <cellStyle name="Normal 4 3 2 4 4 2 2" xfId="44967"/>
    <cellStyle name="Normal 4 3 2 4 4 3" xfId="39254"/>
    <cellStyle name="Normal 4 3 2 4 4 4" xfId="49670"/>
    <cellStyle name="Normal 4 3 2 4 4 5" xfId="54291"/>
    <cellStyle name="Normal 4 3 2 4 5" xfId="26542"/>
    <cellStyle name="Normal 4 3 2 4 5 2" xfId="35771"/>
    <cellStyle name="Normal 4 3 2 4 5 2 2" xfId="44968"/>
    <cellStyle name="Normal 4 3 2 4 5 3" xfId="40553"/>
    <cellStyle name="Normal 4 3 2 4 5 4" xfId="49671"/>
    <cellStyle name="Normal 4 3 2 4 5 5" xfId="54292"/>
    <cellStyle name="Normal 4 3 2 4 6" xfId="35765"/>
    <cellStyle name="Normal 4 3 2 4 6 2" xfId="44962"/>
    <cellStyle name="Normal 4 3 2 4 7" xfId="37293"/>
    <cellStyle name="Normal 4 3 2 4 8" xfId="49665"/>
    <cellStyle name="Normal 4 3 2 4 9" xfId="54286"/>
    <cellStyle name="Normal 4 3 2 5" xfId="18048"/>
    <cellStyle name="Normal 4 3 2 5 2" xfId="23055"/>
    <cellStyle name="Normal 4 3 2 5 2 2" xfId="25897"/>
    <cellStyle name="Normal 4 3 2 5 2 2 2" xfId="35774"/>
    <cellStyle name="Normal 4 3 2 5 2 2 2 2" xfId="44971"/>
    <cellStyle name="Normal 4 3 2 5 2 2 3" xfId="39904"/>
    <cellStyle name="Normal 4 3 2 5 2 2 4" xfId="49674"/>
    <cellStyle name="Normal 4 3 2 5 2 2 5" xfId="54295"/>
    <cellStyle name="Normal 4 3 2 5 2 3" xfId="27180"/>
    <cellStyle name="Normal 4 3 2 5 2 3 2" xfId="35775"/>
    <cellStyle name="Normal 4 3 2 5 2 3 2 2" xfId="44972"/>
    <cellStyle name="Normal 4 3 2 5 2 3 3" xfId="41206"/>
    <cellStyle name="Normal 4 3 2 5 2 3 4" xfId="49675"/>
    <cellStyle name="Normal 4 3 2 5 2 3 5" xfId="54296"/>
    <cellStyle name="Normal 4 3 2 5 2 4" xfId="35773"/>
    <cellStyle name="Normal 4 3 2 5 2 4 2" xfId="44970"/>
    <cellStyle name="Normal 4 3 2 5 2 5" xfId="38604"/>
    <cellStyle name="Normal 4 3 2 5 2 6" xfId="49673"/>
    <cellStyle name="Normal 4 3 2 5 2 7" xfId="54294"/>
    <cellStyle name="Normal 4 3 2 5 3" xfId="20840"/>
    <cellStyle name="Normal 4 3 2 5 3 2" xfId="35776"/>
    <cellStyle name="Normal 4 3 2 5 3 2 2" xfId="44973"/>
    <cellStyle name="Normal 4 3 2 5 3 3" xfId="37954"/>
    <cellStyle name="Normal 4 3 2 5 3 4" xfId="49676"/>
    <cellStyle name="Normal 4 3 2 5 3 5" xfId="54297"/>
    <cellStyle name="Normal 4 3 2 5 4" xfId="25263"/>
    <cellStyle name="Normal 4 3 2 5 4 2" xfId="35777"/>
    <cellStyle name="Normal 4 3 2 5 4 2 2" xfId="44974"/>
    <cellStyle name="Normal 4 3 2 5 4 3" xfId="39255"/>
    <cellStyle name="Normal 4 3 2 5 4 4" xfId="49677"/>
    <cellStyle name="Normal 4 3 2 5 4 5" xfId="54298"/>
    <cellStyle name="Normal 4 3 2 5 5" xfId="26543"/>
    <cellStyle name="Normal 4 3 2 5 5 2" xfId="35778"/>
    <cellStyle name="Normal 4 3 2 5 5 2 2" xfId="44975"/>
    <cellStyle name="Normal 4 3 2 5 5 3" xfId="40554"/>
    <cellStyle name="Normal 4 3 2 5 5 4" xfId="49678"/>
    <cellStyle name="Normal 4 3 2 5 5 5" xfId="54299"/>
    <cellStyle name="Normal 4 3 2 5 6" xfId="35772"/>
    <cellStyle name="Normal 4 3 2 5 6 2" xfId="44969"/>
    <cellStyle name="Normal 4 3 2 5 7" xfId="37294"/>
    <cellStyle name="Normal 4 3 2 5 8" xfId="49672"/>
    <cellStyle name="Normal 4 3 2 5 9" xfId="54293"/>
    <cellStyle name="Normal 4 3 2 6" xfId="17245"/>
    <cellStyle name="Normal 4 3 2 7" xfId="15533"/>
    <cellStyle name="Normal 4 3 3" xfId="2368"/>
    <cellStyle name="Normal 4 3 3 2" xfId="5272"/>
    <cellStyle name="Normal 4 3 3 2 10" xfId="49679"/>
    <cellStyle name="Normal 4 3 3 2 11" xfId="54300"/>
    <cellStyle name="Normal 4 3 3 2 12" xfId="18049"/>
    <cellStyle name="Normal 4 3 3 2 2" xfId="11048"/>
    <cellStyle name="Normal 4 3 3 2 2 10" xfId="18050"/>
    <cellStyle name="Normal 4 3 3 2 2 2" xfId="23057"/>
    <cellStyle name="Normal 4 3 3 2 2 2 2" xfId="25899"/>
    <cellStyle name="Normal 4 3 3 2 2 2 2 2" xfId="35782"/>
    <cellStyle name="Normal 4 3 3 2 2 2 2 2 2" xfId="44979"/>
    <cellStyle name="Normal 4 3 3 2 2 2 2 3" xfId="39906"/>
    <cellStyle name="Normal 4 3 3 2 2 2 2 4" xfId="49682"/>
    <cellStyle name="Normal 4 3 3 2 2 2 2 5" xfId="54303"/>
    <cellStyle name="Normal 4 3 3 2 2 2 3" xfId="27182"/>
    <cellStyle name="Normal 4 3 3 2 2 2 3 2" xfId="35783"/>
    <cellStyle name="Normal 4 3 3 2 2 2 3 2 2" xfId="44980"/>
    <cellStyle name="Normal 4 3 3 2 2 2 3 3" xfId="41208"/>
    <cellStyle name="Normal 4 3 3 2 2 2 3 4" xfId="49683"/>
    <cellStyle name="Normal 4 3 3 2 2 2 3 5" xfId="54304"/>
    <cellStyle name="Normal 4 3 3 2 2 2 4" xfId="35781"/>
    <cellStyle name="Normal 4 3 3 2 2 2 4 2" xfId="44978"/>
    <cellStyle name="Normal 4 3 3 2 2 2 5" xfId="38606"/>
    <cellStyle name="Normal 4 3 3 2 2 2 6" xfId="49681"/>
    <cellStyle name="Normal 4 3 3 2 2 2 7" xfId="54302"/>
    <cellStyle name="Normal 4 3 3 2 2 3" xfId="20842"/>
    <cellStyle name="Normal 4 3 3 2 2 3 2" xfId="35784"/>
    <cellStyle name="Normal 4 3 3 2 2 3 2 2" xfId="44981"/>
    <cellStyle name="Normal 4 3 3 2 2 3 3" xfId="37956"/>
    <cellStyle name="Normal 4 3 3 2 2 3 4" xfId="49684"/>
    <cellStyle name="Normal 4 3 3 2 2 3 5" xfId="54305"/>
    <cellStyle name="Normal 4 3 3 2 2 4" xfId="25265"/>
    <cellStyle name="Normal 4 3 3 2 2 4 2" xfId="35785"/>
    <cellStyle name="Normal 4 3 3 2 2 4 2 2" xfId="44982"/>
    <cellStyle name="Normal 4 3 3 2 2 4 3" xfId="39257"/>
    <cellStyle name="Normal 4 3 3 2 2 4 4" xfId="49685"/>
    <cellStyle name="Normal 4 3 3 2 2 4 5" xfId="54306"/>
    <cellStyle name="Normal 4 3 3 2 2 5" xfId="26545"/>
    <cellStyle name="Normal 4 3 3 2 2 5 2" xfId="35786"/>
    <cellStyle name="Normal 4 3 3 2 2 5 2 2" xfId="44983"/>
    <cellStyle name="Normal 4 3 3 2 2 5 3" xfId="40556"/>
    <cellStyle name="Normal 4 3 3 2 2 5 4" xfId="49686"/>
    <cellStyle name="Normal 4 3 3 2 2 5 5" xfId="54307"/>
    <cellStyle name="Normal 4 3 3 2 2 6" xfId="35780"/>
    <cellStyle name="Normal 4 3 3 2 2 6 2" xfId="44977"/>
    <cellStyle name="Normal 4 3 3 2 2 7" xfId="37296"/>
    <cellStyle name="Normal 4 3 3 2 2 8" xfId="49680"/>
    <cellStyle name="Normal 4 3 3 2 2 9" xfId="54301"/>
    <cellStyle name="Normal 4 3 3 2 3" xfId="18051"/>
    <cellStyle name="Normal 4 3 3 2 3 2" xfId="23058"/>
    <cellStyle name="Normal 4 3 3 2 3 2 2" xfId="25900"/>
    <cellStyle name="Normal 4 3 3 2 3 2 2 2" xfId="35789"/>
    <cellStyle name="Normal 4 3 3 2 3 2 2 2 2" xfId="44986"/>
    <cellStyle name="Normal 4 3 3 2 3 2 2 3" xfId="39907"/>
    <cellStyle name="Normal 4 3 3 2 3 2 2 4" xfId="49689"/>
    <cellStyle name="Normal 4 3 3 2 3 2 2 5" xfId="54310"/>
    <cellStyle name="Normal 4 3 3 2 3 2 3" xfId="27183"/>
    <cellStyle name="Normal 4 3 3 2 3 2 3 2" xfId="35790"/>
    <cellStyle name="Normal 4 3 3 2 3 2 3 2 2" xfId="44987"/>
    <cellStyle name="Normal 4 3 3 2 3 2 3 3" xfId="41209"/>
    <cellStyle name="Normal 4 3 3 2 3 2 3 4" xfId="49690"/>
    <cellStyle name="Normal 4 3 3 2 3 2 3 5" xfId="54311"/>
    <cellStyle name="Normal 4 3 3 2 3 2 4" xfId="35788"/>
    <cellStyle name="Normal 4 3 3 2 3 2 4 2" xfId="44985"/>
    <cellStyle name="Normal 4 3 3 2 3 2 5" xfId="38607"/>
    <cellStyle name="Normal 4 3 3 2 3 2 6" xfId="49688"/>
    <cellStyle name="Normal 4 3 3 2 3 2 7" xfId="54309"/>
    <cellStyle name="Normal 4 3 3 2 3 3" xfId="20843"/>
    <cellStyle name="Normal 4 3 3 2 3 3 2" xfId="35791"/>
    <cellStyle name="Normal 4 3 3 2 3 3 2 2" xfId="44988"/>
    <cellStyle name="Normal 4 3 3 2 3 3 3" xfId="37957"/>
    <cellStyle name="Normal 4 3 3 2 3 3 4" xfId="49691"/>
    <cellStyle name="Normal 4 3 3 2 3 3 5" xfId="54312"/>
    <cellStyle name="Normal 4 3 3 2 3 4" xfId="25266"/>
    <cellStyle name="Normal 4 3 3 2 3 4 2" xfId="35792"/>
    <cellStyle name="Normal 4 3 3 2 3 4 2 2" xfId="44989"/>
    <cellStyle name="Normal 4 3 3 2 3 4 3" xfId="39258"/>
    <cellStyle name="Normal 4 3 3 2 3 4 4" xfId="49692"/>
    <cellStyle name="Normal 4 3 3 2 3 4 5" xfId="54313"/>
    <cellStyle name="Normal 4 3 3 2 3 5" xfId="26546"/>
    <cellStyle name="Normal 4 3 3 2 3 5 2" xfId="35793"/>
    <cellStyle name="Normal 4 3 3 2 3 5 2 2" xfId="44990"/>
    <cellStyle name="Normal 4 3 3 2 3 5 3" xfId="40557"/>
    <cellStyle name="Normal 4 3 3 2 3 5 4" xfId="49693"/>
    <cellStyle name="Normal 4 3 3 2 3 5 5" xfId="54314"/>
    <cellStyle name="Normal 4 3 3 2 3 6" xfId="35787"/>
    <cellStyle name="Normal 4 3 3 2 3 6 2" xfId="44984"/>
    <cellStyle name="Normal 4 3 3 2 3 7" xfId="37297"/>
    <cellStyle name="Normal 4 3 3 2 3 8" xfId="49687"/>
    <cellStyle name="Normal 4 3 3 2 3 9" xfId="54308"/>
    <cellStyle name="Normal 4 3 3 2 4" xfId="23056"/>
    <cellStyle name="Normal 4 3 3 2 4 2" xfId="25898"/>
    <cellStyle name="Normal 4 3 3 2 4 2 2" xfId="35795"/>
    <cellStyle name="Normal 4 3 3 2 4 2 2 2" xfId="44992"/>
    <cellStyle name="Normal 4 3 3 2 4 2 3" xfId="39905"/>
    <cellStyle name="Normal 4 3 3 2 4 2 4" xfId="49695"/>
    <cellStyle name="Normal 4 3 3 2 4 2 5" xfId="54316"/>
    <cellStyle name="Normal 4 3 3 2 4 3" xfId="27181"/>
    <cellStyle name="Normal 4 3 3 2 4 3 2" xfId="35796"/>
    <cellStyle name="Normal 4 3 3 2 4 3 2 2" xfId="44993"/>
    <cellStyle name="Normal 4 3 3 2 4 3 3" xfId="41207"/>
    <cellStyle name="Normal 4 3 3 2 4 3 4" xfId="49696"/>
    <cellStyle name="Normal 4 3 3 2 4 3 5" xfId="54317"/>
    <cellStyle name="Normal 4 3 3 2 4 4" xfId="35794"/>
    <cellStyle name="Normal 4 3 3 2 4 4 2" xfId="44991"/>
    <cellStyle name="Normal 4 3 3 2 4 5" xfId="38605"/>
    <cellStyle name="Normal 4 3 3 2 4 6" xfId="49694"/>
    <cellStyle name="Normal 4 3 3 2 4 7" xfId="54315"/>
    <cellStyle name="Normal 4 3 3 2 5" xfId="20841"/>
    <cellStyle name="Normal 4 3 3 2 5 2" xfId="35797"/>
    <cellStyle name="Normal 4 3 3 2 5 2 2" xfId="44994"/>
    <cellStyle name="Normal 4 3 3 2 5 3" xfId="37955"/>
    <cellStyle name="Normal 4 3 3 2 5 4" xfId="49697"/>
    <cellStyle name="Normal 4 3 3 2 5 5" xfId="54318"/>
    <cellStyle name="Normal 4 3 3 2 6" xfId="25264"/>
    <cellStyle name="Normal 4 3 3 2 6 2" xfId="35798"/>
    <cellStyle name="Normal 4 3 3 2 6 2 2" xfId="44995"/>
    <cellStyle name="Normal 4 3 3 2 6 3" xfId="39256"/>
    <cellStyle name="Normal 4 3 3 2 6 4" xfId="49698"/>
    <cellStyle name="Normal 4 3 3 2 6 5" xfId="54319"/>
    <cellStyle name="Normal 4 3 3 2 7" xfId="26544"/>
    <cellStyle name="Normal 4 3 3 2 7 2" xfId="35799"/>
    <cellStyle name="Normal 4 3 3 2 7 2 2" xfId="44996"/>
    <cellStyle name="Normal 4 3 3 2 7 3" xfId="40555"/>
    <cellStyle name="Normal 4 3 3 2 7 4" xfId="49699"/>
    <cellStyle name="Normal 4 3 3 2 7 5" xfId="54320"/>
    <cellStyle name="Normal 4 3 3 2 8" xfId="35779"/>
    <cellStyle name="Normal 4 3 3 2 8 2" xfId="44976"/>
    <cellStyle name="Normal 4 3 3 2 9" xfId="37295"/>
    <cellStyle name="Normal 4 3 3 3" xfId="8163"/>
    <cellStyle name="Normal 4 3 3 3 10" xfId="49700"/>
    <cellStyle name="Normal 4 3 3 3 11" xfId="54321"/>
    <cellStyle name="Normal 4 3 3 3 12" xfId="18052"/>
    <cellStyle name="Normal 4 3 3 3 2" xfId="18053"/>
    <cellStyle name="Normal 4 3 3 3 2 2" xfId="23060"/>
    <cellStyle name="Normal 4 3 3 3 2 2 2" xfId="25902"/>
    <cellStyle name="Normal 4 3 3 3 2 2 2 2" xfId="35803"/>
    <cellStyle name="Normal 4 3 3 3 2 2 2 2 2" xfId="45000"/>
    <cellStyle name="Normal 4 3 3 3 2 2 2 3" xfId="39909"/>
    <cellStyle name="Normal 4 3 3 3 2 2 2 4" xfId="49703"/>
    <cellStyle name="Normal 4 3 3 3 2 2 2 5" xfId="54324"/>
    <cellStyle name="Normal 4 3 3 3 2 2 3" xfId="27185"/>
    <cellStyle name="Normal 4 3 3 3 2 2 3 2" xfId="35804"/>
    <cellStyle name="Normal 4 3 3 3 2 2 3 2 2" xfId="45001"/>
    <cellStyle name="Normal 4 3 3 3 2 2 3 3" xfId="41211"/>
    <cellStyle name="Normal 4 3 3 3 2 2 3 4" xfId="49704"/>
    <cellStyle name="Normal 4 3 3 3 2 2 3 5" xfId="54325"/>
    <cellStyle name="Normal 4 3 3 3 2 2 4" xfId="35802"/>
    <cellStyle name="Normal 4 3 3 3 2 2 4 2" xfId="44999"/>
    <cellStyle name="Normal 4 3 3 3 2 2 5" xfId="38609"/>
    <cellStyle name="Normal 4 3 3 3 2 2 6" xfId="49702"/>
    <cellStyle name="Normal 4 3 3 3 2 2 7" xfId="54323"/>
    <cellStyle name="Normal 4 3 3 3 2 3" xfId="20845"/>
    <cellStyle name="Normal 4 3 3 3 2 3 2" xfId="35805"/>
    <cellStyle name="Normal 4 3 3 3 2 3 2 2" xfId="45002"/>
    <cellStyle name="Normal 4 3 3 3 2 3 3" xfId="37959"/>
    <cellStyle name="Normal 4 3 3 3 2 3 4" xfId="49705"/>
    <cellStyle name="Normal 4 3 3 3 2 3 5" xfId="54326"/>
    <cellStyle name="Normal 4 3 3 3 2 4" xfId="25268"/>
    <cellStyle name="Normal 4 3 3 3 2 4 2" xfId="35806"/>
    <cellStyle name="Normal 4 3 3 3 2 4 2 2" xfId="45003"/>
    <cellStyle name="Normal 4 3 3 3 2 4 3" xfId="39260"/>
    <cellStyle name="Normal 4 3 3 3 2 4 4" xfId="49706"/>
    <cellStyle name="Normal 4 3 3 3 2 4 5" xfId="54327"/>
    <cellStyle name="Normal 4 3 3 3 2 5" xfId="26548"/>
    <cellStyle name="Normal 4 3 3 3 2 5 2" xfId="35807"/>
    <cellStyle name="Normal 4 3 3 3 2 5 2 2" xfId="45004"/>
    <cellStyle name="Normal 4 3 3 3 2 5 3" xfId="40559"/>
    <cellStyle name="Normal 4 3 3 3 2 5 4" xfId="49707"/>
    <cellStyle name="Normal 4 3 3 3 2 5 5" xfId="54328"/>
    <cellStyle name="Normal 4 3 3 3 2 6" xfId="35801"/>
    <cellStyle name="Normal 4 3 3 3 2 6 2" xfId="44998"/>
    <cellStyle name="Normal 4 3 3 3 2 7" xfId="37299"/>
    <cellStyle name="Normal 4 3 3 3 2 8" xfId="49701"/>
    <cellStyle name="Normal 4 3 3 3 2 9" xfId="54322"/>
    <cellStyle name="Normal 4 3 3 3 3" xfId="18054"/>
    <cellStyle name="Normal 4 3 3 3 3 2" xfId="23061"/>
    <cellStyle name="Normal 4 3 3 3 3 2 2" xfId="25903"/>
    <cellStyle name="Normal 4 3 3 3 3 2 2 2" xfId="35810"/>
    <cellStyle name="Normal 4 3 3 3 3 2 2 2 2" xfId="45007"/>
    <cellStyle name="Normal 4 3 3 3 3 2 2 3" xfId="39910"/>
    <cellStyle name="Normal 4 3 3 3 3 2 2 4" xfId="49710"/>
    <cellStyle name="Normal 4 3 3 3 3 2 2 5" xfId="54331"/>
    <cellStyle name="Normal 4 3 3 3 3 2 3" xfId="27186"/>
    <cellStyle name="Normal 4 3 3 3 3 2 3 2" xfId="35811"/>
    <cellStyle name="Normal 4 3 3 3 3 2 3 2 2" xfId="45008"/>
    <cellStyle name="Normal 4 3 3 3 3 2 3 3" xfId="41212"/>
    <cellStyle name="Normal 4 3 3 3 3 2 3 4" xfId="49711"/>
    <cellStyle name="Normal 4 3 3 3 3 2 3 5" xfId="54332"/>
    <cellStyle name="Normal 4 3 3 3 3 2 4" xfId="35809"/>
    <cellStyle name="Normal 4 3 3 3 3 2 4 2" xfId="45006"/>
    <cellStyle name="Normal 4 3 3 3 3 2 5" xfId="38610"/>
    <cellStyle name="Normal 4 3 3 3 3 2 6" xfId="49709"/>
    <cellStyle name="Normal 4 3 3 3 3 2 7" xfId="54330"/>
    <cellStyle name="Normal 4 3 3 3 3 3" xfId="20846"/>
    <cellStyle name="Normal 4 3 3 3 3 3 2" xfId="35812"/>
    <cellStyle name="Normal 4 3 3 3 3 3 2 2" xfId="45009"/>
    <cellStyle name="Normal 4 3 3 3 3 3 3" xfId="37960"/>
    <cellStyle name="Normal 4 3 3 3 3 3 4" xfId="49712"/>
    <cellStyle name="Normal 4 3 3 3 3 3 5" xfId="54333"/>
    <cellStyle name="Normal 4 3 3 3 3 4" xfId="25269"/>
    <cellStyle name="Normal 4 3 3 3 3 4 2" xfId="35813"/>
    <cellStyle name="Normal 4 3 3 3 3 4 2 2" xfId="45010"/>
    <cellStyle name="Normal 4 3 3 3 3 4 3" xfId="39261"/>
    <cellStyle name="Normal 4 3 3 3 3 4 4" xfId="49713"/>
    <cellStyle name="Normal 4 3 3 3 3 4 5" xfId="54334"/>
    <cellStyle name="Normal 4 3 3 3 3 5" xfId="26549"/>
    <cellStyle name="Normal 4 3 3 3 3 5 2" xfId="35814"/>
    <cellStyle name="Normal 4 3 3 3 3 5 2 2" xfId="45011"/>
    <cellStyle name="Normal 4 3 3 3 3 5 3" xfId="40560"/>
    <cellStyle name="Normal 4 3 3 3 3 5 4" xfId="49714"/>
    <cellStyle name="Normal 4 3 3 3 3 5 5" xfId="54335"/>
    <cellStyle name="Normal 4 3 3 3 3 6" xfId="35808"/>
    <cellStyle name="Normal 4 3 3 3 3 6 2" xfId="45005"/>
    <cellStyle name="Normal 4 3 3 3 3 7" xfId="37300"/>
    <cellStyle name="Normal 4 3 3 3 3 8" xfId="49708"/>
    <cellStyle name="Normal 4 3 3 3 3 9" xfId="54329"/>
    <cellStyle name="Normal 4 3 3 3 4" xfId="23059"/>
    <cellStyle name="Normal 4 3 3 3 4 2" xfId="25901"/>
    <cellStyle name="Normal 4 3 3 3 4 2 2" xfId="35816"/>
    <cellStyle name="Normal 4 3 3 3 4 2 2 2" xfId="45013"/>
    <cellStyle name="Normal 4 3 3 3 4 2 3" xfId="39908"/>
    <cellStyle name="Normal 4 3 3 3 4 2 4" xfId="49716"/>
    <cellStyle name="Normal 4 3 3 3 4 2 5" xfId="54337"/>
    <cellStyle name="Normal 4 3 3 3 4 3" xfId="27184"/>
    <cellStyle name="Normal 4 3 3 3 4 3 2" xfId="35817"/>
    <cellStyle name="Normal 4 3 3 3 4 3 2 2" xfId="45014"/>
    <cellStyle name="Normal 4 3 3 3 4 3 3" xfId="41210"/>
    <cellStyle name="Normal 4 3 3 3 4 3 4" xfId="49717"/>
    <cellStyle name="Normal 4 3 3 3 4 3 5" xfId="54338"/>
    <cellStyle name="Normal 4 3 3 3 4 4" xfId="35815"/>
    <cellStyle name="Normal 4 3 3 3 4 4 2" xfId="45012"/>
    <cellStyle name="Normal 4 3 3 3 4 5" xfId="38608"/>
    <cellStyle name="Normal 4 3 3 3 4 6" xfId="49715"/>
    <cellStyle name="Normal 4 3 3 3 4 7" xfId="54336"/>
    <cellStyle name="Normal 4 3 3 3 5" xfId="20844"/>
    <cellStyle name="Normal 4 3 3 3 5 2" xfId="35818"/>
    <cellStyle name="Normal 4 3 3 3 5 2 2" xfId="45015"/>
    <cellStyle name="Normal 4 3 3 3 5 3" xfId="37958"/>
    <cellStyle name="Normal 4 3 3 3 5 4" xfId="49718"/>
    <cellStyle name="Normal 4 3 3 3 5 5" xfId="54339"/>
    <cellStyle name="Normal 4 3 3 3 6" xfId="25267"/>
    <cellStyle name="Normal 4 3 3 3 6 2" xfId="35819"/>
    <cellStyle name="Normal 4 3 3 3 6 2 2" xfId="45016"/>
    <cellStyle name="Normal 4 3 3 3 6 3" xfId="39259"/>
    <cellStyle name="Normal 4 3 3 3 6 4" xfId="49719"/>
    <cellStyle name="Normal 4 3 3 3 6 5" xfId="54340"/>
    <cellStyle name="Normal 4 3 3 3 7" xfId="26547"/>
    <cellStyle name="Normal 4 3 3 3 7 2" xfId="35820"/>
    <cellStyle name="Normal 4 3 3 3 7 2 2" xfId="45017"/>
    <cellStyle name="Normal 4 3 3 3 7 3" xfId="40558"/>
    <cellStyle name="Normal 4 3 3 3 7 4" xfId="49720"/>
    <cellStyle name="Normal 4 3 3 3 7 5" xfId="54341"/>
    <cellStyle name="Normal 4 3 3 3 8" xfId="35800"/>
    <cellStyle name="Normal 4 3 3 3 8 2" xfId="44997"/>
    <cellStyle name="Normal 4 3 3 3 9" xfId="37298"/>
    <cellStyle name="Normal 4 3 3 4" xfId="18055"/>
    <cellStyle name="Normal 4 3 3 4 2" xfId="23062"/>
    <cellStyle name="Normal 4 3 3 4 2 2" xfId="25904"/>
    <cellStyle name="Normal 4 3 3 4 2 2 2" xfId="35823"/>
    <cellStyle name="Normal 4 3 3 4 2 2 2 2" xfId="45020"/>
    <cellStyle name="Normal 4 3 3 4 2 2 3" xfId="39911"/>
    <cellStyle name="Normal 4 3 3 4 2 2 4" xfId="49723"/>
    <cellStyle name="Normal 4 3 3 4 2 2 5" xfId="54344"/>
    <cellStyle name="Normal 4 3 3 4 2 3" xfId="27187"/>
    <cellStyle name="Normal 4 3 3 4 2 3 2" xfId="35824"/>
    <cellStyle name="Normal 4 3 3 4 2 3 2 2" xfId="45021"/>
    <cellStyle name="Normal 4 3 3 4 2 3 3" xfId="41213"/>
    <cellStyle name="Normal 4 3 3 4 2 3 4" xfId="49724"/>
    <cellStyle name="Normal 4 3 3 4 2 3 5" xfId="54345"/>
    <cellStyle name="Normal 4 3 3 4 2 4" xfId="35822"/>
    <cellStyle name="Normal 4 3 3 4 2 4 2" xfId="45019"/>
    <cellStyle name="Normal 4 3 3 4 2 5" xfId="38611"/>
    <cellStyle name="Normal 4 3 3 4 2 6" xfId="49722"/>
    <cellStyle name="Normal 4 3 3 4 2 7" xfId="54343"/>
    <cellStyle name="Normal 4 3 3 4 3" xfId="20847"/>
    <cellStyle name="Normal 4 3 3 4 3 2" xfId="35825"/>
    <cellStyle name="Normal 4 3 3 4 3 2 2" xfId="45022"/>
    <cellStyle name="Normal 4 3 3 4 3 3" xfId="37961"/>
    <cellStyle name="Normal 4 3 3 4 3 4" xfId="49725"/>
    <cellStyle name="Normal 4 3 3 4 3 5" xfId="54346"/>
    <cellStyle name="Normal 4 3 3 4 4" xfId="25270"/>
    <cellStyle name="Normal 4 3 3 4 4 2" xfId="35826"/>
    <cellStyle name="Normal 4 3 3 4 4 2 2" xfId="45023"/>
    <cellStyle name="Normal 4 3 3 4 4 3" xfId="39262"/>
    <cellStyle name="Normal 4 3 3 4 4 4" xfId="49726"/>
    <cellStyle name="Normal 4 3 3 4 4 5" xfId="54347"/>
    <cellStyle name="Normal 4 3 3 4 5" xfId="26550"/>
    <cellStyle name="Normal 4 3 3 4 5 2" xfId="35827"/>
    <cellStyle name="Normal 4 3 3 4 5 2 2" xfId="45024"/>
    <cellStyle name="Normal 4 3 3 4 5 3" xfId="40561"/>
    <cellStyle name="Normal 4 3 3 4 5 4" xfId="49727"/>
    <cellStyle name="Normal 4 3 3 4 5 5" xfId="54348"/>
    <cellStyle name="Normal 4 3 3 4 6" xfId="35821"/>
    <cellStyle name="Normal 4 3 3 4 6 2" xfId="45018"/>
    <cellStyle name="Normal 4 3 3 4 7" xfId="37301"/>
    <cellStyle name="Normal 4 3 3 4 8" xfId="49721"/>
    <cellStyle name="Normal 4 3 3 4 9" xfId="54342"/>
    <cellStyle name="Normal 4 3 3 5" xfId="18056"/>
    <cellStyle name="Normal 4 3 3 5 2" xfId="23063"/>
    <cellStyle name="Normal 4 3 3 5 2 2" xfId="25905"/>
    <cellStyle name="Normal 4 3 3 5 2 2 2" xfId="35830"/>
    <cellStyle name="Normal 4 3 3 5 2 2 2 2" xfId="45027"/>
    <cellStyle name="Normal 4 3 3 5 2 2 3" xfId="39912"/>
    <cellStyle name="Normal 4 3 3 5 2 2 4" xfId="49730"/>
    <cellStyle name="Normal 4 3 3 5 2 2 5" xfId="54351"/>
    <cellStyle name="Normal 4 3 3 5 2 3" xfId="27188"/>
    <cellStyle name="Normal 4 3 3 5 2 3 2" xfId="35831"/>
    <cellStyle name="Normal 4 3 3 5 2 3 2 2" xfId="45028"/>
    <cellStyle name="Normal 4 3 3 5 2 3 3" xfId="41214"/>
    <cellStyle name="Normal 4 3 3 5 2 3 4" xfId="49731"/>
    <cellStyle name="Normal 4 3 3 5 2 3 5" xfId="54352"/>
    <cellStyle name="Normal 4 3 3 5 2 4" xfId="35829"/>
    <cellStyle name="Normal 4 3 3 5 2 4 2" xfId="45026"/>
    <cellStyle name="Normal 4 3 3 5 2 5" xfId="38612"/>
    <cellStyle name="Normal 4 3 3 5 2 6" xfId="49729"/>
    <cellStyle name="Normal 4 3 3 5 2 7" xfId="54350"/>
    <cellStyle name="Normal 4 3 3 5 3" xfId="20848"/>
    <cellStyle name="Normal 4 3 3 5 3 2" xfId="35832"/>
    <cellStyle name="Normal 4 3 3 5 3 2 2" xfId="45029"/>
    <cellStyle name="Normal 4 3 3 5 3 3" xfId="37962"/>
    <cellStyle name="Normal 4 3 3 5 3 4" xfId="49732"/>
    <cellStyle name="Normal 4 3 3 5 3 5" xfId="54353"/>
    <cellStyle name="Normal 4 3 3 5 4" xfId="25271"/>
    <cellStyle name="Normal 4 3 3 5 4 2" xfId="35833"/>
    <cellStyle name="Normal 4 3 3 5 4 2 2" xfId="45030"/>
    <cellStyle name="Normal 4 3 3 5 4 3" xfId="39263"/>
    <cellStyle name="Normal 4 3 3 5 4 4" xfId="49733"/>
    <cellStyle name="Normal 4 3 3 5 4 5" xfId="54354"/>
    <cellStyle name="Normal 4 3 3 5 5" xfId="26551"/>
    <cellStyle name="Normal 4 3 3 5 5 2" xfId="35834"/>
    <cellStyle name="Normal 4 3 3 5 5 2 2" xfId="45031"/>
    <cellStyle name="Normal 4 3 3 5 5 3" xfId="40562"/>
    <cellStyle name="Normal 4 3 3 5 5 4" xfId="49734"/>
    <cellStyle name="Normal 4 3 3 5 5 5" xfId="54355"/>
    <cellStyle name="Normal 4 3 3 5 6" xfId="35828"/>
    <cellStyle name="Normal 4 3 3 5 6 2" xfId="45025"/>
    <cellStyle name="Normal 4 3 3 5 7" xfId="37302"/>
    <cellStyle name="Normal 4 3 3 5 8" xfId="49728"/>
    <cellStyle name="Normal 4 3 3 5 9" xfId="54349"/>
    <cellStyle name="Normal 4 3 3 6" xfId="17246"/>
    <cellStyle name="Normal 4 3 3 7" xfId="15538"/>
    <cellStyle name="Normal 4 3 4" xfId="3832"/>
    <cellStyle name="Normal 4 3 4 10" xfId="36886"/>
    <cellStyle name="Normal 4 3 4 11" xfId="49735"/>
    <cellStyle name="Normal 4 3 4 12" xfId="54356"/>
    <cellStyle name="Normal 4 3 4 13" xfId="17504"/>
    <cellStyle name="Normal 4 3 4 14" xfId="15539"/>
    <cellStyle name="Normal 4 3 4 2" xfId="9608"/>
    <cellStyle name="Normal 4 3 4 2 10" xfId="49736"/>
    <cellStyle name="Normal 4 3 4 2 11" xfId="54357"/>
    <cellStyle name="Normal 4 3 4 2 12" xfId="18057"/>
    <cellStyle name="Normal 4 3 4 2 2" xfId="18058"/>
    <cellStyle name="Normal 4 3 4 2 2 2" xfId="23065"/>
    <cellStyle name="Normal 4 3 4 2 2 2 2" xfId="25907"/>
    <cellStyle name="Normal 4 3 4 2 2 2 2 2" xfId="35839"/>
    <cellStyle name="Normal 4 3 4 2 2 2 2 2 2" xfId="45036"/>
    <cellStyle name="Normal 4 3 4 2 2 2 2 3" xfId="39914"/>
    <cellStyle name="Normal 4 3 4 2 2 2 2 4" xfId="49739"/>
    <cellStyle name="Normal 4 3 4 2 2 2 2 5" xfId="54360"/>
    <cellStyle name="Normal 4 3 4 2 2 2 3" xfId="27190"/>
    <cellStyle name="Normal 4 3 4 2 2 2 3 2" xfId="35840"/>
    <cellStyle name="Normal 4 3 4 2 2 2 3 2 2" xfId="45037"/>
    <cellStyle name="Normal 4 3 4 2 2 2 3 3" xfId="41216"/>
    <cellStyle name="Normal 4 3 4 2 2 2 3 4" xfId="49740"/>
    <cellStyle name="Normal 4 3 4 2 2 2 3 5" xfId="54361"/>
    <cellStyle name="Normal 4 3 4 2 2 2 4" xfId="35838"/>
    <cellStyle name="Normal 4 3 4 2 2 2 4 2" xfId="45035"/>
    <cellStyle name="Normal 4 3 4 2 2 2 5" xfId="38614"/>
    <cellStyle name="Normal 4 3 4 2 2 2 6" xfId="49738"/>
    <cellStyle name="Normal 4 3 4 2 2 2 7" xfId="54359"/>
    <cellStyle name="Normal 4 3 4 2 2 3" xfId="20850"/>
    <cellStyle name="Normal 4 3 4 2 2 3 2" xfId="35841"/>
    <cellStyle name="Normal 4 3 4 2 2 3 2 2" xfId="45038"/>
    <cellStyle name="Normal 4 3 4 2 2 3 3" xfId="37964"/>
    <cellStyle name="Normal 4 3 4 2 2 3 4" xfId="49741"/>
    <cellStyle name="Normal 4 3 4 2 2 3 5" xfId="54362"/>
    <cellStyle name="Normal 4 3 4 2 2 4" xfId="25273"/>
    <cellStyle name="Normal 4 3 4 2 2 4 2" xfId="35842"/>
    <cellStyle name="Normal 4 3 4 2 2 4 2 2" xfId="45039"/>
    <cellStyle name="Normal 4 3 4 2 2 4 3" xfId="39265"/>
    <cellStyle name="Normal 4 3 4 2 2 4 4" xfId="49742"/>
    <cellStyle name="Normal 4 3 4 2 2 4 5" xfId="54363"/>
    <cellStyle name="Normal 4 3 4 2 2 5" xfId="26553"/>
    <cellStyle name="Normal 4 3 4 2 2 5 2" xfId="35843"/>
    <cellStyle name="Normal 4 3 4 2 2 5 2 2" xfId="45040"/>
    <cellStyle name="Normal 4 3 4 2 2 5 3" xfId="40564"/>
    <cellStyle name="Normal 4 3 4 2 2 5 4" xfId="49743"/>
    <cellStyle name="Normal 4 3 4 2 2 5 5" xfId="54364"/>
    <cellStyle name="Normal 4 3 4 2 2 6" xfId="35837"/>
    <cellStyle name="Normal 4 3 4 2 2 6 2" xfId="45034"/>
    <cellStyle name="Normal 4 3 4 2 2 7" xfId="37304"/>
    <cellStyle name="Normal 4 3 4 2 2 8" xfId="49737"/>
    <cellStyle name="Normal 4 3 4 2 2 9" xfId="54358"/>
    <cellStyle name="Normal 4 3 4 2 3" xfId="18059"/>
    <cellStyle name="Normal 4 3 4 2 3 2" xfId="23066"/>
    <cellStyle name="Normal 4 3 4 2 3 2 2" xfId="25908"/>
    <cellStyle name="Normal 4 3 4 2 3 2 2 2" xfId="35846"/>
    <cellStyle name="Normal 4 3 4 2 3 2 2 2 2" xfId="45043"/>
    <cellStyle name="Normal 4 3 4 2 3 2 2 3" xfId="39915"/>
    <cellStyle name="Normal 4 3 4 2 3 2 2 4" xfId="49746"/>
    <cellStyle name="Normal 4 3 4 2 3 2 2 5" xfId="54367"/>
    <cellStyle name="Normal 4 3 4 2 3 2 3" xfId="27191"/>
    <cellStyle name="Normal 4 3 4 2 3 2 3 2" xfId="35847"/>
    <cellStyle name="Normal 4 3 4 2 3 2 3 2 2" xfId="45044"/>
    <cellStyle name="Normal 4 3 4 2 3 2 3 3" xfId="41217"/>
    <cellStyle name="Normal 4 3 4 2 3 2 3 4" xfId="49747"/>
    <cellStyle name="Normal 4 3 4 2 3 2 3 5" xfId="54368"/>
    <cellStyle name="Normal 4 3 4 2 3 2 4" xfId="35845"/>
    <cellStyle name="Normal 4 3 4 2 3 2 4 2" xfId="45042"/>
    <cellStyle name="Normal 4 3 4 2 3 2 5" xfId="38615"/>
    <cellStyle name="Normal 4 3 4 2 3 2 6" xfId="49745"/>
    <cellStyle name="Normal 4 3 4 2 3 2 7" xfId="54366"/>
    <cellStyle name="Normal 4 3 4 2 3 3" xfId="20851"/>
    <cellStyle name="Normal 4 3 4 2 3 3 2" xfId="35848"/>
    <cellStyle name="Normal 4 3 4 2 3 3 2 2" xfId="45045"/>
    <cellStyle name="Normal 4 3 4 2 3 3 3" xfId="37965"/>
    <cellStyle name="Normal 4 3 4 2 3 3 4" xfId="49748"/>
    <cellStyle name="Normal 4 3 4 2 3 3 5" xfId="54369"/>
    <cellStyle name="Normal 4 3 4 2 3 4" xfId="25274"/>
    <cellStyle name="Normal 4 3 4 2 3 4 2" xfId="35849"/>
    <cellStyle name="Normal 4 3 4 2 3 4 2 2" xfId="45046"/>
    <cellStyle name="Normal 4 3 4 2 3 4 3" xfId="39266"/>
    <cellStyle name="Normal 4 3 4 2 3 4 4" xfId="49749"/>
    <cellStyle name="Normal 4 3 4 2 3 4 5" xfId="54370"/>
    <cellStyle name="Normal 4 3 4 2 3 5" xfId="26554"/>
    <cellStyle name="Normal 4 3 4 2 3 5 2" xfId="35850"/>
    <cellStyle name="Normal 4 3 4 2 3 5 2 2" xfId="45047"/>
    <cellStyle name="Normal 4 3 4 2 3 5 3" xfId="40565"/>
    <cellStyle name="Normal 4 3 4 2 3 5 4" xfId="49750"/>
    <cellStyle name="Normal 4 3 4 2 3 5 5" xfId="54371"/>
    <cellStyle name="Normal 4 3 4 2 3 6" xfId="35844"/>
    <cellStyle name="Normal 4 3 4 2 3 6 2" xfId="45041"/>
    <cellStyle name="Normal 4 3 4 2 3 7" xfId="37305"/>
    <cellStyle name="Normal 4 3 4 2 3 8" xfId="49744"/>
    <cellStyle name="Normal 4 3 4 2 3 9" xfId="54365"/>
    <cellStyle name="Normal 4 3 4 2 4" xfId="23064"/>
    <cellStyle name="Normal 4 3 4 2 4 2" xfId="25906"/>
    <cellStyle name="Normal 4 3 4 2 4 2 2" xfId="35852"/>
    <cellStyle name="Normal 4 3 4 2 4 2 2 2" xfId="45049"/>
    <cellStyle name="Normal 4 3 4 2 4 2 3" xfId="39913"/>
    <cellStyle name="Normal 4 3 4 2 4 2 4" xfId="49752"/>
    <cellStyle name="Normal 4 3 4 2 4 2 5" xfId="54373"/>
    <cellStyle name="Normal 4 3 4 2 4 3" xfId="27189"/>
    <cellStyle name="Normal 4 3 4 2 4 3 2" xfId="35853"/>
    <cellStyle name="Normal 4 3 4 2 4 3 2 2" xfId="45050"/>
    <cellStyle name="Normal 4 3 4 2 4 3 3" xfId="41215"/>
    <cellStyle name="Normal 4 3 4 2 4 3 4" xfId="49753"/>
    <cellStyle name="Normal 4 3 4 2 4 3 5" xfId="54374"/>
    <cellStyle name="Normal 4 3 4 2 4 4" xfId="35851"/>
    <cellStyle name="Normal 4 3 4 2 4 4 2" xfId="45048"/>
    <cellStyle name="Normal 4 3 4 2 4 5" xfId="38613"/>
    <cellStyle name="Normal 4 3 4 2 4 6" xfId="49751"/>
    <cellStyle name="Normal 4 3 4 2 4 7" xfId="54372"/>
    <cellStyle name="Normal 4 3 4 2 5" xfId="20849"/>
    <cellStyle name="Normal 4 3 4 2 5 2" xfId="35854"/>
    <cellStyle name="Normal 4 3 4 2 5 2 2" xfId="45051"/>
    <cellStyle name="Normal 4 3 4 2 5 3" xfId="37963"/>
    <cellStyle name="Normal 4 3 4 2 5 4" xfId="49754"/>
    <cellStyle name="Normal 4 3 4 2 5 5" xfId="54375"/>
    <cellStyle name="Normal 4 3 4 2 6" xfId="25272"/>
    <cellStyle name="Normal 4 3 4 2 6 2" xfId="35855"/>
    <cellStyle name="Normal 4 3 4 2 6 2 2" xfId="45052"/>
    <cellStyle name="Normal 4 3 4 2 6 3" xfId="39264"/>
    <cellStyle name="Normal 4 3 4 2 6 4" xfId="49755"/>
    <cellStyle name="Normal 4 3 4 2 6 5" xfId="54376"/>
    <cellStyle name="Normal 4 3 4 2 7" xfId="26552"/>
    <cellStyle name="Normal 4 3 4 2 7 2" xfId="35856"/>
    <cellStyle name="Normal 4 3 4 2 7 2 2" xfId="45053"/>
    <cellStyle name="Normal 4 3 4 2 7 3" xfId="40563"/>
    <cellStyle name="Normal 4 3 4 2 7 4" xfId="49756"/>
    <cellStyle name="Normal 4 3 4 2 7 5" xfId="54377"/>
    <cellStyle name="Normal 4 3 4 2 8" xfId="35836"/>
    <cellStyle name="Normal 4 3 4 2 8 2" xfId="45033"/>
    <cellStyle name="Normal 4 3 4 2 9" xfId="37303"/>
    <cellStyle name="Normal 4 3 4 3" xfId="18060"/>
    <cellStyle name="Normal 4 3 4 3 2" xfId="23067"/>
    <cellStyle name="Normal 4 3 4 3 2 2" xfId="25909"/>
    <cellStyle name="Normal 4 3 4 3 2 2 2" xfId="35859"/>
    <cellStyle name="Normal 4 3 4 3 2 2 2 2" xfId="45056"/>
    <cellStyle name="Normal 4 3 4 3 2 2 3" xfId="39916"/>
    <cellStyle name="Normal 4 3 4 3 2 2 4" xfId="49759"/>
    <cellStyle name="Normal 4 3 4 3 2 2 5" xfId="54380"/>
    <cellStyle name="Normal 4 3 4 3 2 3" xfId="27192"/>
    <cellStyle name="Normal 4 3 4 3 2 3 2" xfId="35860"/>
    <cellStyle name="Normal 4 3 4 3 2 3 2 2" xfId="45057"/>
    <cellStyle name="Normal 4 3 4 3 2 3 3" xfId="41218"/>
    <cellStyle name="Normal 4 3 4 3 2 3 4" xfId="49760"/>
    <cellStyle name="Normal 4 3 4 3 2 3 5" xfId="54381"/>
    <cellStyle name="Normal 4 3 4 3 2 4" xfId="35858"/>
    <cellStyle name="Normal 4 3 4 3 2 4 2" xfId="45055"/>
    <cellStyle name="Normal 4 3 4 3 2 5" xfId="38616"/>
    <cellStyle name="Normal 4 3 4 3 2 6" xfId="49758"/>
    <cellStyle name="Normal 4 3 4 3 2 7" xfId="54379"/>
    <cellStyle name="Normal 4 3 4 3 3" xfId="20852"/>
    <cellStyle name="Normal 4 3 4 3 3 2" xfId="35861"/>
    <cellStyle name="Normal 4 3 4 3 3 2 2" xfId="45058"/>
    <cellStyle name="Normal 4 3 4 3 3 3" xfId="37966"/>
    <cellStyle name="Normal 4 3 4 3 3 4" xfId="49761"/>
    <cellStyle name="Normal 4 3 4 3 3 5" xfId="54382"/>
    <cellStyle name="Normal 4 3 4 3 4" xfId="25275"/>
    <cellStyle name="Normal 4 3 4 3 4 2" xfId="35862"/>
    <cellStyle name="Normal 4 3 4 3 4 2 2" xfId="45059"/>
    <cellStyle name="Normal 4 3 4 3 4 3" xfId="39267"/>
    <cellStyle name="Normal 4 3 4 3 4 4" xfId="49762"/>
    <cellStyle name="Normal 4 3 4 3 4 5" xfId="54383"/>
    <cellStyle name="Normal 4 3 4 3 5" xfId="26555"/>
    <cellStyle name="Normal 4 3 4 3 5 2" xfId="35863"/>
    <cellStyle name="Normal 4 3 4 3 5 2 2" xfId="45060"/>
    <cellStyle name="Normal 4 3 4 3 5 3" xfId="40566"/>
    <cellStyle name="Normal 4 3 4 3 5 4" xfId="49763"/>
    <cellStyle name="Normal 4 3 4 3 5 5" xfId="54384"/>
    <cellStyle name="Normal 4 3 4 3 6" xfId="35857"/>
    <cellStyle name="Normal 4 3 4 3 6 2" xfId="45054"/>
    <cellStyle name="Normal 4 3 4 3 7" xfId="37306"/>
    <cellStyle name="Normal 4 3 4 3 8" xfId="49757"/>
    <cellStyle name="Normal 4 3 4 3 9" xfId="54378"/>
    <cellStyle name="Normal 4 3 4 4" xfId="18061"/>
    <cellStyle name="Normal 4 3 4 4 2" xfId="23068"/>
    <cellStyle name="Normal 4 3 4 4 2 2" xfId="25910"/>
    <cellStyle name="Normal 4 3 4 4 2 2 2" xfId="35866"/>
    <cellStyle name="Normal 4 3 4 4 2 2 2 2" xfId="45063"/>
    <cellStyle name="Normal 4 3 4 4 2 2 3" xfId="39917"/>
    <cellStyle name="Normal 4 3 4 4 2 2 4" xfId="49766"/>
    <cellStyle name="Normal 4 3 4 4 2 2 5" xfId="54387"/>
    <cellStyle name="Normal 4 3 4 4 2 3" xfId="27193"/>
    <cellStyle name="Normal 4 3 4 4 2 3 2" xfId="35867"/>
    <cellStyle name="Normal 4 3 4 4 2 3 2 2" xfId="45064"/>
    <cellStyle name="Normal 4 3 4 4 2 3 3" xfId="41219"/>
    <cellStyle name="Normal 4 3 4 4 2 3 4" xfId="49767"/>
    <cellStyle name="Normal 4 3 4 4 2 3 5" xfId="54388"/>
    <cellStyle name="Normal 4 3 4 4 2 4" xfId="35865"/>
    <cellStyle name="Normal 4 3 4 4 2 4 2" xfId="45062"/>
    <cellStyle name="Normal 4 3 4 4 2 5" xfId="38617"/>
    <cellStyle name="Normal 4 3 4 4 2 6" xfId="49765"/>
    <cellStyle name="Normal 4 3 4 4 2 7" xfId="54386"/>
    <cellStyle name="Normal 4 3 4 4 3" xfId="20853"/>
    <cellStyle name="Normal 4 3 4 4 3 2" xfId="35868"/>
    <cellStyle name="Normal 4 3 4 4 3 2 2" xfId="45065"/>
    <cellStyle name="Normal 4 3 4 4 3 3" xfId="37967"/>
    <cellStyle name="Normal 4 3 4 4 3 4" xfId="49768"/>
    <cellStyle name="Normal 4 3 4 4 3 5" xfId="54389"/>
    <cellStyle name="Normal 4 3 4 4 4" xfId="25276"/>
    <cellStyle name="Normal 4 3 4 4 4 2" xfId="35869"/>
    <cellStyle name="Normal 4 3 4 4 4 2 2" xfId="45066"/>
    <cellStyle name="Normal 4 3 4 4 4 3" xfId="39268"/>
    <cellStyle name="Normal 4 3 4 4 4 4" xfId="49769"/>
    <cellStyle name="Normal 4 3 4 4 4 5" xfId="54390"/>
    <cellStyle name="Normal 4 3 4 4 5" xfId="26556"/>
    <cellStyle name="Normal 4 3 4 4 5 2" xfId="35870"/>
    <cellStyle name="Normal 4 3 4 4 5 2 2" xfId="45067"/>
    <cellStyle name="Normal 4 3 4 4 5 3" xfId="40567"/>
    <cellStyle name="Normal 4 3 4 4 5 4" xfId="49770"/>
    <cellStyle name="Normal 4 3 4 4 5 5" xfId="54391"/>
    <cellStyle name="Normal 4 3 4 4 6" xfId="35864"/>
    <cellStyle name="Normal 4 3 4 4 6 2" xfId="45061"/>
    <cellStyle name="Normal 4 3 4 4 7" xfId="37307"/>
    <cellStyle name="Normal 4 3 4 4 8" xfId="49764"/>
    <cellStyle name="Normal 4 3 4 4 9" xfId="54385"/>
    <cellStyle name="Normal 4 3 4 5" xfId="22653"/>
    <cellStyle name="Normal 4 3 4 5 2" xfId="25497"/>
    <cellStyle name="Normal 4 3 4 5 2 2" xfId="35872"/>
    <cellStyle name="Normal 4 3 4 5 2 2 2" xfId="45069"/>
    <cellStyle name="Normal 4 3 4 5 2 3" xfId="39497"/>
    <cellStyle name="Normal 4 3 4 5 2 4" xfId="49772"/>
    <cellStyle name="Normal 4 3 4 5 2 5" xfId="54393"/>
    <cellStyle name="Normal 4 3 4 5 3" xfId="26777"/>
    <cellStyle name="Normal 4 3 4 5 3 2" xfId="35873"/>
    <cellStyle name="Normal 4 3 4 5 3 2 2" xfId="45070"/>
    <cellStyle name="Normal 4 3 4 5 3 3" xfId="40798"/>
    <cellStyle name="Normal 4 3 4 5 3 4" xfId="49773"/>
    <cellStyle name="Normal 4 3 4 5 3 5" xfId="54394"/>
    <cellStyle name="Normal 4 3 4 5 4" xfId="35871"/>
    <cellStyle name="Normal 4 3 4 5 4 2" xfId="45068"/>
    <cellStyle name="Normal 4 3 4 5 5" xfId="38196"/>
    <cellStyle name="Normal 4 3 4 5 6" xfId="49771"/>
    <cellStyle name="Normal 4 3 4 5 7" xfId="54392"/>
    <cellStyle name="Normal 4 3 4 6" xfId="20438"/>
    <cellStyle name="Normal 4 3 4 6 2" xfId="35874"/>
    <cellStyle name="Normal 4 3 4 6 2 2" xfId="45071"/>
    <cellStyle name="Normal 4 3 4 6 3" xfId="37547"/>
    <cellStyle name="Normal 4 3 4 6 4" xfId="49774"/>
    <cellStyle name="Normal 4 3 4 6 5" xfId="54395"/>
    <cellStyle name="Normal 4 3 4 7" xfId="24860"/>
    <cellStyle name="Normal 4 3 4 7 2" xfId="35875"/>
    <cellStyle name="Normal 4 3 4 7 2 2" xfId="45072"/>
    <cellStyle name="Normal 4 3 4 7 3" xfId="38848"/>
    <cellStyle name="Normal 4 3 4 7 4" xfId="49775"/>
    <cellStyle name="Normal 4 3 4 7 5" xfId="54396"/>
    <cellStyle name="Normal 4 3 4 8" xfId="26136"/>
    <cellStyle name="Normal 4 3 4 8 2" xfId="35876"/>
    <cellStyle name="Normal 4 3 4 8 2 2" xfId="45073"/>
    <cellStyle name="Normal 4 3 4 8 3" xfId="40146"/>
    <cellStyle name="Normal 4 3 4 8 4" xfId="49776"/>
    <cellStyle name="Normal 4 3 4 8 5" xfId="54397"/>
    <cellStyle name="Normal 4 3 4 9" xfId="35835"/>
    <cellStyle name="Normal 4 3 4 9 2" xfId="45032"/>
    <cellStyle name="Normal 4 3 5" xfId="6723"/>
    <cellStyle name="Normal 4 3 5 10" xfId="49777"/>
    <cellStyle name="Normal 4 3 5 11" xfId="54398"/>
    <cellStyle name="Normal 4 3 5 12" xfId="18062"/>
    <cellStyle name="Normal 4 3 5 2" xfId="18063"/>
    <cellStyle name="Normal 4 3 5 2 2" xfId="23070"/>
    <cellStyle name="Normal 4 3 5 2 2 2" xfId="25912"/>
    <cellStyle name="Normal 4 3 5 2 2 2 2" xfId="35880"/>
    <cellStyle name="Normal 4 3 5 2 2 2 2 2" xfId="45077"/>
    <cellStyle name="Normal 4 3 5 2 2 2 3" xfId="39919"/>
    <cellStyle name="Normal 4 3 5 2 2 2 4" xfId="49780"/>
    <cellStyle name="Normal 4 3 5 2 2 2 5" xfId="54401"/>
    <cellStyle name="Normal 4 3 5 2 2 3" xfId="27195"/>
    <cellStyle name="Normal 4 3 5 2 2 3 2" xfId="35881"/>
    <cellStyle name="Normal 4 3 5 2 2 3 2 2" xfId="45078"/>
    <cellStyle name="Normal 4 3 5 2 2 3 3" xfId="41221"/>
    <cellStyle name="Normal 4 3 5 2 2 3 4" xfId="49781"/>
    <cellStyle name="Normal 4 3 5 2 2 3 5" xfId="54402"/>
    <cellStyle name="Normal 4 3 5 2 2 4" xfId="35879"/>
    <cellStyle name="Normal 4 3 5 2 2 4 2" xfId="45076"/>
    <cellStyle name="Normal 4 3 5 2 2 5" xfId="38619"/>
    <cellStyle name="Normal 4 3 5 2 2 6" xfId="49779"/>
    <cellStyle name="Normal 4 3 5 2 2 7" xfId="54400"/>
    <cellStyle name="Normal 4 3 5 2 3" xfId="20855"/>
    <cellStyle name="Normal 4 3 5 2 3 2" xfId="35882"/>
    <cellStyle name="Normal 4 3 5 2 3 2 2" xfId="45079"/>
    <cellStyle name="Normal 4 3 5 2 3 3" xfId="37969"/>
    <cellStyle name="Normal 4 3 5 2 3 4" xfId="49782"/>
    <cellStyle name="Normal 4 3 5 2 3 5" xfId="54403"/>
    <cellStyle name="Normal 4 3 5 2 4" xfId="25278"/>
    <cellStyle name="Normal 4 3 5 2 4 2" xfId="35883"/>
    <cellStyle name="Normal 4 3 5 2 4 2 2" xfId="45080"/>
    <cellStyle name="Normal 4 3 5 2 4 3" xfId="39270"/>
    <cellStyle name="Normal 4 3 5 2 4 4" xfId="49783"/>
    <cellStyle name="Normal 4 3 5 2 4 5" xfId="54404"/>
    <cellStyle name="Normal 4 3 5 2 5" xfId="26558"/>
    <cellStyle name="Normal 4 3 5 2 5 2" xfId="35884"/>
    <cellStyle name="Normal 4 3 5 2 5 2 2" xfId="45081"/>
    <cellStyle name="Normal 4 3 5 2 5 3" xfId="40569"/>
    <cellStyle name="Normal 4 3 5 2 5 4" xfId="49784"/>
    <cellStyle name="Normal 4 3 5 2 5 5" xfId="54405"/>
    <cellStyle name="Normal 4 3 5 2 6" xfId="35878"/>
    <cellStyle name="Normal 4 3 5 2 6 2" xfId="45075"/>
    <cellStyle name="Normal 4 3 5 2 7" xfId="37309"/>
    <cellStyle name="Normal 4 3 5 2 8" xfId="49778"/>
    <cellStyle name="Normal 4 3 5 2 9" xfId="54399"/>
    <cellStyle name="Normal 4 3 5 3" xfId="18064"/>
    <cellStyle name="Normal 4 3 5 3 2" xfId="23071"/>
    <cellStyle name="Normal 4 3 5 3 2 2" xfId="25913"/>
    <cellStyle name="Normal 4 3 5 3 2 2 2" xfId="35887"/>
    <cellStyle name="Normal 4 3 5 3 2 2 2 2" xfId="45084"/>
    <cellStyle name="Normal 4 3 5 3 2 2 3" xfId="39920"/>
    <cellStyle name="Normal 4 3 5 3 2 2 4" xfId="49787"/>
    <cellStyle name="Normal 4 3 5 3 2 2 5" xfId="54408"/>
    <cellStyle name="Normal 4 3 5 3 2 3" xfId="27196"/>
    <cellStyle name="Normal 4 3 5 3 2 3 2" xfId="35888"/>
    <cellStyle name="Normal 4 3 5 3 2 3 2 2" xfId="45085"/>
    <cellStyle name="Normal 4 3 5 3 2 3 3" xfId="41222"/>
    <cellStyle name="Normal 4 3 5 3 2 3 4" xfId="49788"/>
    <cellStyle name="Normal 4 3 5 3 2 3 5" xfId="54409"/>
    <cellStyle name="Normal 4 3 5 3 2 4" xfId="35886"/>
    <cellStyle name="Normal 4 3 5 3 2 4 2" xfId="45083"/>
    <cellStyle name="Normal 4 3 5 3 2 5" xfId="38620"/>
    <cellStyle name="Normal 4 3 5 3 2 6" xfId="49786"/>
    <cellStyle name="Normal 4 3 5 3 2 7" xfId="54407"/>
    <cellStyle name="Normal 4 3 5 3 3" xfId="20856"/>
    <cellStyle name="Normal 4 3 5 3 3 2" xfId="35889"/>
    <cellStyle name="Normal 4 3 5 3 3 2 2" xfId="45086"/>
    <cellStyle name="Normal 4 3 5 3 3 3" xfId="37970"/>
    <cellStyle name="Normal 4 3 5 3 3 4" xfId="49789"/>
    <cellStyle name="Normal 4 3 5 3 3 5" xfId="54410"/>
    <cellStyle name="Normal 4 3 5 3 4" xfId="25279"/>
    <cellStyle name="Normal 4 3 5 3 4 2" xfId="35890"/>
    <cellStyle name="Normal 4 3 5 3 4 2 2" xfId="45087"/>
    <cellStyle name="Normal 4 3 5 3 4 3" xfId="39271"/>
    <cellStyle name="Normal 4 3 5 3 4 4" xfId="49790"/>
    <cellStyle name="Normal 4 3 5 3 4 5" xfId="54411"/>
    <cellStyle name="Normal 4 3 5 3 5" xfId="26559"/>
    <cellStyle name="Normal 4 3 5 3 5 2" xfId="35891"/>
    <cellStyle name="Normal 4 3 5 3 5 2 2" xfId="45088"/>
    <cellStyle name="Normal 4 3 5 3 5 3" xfId="40570"/>
    <cellStyle name="Normal 4 3 5 3 5 4" xfId="49791"/>
    <cellStyle name="Normal 4 3 5 3 5 5" xfId="54412"/>
    <cellStyle name="Normal 4 3 5 3 6" xfId="35885"/>
    <cellStyle name="Normal 4 3 5 3 6 2" xfId="45082"/>
    <cellStyle name="Normal 4 3 5 3 7" xfId="37310"/>
    <cellStyle name="Normal 4 3 5 3 8" xfId="49785"/>
    <cellStyle name="Normal 4 3 5 3 9" xfId="54406"/>
    <cellStyle name="Normal 4 3 5 4" xfId="23069"/>
    <cellStyle name="Normal 4 3 5 4 2" xfId="25911"/>
    <cellStyle name="Normal 4 3 5 4 2 2" xfId="35893"/>
    <cellStyle name="Normal 4 3 5 4 2 2 2" xfId="45090"/>
    <cellStyle name="Normal 4 3 5 4 2 3" xfId="39918"/>
    <cellStyle name="Normal 4 3 5 4 2 4" xfId="49793"/>
    <cellStyle name="Normal 4 3 5 4 2 5" xfId="54414"/>
    <cellStyle name="Normal 4 3 5 4 3" xfId="27194"/>
    <cellStyle name="Normal 4 3 5 4 3 2" xfId="35894"/>
    <cellStyle name="Normal 4 3 5 4 3 2 2" xfId="45091"/>
    <cellStyle name="Normal 4 3 5 4 3 3" xfId="41220"/>
    <cellStyle name="Normal 4 3 5 4 3 4" xfId="49794"/>
    <cellStyle name="Normal 4 3 5 4 3 5" xfId="54415"/>
    <cellStyle name="Normal 4 3 5 4 4" xfId="35892"/>
    <cellStyle name="Normal 4 3 5 4 4 2" xfId="45089"/>
    <cellStyle name="Normal 4 3 5 4 5" xfId="38618"/>
    <cellStyle name="Normal 4 3 5 4 6" xfId="49792"/>
    <cellStyle name="Normal 4 3 5 4 7" xfId="54413"/>
    <cellStyle name="Normal 4 3 5 5" xfId="20854"/>
    <cellStyle name="Normal 4 3 5 5 2" xfId="35895"/>
    <cellStyle name="Normal 4 3 5 5 2 2" xfId="45092"/>
    <cellStyle name="Normal 4 3 5 5 3" xfId="37968"/>
    <cellStyle name="Normal 4 3 5 5 4" xfId="49795"/>
    <cellStyle name="Normal 4 3 5 5 5" xfId="54416"/>
    <cellStyle name="Normal 4 3 5 6" xfId="25277"/>
    <cellStyle name="Normal 4 3 5 6 2" xfId="35896"/>
    <cellStyle name="Normal 4 3 5 6 2 2" xfId="45093"/>
    <cellStyle name="Normal 4 3 5 6 3" xfId="39269"/>
    <cellStyle name="Normal 4 3 5 6 4" xfId="49796"/>
    <cellStyle name="Normal 4 3 5 6 5" xfId="54417"/>
    <cellStyle name="Normal 4 3 5 7" xfId="26557"/>
    <cellStyle name="Normal 4 3 5 7 2" xfId="35897"/>
    <cellStyle name="Normal 4 3 5 7 2 2" xfId="45094"/>
    <cellStyle name="Normal 4 3 5 7 3" xfId="40568"/>
    <cellStyle name="Normal 4 3 5 7 4" xfId="49797"/>
    <cellStyle name="Normal 4 3 5 7 5" xfId="54418"/>
    <cellStyle name="Normal 4 3 5 8" xfId="35877"/>
    <cellStyle name="Normal 4 3 5 8 2" xfId="45074"/>
    <cellStyle name="Normal 4 3 5 9" xfId="37308"/>
    <cellStyle name="Normal 4 3 6" xfId="18065"/>
    <cellStyle name="Normal 4 3 6 2" xfId="23072"/>
    <cellStyle name="Normal 4 3 6 2 2" xfId="25914"/>
    <cellStyle name="Normal 4 3 6 2 2 2" xfId="35900"/>
    <cellStyle name="Normal 4 3 6 2 2 2 2" xfId="45097"/>
    <cellStyle name="Normal 4 3 6 2 2 3" xfId="39921"/>
    <cellStyle name="Normal 4 3 6 2 2 4" xfId="49800"/>
    <cellStyle name="Normal 4 3 6 2 2 5" xfId="54421"/>
    <cellStyle name="Normal 4 3 6 2 3" xfId="27197"/>
    <cellStyle name="Normal 4 3 6 2 3 2" xfId="35901"/>
    <cellStyle name="Normal 4 3 6 2 3 2 2" xfId="45098"/>
    <cellStyle name="Normal 4 3 6 2 3 3" xfId="41223"/>
    <cellStyle name="Normal 4 3 6 2 3 4" xfId="49801"/>
    <cellStyle name="Normal 4 3 6 2 3 5" xfId="54422"/>
    <cellStyle name="Normal 4 3 6 2 4" xfId="35899"/>
    <cellStyle name="Normal 4 3 6 2 4 2" xfId="45096"/>
    <cellStyle name="Normal 4 3 6 2 5" xfId="38621"/>
    <cellStyle name="Normal 4 3 6 2 6" xfId="49799"/>
    <cellStyle name="Normal 4 3 6 2 7" xfId="54420"/>
    <cellStyle name="Normal 4 3 6 3" xfId="20857"/>
    <cellStyle name="Normal 4 3 6 3 2" xfId="35902"/>
    <cellStyle name="Normal 4 3 6 3 2 2" xfId="45099"/>
    <cellStyle name="Normal 4 3 6 3 3" xfId="37971"/>
    <cellStyle name="Normal 4 3 6 3 4" xfId="49802"/>
    <cellStyle name="Normal 4 3 6 3 5" xfId="54423"/>
    <cellStyle name="Normal 4 3 6 4" xfId="25280"/>
    <cellStyle name="Normal 4 3 6 4 2" xfId="35903"/>
    <cellStyle name="Normal 4 3 6 4 2 2" xfId="45100"/>
    <cellStyle name="Normal 4 3 6 4 3" xfId="39272"/>
    <cellStyle name="Normal 4 3 6 4 4" xfId="49803"/>
    <cellStyle name="Normal 4 3 6 4 5" xfId="54424"/>
    <cellStyle name="Normal 4 3 6 5" xfId="26560"/>
    <cellStyle name="Normal 4 3 6 5 2" xfId="35904"/>
    <cellStyle name="Normal 4 3 6 5 2 2" xfId="45101"/>
    <cellStyle name="Normal 4 3 6 5 3" xfId="40571"/>
    <cellStyle name="Normal 4 3 6 5 4" xfId="49804"/>
    <cellStyle name="Normal 4 3 6 5 5" xfId="54425"/>
    <cellStyle name="Normal 4 3 6 6" xfId="35898"/>
    <cellStyle name="Normal 4 3 6 6 2" xfId="45095"/>
    <cellStyle name="Normal 4 3 6 7" xfId="37311"/>
    <cellStyle name="Normal 4 3 6 8" xfId="49798"/>
    <cellStyle name="Normal 4 3 6 9" xfId="54419"/>
    <cellStyle name="Normal 4 3 7" xfId="18066"/>
    <cellStyle name="Normal 4 3 7 2" xfId="23073"/>
    <cellStyle name="Normal 4 3 7 2 2" xfId="25915"/>
    <cellStyle name="Normal 4 3 7 2 2 2" xfId="35907"/>
    <cellStyle name="Normal 4 3 7 2 2 2 2" xfId="45104"/>
    <cellStyle name="Normal 4 3 7 2 2 3" xfId="39922"/>
    <cellStyle name="Normal 4 3 7 2 2 4" xfId="49807"/>
    <cellStyle name="Normal 4 3 7 2 2 5" xfId="54428"/>
    <cellStyle name="Normal 4 3 7 2 3" xfId="27198"/>
    <cellStyle name="Normal 4 3 7 2 3 2" xfId="35908"/>
    <cellStyle name="Normal 4 3 7 2 3 2 2" xfId="45105"/>
    <cellStyle name="Normal 4 3 7 2 3 3" xfId="41224"/>
    <cellStyle name="Normal 4 3 7 2 3 4" xfId="49808"/>
    <cellStyle name="Normal 4 3 7 2 3 5" xfId="54429"/>
    <cellStyle name="Normal 4 3 7 2 4" xfId="35906"/>
    <cellStyle name="Normal 4 3 7 2 4 2" xfId="45103"/>
    <cellStyle name="Normal 4 3 7 2 5" xfId="38622"/>
    <cellStyle name="Normal 4 3 7 2 6" xfId="49806"/>
    <cellStyle name="Normal 4 3 7 2 7" xfId="54427"/>
    <cellStyle name="Normal 4 3 7 3" xfId="20858"/>
    <cellStyle name="Normal 4 3 7 3 2" xfId="35909"/>
    <cellStyle name="Normal 4 3 7 3 2 2" xfId="45106"/>
    <cellStyle name="Normal 4 3 7 3 3" xfId="37972"/>
    <cellStyle name="Normal 4 3 7 3 4" xfId="49809"/>
    <cellStyle name="Normal 4 3 7 3 5" xfId="54430"/>
    <cellStyle name="Normal 4 3 7 4" xfId="25281"/>
    <cellStyle name="Normal 4 3 7 4 2" xfId="35910"/>
    <cellStyle name="Normal 4 3 7 4 2 2" xfId="45107"/>
    <cellStyle name="Normal 4 3 7 4 3" xfId="39273"/>
    <cellStyle name="Normal 4 3 7 4 4" xfId="49810"/>
    <cellStyle name="Normal 4 3 7 4 5" xfId="54431"/>
    <cellStyle name="Normal 4 3 7 5" xfId="26561"/>
    <cellStyle name="Normal 4 3 7 5 2" xfId="35911"/>
    <cellStyle name="Normal 4 3 7 5 2 2" xfId="45108"/>
    <cellStyle name="Normal 4 3 7 5 3" xfId="40572"/>
    <cellStyle name="Normal 4 3 7 5 4" xfId="49811"/>
    <cellStyle name="Normal 4 3 7 5 5" xfId="54432"/>
    <cellStyle name="Normal 4 3 7 6" xfId="35905"/>
    <cellStyle name="Normal 4 3 7 6 2" xfId="45102"/>
    <cellStyle name="Normal 4 3 7 7" xfId="37312"/>
    <cellStyle name="Normal 4 3 7 8" xfId="49805"/>
    <cellStyle name="Normal 4 3 7 9" xfId="54426"/>
    <cellStyle name="Normal 4 3 8" xfId="18067"/>
    <cellStyle name="Normal 4 3 8 2" xfId="23074"/>
    <cellStyle name="Normal 4 3 8 2 2" xfId="25916"/>
    <cellStyle name="Normal 4 3 8 2 2 2" xfId="35914"/>
    <cellStyle name="Normal 4 3 8 2 2 2 2" xfId="45111"/>
    <cellStyle name="Normal 4 3 8 2 2 3" xfId="39923"/>
    <cellStyle name="Normal 4 3 8 2 2 4" xfId="49814"/>
    <cellStyle name="Normal 4 3 8 2 2 5" xfId="54435"/>
    <cellStyle name="Normal 4 3 8 2 3" xfId="27199"/>
    <cellStyle name="Normal 4 3 8 2 3 2" xfId="35915"/>
    <cellStyle name="Normal 4 3 8 2 3 2 2" xfId="45112"/>
    <cellStyle name="Normal 4 3 8 2 3 3" xfId="41225"/>
    <cellStyle name="Normal 4 3 8 2 3 4" xfId="49815"/>
    <cellStyle name="Normal 4 3 8 2 3 5" xfId="54436"/>
    <cellStyle name="Normal 4 3 8 2 4" xfId="35913"/>
    <cellStyle name="Normal 4 3 8 2 4 2" xfId="45110"/>
    <cellStyle name="Normal 4 3 8 2 5" xfId="38623"/>
    <cellStyle name="Normal 4 3 8 2 6" xfId="49813"/>
    <cellStyle name="Normal 4 3 8 2 7" xfId="54434"/>
    <cellStyle name="Normal 4 3 8 3" xfId="20859"/>
    <cellStyle name="Normal 4 3 8 3 2" xfId="35916"/>
    <cellStyle name="Normal 4 3 8 3 2 2" xfId="45113"/>
    <cellStyle name="Normal 4 3 8 3 3" xfId="37973"/>
    <cellStyle name="Normal 4 3 8 3 4" xfId="49816"/>
    <cellStyle name="Normal 4 3 8 3 5" xfId="54437"/>
    <cellStyle name="Normal 4 3 8 4" xfId="25282"/>
    <cellStyle name="Normal 4 3 8 4 2" xfId="35917"/>
    <cellStyle name="Normal 4 3 8 4 2 2" xfId="45114"/>
    <cellStyle name="Normal 4 3 8 4 3" xfId="39274"/>
    <cellStyle name="Normal 4 3 8 4 4" xfId="49817"/>
    <cellStyle name="Normal 4 3 8 4 5" xfId="54438"/>
    <cellStyle name="Normal 4 3 8 5" xfId="26562"/>
    <cellStyle name="Normal 4 3 8 5 2" xfId="35918"/>
    <cellStyle name="Normal 4 3 8 5 2 2" xfId="45115"/>
    <cellStyle name="Normal 4 3 8 5 3" xfId="40573"/>
    <cellStyle name="Normal 4 3 8 5 4" xfId="49818"/>
    <cellStyle name="Normal 4 3 8 5 5" xfId="54439"/>
    <cellStyle name="Normal 4 3 8 6" xfId="35912"/>
    <cellStyle name="Normal 4 3 8 6 2" xfId="45109"/>
    <cellStyle name="Normal 4 3 8 7" xfId="37313"/>
    <cellStyle name="Normal 4 3 8 8" xfId="49812"/>
    <cellStyle name="Normal 4 3 8 9" xfId="54433"/>
    <cellStyle name="Normal 4 3 9" xfId="17244"/>
    <cellStyle name="Normal 4 30" xfId="15540"/>
    <cellStyle name="Normal 4 30 2" xfId="15541"/>
    <cellStyle name="Normal 4 31" xfId="15542"/>
    <cellStyle name="Normal 4 31 2" xfId="15543"/>
    <cellStyle name="Normal 4 32" xfId="15544"/>
    <cellStyle name="Normal 4 32 2" xfId="15545"/>
    <cellStyle name="Normal 4 33" xfId="15546"/>
    <cellStyle name="Normal 4 33 2" xfId="15547"/>
    <cellStyle name="Normal 4 34" xfId="15548"/>
    <cellStyle name="Normal 4 35" xfId="15549"/>
    <cellStyle name="Normal 4 36" xfId="15550"/>
    <cellStyle name="Normal 4 37" xfId="15551"/>
    <cellStyle name="Normal 4 38" xfId="15552"/>
    <cellStyle name="Normal 4 39" xfId="15553"/>
    <cellStyle name="Normal 4 4" xfId="15554"/>
    <cellStyle name="Normal 4 4 2" xfId="15555"/>
    <cellStyle name="Normal 4 4 2 10" xfId="37314"/>
    <cellStyle name="Normal 4 4 2 11" xfId="49819"/>
    <cellStyle name="Normal 4 4 2 12" xfId="54440"/>
    <cellStyle name="Normal 4 4 2 13" xfId="18068"/>
    <cellStyle name="Normal 4 4 2 2" xfId="18069"/>
    <cellStyle name="Normal 4 4 2 2 10" xfId="49820"/>
    <cellStyle name="Normal 4 4 2 2 11" xfId="54441"/>
    <cellStyle name="Normal 4 4 2 2 2" xfId="18070"/>
    <cellStyle name="Normal 4 4 2 2 2 2" xfId="23077"/>
    <cellStyle name="Normal 4 4 2 2 2 2 2" xfId="25919"/>
    <cellStyle name="Normal 4 4 2 2 2 2 2 2" xfId="35923"/>
    <cellStyle name="Normal 4 4 2 2 2 2 2 2 2" xfId="45120"/>
    <cellStyle name="Normal 4 4 2 2 2 2 2 3" xfId="39926"/>
    <cellStyle name="Normal 4 4 2 2 2 2 2 4" xfId="49823"/>
    <cellStyle name="Normal 4 4 2 2 2 2 2 5" xfId="54444"/>
    <cellStyle name="Normal 4 4 2 2 2 2 3" xfId="27202"/>
    <cellStyle name="Normal 4 4 2 2 2 2 3 2" xfId="35924"/>
    <cellStyle name="Normal 4 4 2 2 2 2 3 2 2" xfId="45121"/>
    <cellStyle name="Normal 4 4 2 2 2 2 3 3" xfId="41228"/>
    <cellStyle name="Normal 4 4 2 2 2 2 3 4" xfId="49824"/>
    <cellStyle name="Normal 4 4 2 2 2 2 3 5" xfId="54445"/>
    <cellStyle name="Normal 4 4 2 2 2 2 4" xfId="35922"/>
    <cellStyle name="Normal 4 4 2 2 2 2 4 2" xfId="45119"/>
    <cellStyle name="Normal 4 4 2 2 2 2 5" xfId="38626"/>
    <cellStyle name="Normal 4 4 2 2 2 2 6" xfId="49822"/>
    <cellStyle name="Normal 4 4 2 2 2 2 7" xfId="54443"/>
    <cellStyle name="Normal 4 4 2 2 2 3" xfId="20862"/>
    <cellStyle name="Normal 4 4 2 2 2 3 2" xfId="35925"/>
    <cellStyle name="Normal 4 4 2 2 2 3 2 2" xfId="45122"/>
    <cellStyle name="Normal 4 4 2 2 2 3 3" xfId="37976"/>
    <cellStyle name="Normal 4 4 2 2 2 3 4" xfId="49825"/>
    <cellStyle name="Normal 4 4 2 2 2 3 5" xfId="54446"/>
    <cellStyle name="Normal 4 4 2 2 2 4" xfId="25285"/>
    <cellStyle name="Normal 4 4 2 2 2 4 2" xfId="35926"/>
    <cellStyle name="Normal 4 4 2 2 2 4 2 2" xfId="45123"/>
    <cellStyle name="Normal 4 4 2 2 2 4 3" xfId="39277"/>
    <cellStyle name="Normal 4 4 2 2 2 4 4" xfId="49826"/>
    <cellStyle name="Normal 4 4 2 2 2 4 5" xfId="54447"/>
    <cellStyle name="Normal 4 4 2 2 2 5" xfId="26565"/>
    <cellStyle name="Normal 4 4 2 2 2 5 2" xfId="35927"/>
    <cellStyle name="Normal 4 4 2 2 2 5 2 2" xfId="45124"/>
    <cellStyle name="Normal 4 4 2 2 2 5 3" xfId="40576"/>
    <cellStyle name="Normal 4 4 2 2 2 5 4" xfId="49827"/>
    <cellStyle name="Normal 4 4 2 2 2 5 5" xfId="54448"/>
    <cellStyle name="Normal 4 4 2 2 2 6" xfId="35921"/>
    <cellStyle name="Normal 4 4 2 2 2 6 2" xfId="45118"/>
    <cellStyle name="Normal 4 4 2 2 2 7" xfId="37316"/>
    <cellStyle name="Normal 4 4 2 2 2 8" xfId="49821"/>
    <cellStyle name="Normal 4 4 2 2 2 9" xfId="54442"/>
    <cellStyle name="Normal 4 4 2 2 3" xfId="18071"/>
    <cellStyle name="Normal 4 4 2 2 3 2" xfId="23078"/>
    <cellStyle name="Normal 4 4 2 2 3 2 2" xfId="25920"/>
    <cellStyle name="Normal 4 4 2 2 3 2 2 2" xfId="35930"/>
    <cellStyle name="Normal 4 4 2 2 3 2 2 2 2" xfId="45127"/>
    <cellStyle name="Normal 4 4 2 2 3 2 2 3" xfId="39927"/>
    <cellStyle name="Normal 4 4 2 2 3 2 2 4" xfId="49830"/>
    <cellStyle name="Normal 4 4 2 2 3 2 2 5" xfId="54451"/>
    <cellStyle name="Normal 4 4 2 2 3 2 3" xfId="27203"/>
    <cellStyle name="Normal 4 4 2 2 3 2 3 2" xfId="35931"/>
    <cellStyle name="Normal 4 4 2 2 3 2 3 2 2" xfId="45128"/>
    <cellStyle name="Normal 4 4 2 2 3 2 3 3" xfId="41229"/>
    <cellStyle name="Normal 4 4 2 2 3 2 3 4" xfId="49831"/>
    <cellStyle name="Normal 4 4 2 2 3 2 3 5" xfId="54452"/>
    <cellStyle name="Normal 4 4 2 2 3 2 4" xfId="35929"/>
    <cellStyle name="Normal 4 4 2 2 3 2 4 2" xfId="45126"/>
    <cellStyle name="Normal 4 4 2 2 3 2 5" xfId="38627"/>
    <cellStyle name="Normal 4 4 2 2 3 2 6" xfId="49829"/>
    <cellStyle name="Normal 4 4 2 2 3 2 7" xfId="54450"/>
    <cellStyle name="Normal 4 4 2 2 3 3" xfId="20863"/>
    <cellStyle name="Normal 4 4 2 2 3 3 2" xfId="35932"/>
    <cellStyle name="Normal 4 4 2 2 3 3 2 2" xfId="45129"/>
    <cellStyle name="Normal 4 4 2 2 3 3 3" xfId="37977"/>
    <cellStyle name="Normal 4 4 2 2 3 3 4" xfId="49832"/>
    <cellStyle name="Normal 4 4 2 2 3 3 5" xfId="54453"/>
    <cellStyle name="Normal 4 4 2 2 3 4" xfId="25286"/>
    <cellStyle name="Normal 4 4 2 2 3 4 2" xfId="35933"/>
    <cellStyle name="Normal 4 4 2 2 3 4 2 2" xfId="45130"/>
    <cellStyle name="Normal 4 4 2 2 3 4 3" xfId="39278"/>
    <cellStyle name="Normal 4 4 2 2 3 4 4" xfId="49833"/>
    <cellStyle name="Normal 4 4 2 2 3 4 5" xfId="54454"/>
    <cellStyle name="Normal 4 4 2 2 3 5" xfId="26566"/>
    <cellStyle name="Normal 4 4 2 2 3 5 2" xfId="35934"/>
    <cellStyle name="Normal 4 4 2 2 3 5 2 2" xfId="45131"/>
    <cellStyle name="Normal 4 4 2 2 3 5 3" xfId="40577"/>
    <cellStyle name="Normal 4 4 2 2 3 5 4" xfId="49834"/>
    <cellStyle name="Normal 4 4 2 2 3 5 5" xfId="54455"/>
    <cellStyle name="Normal 4 4 2 2 3 6" xfId="35928"/>
    <cellStyle name="Normal 4 4 2 2 3 6 2" xfId="45125"/>
    <cellStyle name="Normal 4 4 2 2 3 7" xfId="37317"/>
    <cellStyle name="Normal 4 4 2 2 3 8" xfId="49828"/>
    <cellStyle name="Normal 4 4 2 2 3 9" xfId="54449"/>
    <cellStyle name="Normal 4 4 2 2 4" xfId="23076"/>
    <cellStyle name="Normal 4 4 2 2 4 2" xfId="25918"/>
    <cellStyle name="Normal 4 4 2 2 4 2 2" xfId="35936"/>
    <cellStyle name="Normal 4 4 2 2 4 2 2 2" xfId="45133"/>
    <cellStyle name="Normal 4 4 2 2 4 2 3" xfId="39925"/>
    <cellStyle name="Normal 4 4 2 2 4 2 4" xfId="49836"/>
    <cellStyle name="Normal 4 4 2 2 4 2 5" xfId="54457"/>
    <cellStyle name="Normal 4 4 2 2 4 3" xfId="27201"/>
    <cellStyle name="Normal 4 4 2 2 4 3 2" xfId="35937"/>
    <cellStyle name="Normal 4 4 2 2 4 3 2 2" xfId="45134"/>
    <cellStyle name="Normal 4 4 2 2 4 3 3" xfId="41227"/>
    <cellStyle name="Normal 4 4 2 2 4 3 4" xfId="49837"/>
    <cellStyle name="Normal 4 4 2 2 4 3 5" xfId="54458"/>
    <cellStyle name="Normal 4 4 2 2 4 4" xfId="35935"/>
    <cellStyle name="Normal 4 4 2 2 4 4 2" xfId="45132"/>
    <cellStyle name="Normal 4 4 2 2 4 5" xfId="38625"/>
    <cellStyle name="Normal 4 4 2 2 4 6" xfId="49835"/>
    <cellStyle name="Normal 4 4 2 2 4 7" xfId="54456"/>
    <cellStyle name="Normal 4 4 2 2 5" xfId="20861"/>
    <cellStyle name="Normal 4 4 2 2 5 2" xfId="35938"/>
    <cellStyle name="Normal 4 4 2 2 5 2 2" xfId="45135"/>
    <cellStyle name="Normal 4 4 2 2 5 3" xfId="37975"/>
    <cellStyle name="Normal 4 4 2 2 5 4" xfId="49838"/>
    <cellStyle name="Normal 4 4 2 2 5 5" xfId="54459"/>
    <cellStyle name="Normal 4 4 2 2 6" xfId="25284"/>
    <cellStyle name="Normal 4 4 2 2 6 2" xfId="35939"/>
    <cellStyle name="Normal 4 4 2 2 6 2 2" xfId="45136"/>
    <cellStyle name="Normal 4 4 2 2 6 3" xfId="39276"/>
    <cellStyle name="Normal 4 4 2 2 6 4" xfId="49839"/>
    <cellStyle name="Normal 4 4 2 2 6 5" xfId="54460"/>
    <cellStyle name="Normal 4 4 2 2 7" xfId="26564"/>
    <cellStyle name="Normal 4 4 2 2 7 2" xfId="35940"/>
    <cellStyle name="Normal 4 4 2 2 7 2 2" xfId="45137"/>
    <cellStyle name="Normal 4 4 2 2 7 3" xfId="40575"/>
    <cellStyle name="Normal 4 4 2 2 7 4" xfId="49840"/>
    <cellStyle name="Normal 4 4 2 2 7 5" xfId="54461"/>
    <cellStyle name="Normal 4 4 2 2 8" xfId="35920"/>
    <cellStyle name="Normal 4 4 2 2 8 2" xfId="45117"/>
    <cellStyle name="Normal 4 4 2 2 9" xfId="37315"/>
    <cellStyle name="Normal 4 4 2 3" xfId="18072"/>
    <cellStyle name="Normal 4 4 2 3 2" xfId="23079"/>
    <cellStyle name="Normal 4 4 2 3 2 2" xfId="25921"/>
    <cellStyle name="Normal 4 4 2 3 2 2 2" xfId="35943"/>
    <cellStyle name="Normal 4 4 2 3 2 2 2 2" xfId="45140"/>
    <cellStyle name="Normal 4 4 2 3 2 2 3" xfId="39928"/>
    <cellStyle name="Normal 4 4 2 3 2 2 4" xfId="49843"/>
    <cellStyle name="Normal 4 4 2 3 2 2 5" xfId="54464"/>
    <cellStyle name="Normal 4 4 2 3 2 3" xfId="27204"/>
    <cellStyle name="Normal 4 4 2 3 2 3 2" xfId="35944"/>
    <cellStyle name="Normal 4 4 2 3 2 3 2 2" xfId="45141"/>
    <cellStyle name="Normal 4 4 2 3 2 3 3" xfId="41230"/>
    <cellStyle name="Normal 4 4 2 3 2 3 4" xfId="49844"/>
    <cellStyle name="Normal 4 4 2 3 2 3 5" xfId="54465"/>
    <cellStyle name="Normal 4 4 2 3 2 4" xfId="35942"/>
    <cellStyle name="Normal 4 4 2 3 2 4 2" xfId="45139"/>
    <cellStyle name="Normal 4 4 2 3 2 5" xfId="38628"/>
    <cellStyle name="Normal 4 4 2 3 2 6" xfId="49842"/>
    <cellStyle name="Normal 4 4 2 3 2 7" xfId="54463"/>
    <cellStyle name="Normal 4 4 2 3 3" xfId="20864"/>
    <cellStyle name="Normal 4 4 2 3 3 2" xfId="35945"/>
    <cellStyle name="Normal 4 4 2 3 3 2 2" xfId="45142"/>
    <cellStyle name="Normal 4 4 2 3 3 3" xfId="37978"/>
    <cellStyle name="Normal 4 4 2 3 3 4" xfId="49845"/>
    <cellStyle name="Normal 4 4 2 3 3 5" xfId="54466"/>
    <cellStyle name="Normal 4 4 2 3 4" xfId="25287"/>
    <cellStyle name="Normal 4 4 2 3 4 2" xfId="35946"/>
    <cellStyle name="Normal 4 4 2 3 4 2 2" xfId="45143"/>
    <cellStyle name="Normal 4 4 2 3 4 3" xfId="39279"/>
    <cellStyle name="Normal 4 4 2 3 4 4" xfId="49846"/>
    <cellStyle name="Normal 4 4 2 3 4 5" xfId="54467"/>
    <cellStyle name="Normal 4 4 2 3 5" xfId="26567"/>
    <cellStyle name="Normal 4 4 2 3 5 2" xfId="35947"/>
    <cellStyle name="Normal 4 4 2 3 5 2 2" xfId="45144"/>
    <cellStyle name="Normal 4 4 2 3 5 3" xfId="40578"/>
    <cellStyle name="Normal 4 4 2 3 5 4" xfId="49847"/>
    <cellStyle name="Normal 4 4 2 3 5 5" xfId="54468"/>
    <cellStyle name="Normal 4 4 2 3 6" xfId="35941"/>
    <cellStyle name="Normal 4 4 2 3 6 2" xfId="45138"/>
    <cellStyle name="Normal 4 4 2 3 7" xfId="37318"/>
    <cellStyle name="Normal 4 4 2 3 8" xfId="49841"/>
    <cellStyle name="Normal 4 4 2 3 9" xfId="54462"/>
    <cellStyle name="Normal 4 4 2 4" xfId="18073"/>
    <cellStyle name="Normal 4 4 2 4 2" xfId="23080"/>
    <cellStyle name="Normal 4 4 2 4 2 2" xfId="25922"/>
    <cellStyle name="Normal 4 4 2 4 2 2 2" xfId="35950"/>
    <cellStyle name="Normal 4 4 2 4 2 2 2 2" xfId="45147"/>
    <cellStyle name="Normal 4 4 2 4 2 2 3" xfId="39929"/>
    <cellStyle name="Normal 4 4 2 4 2 2 4" xfId="49850"/>
    <cellStyle name="Normal 4 4 2 4 2 2 5" xfId="54471"/>
    <cellStyle name="Normal 4 4 2 4 2 3" xfId="27205"/>
    <cellStyle name="Normal 4 4 2 4 2 3 2" xfId="35951"/>
    <cellStyle name="Normal 4 4 2 4 2 3 2 2" xfId="45148"/>
    <cellStyle name="Normal 4 4 2 4 2 3 3" xfId="41231"/>
    <cellStyle name="Normal 4 4 2 4 2 3 4" xfId="49851"/>
    <cellStyle name="Normal 4 4 2 4 2 3 5" xfId="54472"/>
    <cellStyle name="Normal 4 4 2 4 2 4" xfId="35949"/>
    <cellStyle name="Normal 4 4 2 4 2 4 2" xfId="45146"/>
    <cellStyle name="Normal 4 4 2 4 2 5" xfId="38629"/>
    <cellStyle name="Normal 4 4 2 4 2 6" xfId="49849"/>
    <cellStyle name="Normal 4 4 2 4 2 7" xfId="54470"/>
    <cellStyle name="Normal 4 4 2 4 3" xfId="20865"/>
    <cellStyle name="Normal 4 4 2 4 3 2" xfId="35952"/>
    <cellStyle name="Normal 4 4 2 4 3 2 2" xfId="45149"/>
    <cellStyle name="Normal 4 4 2 4 3 3" xfId="37979"/>
    <cellStyle name="Normal 4 4 2 4 3 4" xfId="49852"/>
    <cellStyle name="Normal 4 4 2 4 3 5" xfId="54473"/>
    <cellStyle name="Normal 4 4 2 4 4" xfId="25288"/>
    <cellStyle name="Normal 4 4 2 4 4 2" xfId="35953"/>
    <cellStyle name="Normal 4 4 2 4 4 2 2" xfId="45150"/>
    <cellStyle name="Normal 4 4 2 4 4 3" xfId="39280"/>
    <cellStyle name="Normal 4 4 2 4 4 4" xfId="49853"/>
    <cellStyle name="Normal 4 4 2 4 4 5" xfId="54474"/>
    <cellStyle name="Normal 4 4 2 4 5" xfId="26568"/>
    <cellStyle name="Normal 4 4 2 4 5 2" xfId="35954"/>
    <cellStyle name="Normal 4 4 2 4 5 2 2" xfId="45151"/>
    <cellStyle name="Normal 4 4 2 4 5 3" xfId="40579"/>
    <cellStyle name="Normal 4 4 2 4 5 4" xfId="49854"/>
    <cellStyle name="Normal 4 4 2 4 5 5" xfId="54475"/>
    <cellStyle name="Normal 4 4 2 4 6" xfId="35948"/>
    <cellStyle name="Normal 4 4 2 4 6 2" xfId="45145"/>
    <cellStyle name="Normal 4 4 2 4 7" xfId="37319"/>
    <cellStyle name="Normal 4 4 2 4 8" xfId="49848"/>
    <cellStyle name="Normal 4 4 2 4 9" xfId="54469"/>
    <cellStyle name="Normal 4 4 2 5" xfId="23075"/>
    <cellStyle name="Normal 4 4 2 5 2" xfId="25917"/>
    <cellStyle name="Normal 4 4 2 5 2 2" xfId="35956"/>
    <cellStyle name="Normal 4 4 2 5 2 2 2" xfId="45153"/>
    <cellStyle name="Normal 4 4 2 5 2 3" xfId="39924"/>
    <cellStyle name="Normal 4 4 2 5 2 4" xfId="49856"/>
    <cellStyle name="Normal 4 4 2 5 2 5" xfId="54477"/>
    <cellStyle name="Normal 4 4 2 5 3" xfId="27200"/>
    <cellStyle name="Normal 4 4 2 5 3 2" xfId="35957"/>
    <cellStyle name="Normal 4 4 2 5 3 2 2" xfId="45154"/>
    <cellStyle name="Normal 4 4 2 5 3 3" xfId="41226"/>
    <cellStyle name="Normal 4 4 2 5 3 4" xfId="49857"/>
    <cellStyle name="Normal 4 4 2 5 3 5" xfId="54478"/>
    <cellStyle name="Normal 4 4 2 5 4" xfId="35955"/>
    <cellStyle name="Normal 4 4 2 5 4 2" xfId="45152"/>
    <cellStyle name="Normal 4 4 2 5 5" xfId="38624"/>
    <cellStyle name="Normal 4 4 2 5 6" xfId="49855"/>
    <cellStyle name="Normal 4 4 2 5 7" xfId="54476"/>
    <cellStyle name="Normal 4 4 2 6" xfId="20860"/>
    <cellStyle name="Normal 4 4 2 6 2" xfId="35958"/>
    <cellStyle name="Normal 4 4 2 6 2 2" xfId="45155"/>
    <cellStyle name="Normal 4 4 2 6 3" xfId="37974"/>
    <cellStyle name="Normal 4 4 2 6 4" xfId="49858"/>
    <cellStyle name="Normal 4 4 2 6 5" xfId="54479"/>
    <cellStyle name="Normal 4 4 2 7" xfId="25283"/>
    <cellStyle name="Normal 4 4 2 7 2" xfId="35959"/>
    <cellStyle name="Normal 4 4 2 7 2 2" xfId="45156"/>
    <cellStyle name="Normal 4 4 2 7 3" xfId="39275"/>
    <cellStyle name="Normal 4 4 2 7 4" xfId="49859"/>
    <cellStyle name="Normal 4 4 2 7 5" xfId="54480"/>
    <cellStyle name="Normal 4 4 2 8" xfId="26563"/>
    <cellStyle name="Normal 4 4 2 8 2" xfId="35960"/>
    <cellStyle name="Normal 4 4 2 8 2 2" xfId="45157"/>
    <cellStyle name="Normal 4 4 2 8 3" xfId="40574"/>
    <cellStyle name="Normal 4 4 2 8 4" xfId="49860"/>
    <cellStyle name="Normal 4 4 2 8 5" xfId="54481"/>
    <cellStyle name="Normal 4 4 2 9" xfId="35919"/>
    <cellStyle name="Normal 4 4 2 9 2" xfId="45116"/>
    <cellStyle name="Normal 4 4 3" xfId="15556"/>
    <cellStyle name="Normal 4 4 3 10" xfId="49861"/>
    <cellStyle name="Normal 4 4 3 11" xfId="54482"/>
    <cellStyle name="Normal 4 4 3 12" xfId="18074"/>
    <cellStyle name="Normal 4 4 3 2" xfId="18075"/>
    <cellStyle name="Normal 4 4 3 2 2" xfId="23082"/>
    <cellStyle name="Normal 4 4 3 2 2 2" xfId="25924"/>
    <cellStyle name="Normal 4 4 3 2 2 2 2" xfId="35964"/>
    <cellStyle name="Normal 4 4 3 2 2 2 2 2" xfId="45161"/>
    <cellStyle name="Normal 4 4 3 2 2 2 3" xfId="39931"/>
    <cellStyle name="Normal 4 4 3 2 2 2 4" xfId="49864"/>
    <cellStyle name="Normal 4 4 3 2 2 2 5" xfId="54485"/>
    <cellStyle name="Normal 4 4 3 2 2 3" xfId="27207"/>
    <cellStyle name="Normal 4 4 3 2 2 3 2" xfId="35965"/>
    <cellStyle name="Normal 4 4 3 2 2 3 2 2" xfId="45162"/>
    <cellStyle name="Normal 4 4 3 2 2 3 3" xfId="41233"/>
    <cellStyle name="Normal 4 4 3 2 2 3 4" xfId="49865"/>
    <cellStyle name="Normal 4 4 3 2 2 3 5" xfId="54486"/>
    <cellStyle name="Normal 4 4 3 2 2 4" xfId="35963"/>
    <cellStyle name="Normal 4 4 3 2 2 4 2" xfId="45160"/>
    <cellStyle name="Normal 4 4 3 2 2 5" xfId="38631"/>
    <cellStyle name="Normal 4 4 3 2 2 6" xfId="49863"/>
    <cellStyle name="Normal 4 4 3 2 2 7" xfId="54484"/>
    <cellStyle name="Normal 4 4 3 2 3" xfId="20867"/>
    <cellStyle name="Normal 4 4 3 2 3 2" xfId="35966"/>
    <cellStyle name="Normal 4 4 3 2 3 2 2" xfId="45163"/>
    <cellStyle name="Normal 4 4 3 2 3 3" xfId="37981"/>
    <cellStyle name="Normal 4 4 3 2 3 4" xfId="49866"/>
    <cellStyle name="Normal 4 4 3 2 3 5" xfId="54487"/>
    <cellStyle name="Normal 4 4 3 2 4" xfId="25290"/>
    <cellStyle name="Normal 4 4 3 2 4 2" xfId="35967"/>
    <cellStyle name="Normal 4 4 3 2 4 2 2" xfId="45164"/>
    <cellStyle name="Normal 4 4 3 2 4 3" xfId="39282"/>
    <cellStyle name="Normal 4 4 3 2 4 4" xfId="49867"/>
    <cellStyle name="Normal 4 4 3 2 4 5" xfId="54488"/>
    <cellStyle name="Normal 4 4 3 2 5" xfId="26570"/>
    <cellStyle name="Normal 4 4 3 2 5 2" xfId="35968"/>
    <cellStyle name="Normal 4 4 3 2 5 2 2" xfId="45165"/>
    <cellStyle name="Normal 4 4 3 2 5 3" xfId="40581"/>
    <cellStyle name="Normal 4 4 3 2 5 4" xfId="49868"/>
    <cellStyle name="Normal 4 4 3 2 5 5" xfId="54489"/>
    <cellStyle name="Normal 4 4 3 2 6" xfId="35962"/>
    <cellStyle name="Normal 4 4 3 2 6 2" xfId="45159"/>
    <cellStyle name="Normal 4 4 3 2 7" xfId="37321"/>
    <cellStyle name="Normal 4 4 3 2 8" xfId="49862"/>
    <cellStyle name="Normal 4 4 3 2 9" xfId="54483"/>
    <cellStyle name="Normal 4 4 3 3" xfId="18076"/>
    <cellStyle name="Normal 4 4 3 3 2" xfId="23083"/>
    <cellStyle name="Normal 4 4 3 3 2 2" xfId="25925"/>
    <cellStyle name="Normal 4 4 3 3 2 2 2" xfId="35971"/>
    <cellStyle name="Normal 4 4 3 3 2 2 2 2" xfId="45168"/>
    <cellStyle name="Normal 4 4 3 3 2 2 3" xfId="39932"/>
    <cellStyle name="Normal 4 4 3 3 2 2 4" xfId="49871"/>
    <cellStyle name="Normal 4 4 3 3 2 2 5" xfId="54492"/>
    <cellStyle name="Normal 4 4 3 3 2 3" xfId="27208"/>
    <cellStyle name="Normal 4 4 3 3 2 3 2" xfId="35972"/>
    <cellStyle name="Normal 4 4 3 3 2 3 2 2" xfId="45169"/>
    <cellStyle name="Normal 4 4 3 3 2 3 3" xfId="41234"/>
    <cellStyle name="Normal 4 4 3 3 2 3 4" xfId="49872"/>
    <cellStyle name="Normal 4 4 3 3 2 3 5" xfId="54493"/>
    <cellStyle name="Normal 4 4 3 3 2 4" xfId="35970"/>
    <cellStyle name="Normal 4 4 3 3 2 4 2" xfId="45167"/>
    <cellStyle name="Normal 4 4 3 3 2 5" xfId="38632"/>
    <cellStyle name="Normal 4 4 3 3 2 6" xfId="49870"/>
    <cellStyle name="Normal 4 4 3 3 2 7" xfId="54491"/>
    <cellStyle name="Normal 4 4 3 3 3" xfId="20868"/>
    <cellStyle name="Normal 4 4 3 3 3 2" xfId="35973"/>
    <cellStyle name="Normal 4 4 3 3 3 2 2" xfId="45170"/>
    <cellStyle name="Normal 4 4 3 3 3 3" xfId="37982"/>
    <cellStyle name="Normal 4 4 3 3 3 4" xfId="49873"/>
    <cellStyle name="Normal 4 4 3 3 3 5" xfId="54494"/>
    <cellStyle name="Normal 4 4 3 3 4" xfId="25291"/>
    <cellStyle name="Normal 4 4 3 3 4 2" xfId="35974"/>
    <cellStyle name="Normal 4 4 3 3 4 2 2" xfId="45171"/>
    <cellStyle name="Normal 4 4 3 3 4 3" xfId="39283"/>
    <cellStyle name="Normal 4 4 3 3 4 4" xfId="49874"/>
    <cellStyle name="Normal 4 4 3 3 4 5" xfId="54495"/>
    <cellStyle name="Normal 4 4 3 3 5" xfId="26571"/>
    <cellStyle name="Normal 4 4 3 3 5 2" xfId="35975"/>
    <cellStyle name="Normal 4 4 3 3 5 2 2" xfId="45172"/>
    <cellStyle name="Normal 4 4 3 3 5 3" xfId="40582"/>
    <cellStyle name="Normal 4 4 3 3 5 4" xfId="49875"/>
    <cellStyle name="Normal 4 4 3 3 5 5" xfId="54496"/>
    <cellStyle name="Normal 4 4 3 3 6" xfId="35969"/>
    <cellStyle name="Normal 4 4 3 3 6 2" xfId="45166"/>
    <cellStyle name="Normal 4 4 3 3 7" xfId="37322"/>
    <cellStyle name="Normal 4 4 3 3 8" xfId="49869"/>
    <cellStyle name="Normal 4 4 3 3 9" xfId="54490"/>
    <cellStyle name="Normal 4 4 3 4" xfId="23081"/>
    <cellStyle name="Normal 4 4 3 4 2" xfId="25923"/>
    <cellStyle name="Normal 4 4 3 4 2 2" xfId="35977"/>
    <cellStyle name="Normal 4 4 3 4 2 2 2" xfId="45174"/>
    <cellStyle name="Normal 4 4 3 4 2 3" xfId="39930"/>
    <cellStyle name="Normal 4 4 3 4 2 4" xfId="49877"/>
    <cellStyle name="Normal 4 4 3 4 2 5" xfId="54498"/>
    <cellStyle name="Normal 4 4 3 4 3" xfId="27206"/>
    <cellStyle name="Normal 4 4 3 4 3 2" xfId="35978"/>
    <cellStyle name="Normal 4 4 3 4 3 2 2" xfId="45175"/>
    <cellStyle name="Normal 4 4 3 4 3 3" xfId="41232"/>
    <cellStyle name="Normal 4 4 3 4 3 4" xfId="49878"/>
    <cellStyle name="Normal 4 4 3 4 3 5" xfId="54499"/>
    <cellStyle name="Normal 4 4 3 4 4" xfId="35976"/>
    <cellStyle name="Normal 4 4 3 4 4 2" xfId="45173"/>
    <cellStyle name="Normal 4 4 3 4 5" xfId="38630"/>
    <cellStyle name="Normal 4 4 3 4 6" xfId="49876"/>
    <cellStyle name="Normal 4 4 3 4 7" xfId="54497"/>
    <cellStyle name="Normal 4 4 3 5" xfId="20866"/>
    <cellStyle name="Normal 4 4 3 5 2" xfId="35979"/>
    <cellStyle name="Normal 4 4 3 5 2 2" xfId="45176"/>
    <cellStyle name="Normal 4 4 3 5 3" xfId="37980"/>
    <cellStyle name="Normal 4 4 3 5 4" xfId="49879"/>
    <cellStyle name="Normal 4 4 3 5 5" xfId="54500"/>
    <cellStyle name="Normal 4 4 3 6" xfId="25289"/>
    <cellStyle name="Normal 4 4 3 6 2" xfId="35980"/>
    <cellStyle name="Normal 4 4 3 6 2 2" xfId="45177"/>
    <cellStyle name="Normal 4 4 3 6 3" xfId="39281"/>
    <cellStyle name="Normal 4 4 3 6 4" xfId="49880"/>
    <cellStyle name="Normal 4 4 3 6 5" xfId="54501"/>
    <cellStyle name="Normal 4 4 3 7" xfId="26569"/>
    <cellStyle name="Normal 4 4 3 7 2" xfId="35981"/>
    <cellStyle name="Normal 4 4 3 7 2 2" xfId="45178"/>
    <cellStyle name="Normal 4 4 3 7 3" xfId="40580"/>
    <cellStyle name="Normal 4 4 3 7 4" xfId="49881"/>
    <cellStyle name="Normal 4 4 3 7 5" xfId="54502"/>
    <cellStyle name="Normal 4 4 3 8" xfId="35961"/>
    <cellStyle name="Normal 4 4 3 8 2" xfId="45158"/>
    <cellStyle name="Normal 4 4 3 9" xfId="37320"/>
    <cellStyle name="Normal 4 4 4" xfId="15557"/>
    <cellStyle name="Normal 4 4 4 10" xfId="18077"/>
    <cellStyle name="Normal 4 4 4 2" xfId="23084"/>
    <cellStyle name="Normal 4 4 4 2 2" xfId="25926"/>
    <cellStyle name="Normal 4 4 4 2 2 2" xfId="35984"/>
    <cellStyle name="Normal 4 4 4 2 2 2 2" xfId="45181"/>
    <cellStyle name="Normal 4 4 4 2 2 3" xfId="39933"/>
    <cellStyle name="Normal 4 4 4 2 2 4" xfId="49884"/>
    <cellStyle name="Normal 4 4 4 2 2 5" xfId="54505"/>
    <cellStyle name="Normal 4 4 4 2 3" xfId="27209"/>
    <cellStyle name="Normal 4 4 4 2 3 2" xfId="35985"/>
    <cellStyle name="Normal 4 4 4 2 3 2 2" xfId="45182"/>
    <cellStyle name="Normal 4 4 4 2 3 3" xfId="41235"/>
    <cellStyle name="Normal 4 4 4 2 3 4" xfId="49885"/>
    <cellStyle name="Normal 4 4 4 2 3 5" xfId="54506"/>
    <cellStyle name="Normal 4 4 4 2 4" xfId="35983"/>
    <cellStyle name="Normal 4 4 4 2 4 2" xfId="45180"/>
    <cellStyle name="Normal 4 4 4 2 5" xfId="38633"/>
    <cellStyle name="Normal 4 4 4 2 6" xfId="49883"/>
    <cellStyle name="Normal 4 4 4 2 7" xfId="54504"/>
    <cellStyle name="Normal 4 4 4 3" xfId="20869"/>
    <cellStyle name="Normal 4 4 4 3 2" xfId="35986"/>
    <cellStyle name="Normal 4 4 4 3 2 2" xfId="45183"/>
    <cellStyle name="Normal 4 4 4 3 3" xfId="37983"/>
    <cellStyle name="Normal 4 4 4 3 4" xfId="49886"/>
    <cellStyle name="Normal 4 4 4 3 5" xfId="54507"/>
    <cellStyle name="Normal 4 4 4 4" xfId="25292"/>
    <cellStyle name="Normal 4 4 4 4 2" xfId="35987"/>
    <cellStyle name="Normal 4 4 4 4 2 2" xfId="45184"/>
    <cellStyle name="Normal 4 4 4 4 3" xfId="39284"/>
    <cellStyle name="Normal 4 4 4 4 4" xfId="49887"/>
    <cellStyle name="Normal 4 4 4 4 5" xfId="54508"/>
    <cellStyle name="Normal 4 4 4 5" xfId="26572"/>
    <cellStyle name="Normal 4 4 4 5 2" xfId="35988"/>
    <cellStyle name="Normal 4 4 4 5 2 2" xfId="45185"/>
    <cellStyle name="Normal 4 4 4 5 3" xfId="40583"/>
    <cellStyle name="Normal 4 4 4 5 4" xfId="49888"/>
    <cellStyle name="Normal 4 4 4 5 5" xfId="54509"/>
    <cellStyle name="Normal 4 4 4 6" xfId="35982"/>
    <cellStyle name="Normal 4 4 4 6 2" xfId="45179"/>
    <cellStyle name="Normal 4 4 4 7" xfId="37323"/>
    <cellStyle name="Normal 4 4 4 8" xfId="49882"/>
    <cellStyle name="Normal 4 4 4 9" xfId="54503"/>
    <cellStyle name="Normal 4 4 5" xfId="18078"/>
    <cellStyle name="Normal 4 4 5 2" xfId="23085"/>
    <cellStyle name="Normal 4 4 5 2 2" xfId="25927"/>
    <cellStyle name="Normal 4 4 5 2 2 2" xfId="35991"/>
    <cellStyle name="Normal 4 4 5 2 2 2 2" xfId="45188"/>
    <cellStyle name="Normal 4 4 5 2 2 3" xfId="39934"/>
    <cellStyle name="Normal 4 4 5 2 2 4" xfId="49891"/>
    <cellStyle name="Normal 4 4 5 2 2 5" xfId="54512"/>
    <cellStyle name="Normal 4 4 5 2 3" xfId="27210"/>
    <cellStyle name="Normal 4 4 5 2 3 2" xfId="35992"/>
    <cellStyle name="Normal 4 4 5 2 3 2 2" xfId="45189"/>
    <cellStyle name="Normal 4 4 5 2 3 3" xfId="41236"/>
    <cellStyle name="Normal 4 4 5 2 3 4" xfId="49892"/>
    <cellStyle name="Normal 4 4 5 2 3 5" xfId="54513"/>
    <cellStyle name="Normal 4 4 5 2 4" xfId="35990"/>
    <cellStyle name="Normal 4 4 5 2 4 2" xfId="45187"/>
    <cellStyle name="Normal 4 4 5 2 5" xfId="38634"/>
    <cellStyle name="Normal 4 4 5 2 6" xfId="49890"/>
    <cellStyle name="Normal 4 4 5 2 7" xfId="54511"/>
    <cellStyle name="Normal 4 4 5 3" xfId="20870"/>
    <cellStyle name="Normal 4 4 5 3 2" xfId="35993"/>
    <cellStyle name="Normal 4 4 5 3 2 2" xfId="45190"/>
    <cellStyle name="Normal 4 4 5 3 3" xfId="37984"/>
    <cellStyle name="Normal 4 4 5 3 4" xfId="49893"/>
    <cellStyle name="Normal 4 4 5 3 5" xfId="54514"/>
    <cellStyle name="Normal 4 4 5 4" xfId="25293"/>
    <cellStyle name="Normal 4 4 5 4 2" xfId="35994"/>
    <cellStyle name="Normal 4 4 5 4 2 2" xfId="45191"/>
    <cellStyle name="Normal 4 4 5 4 3" xfId="39285"/>
    <cellStyle name="Normal 4 4 5 4 4" xfId="49894"/>
    <cellStyle name="Normal 4 4 5 4 5" xfId="54515"/>
    <cellStyle name="Normal 4 4 5 5" xfId="26573"/>
    <cellStyle name="Normal 4 4 5 5 2" xfId="35995"/>
    <cellStyle name="Normal 4 4 5 5 2 2" xfId="45192"/>
    <cellStyle name="Normal 4 4 5 5 3" xfId="40584"/>
    <cellStyle name="Normal 4 4 5 5 4" xfId="49895"/>
    <cellStyle name="Normal 4 4 5 5 5" xfId="54516"/>
    <cellStyle name="Normal 4 4 5 6" xfId="35989"/>
    <cellStyle name="Normal 4 4 5 6 2" xfId="45186"/>
    <cellStyle name="Normal 4 4 5 7" xfId="37324"/>
    <cellStyle name="Normal 4 4 5 8" xfId="49889"/>
    <cellStyle name="Normal 4 4 5 9" xfId="54510"/>
    <cellStyle name="Normal 4 4 6" xfId="17247"/>
    <cellStyle name="Normal 4 40" xfId="15558"/>
    <cellStyle name="Normal 4 41" xfId="15559"/>
    <cellStyle name="Normal 4 42" xfId="15560"/>
    <cellStyle name="Normal 4 43" xfId="15561"/>
    <cellStyle name="Normal 4 44" xfId="15562"/>
    <cellStyle name="Normal 4 45" xfId="15563"/>
    <cellStyle name="Normal 4 46" xfId="15564"/>
    <cellStyle name="Normal 4 47" xfId="15565"/>
    <cellStyle name="Normal 4 48" xfId="15566"/>
    <cellStyle name="Normal 4 49" xfId="15567"/>
    <cellStyle name="Normal 4 5" xfId="15568"/>
    <cellStyle name="Normal 4 5 2" xfId="15569"/>
    <cellStyle name="Normal 4 5 2 10" xfId="49896"/>
    <cellStyle name="Normal 4 5 2 11" xfId="54517"/>
    <cellStyle name="Normal 4 5 2 12" xfId="18079"/>
    <cellStyle name="Normal 4 5 2 2" xfId="18080"/>
    <cellStyle name="Normal 4 5 2 2 2" xfId="23087"/>
    <cellStyle name="Normal 4 5 2 2 2 2" xfId="25929"/>
    <cellStyle name="Normal 4 5 2 2 2 2 2" xfId="35999"/>
    <cellStyle name="Normal 4 5 2 2 2 2 2 2" xfId="45196"/>
    <cellStyle name="Normal 4 5 2 2 2 2 3" xfId="39936"/>
    <cellStyle name="Normal 4 5 2 2 2 2 4" xfId="49899"/>
    <cellStyle name="Normal 4 5 2 2 2 2 5" xfId="54520"/>
    <cellStyle name="Normal 4 5 2 2 2 3" xfId="27212"/>
    <cellStyle name="Normal 4 5 2 2 2 3 2" xfId="36000"/>
    <cellStyle name="Normal 4 5 2 2 2 3 2 2" xfId="45197"/>
    <cellStyle name="Normal 4 5 2 2 2 3 3" xfId="41238"/>
    <cellStyle name="Normal 4 5 2 2 2 3 4" xfId="49900"/>
    <cellStyle name="Normal 4 5 2 2 2 3 5" xfId="54521"/>
    <cellStyle name="Normal 4 5 2 2 2 4" xfId="35998"/>
    <cellStyle name="Normal 4 5 2 2 2 4 2" xfId="45195"/>
    <cellStyle name="Normal 4 5 2 2 2 5" xfId="38636"/>
    <cellStyle name="Normal 4 5 2 2 2 6" xfId="49898"/>
    <cellStyle name="Normal 4 5 2 2 2 7" xfId="54519"/>
    <cellStyle name="Normal 4 5 2 2 3" xfId="20872"/>
    <cellStyle name="Normal 4 5 2 2 3 2" xfId="36001"/>
    <cellStyle name="Normal 4 5 2 2 3 2 2" xfId="45198"/>
    <cellStyle name="Normal 4 5 2 2 3 3" xfId="37986"/>
    <cellStyle name="Normal 4 5 2 2 3 4" xfId="49901"/>
    <cellStyle name="Normal 4 5 2 2 3 5" xfId="54522"/>
    <cellStyle name="Normal 4 5 2 2 4" xfId="25295"/>
    <cellStyle name="Normal 4 5 2 2 4 2" xfId="36002"/>
    <cellStyle name="Normal 4 5 2 2 4 2 2" xfId="45199"/>
    <cellStyle name="Normal 4 5 2 2 4 3" xfId="39287"/>
    <cellStyle name="Normal 4 5 2 2 4 4" xfId="49902"/>
    <cellStyle name="Normal 4 5 2 2 4 5" xfId="54523"/>
    <cellStyle name="Normal 4 5 2 2 5" xfId="26575"/>
    <cellStyle name="Normal 4 5 2 2 5 2" xfId="36003"/>
    <cellStyle name="Normal 4 5 2 2 5 2 2" xfId="45200"/>
    <cellStyle name="Normal 4 5 2 2 5 3" xfId="40586"/>
    <cellStyle name="Normal 4 5 2 2 5 4" xfId="49903"/>
    <cellStyle name="Normal 4 5 2 2 5 5" xfId="54524"/>
    <cellStyle name="Normal 4 5 2 2 6" xfId="35997"/>
    <cellStyle name="Normal 4 5 2 2 6 2" xfId="45194"/>
    <cellStyle name="Normal 4 5 2 2 7" xfId="37326"/>
    <cellStyle name="Normal 4 5 2 2 8" xfId="49897"/>
    <cellStyle name="Normal 4 5 2 2 9" xfId="54518"/>
    <cellStyle name="Normal 4 5 2 3" xfId="18081"/>
    <cellStyle name="Normal 4 5 2 3 2" xfId="23088"/>
    <cellStyle name="Normal 4 5 2 3 2 2" xfId="25930"/>
    <cellStyle name="Normal 4 5 2 3 2 2 2" xfId="36006"/>
    <cellStyle name="Normal 4 5 2 3 2 2 2 2" xfId="45203"/>
    <cellStyle name="Normal 4 5 2 3 2 2 3" xfId="39937"/>
    <cellStyle name="Normal 4 5 2 3 2 2 4" xfId="49906"/>
    <cellStyle name="Normal 4 5 2 3 2 2 5" xfId="54527"/>
    <cellStyle name="Normal 4 5 2 3 2 3" xfId="27213"/>
    <cellStyle name="Normal 4 5 2 3 2 3 2" xfId="36007"/>
    <cellStyle name="Normal 4 5 2 3 2 3 2 2" xfId="45204"/>
    <cellStyle name="Normal 4 5 2 3 2 3 3" xfId="41239"/>
    <cellStyle name="Normal 4 5 2 3 2 3 4" xfId="49907"/>
    <cellStyle name="Normal 4 5 2 3 2 3 5" xfId="54528"/>
    <cellStyle name="Normal 4 5 2 3 2 4" xfId="36005"/>
    <cellStyle name="Normal 4 5 2 3 2 4 2" xfId="45202"/>
    <cellStyle name="Normal 4 5 2 3 2 5" xfId="38637"/>
    <cellStyle name="Normal 4 5 2 3 2 6" xfId="49905"/>
    <cellStyle name="Normal 4 5 2 3 2 7" xfId="54526"/>
    <cellStyle name="Normal 4 5 2 3 3" xfId="20873"/>
    <cellStyle name="Normal 4 5 2 3 3 2" xfId="36008"/>
    <cellStyle name="Normal 4 5 2 3 3 2 2" xfId="45205"/>
    <cellStyle name="Normal 4 5 2 3 3 3" xfId="37987"/>
    <cellStyle name="Normal 4 5 2 3 3 4" xfId="49908"/>
    <cellStyle name="Normal 4 5 2 3 3 5" xfId="54529"/>
    <cellStyle name="Normal 4 5 2 3 4" xfId="25296"/>
    <cellStyle name="Normal 4 5 2 3 4 2" xfId="36009"/>
    <cellStyle name="Normal 4 5 2 3 4 2 2" xfId="45206"/>
    <cellStyle name="Normal 4 5 2 3 4 3" xfId="39288"/>
    <cellStyle name="Normal 4 5 2 3 4 4" xfId="49909"/>
    <cellStyle name="Normal 4 5 2 3 4 5" xfId="54530"/>
    <cellStyle name="Normal 4 5 2 3 5" xfId="26576"/>
    <cellStyle name="Normal 4 5 2 3 5 2" xfId="36010"/>
    <cellStyle name="Normal 4 5 2 3 5 2 2" xfId="45207"/>
    <cellStyle name="Normal 4 5 2 3 5 3" xfId="40587"/>
    <cellStyle name="Normal 4 5 2 3 5 4" xfId="49910"/>
    <cellStyle name="Normal 4 5 2 3 5 5" xfId="54531"/>
    <cellStyle name="Normal 4 5 2 3 6" xfId="36004"/>
    <cellStyle name="Normal 4 5 2 3 6 2" xfId="45201"/>
    <cellStyle name="Normal 4 5 2 3 7" xfId="37327"/>
    <cellStyle name="Normal 4 5 2 3 8" xfId="49904"/>
    <cellStyle name="Normal 4 5 2 3 9" xfId="54525"/>
    <cellStyle name="Normal 4 5 2 4" xfId="23086"/>
    <cellStyle name="Normal 4 5 2 4 2" xfId="25928"/>
    <cellStyle name="Normal 4 5 2 4 2 2" xfId="36012"/>
    <cellStyle name="Normal 4 5 2 4 2 2 2" xfId="45209"/>
    <cellStyle name="Normal 4 5 2 4 2 3" xfId="39935"/>
    <cellStyle name="Normal 4 5 2 4 2 4" xfId="49912"/>
    <cellStyle name="Normal 4 5 2 4 2 5" xfId="54533"/>
    <cellStyle name="Normal 4 5 2 4 3" xfId="27211"/>
    <cellStyle name="Normal 4 5 2 4 3 2" xfId="36013"/>
    <cellStyle name="Normal 4 5 2 4 3 2 2" xfId="45210"/>
    <cellStyle name="Normal 4 5 2 4 3 3" xfId="41237"/>
    <cellStyle name="Normal 4 5 2 4 3 4" xfId="49913"/>
    <cellStyle name="Normal 4 5 2 4 3 5" xfId="54534"/>
    <cellStyle name="Normal 4 5 2 4 4" xfId="36011"/>
    <cellStyle name="Normal 4 5 2 4 4 2" xfId="45208"/>
    <cellStyle name="Normal 4 5 2 4 5" xfId="38635"/>
    <cellStyle name="Normal 4 5 2 4 6" xfId="49911"/>
    <cellStyle name="Normal 4 5 2 4 7" xfId="54532"/>
    <cellStyle name="Normal 4 5 2 5" xfId="20871"/>
    <cellStyle name="Normal 4 5 2 5 2" xfId="36014"/>
    <cellStyle name="Normal 4 5 2 5 2 2" xfId="45211"/>
    <cellStyle name="Normal 4 5 2 5 3" xfId="37985"/>
    <cellStyle name="Normal 4 5 2 5 4" xfId="49914"/>
    <cellStyle name="Normal 4 5 2 5 5" xfId="54535"/>
    <cellStyle name="Normal 4 5 2 6" xfId="25294"/>
    <cellStyle name="Normal 4 5 2 6 2" xfId="36015"/>
    <cellStyle name="Normal 4 5 2 6 2 2" xfId="45212"/>
    <cellStyle name="Normal 4 5 2 6 3" xfId="39286"/>
    <cellStyle name="Normal 4 5 2 6 4" xfId="49915"/>
    <cellStyle name="Normal 4 5 2 6 5" xfId="54536"/>
    <cellStyle name="Normal 4 5 2 7" xfId="26574"/>
    <cellStyle name="Normal 4 5 2 7 2" xfId="36016"/>
    <cellStyle name="Normal 4 5 2 7 2 2" xfId="45213"/>
    <cellStyle name="Normal 4 5 2 7 3" xfId="40585"/>
    <cellStyle name="Normal 4 5 2 7 4" xfId="49916"/>
    <cellStyle name="Normal 4 5 2 7 5" xfId="54537"/>
    <cellStyle name="Normal 4 5 2 8" xfId="35996"/>
    <cellStyle name="Normal 4 5 2 8 2" xfId="45193"/>
    <cellStyle name="Normal 4 5 2 9" xfId="37325"/>
    <cellStyle name="Normal 4 5 3" xfId="18082"/>
    <cellStyle name="Normal 4 5 3 10" xfId="49917"/>
    <cellStyle name="Normal 4 5 3 11" xfId="54538"/>
    <cellStyle name="Normal 4 5 3 2" xfId="18083"/>
    <cellStyle name="Normal 4 5 3 2 2" xfId="23090"/>
    <cellStyle name="Normal 4 5 3 2 2 2" xfId="25932"/>
    <cellStyle name="Normal 4 5 3 2 2 2 2" xfId="36020"/>
    <cellStyle name="Normal 4 5 3 2 2 2 2 2" xfId="45217"/>
    <cellStyle name="Normal 4 5 3 2 2 2 3" xfId="39939"/>
    <cellStyle name="Normal 4 5 3 2 2 2 4" xfId="49920"/>
    <cellStyle name="Normal 4 5 3 2 2 2 5" xfId="54541"/>
    <cellStyle name="Normal 4 5 3 2 2 3" xfId="27215"/>
    <cellStyle name="Normal 4 5 3 2 2 3 2" xfId="36021"/>
    <cellStyle name="Normal 4 5 3 2 2 3 2 2" xfId="45218"/>
    <cellStyle name="Normal 4 5 3 2 2 3 3" xfId="41241"/>
    <cellStyle name="Normal 4 5 3 2 2 3 4" xfId="49921"/>
    <cellStyle name="Normal 4 5 3 2 2 3 5" xfId="54542"/>
    <cellStyle name="Normal 4 5 3 2 2 4" xfId="36019"/>
    <cellStyle name="Normal 4 5 3 2 2 4 2" xfId="45216"/>
    <cellStyle name="Normal 4 5 3 2 2 5" xfId="38639"/>
    <cellStyle name="Normal 4 5 3 2 2 6" xfId="49919"/>
    <cellStyle name="Normal 4 5 3 2 2 7" xfId="54540"/>
    <cellStyle name="Normal 4 5 3 2 3" xfId="20875"/>
    <cellStyle name="Normal 4 5 3 2 3 2" xfId="36022"/>
    <cellStyle name="Normal 4 5 3 2 3 2 2" xfId="45219"/>
    <cellStyle name="Normal 4 5 3 2 3 3" xfId="37989"/>
    <cellStyle name="Normal 4 5 3 2 3 4" xfId="49922"/>
    <cellStyle name="Normal 4 5 3 2 3 5" xfId="54543"/>
    <cellStyle name="Normal 4 5 3 2 4" xfId="25298"/>
    <cellStyle name="Normal 4 5 3 2 4 2" xfId="36023"/>
    <cellStyle name="Normal 4 5 3 2 4 2 2" xfId="45220"/>
    <cellStyle name="Normal 4 5 3 2 4 3" xfId="39290"/>
    <cellStyle name="Normal 4 5 3 2 4 4" xfId="49923"/>
    <cellStyle name="Normal 4 5 3 2 4 5" xfId="54544"/>
    <cellStyle name="Normal 4 5 3 2 5" xfId="26578"/>
    <cellStyle name="Normal 4 5 3 2 5 2" xfId="36024"/>
    <cellStyle name="Normal 4 5 3 2 5 2 2" xfId="45221"/>
    <cellStyle name="Normal 4 5 3 2 5 3" xfId="40589"/>
    <cellStyle name="Normal 4 5 3 2 5 4" xfId="49924"/>
    <cellStyle name="Normal 4 5 3 2 5 5" xfId="54545"/>
    <cellStyle name="Normal 4 5 3 2 6" xfId="36018"/>
    <cellStyle name="Normal 4 5 3 2 6 2" xfId="45215"/>
    <cellStyle name="Normal 4 5 3 2 7" xfId="37329"/>
    <cellStyle name="Normal 4 5 3 2 8" xfId="49918"/>
    <cellStyle name="Normal 4 5 3 2 9" xfId="54539"/>
    <cellStyle name="Normal 4 5 3 3" xfId="18084"/>
    <cellStyle name="Normal 4 5 3 3 2" xfId="23091"/>
    <cellStyle name="Normal 4 5 3 3 2 2" xfId="25933"/>
    <cellStyle name="Normal 4 5 3 3 2 2 2" xfId="36027"/>
    <cellStyle name="Normal 4 5 3 3 2 2 2 2" xfId="45224"/>
    <cellStyle name="Normal 4 5 3 3 2 2 3" xfId="39940"/>
    <cellStyle name="Normal 4 5 3 3 2 2 4" xfId="49927"/>
    <cellStyle name="Normal 4 5 3 3 2 2 5" xfId="54548"/>
    <cellStyle name="Normal 4 5 3 3 2 3" xfId="27216"/>
    <cellStyle name="Normal 4 5 3 3 2 3 2" xfId="36028"/>
    <cellStyle name="Normal 4 5 3 3 2 3 2 2" xfId="45225"/>
    <cellStyle name="Normal 4 5 3 3 2 3 3" xfId="41242"/>
    <cellStyle name="Normal 4 5 3 3 2 3 4" xfId="49928"/>
    <cellStyle name="Normal 4 5 3 3 2 3 5" xfId="54549"/>
    <cellStyle name="Normal 4 5 3 3 2 4" xfId="36026"/>
    <cellStyle name="Normal 4 5 3 3 2 4 2" xfId="45223"/>
    <cellStyle name="Normal 4 5 3 3 2 5" xfId="38640"/>
    <cellStyle name="Normal 4 5 3 3 2 6" xfId="49926"/>
    <cellStyle name="Normal 4 5 3 3 2 7" xfId="54547"/>
    <cellStyle name="Normal 4 5 3 3 3" xfId="20876"/>
    <cellStyle name="Normal 4 5 3 3 3 2" xfId="36029"/>
    <cellStyle name="Normal 4 5 3 3 3 2 2" xfId="45226"/>
    <cellStyle name="Normal 4 5 3 3 3 3" xfId="37990"/>
    <cellStyle name="Normal 4 5 3 3 3 4" xfId="49929"/>
    <cellStyle name="Normal 4 5 3 3 3 5" xfId="54550"/>
    <cellStyle name="Normal 4 5 3 3 4" xfId="25299"/>
    <cellStyle name="Normal 4 5 3 3 4 2" xfId="36030"/>
    <cellStyle name="Normal 4 5 3 3 4 2 2" xfId="45227"/>
    <cellStyle name="Normal 4 5 3 3 4 3" xfId="39291"/>
    <cellStyle name="Normal 4 5 3 3 4 4" xfId="49930"/>
    <cellStyle name="Normal 4 5 3 3 4 5" xfId="54551"/>
    <cellStyle name="Normal 4 5 3 3 5" xfId="26579"/>
    <cellStyle name="Normal 4 5 3 3 5 2" xfId="36031"/>
    <cellStyle name="Normal 4 5 3 3 5 2 2" xfId="45228"/>
    <cellStyle name="Normal 4 5 3 3 5 3" xfId="40590"/>
    <cellStyle name="Normal 4 5 3 3 5 4" xfId="49931"/>
    <cellStyle name="Normal 4 5 3 3 5 5" xfId="54552"/>
    <cellStyle name="Normal 4 5 3 3 6" xfId="36025"/>
    <cellStyle name="Normal 4 5 3 3 6 2" xfId="45222"/>
    <cellStyle name="Normal 4 5 3 3 7" xfId="37330"/>
    <cellStyle name="Normal 4 5 3 3 8" xfId="49925"/>
    <cellStyle name="Normal 4 5 3 3 9" xfId="54546"/>
    <cellStyle name="Normal 4 5 3 4" xfId="23089"/>
    <cellStyle name="Normal 4 5 3 4 2" xfId="25931"/>
    <cellStyle name="Normal 4 5 3 4 2 2" xfId="36033"/>
    <cellStyle name="Normal 4 5 3 4 2 2 2" xfId="45230"/>
    <cellStyle name="Normal 4 5 3 4 2 3" xfId="39938"/>
    <cellStyle name="Normal 4 5 3 4 2 4" xfId="49933"/>
    <cellStyle name="Normal 4 5 3 4 2 5" xfId="54554"/>
    <cellStyle name="Normal 4 5 3 4 3" xfId="27214"/>
    <cellStyle name="Normal 4 5 3 4 3 2" xfId="36034"/>
    <cellStyle name="Normal 4 5 3 4 3 2 2" xfId="45231"/>
    <cellStyle name="Normal 4 5 3 4 3 3" xfId="41240"/>
    <cellStyle name="Normal 4 5 3 4 3 4" xfId="49934"/>
    <cellStyle name="Normal 4 5 3 4 3 5" xfId="54555"/>
    <cellStyle name="Normal 4 5 3 4 4" xfId="36032"/>
    <cellStyle name="Normal 4 5 3 4 4 2" xfId="45229"/>
    <cellStyle name="Normal 4 5 3 4 5" xfId="38638"/>
    <cellStyle name="Normal 4 5 3 4 6" xfId="49932"/>
    <cellStyle name="Normal 4 5 3 4 7" xfId="54553"/>
    <cellStyle name="Normal 4 5 3 5" xfId="20874"/>
    <cellStyle name="Normal 4 5 3 5 2" xfId="36035"/>
    <cellStyle name="Normal 4 5 3 5 2 2" xfId="45232"/>
    <cellStyle name="Normal 4 5 3 5 3" xfId="37988"/>
    <cellStyle name="Normal 4 5 3 5 4" xfId="49935"/>
    <cellStyle name="Normal 4 5 3 5 5" xfId="54556"/>
    <cellStyle name="Normal 4 5 3 6" xfId="25297"/>
    <cellStyle name="Normal 4 5 3 6 2" xfId="36036"/>
    <cellStyle name="Normal 4 5 3 6 2 2" xfId="45233"/>
    <cellStyle name="Normal 4 5 3 6 3" xfId="39289"/>
    <cellStyle name="Normal 4 5 3 6 4" xfId="49936"/>
    <cellStyle name="Normal 4 5 3 6 5" xfId="54557"/>
    <cellStyle name="Normal 4 5 3 7" xfId="26577"/>
    <cellStyle name="Normal 4 5 3 7 2" xfId="36037"/>
    <cellStyle name="Normal 4 5 3 7 2 2" xfId="45234"/>
    <cellStyle name="Normal 4 5 3 7 3" xfId="40588"/>
    <cellStyle name="Normal 4 5 3 7 4" xfId="49937"/>
    <cellStyle name="Normal 4 5 3 7 5" xfId="54558"/>
    <cellStyle name="Normal 4 5 3 8" xfId="36017"/>
    <cellStyle name="Normal 4 5 3 8 2" xfId="45214"/>
    <cellStyle name="Normal 4 5 3 9" xfId="37328"/>
    <cellStyle name="Normal 4 5 4" xfId="18085"/>
    <cellStyle name="Normal 4 5 4 2" xfId="23092"/>
    <cellStyle name="Normal 4 5 4 2 2" xfId="25934"/>
    <cellStyle name="Normal 4 5 4 2 2 2" xfId="36040"/>
    <cellStyle name="Normal 4 5 4 2 2 2 2" xfId="45237"/>
    <cellStyle name="Normal 4 5 4 2 2 3" xfId="39941"/>
    <cellStyle name="Normal 4 5 4 2 2 4" xfId="49940"/>
    <cellStyle name="Normal 4 5 4 2 2 5" xfId="54561"/>
    <cellStyle name="Normal 4 5 4 2 3" xfId="27217"/>
    <cellStyle name="Normal 4 5 4 2 3 2" xfId="36041"/>
    <cellStyle name="Normal 4 5 4 2 3 2 2" xfId="45238"/>
    <cellStyle name="Normal 4 5 4 2 3 3" xfId="41243"/>
    <cellStyle name="Normal 4 5 4 2 3 4" xfId="49941"/>
    <cellStyle name="Normal 4 5 4 2 3 5" xfId="54562"/>
    <cellStyle name="Normal 4 5 4 2 4" xfId="36039"/>
    <cellStyle name="Normal 4 5 4 2 4 2" xfId="45236"/>
    <cellStyle name="Normal 4 5 4 2 5" xfId="38641"/>
    <cellStyle name="Normal 4 5 4 2 6" xfId="49939"/>
    <cellStyle name="Normal 4 5 4 2 7" xfId="54560"/>
    <cellStyle name="Normal 4 5 4 3" xfId="20877"/>
    <cellStyle name="Normal 4 5 4 3 2" xfId="36042"/>
    <cellStyle name="Normal 4 5 4 3 2 2" xfId="45239"/>
    <cellStyle name="Normal 4 5 4 3 3" xfId="37991"/>
    <cellStyle name="Normal 4 5 4 3 4" xfId="49942"/>
    <cellStyle name="Normal 4 5 4 3 5" xfId="54563"/>
    <cellStyle name="Normal 4 5 4 4" xfId="25300"/>
    <cellStyle name="Normal 4 5 4 4 2" xfId="36043"/>
    <cellStyle name="Normal 4 5 4 4 2 2" xfId="45240"/>
    <cellStyle name="Normal 4 5 4 4 3" xfId="39292"/>
    <cellStyle name="Normal 4 5 4 4 4" xfId="49943"/>
    <cellStyle name="Normal 4 5 4 4 5" xfId="54564"/>
    <cellStyle name="Normal 4 5 4 5" xfId="26580"/>
    <cellStyle name="Normal 4 5 4 5 2" xfId="36044"/>
    <cellStyle name="Normal 4 5 4 5 2 2" xfId="45241"/>
    <cellStyle name="Normal 4 5 4 5 3" xfId="40591"/>
    <cellStyle name="Normal 4 5 4 5 4" xfId="49944"/>
    <cellStyle name="Normal 4 5 4 5 5" xfId="54565"/>
    <cellStyle name="Normal 4 5 4 6" xfId="36038"/>
    <cellStyle name="Normal 4 5 4 6 2" xfId="45235"/>
    <cellStyle name="Normal 4 5 4 7" xfId="37331"/>
    <cellStyle name="Normal 4 5 4 8" xfId="49938"/>
    <cellStyle name="Normal 4 5 4 9" xfId="54559"/>
    <cellStyle name="Normal 4 5 5" xfId="18086"/>
    <cellStyle name="Normal 4 5 5 2" xfId="23093"/>
    <cellStyle name="Normal 4 5 5 2 2" xfId="25935"/>
    <cellStyle name="Normal 4 5 5 2 2 2" xfId="36047"/>
    <cellStyle name="Normal 4 5 5 2 2 2 2" xfId="45244"/>
    <cellStyle name="Normal 4 5 5 2 2 3" xfId="39942"/>
    <cellStyle name="Normal 4 5 5 2 2 4" xfId="49947"/>
    <cellStyle name="Normal 4 5 5 2 2 5" xfId="54568"/>
    <cellStyle name="Normal 4 5 5 2 3" xfId="27218"/>
    <cellStyle name="Normal 4 5 5 2 3 2" xfId="36048"/>
    <cellStyle name="Normal 4 5 5 2 3 2 2" xfId="45245"/>
    <cellStyle name="Normal 4 5 5 2 3 3" xfId="41244"/>
    <cellStyle name="Normal 4 5 5 2 3 4" xfId="49948"/>
    <cellStyle name="Normal 4 5 5 2 3 5" xfId="54569"/>
    <cellStyle name="Normal 4 5 5 2 4" xfId="36046"/>
    <cellStyle name="Normal 4 5 5 2 4 2" xfId="45243"/>
    <cellStyle name="Normal 4 5 5 2 5" xfId="38642"/>
    <cellStyle name="Normal 4 5 5 2 6" xfId="49946"/>
    <cellStyle name="Normal 4 5 5 2 7" xfId="54567"/>
    <cellStyle name="Normal 4 5 5 3" xfId="20878"/>
    <cellStyle name="Normal 4 5 5 3 2" xfId="36049"/>
    <cellStyle name="Normal 4 5 5 3 2 2" xfId="45246"/>
    <cellStyle name="Normal 4 5 5 3 3" xfId="37992"/>
    <cellStyle name="Normal 4 5 5 3 4" xfId="49949"/>
    <cellStyle name="Normal 4 5 5 3 5" xfId="54570"/>
    <cellStyle name="Normal 4 5 5 4" xfId="25301"/>
    <cellStyle name="Normal 4 5 5 4 2" xfId="36050"/>
    <cellStyle name="Normal 4 5 5 4 2 2" xfId="45247"/>
    <cellStyle name="Normal 4 5 5 4 3" xfId="39293"/>
    <cellStyle name="Normal 4 5 5 4 4" xfId="49950"/>
    <cellStyle name="Normal 4 5 5 4 5" xfId="54571"/>
    <cellStyle name="Normal 4 5 5 5" xfId="26581"/>
    <cellStyle name="Normal 4 5 5 5 2" xfId="36051"/>
    <cellStyle name="Normal 4 5 5 5 2 2" xfId="45248"/>
    <cellStyle name="Normal 4 5 5 5 3" xfId="40592"/>
    <cellStyle name="Normal 4 5 5 5 4" xfId="49951"/>
    <cellStyle name="Normal 4 5 5 5 5" xfId="54572"/>
    <cellStyle name="Normal 4 5 5 6" xfId="36045"/>
    <cellStyle name="Normal 4 5 5 6 2" xfId="45242"/>
    <cellStyle name="Normal 4 5 5 7" xfId="37332"/>
    <cellStyle name="Normal 4 5 5 8" xfId="49945"/>
    <cellStyle name="Normal 4 5 5 9" xfId="54566"/>
    <cellStyle name="Normal 4 5 6" xfId="17248"/>
    <cellStyle name="Normal 4 50" xfId="15570"/>
    <cellStyle name="Normal 4 51" xfId="15571"/>
    <cellStyle name="Normal 4 52" xfId="15572"/>
    <cellStyle name="Normal 4 53" xfId="15573"/>
    <cellStyle name="Normal 4 54" xfId="15574"/>
    <cellStyle name="Normal 4 55" xfId="15575"/>
    <cellStyle name="Normal 4 56" xfId="15576"/>
    <cellStyle name="Normal 4 57" xfId="15577"/>
    <cellStyle name="Normal 4 58" xfId="15578"/>
    <cellStyle name="Normal 4 59" xfId="15579"/>
    <cellStyle name="Normal 4 6" xfId="15580"/>
    <cellStyle name="Normal 4 6 2" xfId="15581"/>
    <cellStyle name="Normal 4 6 2 10" xfId="49952"/>
    <cellStyle name="Normal 4 6 2 11" xfId="54573"/>
    <cellStyle name="Normal 4 6 2 12" xfId="18087"/>
    <cellStyle name="Normal 4 6 2 2" xfId="18088"/>
    <cellStyle name="Normal 4 6 2 2 2" xfId="23095"/>
    <cellStyle name="Normal 4 6 2 2 2 2" xfId="25937"/>
    <cellStyle name="Normal 4 6 2 2 2 2 2" xfId="36055"/>
    <cellStyle name="Normal 4 6 2 2 2 2 2 2" xfId="45252"/>
    <cellStyle name="Normal 4 6 2 2 2 2 3" xfId="39944"/>
    <cellStyle name="Normal 4 6 2 2 2 2 4" xfId="49955"/>
    <cellStyle name="Normal 4 6 2 2 2 2 5" xfId="54576"/>
    <cellStyle name="Normal 4 6 2 2 2 3" xfId="27220"/>
    <cellStyle name="Normal 4 6 2 2 2 3 2" xfId="36056"/>
    <cellStyle name="Normal 4 6 2 2 2 3 2 2" xfId="45253"/>
    <cellStyle name="Normal 4 6 2 2 2 3 3" xfId="41246"/>
    <cellStyle name="Normal 4 6 2 2 2 3 4" xfId="49956"/>
    <cellStyle name="Normal 4 6 2 2 2 3 5" xfId="54577"/>
    <cellStyle name="Normal 4 6 2 2 2 4" xfId="36054"/>
    <cellStyle name="Normal 4 6 2 2 2 4 2" xfId="45251"/>
    <cellStyle name="Normal 4 6 2 2 2 5" xfId="38644"/>
    <cellStyle name="Normal 4 6 2 2 2 6" xfId="49954"/>
    <cellStyle name="Normal 4 6 2 2 2 7" xfId="54575"/>
    <cellStyle name="Normal 4 6 2 2 3" xfId="20880"/>
    <cellStyle name="Normal 4 6 2 2 3 2" xfId="36057"/>
    <cellStyle name="Normal 4 6 2 2 3 2 2" xfId="45254"/>
    <cellStyle name="Normal 4 6 2 2 3 3" xfId="37994"/>
    <cellStyle name="Normal 4 6 2 2 3 4" xfId="49957"/>
    <cellStyle name="Normal 4 6 2 2 3 5" xfId="54578"/>
    <cellStyle name="Normal 4 6 2 2 4" xfId="25303"/>
    <cellStyle name="Normal 4 6 2 2 4 2" xfId="36058"/>
    <cellStyle name="Normal 4 6 2 2 4 2 2" xfId="45255"/>
    <cellStyle name="Normal 4 6 2 2 4 3" xfId="39295"/>
    <cellStyle name="Normal 4 6 2 2 4 4" xfId="49958"/>
    <cellStyle name="Normal 4 6 2 2 4 5" xfId="54579"/>
    <cellStyle name="Normal 4 6 2 2 5" xfId="26583"/>
    <cellStyle name="Normal 4 6 2 2 5 2" xfId="36059"/>
    <cellStyle name="Normal 4 6 2 2 5 2 2" xfId="45256"/>
    <cellStyle name="Normal 4 6 2 2 5 3" xfId="40594"/>
    <cellStyle name="Normal 4 6 2 2 5 4" xfId="49959"/>
    <cellStyle name="Normal 4 6 2 2 5 5" xfId="54580"/>
    <cellStyle name="Normal 4 6 2 2 6" xfId="36053"/>
    <cellStyle name="Normal 4 6 2 2 6 2" xfId="45250"/>
    <cellStyle name="Normal 4 6 2 2 7" xfId="37334"/>
    <cellStyle name="Normal 4 6 2 2 8" xfId="49953"/>
    <cellStyle name="Normal 4 6 2 2 9" xfId="54574"/>
    <cellStyle name="Normal 4 6 2 3" xfId="18089"/>
    <cellStyle name="Normal 4 6 2 3 2" xfId="23096"/>
    <cellStyle name="Normal 4 6 2 3 2 2" xfId="25938"/>
    <cellStyle name="Normal 4 6 2 3 2 2 2" xfId="36062"/>
    <cellStyle name="Normal 4 6 2 3 2 2 2 2" xfId="45259"/>
    <cellStyle name="Normal 4 6 2 3 2 2 3" xfId="39945"/>
    <cellStyle name="Normal 4 6 2 3 2 2 4" xfId="49962"/>
    <cellStyle name="Normal 4 6 2 3 2 2 5" xfId="54583"/>
    <cellStyle name="Normal 4 6 2 3 2 3" xfId="27221"/>
    <cellStyle name="Normal 4 6 2 3 2 3 2" xfId="36063"/>
    <cellStyle name="Normal 4 6 2 3 2 3 2 2" xfId="45260"/>
    <cellStyle name="Normal 4 6 2 3 2 3 3" xfId="41247"/>
    <cellStyle name="Normal 4 6 2 3 2 3 4" xfId="49963"/>
    <cellStyle name="Normal 4 6 2 3 2 3 5" xfId="54584"/>
    <cellStyle name="Normal 4 6 2 3 2 4" xfId="36061"/>
    <cellStyle name="Normal 4 6 2 3 2 4 2" xfId="45258"/>
    <cellStyle name="Normal 4 6 2 3 2 5" xfId="38645"/>
    <cellStyle name="Normal 4 6 2 3 2 6" xfId="49961"/>
    <cellStyle name="Normal 4 6 2 3 2 7" xfId="54582"/>
    <cellStyle name="Normal 4 6 2 3 3" xfId="20881"/>
    <cellStyle name="Normal 4 6 2 3 3 2" xfId="36064"/>
    <cellStyle name="Normal 4 6 2 3 3 2 2" xfId="45261"/>
    <cellStyle name="Normal 4 6 2 3 3 3" xfId="37995"/>
    <cellStyle name="Normal 4 6 2 3 3 4" xfId="49964"/>
    <cellStyle name="Normal 4 6 2 3 3 5" xfId="54585"/>
    <cellStyle name="Normal 4 6 2 3 4" xfId="25304"/>
    <cellStyle name="Normal 4 6 2 3 4 2" xfId="36065"/>
    <cellStyle name="Normal 4 6 2 3 4 2 2" xfId="45262"/>
    <cellStyle name="Normal 4 6 2 3 4 3" xfId="39296"/>
    <cellStyle name="Normal 4 6 2 3 4 4" xfId="49965"/>
    <cellStyle name="Normal 4 6 2 3 4 5" xfId="54586"/>
    <cellStyle name="Normal 4 6 2 3 5" xfId="26584"/>
    <cellStyle name="Normal 4 6 2 3 5 2" xfId="36066"/>
    <cellStyle name="Normal 4 6 2 3 5 2 2" xfId="45263"/>
    <cellStyle name="Normal 4 6 2 3 5 3" xfId="40595"/>
    <cellStyle name="Normal 4 6 2 3 5 4" xfId="49966"/>
    <cellStyle name="Normal 4 6 2 3 5 5" xfId="54587"/>
    <cellStyle name="Normal 4 6 2 3 6" xfId="36060"/>
    <cellStyle name="Normal 4 6 2 3 6 2" xfId="45257"/>
    <cellStyle name="Normal 4 6 2 3 7" xfId="37335"/>
    <cellStyle name="Normal 4 6 2 3 8" xfId="49960"/>
    <cellStyle name="Normal 4 6 2 3 9" xfId="54581"/>
    <cellStyle name="Normal 4 6 2 4" xfId="23094"/>
    <cellStyle name="Normal 4 6 2 4 2" xfId="25936"/>
    <cellStyle name="Normal 4 6 2 4 2 2" xfId="36068"/>
    <cellStyle name="Normal 4 6 2 4 2 2 2" xfId="45265"/>
    <cellStyle name="Normal 4 6 2 4 2 3" xfId="39943"/>
    <cellStyle name="Normal 4 6 2 4 2 4" xfId="49968"/>
    <cellStyle name="Normal 4 6 2 4 2 5" xfId="54589"/>
    <cellStyle name="Normal 4 6 2 4 3" xfId="27219"/>
    <cellStyle name="Normal 4 6 2 4 3 2" xfId="36069"/>
    <cellStyle name="Normal 4 6 2 4 3 2 2" xfId="45266"/>
    <cellStyle name="Normal 4 6 2 4 3 3" xfId="41245"/>
    <cellStyle name="Normal 4 6 2 4 3 4" xfId="49969"/>
    <cellStyle name="Normal 4 6 2 4 3 5" xfId="54590"/>
    <cellStyle name="Normal 4 6 2 4 4" xfId="36067"/>
    <cellStyle name="Normal 4 6 2 4 4 2" xfId="45264"/>
    <cellStyle name="Normal 4 6 2 4 5" xfId="38643"/>
    <cellStyle name="Normal 4 6 2 4 6" xfId="49967"/>
    <cellStyle name="Normal 4 6 2 4 7" xfId="54588"/>
    <cellStyle name="Normal 4 6 2 5" xfId="20879"/>
    <cellStyle name="Normal 4 6 2 5 2" xfId="36070"/>
    <cellStyle name="Normal 4 6 2 5 2 2" xfId="45267"/>
    <cellStyle name="Normal 4 6 2 5 3" xfId="37993"/>
    <cellStyle name="Normal 4 6 2 5 4" xfId="49970"/>
    <cellStyle name="Normal 4 6 2 5 5" xfId="54591"/>
    <cellStyle name="Normal 4 6 2 6" xfId="25302"/>
    <cellStyle name="Normal 4 6 2 6 2" xfId="36071"/>
    <cellStyle name="Normal 4 6 2 6 2 2" xfId="45268"/>
    <cellStyle name="Normal 4 6 2 6 3" xfId="39294"/>
    <cellStyle name="Normal 4 6 2 6 4" xfId="49971"/>
    <cellStyle name="Normal 4 6 2 6 5" xfId="54592"/>
    <cellStyle name="Normal 4 6 2 7" xfId="26582"/>
    <cellStyle name="Normal 4 6 2 7 2" xfId="36072"/>
    <cellStyle name="Normal 4 6 2 7 2 2" xfId="45269"/>
    <cellStyle name="Normal 4 6 2 7 3" xfId="40593"/>
    <cellStyle name="Normal 4 6 2 7 4" xfId="49972"/>
    <cellStyle name="Normal 4 6 2 7 5" xfId="54593"/>
    <cellStyle name="Normal 4 6 2 8" xfId="36052"/>
    <cellStyle name="Normal 4 6 2 8 2" xfId="45249"/>
    <cellStyle name="Normal 4 6 2 9" xfId="37333"/>
    <cellStyle name="Normal 4 6 3" xfId="18090"/>
    <cellStyle name="Normal 4 6 3 2" xfId="23097"/>
    <cellStyle name="Normal 4 6 3 2 2" xfId="25939"/>
    <cellStyle name="Normal 4 6 3 2 2 2" xfId="36075"/>
    <cellStyle name="Normal 4 6 3 2 2 2 2" xfId="45272"/>
    <cellStyle name="Normal 4 6 3 2 2 3" xfId="39946"/>
    <cellStyle name="Normal 4 6 3 2 2 4" xfId="49975"/>
    <cellStyle name="Normal 4 6 3 2 2 5" xfId="54596"/>
    <cellStyle name="Normal 4 6 3 2 3" xfId="27222"/>
    <cellStyle name="Normal 4 6 3 2 3 2" xfId="36076"/>
    <cellStyle name="Normal 4 6 3 2 3 2 2" xfId="45273"/>
    <cellStyle name="Normal 4 6 3 2 3 3" xfId="41248"/>
    <cellStyle name="Normal 4 6 3 2 3 4" xfId="49976"/>
    <cellStyle name="Normal 4 6 3 2 3 5" xfId="54597"/>
    <cellStyle name="Normal 4 6 3 2 4" xfId="36074"/>
    <cellStyle name="Normal 4 6 3 2 4 2" xfId="45271"/>
    <cellStyle name="Normal 4 6 3 2 5" xfId="38646"/>
    <cellStyle name="Normal 4 6 3 2 6" xfId="49974"/>
    <cellStyle name="Normal 4 6 3 2 7" xfId="54595"/>
    <cellStyle name="Normal 4 6 3 3" xfId="20882"/>
    <cellStyle name="Normal 4 6 3 3 2" xfId="36077"/>
    <cellStyle name="Normal 4 6 3 3 2 2" xfId="45274"/>
    <cellStyle name="Normal 4 6 3 3 3" xfId="37996"/>
    <cellStyle name="Normal 4 6 3 3 4" xfId="49977"/>
    <cellStyle name="Normal 4 6 3 3 5" xfId="54598"/>
    <cellStyle name="Normal 4 6 3 4" xfId="25305"/>
    <cellStyle name="Normal 4 6 3 4 2" xfId="36078"/>
    <cellStyle name="Normal 4 6 3 4 2 2" xfId="45275"/>
    <cellStyle name="Normal 4 6 3 4 3" xfId="39297"/>
    <cellStyle name="Normal 4 6 3 4 4" xfId="49978"/>
    <cellStyle name="Normal 4 6 3 4 5" xfId="54599"/>
    <cellStyle name="Normal 4 6 3 5" xfId="26585"/>
    <cellStyle name="Normal 4 6 3 5 2" xfId="36079"/>
    <cellStyle name="Normal 4 6 3 5 2 2" xfId="45276"/>
    <cellStyle name="Normal 4 6 3 5 3" xfId="40596"/>
    <cellStyle name="Normal 4 6 3 5 4" xfId="49979"/>
    <cellStyle name="Normal 4 6 3 5 5" xfId="54600"/>
    <cellStyle name="Normal 4 6 3 6" xfId="36073"/>
    <cellStyle name="Normal 4 6 3 6 2" xfId="45270"/>
    <cellStyle name="Normal 4 6 3 7" xfId="37336"/>
    <cellStyle name="Normal 4 6 3 8" xfId="49973"/>
    <cellStyle name="Normal 4 6 3 9" xfId="54594"/>
    <cellStyle name="Normal 4 6 4" xfId="18091"/>
    <cellStyle name="Normal 4 6 4 2" xfId="23098"/>
    <cellStyle name="Normal 4 6 4 2 2" xfId="25940"/>
    <cellStyle name="Normal 4 6 4 2 2 2" xfId="36082"/>
    <cellStyle name="Normal 4 6 4 2 2 2 2" xfId="45279"/>
    <cellStyle name="Normal 4 6 4 2 2 3" xfId="39947"/>
    <cellStyle name="Normal 4 6 4 2 2 4" xfId="49982"/>
    <cellStyle name="Normal 4 6 4 2 2 5" xfId="54603"/>
    <cellStyle name="Normal 4 6 4 2 3" xfId="27223"/>
    <cellStyle name="Normal 4 6 4 2 3 2" xfId="36083"/>
    <cellStyle name="Normal 4 6 4 2 3 2 2" xfId="45280"/>
    <cellStyle name="Normal 4 6 4 2 3 3" xfId="41249"/>
    <cellStyle name="Normal 4 6 4 2 3 4" xfId="49983"/>
    <cellStyle name="Normal 4 6 4 2 3 5" xfId="54604"/>
    <cellStyle name="Normal 4 6 4 2 4" xfId="36081"/>
    <cellStyle name="Normal 4 6 4 2 4 2" xfId="45278"/>
    <cellStyle name="Normal 4 6 4 2 5" xfId="38647"/>
    <cellStyle name="Normal 4 6 4 2 6" xfId="49981"/>
    <cellStyle name="Normal 4 6 4 2 7" xfId="54602"/>
    <cellStyle name="Normal 4 6 4 3" xfId="20883"/>
    <cellStyle name="Normal 4 6 4 3 2" xfId="36084"/>
    <cellStyle name="Normal 4 6 4 3 2 2" xfId="45281"/>
    <cellStyle name="Normal 4 6 4 3 3" xfId="37997"/>
    <cellStyle name="Normal 4 6 4 3 4" xfId="49984"/>
    <cellStyle name="Normal 4 6 4 3 5" xfId="54605"/>
    <cellStyle name="Normal 4 6 4 4" xfId="25306"/>
    <cellStyle name="Normal 4 6 4 4 2" xfId="36085"/>
    <cellStyle name="Normal 4 6 4 4 2 2" xfId="45282"/>
    <cellStyle name="Normal 4 6 4 4 3" xfId="39298"/>
    <cellStyle name="Normal 4 6 4 4 4" xfId="49985"/>
    <cellStyle name="Normal 4 6 4 4 5" xfId="54606"/>
    <cellStyle name="Normal 4 6 4 5" xfId="26586"/>
    <cellStyle name="Normal 4 6 4 5 2" xfId="36086"/>
    <cellStyle name="Normal 4 6 4 5 2 2" xfId="45283"/>
    <cellStyle name="Normal 4 6 4 5 3" xfId="40597"/>
    <cellStyle name="Normal 4 6 4 5 4" xfId="49986"/>
    <cellStyle name="Normal 4 6 4 5 5" xfId="54607"/>
    <cellStyle name="Normal 4 6 4 6" xfId="36080"/>
    <cellStyle name="Normal 4 6 4 6 2" xfId="45277"/>
    <cellStyle name="Normal 4 6 4 7" xfId="37337"/>
    <cellStyle name="Normal 4 6 4 8" xfId="49980"/>
    <cellStyle name="Normal 4 6 4 9" xfId="54601"/>
    <cellStyle name="Normal 4 6 5" xfId="17249"/>
    <cellStyle name="Normal 4 60" xfId="15582"/>
    <cellStyle name="Normal 4 61" xfId="15583"/>
    <cellStyle name="Normal 4 62" xfId="15584"/>
    <cellStyle name="Normal 4 63" xfId="15585"/>
    <cellStyle name="Normal 4 64" xfId="15586"/>
    <cellStyle name="Normal 4 65" xfId="15587"/>
    <cellStyle name="Normal 4 66" xfId="15588"/>
    <cellStyle name="Normal 4 67" xfId="15589"/>
    <cellStyle name="Normal 4 68" xfId="15590"/>
    <cellStyle name="Normal 4 69" xfId="15591"/>
    <cellStyle name="Normal 4 7" xfId="15592"/>
    <cellStyle name="Normal 4 7 2" xfId="15593"/>
    <cellStyle name="Normal 4 7 2 10" xfId="18092"/>
    <cellStyle name="Normal 4 7 2 2" xfId="23099"/>
    <cellStyle name="Normal 4 7 2 2 2" xfId="25941"/>
    <cellStyle name="Normal 4 7 2 2 2 2" xfId="36089"/>
    <cellStyle name="Normal 4 7 2 2 2 2 2" xfId="45286"/>
    <cellStyle name="Normal 4 7 2 2 2 3" xfId="39948"/>
    <cellStyle name="Normal 4 7 2 2 2 4" xfId="49989"/>
    <cellStyle name="Normal 4 7 2 2 2 5" xfId="54610"/>
    <cellStyle name="Normal 4 7 2 2 3" xfId="27224"/>
    <cellStyle name="Normal 4 7 2 2 3 2" xfId="36090"/>
    <cellStyle name="Normal 4 7 2 2 3 2 2" xfId="45287"/>
    <cellStyle name="Normal 4 7 2 2 3 3" xfId="41250"/>
    <cellStyle name="Normal 4 7 2 2 3 4" xfId="49990"/>
    <cellStyle name="Normal 4 7 2 2 3 5" xfId="54611"/>
    <cellStyle name="Normal 4 7 2 2 4" xfId="36088"/>
    <cellStyle name="Normal 4 7 2 2 4 2" xfId="45285"/>
    <cellStyle name="Normal 4 7 2 2 5" xfId="38648"/>
    <cellStyle name="Normal 4 7 2 2 6" xfId="49988"/>
    <cellStyle name="Normal 4 7 2 2 7" xfId="54609"/>
    <cellStyle name="Normal 4 7 2 3" xfId="20884"/>
    <cellStyle name="Normal 4 7 2 3 2" xfId="36091"/>
    <cellStyle name="Normal 4 7 2 3 2 2" xfId="45288"/>
    <cellStyle name="Normal 4 7 2 3 3" xfId="37998"/>
    <cellStyle name="Normal 4 7 2 3 4" xfId="49991"/>
    <cellStyle name="Normal 4 7 2 3 5" xfId="54612"/>
    <cellStyle name="Normal 4 7 2 4" xfId="25307"/>
    <cellStyle name="Normal 4 7 2 4 2" xfId="36092"/>
    <cellStyle name="Normal 4 7 2 4 2 2" xfId="45289"/>
    <cellStyle name="Normal 4 7 2 4 3" xfId="39299"/>
    <cellStyle name="Normal 4 7 2 4 4" xfId="49992"/>
    <cellStyle name="Normal 4 7 2 4 5" xfId="54613"/>
    <cellStyle name="Normal 4 7 2 5" xfId="26587"/>
    <cellStyle name="Normal 4 7 2 5 2" xfId="36093"/>
    <cellStyle name="Normal 4 7 2 5 2 2" xfId="45290"/>
    <cellStyle name="Normal 4 7 2 5 3" xfId="40598"/>
    <cellStyle name="Normal 4 7 2 5 4" xfId="49993"/>
    <cellStyle name="Normal 4 7 2 5 5" xfId="54614"/>
    <cellStyle name="Normal 4 7 2 6" xfId="36087"/>
    <cellStyle name="Normal 4 7 2 6 2" xfId="45284"/>
    <cellStyle name="Normal 4 7 2 7" xfId="37338"/>
    <cellStyle name="Normal 4 7 2 8" xfId="49987"/>
    <cellStyle name="Normal 4 7 2 9" xfId="54608"/>
    <cellStyle name="Normal 4 7 3" xfId="18093"/>
    <cellStyle name="Normal 4 7 3 2" xfId="23100"/>
    <cellStyle name="Normal 4 7 3 2 2" xfId="25942"/>
    <cellStyle name="Normal 4 7 3 2 2 2" xfId="36096"/>
    <cellStyle name="Normal 4 7 3 2 2 2 2" xfId="45293"/>
    <cellStyle name="Normal 4 7 3 2 2 3" xfId="39949"/>
    <cellStyle name="Normal 4 7 3 2 2 4" xfId="49996"/>
    <cellStyle name="Normal 4 7 3 2 2 5" xfId="54617"/>
    <cellStyle name="Normal 4 7 3 2 3" xfId="27225"/>
    <cellStyle name="Normal 4 7 3 2 3 2" xfId="36097"/>
    <cellStyle name="Normal 4 7 3 2 3 2 2" xfId="45294"/>
    <cellStyle name="Normal 4 7 3 2 3 3" xfId="41251"/>
    <cellStyle name="Normal 4 7 3 2 3 4" xfId="49997"/>
    <cellStyle name="Normal 4 7 3 2 3 5" xfId="54618"/>
    <cellStyle name="Normal 4 7 3 2 4" xfId="36095"/>
    <cellStyle name="Normal 4 7 3 2 4 2" xfId="45292"/>
    <cellStyle name="Normal 4 7 3 2 5" xfId="38649"/>
    <cellStyle name="Normal 4 7 3 2 6" xfId="49995"/>
    <cellStyle name="Normal 4 7 3 2 7" xfId="54616"/>
    <cellStyle name="Normal 4 7 3 3" xfId="20885"/>
    <cellStyle name="Normal 4 7 3 3 2" xfId="36098"/>
    <cellStyle name="Normal 4 7 3 3 2 2" xfId="45295"/>
    <cellStyle name="Normal 4 7 3 3 3" xfId="37999"/>
    <cellStyle name="Normal 4 7 3 3 4" xfId="49998"/>
    <cellStyle name="Normal 4 7 3 3 5" xfId="54619"/>
    <cellStyle name="Normal 4 7 3 4" xfId="25308"/>
    <cellStyle name="Normal 4 7 3 4 2" xfId="36099"/>
    <cellStyle name="Normal 4 7 3 4 2 2" xfId="45296"/>
    <cellStyle name="Normal 4 7 3 4 3" xfId="39300"/>
    <cellStyle name="Normal 4 7 3 4 4" xfId="49999"/>
    <cellStyle name="Normal 4 7 3 4 5" xfId="54620"/>
    <cellStyle name="Normal 4 7 3 5" xfId="26588"/>
    <cellStyle name="Normal 4 7 3 5 2" xfId="36100"/>
    <cellStyle name="Normal 4 7 3 5 2 2" xfId="45297"/>
    <cellStyle name="Normal 4 7 3 5 3" xfId="40599"/>
    <cellStyle name="Normal 4 7 3 5 4" xfId="50000"/>
    <cellStyle name="Normal 4 7 3 5 5" xfId="54621"/>
    <cellStyle name="Normal 4 7 3 6" xfId="36094"/>
    <cellStyle name="Normal 4 7 3 6 2" xfId="45291"/>
    <cellStyle name="Normal 4 7 3 7" xfId="37339"/>
    <cellStyle name="Normal 4 7 3 8" xfId="49994"/>
    <cellStyle name="Normal 4 7 3 9" xfId="54615"/>
    <cellStyle name="Normal 4 7 4" xfId="17250"/>
    <cellStyle name="Normal 4 70" xfId="15594"/>
    <cellStyle name="Normal 4 71" xfId="15595"/>
    <cellStyle name="Normal 4 72" xfId="15596"/>
    <cellStyle name="Normal 4 73" xfId="15597"/>
    <cellStyle name="Normal 4 74" xfId="15598"/>
    <cellStyle name="Normal 4 75" xfId="15599"/>
    <cellStyle name="Normal 4 76" xfId="15600"/>
    <cellStyle name="Normal 4 77" xfId="15601"/>
    <cellStyle name="Normal 4 78" xfId="15602"/>
    <cellStyle name="Normal 4 79" xfId="15603"/>
    <cellStyle name="Normal 4 8" xfId="15604"/>
    <cellStyle name="Normal 4 8 10" xfId="17494"/>
    <cellStyle name="Normal 4 8 2" xfId="15605"/>
    <cellStyle name="Normal 4 8 2 2" xfId="25496"/>
    <cellStyle name="Normal 4 8 2 2 2" xfId="36103"/>
    <cellStyle name="Normal 4 8 2 2 2 2" xfId="45300"/>
    <cellStyle name="Normal 4 8 2 2 3" xfId="39496"/>
    <cellStyle name="Normal 4 8 2 2 4" xfId="50003"/>
    <cellStyle name="Normal 4 8 2 2 5" xfId="54624"/>
    <cellStyle name="Normal 4 8 2 3" xfId="26776"/>
    <cellStyle name="Normal 4 8 2 3 2" xfId="36104"/>
    <cellStyle name="Normal 4 8 2 3 2 2" xfId="45301"/>
    <cellStyle name="Normal 4 8 2 3 3" xfId="40797"/>
    <cellStyle name="Normal 4 8 2 3 4" xfId="50004"/>
    <cellStyle name="Normal 4 8 2 3 5" xfId="54625"/>
    <cellStyle name="Normal 4 8 2 4" xfId="36102"/>
    <cellStyle name="Normal 4 8 2 4 2" xfId="45299"/>
    <cellStyle name="Normal 4 8 2 5" xfId="38195"/>
    <cellStyle name="Normal 4 8 2 6" xfId="50002"/>
    <cellStyle name="Normal 4 8 2 7" xfId="54623"/>
    <cellStyle name="Normal 4 8 2 8" xfId="22652"/>
    <cellStyle name="Normal 4 8 3" xfId="20437"/>
    <cellStyle name="Normal 4 8 3 2" xfId="36105"/>
    <cellStyle name="Normal 4 8 3 2 2" xfId="45302"/>
    <cellStyle name="Normal 4 8 3 3" xfId="37546"/>
    <cellStyle name="Normal 4 8 3 4" xfId="50005"/>
    <cellStyle name="Normal 4 8 3 5" xfId="54626"/>
    <cellStyle name="Normal 4 8 4" xfId="24859"/>
    <cellStyle name="Normal 4 8 4 2" xfId="36106"/>
    <cellStyle name="Normal 4 8 4 2 2" xfId="45303"/>
    <cellStyle name="Normal 4 8 4 3" xfId="38847"/>
    <cellStyle name="Normal 4 8 4 4" xfId="50006"/>
    <cellStyle name="Normal 4 8 4 5" xfId="54627"/>
    <cellStyle name="Normal 4 8 5" xfId="26135"/>
    <cellStyle name="Normal 4 8 5 2" xfId="36107"/>
    <cellStyle name="Normal 4 8 5 2 2" xfId="45304"/>
    <cellStyle name="Normal 4 8 5 3" xfId="40145"/>
    <cellStyle name="Normal 4 8 5 4" xfId="50007"/>
    <cellStyle name="Normal 4 8 5 5" xfId="54628"/>
    <cellStyle name="Normal 4 8 6" xfId="36101"/>
    <cellStyle name="Normal 4 8 6 2" xfId="45298"/>
    <cellStyle name="Normal 4 8 7" xfId="36885"/>
    <cellStyle name="Normal 4 8 8" xfId="50001"/>
    <cellStyle name="Normal 4 8 9" xfId="54622"/>
    <cellStyle name="Normal 4 80" xfId="15606"/>
    <cellStyle name="Normal 4 81" xfId="15607"/>
    <cellStyle name="Normal 4 82" xfId="15608"/>
    <cellStyle name="Normal 4 83" xfId="15609"/>
    <cellStyle name="Normal 4 84" xfId="15610"/>
    <cellStyle name="Normal 4 85" xfId="15611"/>
    <cellStyle name="Normal 4 86" xfId="15612"/>
    <cellStyle name="Normal 4 87" xfId="15613"/>
    <cellStyle name="Normal 4 88" xfId="15614"/>
    <cellStyle name="Normal 4 89" xfId="15615"/>
    <cellStyle name="Normal 4 9" xfId="15616"/>
    <cellStyle name="Normal 4 9 10" xfId="17600"/>
    <cellStyle name="Normal 4 9 2" xfId="15617"/>
    <cellStyle name="Normal 4 9 2 2" xfId="25515"/>
    <cellStyle name="Normal 4 9 2 2 2" xfId="36110"/>
    <cellStyle name="Normal 4 9 2 2 2 2" xfId="45307"/>
    <cellStyle name="Normal 4 9 2 2 3" xfId="39518"/>
    <cellStyle name="Normal 4 9 2 2 4" xfId="50010"/>
    <cellStyle name="Normal 4 9 2 2 5" xfId="54631"/>
    <cellStyle name="Normal 4 9 2 3" xfId="26797"/>
    <cellStyle name="Normal 4 9 2 3 2" xfId="36111"/>
    <cellStyle name="Normal 4 9 2 3 2 2" xfId="45308"/>
    <cellStyle name="Normal 4 9 2 3 3" xfId="40819"/>
    <cellStyle name="Normal 4 9 2 3 4" xfId="50011"/>
    <cellStyle name="Normal 4 9 2 3 5" xfId="54632"/>
    <cellStyle name="Normal 4 9 2 4" xfId="36109"/>
    <cellStyle name="Normal 4 9 2 4 2" xfId="45306"/>
    <cellStyle name="Normal 4 9 2 5" xfId="38217"/>
    <cellStyle name="Normal 4 9 2 6" xfId="50009"/>
    <cellStyle name="Normal 4 9 2 7" xfId="54630"/>
    <cellStyle name="Normal 4 9 2 8" xfId="22672"/>
    <cellStyle name="Normal 4 9 3" xfId="20457"/>
    <cellStyle name="Normal 4 9 3 2" xfId="36112"/>
    <cellStyle name="Normal 4 9 3 2 2" xfId="45309"/>
    <cellStyle name="Normal 4 9 3 3" xfId="37568"/>
    <cellStyle name="Normal 4 9 3 4" xfId="50012"/>
    <cellStyle name="Normal 4 9 3 5" xfId="54633"/>
    <cellStyle name="Normal 4 9 4" xfId="24880"/>
    <cellStyle name="Normal 4 9 4 2" xfId="36113"/>
    <cellStyle name="Normal 4 9 4 2 2" xfId="45310"/>
    <cellStyle name="Normal 4 9 4 3" xfId="38869"/>
    <cellStyle name="Normal 4 9 4 4" xfId="50013"/>
    <cellStyle name="Normal 4 9 4 5" xfId="54634"/>
    <cellStyle name="Normal 4 9 5" xfId="26157"/>
    <cellStyle name="Normal 4 9 5 2" xfId="36114"/>
    <cellStyle name="Normal 4 9 5 2 2" xfId="45311"/>
    <cellStyle name="Normal 4 9 5 3" xfId="40167"/>
    <cellStyle name="Normal 4 9 5 4" xfId="50014"/>
    <cellStyle name="Normal 4 9 5 5" xfId="54635"/>
    <cellStyle name="Normal 4 9 6" xfId="36108"/>
    <cellStyle name="Normal 4 9 6 2" xfId="45305"/>
    <cellStyle name="Normal 4 9 7" xfId="36907"/>
    <cellStyle name="Normal 4 9 8" xfId="50008"/>
    <cellStyle name="Normal 4 9 9" xfId="54629"/>
    <cellStyle name="Normal 4 90" xfId="15618"/>
    <cellStyle name="Normal 4 91" xfId="15619"/>
    <cellStyle name="Normal 4 92" xfId="15620"/>
    <cellStyle name="Normal 4 93" xfId="15621"/>
    <cellStyle name="Normal 4 94" xfId="15622"/>
    <cellStyle name="Normal 4 95" xfId="15623"/>
    <cellStyle name="Normal 4 96" xfId="15624"/>
    <cellStyle name="Normal 4 97" xfId="15625"/>
    <cellStyle name="Normal 4 98" xfId="15626"/>
    <cellStyle name="Normal 4 99" xfId="15627"/>
    <cellStyle name="Normal 40" xfId="1449"/>
    <cellStyle name="Normal 40 2" xfId="18159"/>
    <cellStyle name="Normal 40 3" xfId="15628"/>
    <cellStyle name="Normal 41" xfId="1451"/>
    <cellStyle name="Normal 41 2" xfId="18221"/>
    <cellStyle name="Normal 41 3" xfId="15629"/>
    <cellStyle name="Normal 42" xfId="1453"/>
    <cellStyle name="Normal 42 2" xfId="18167"/>
    <cellStyle name="Normal 42 3" xfId="15630"/>
    <cellStyle name="Normal 43" xfId="1455"/>
    <cellStyle name="Normal 43 2" xfId="18223"/>
    <cellStyle name="Normal 43 3" xfId="15631"/>
    <cellStyle name="Normal 44" xfId="1457"/>
    <cellStyle name="Normal 44 2" xfId="18168"/>
    <cellStyle name="Normal 44 3" xfId="15632"/>
    <cellStyle name="Normal 45" xfId="1459"/>
    <cellStyle name="Normal 45 2" xfId="18227"/>
    <cellStyle name="Normal 45 3" xfId="15633"/>
    <cellStyle name="Normal 46" xfId="1461"/>
    <cellStyle name="Normal 46 2" xfId="18172"/>
    <cellStyle name="Normal 46 3" xfId="15634"/>
    <cellStyle name="Normal 47" xfId="2134"/>
    <cellStyle name="Normal 47 10" xfId="15635"/>
    <cellStyle name="Normal 47 11" xfId="15636"/>
    <cellStyle name="Normal 47 11 2" xfId="15637"/>
    <cellStyle name="Normal 47 11 3" xfId="15638"/>
    <cellStyle name="Normal 47 11 4" xfId="15639"/>
    <cellStyle name="Normal 47 11 5" xfId="15640"/>
    <cellStyle name="Normal 47 11 6" xfId="15641"/>
    <cellStyle name="Normal 47 11 7" xfId="15642"/>
    <cellStyle name="Normal 47 11 8" xfId="15643"/>
    <cellStyle name="Normal 47 12" xfId="15644"/>
    <cellStyle name="Normal 47 13" xfId="15645"/>
    <cellStyle name="Normal 47 14" xfId="15646"/>
    <cellStyle name="Normal 47 15" xfId="15647"/>
    <cellStyle name="Normal 47 16" xfId="15648"/>
    <cellStyle name="Normal 47 17" xfId="15649"/>
    <cellStyle name="Normal 47 18" xfId="18157"/>
    <cellStyle name="Normal 47 2" xfId="15650"/>
    <cellStyle name="Normal 47 3" xfId="15651"/>
    <cellStyle name="Normal 47 3 2" xfId="15652"/>
    <cellStyle name="Normal 47 3 3" xfId="15653"/>
    <cellStyle name="Normal 47 3 4" xfId="15654"/>
    <cellStyle name="Normal 47 3 5" xfId="15655"/>
    <cellStyle name="Normal 47 3 6" xfId="15656"/>
    <cellStyle name="Normal 47 3 7" xfId="15657"/>
    <cellStyle name="Normal 47 3 8" xfId="15658"/>
    <cellStyle name="Normal 47 4" xfId="15659"/>
    <cellStyle name="Normal 47 4 2" xfId="15660"/>
    <cellStyle name="Normal 47 4 3" xfId="15661"/>
    <cellStyle name="Normal 47 4 4" xfId="15662"/>
    <cellStyle name="Normal 47 4 5" xfId="15663"/>
    <cellStyle name="Normal 47 4 6" xfId="15664"/>
    <cellStyle name="Normal 47 4 7" xfId="15665"/>
    <cellStyle name="Normal 47 4 8" xfId="15666"/>
    <cellStyle name="Normal 47 5" xfId="15667"/>
    <cellStyle name="Normal 47 5 2" xfId="15668"/>
    <cellStyle name="Normal 47 5 3" xfId="15669"/>
    <cellStyle name="Normal 47 5 4" xfId="15670"/>
    <cellStyle name="Normal 47 5 5" xfId="15671"/>
    <cellStyle name="Normal 47 5 6" xfId="15672"/>
    <cellStyle name="Normal 47 5 7" xfId="15673"/>
    <cellStyle name="Normal 47 5 8" xfId="15674"/>
    <cellStyle name="Normal 47 6" xfId="15675"/>
    <cellStyle name="Normal 47 6 2" xfId="15676"/>
    <cellStyle name="Normal 47 6 3" xfId="15677"/>
    <cellStyle name="Normal 47 6 4" xfId="15678"/>
    <cellStyle name="Normal 47 6 5" xfId="15679"/>
    <cellStyle name="Normal 47 6 6" xfId="15680"/>
    <cellStyle name="Normal 47 6 7" xfId="15681"/>
    <cellStyle name="Normal 47 6 8" xfId="15682"/>
    <cellStyle name="Normal 47 7" xfId="15683"/>
    <cellStyle name="Normal 47 7 2" xfId="15684"/>
    <cellStyle name="Normal 47 7 3" xfId="15685"/>
    <cellStyle name="Normal 47 7 4" xfId="15686"/>
    <cellStyle name="Normal 47 7 5" xfId="15687"/>
    <cellStyle name="Normal 47 7 6" xfId="15688"/>
    <cellStyle name="Normal 47 7 7" xfId="15689"/>
    <cellStyle name="Normal 47 7 8" xfId="15690"/>
    <cellStyle name="Normal 47 8" xfId="15691"/>
    <cellStyle name="Normal 47 8 2" xfId="15692"/>
    <cellStyle name="Normal 47 8 3" xfId="15693"/>
    <cellStyle name="Normal 47 8 4" xfId="15694"/>
    <cellStyle name="Normal 47 8 5" xfId="15695"/>
    <cellStyle name="Normal 47 8 6" xfId="15696"/>
    <cellStyle name="Normal 47 8 7" xfId="15697"/>
    <cellStyle name="Normal 47 8 8" xfId="15698"/>
    <cellStyle name="Normal 47 9" xfId="15699"/>
    <cellStyle name="Normal 48" xfId="2139"/>
    <cellStyle name="Normal 48 2" xfId="18219"/>
    <cellStyle name="Normal 48 3" xfId="15700"/>
    <cellStyle name="Normal 49" xfId="2195"/>
    <cellStyle name="Normal 49 10" xfId="15701"/>
    <cellStyle name="Normal 49 2" xfId="15702"/>
    <cellStyle name="Normal 49 2 2" xfId="15703"/>
    <cellStyle name="Normal 49 2 2 2" xfId="15704"/>
    <cellStyle name="Normal 49 2 2 2 2" xfId="15705"/>
    <cellStyle name="Normal 49 2 2 3" xfId="15706"/>
    <cellStyle name="Normal 49 2 3" xfId="15707"/>
    <cellStyle name="Normal 49 2 3 2" xfId="15708"/>
    <cellStyle name="Normal 49 2 4" xfId="15709"/>
    <cellStyle name="Normal 49 3" xfId="15710"/>
    <cellStyle name="Normal 49 3 2" xfId="15711"/>
    <cellStyle name="Normal 49 3 2 2" xfId="15712"/>
    <cellStyle name="Normal 49 3 2 2 2" xfId="15713"/>
    <cellStyle name="Normal 49 3 2 3" xfId="15714"/>
    <cellStyle name="Normal 49 3 3" xfId="15715"/>
    <cellStyle name="Normal 49 3 3 2" xfId="15716"/>
    <cellStyle name="Normal 49 3 4" xfId="15717"/>
    <cellStyle name="Normal 49 4" xfId="15718"/>
    <cellStyle name="Normal 49 4 2" xfId="15719"/>
    <cellStyle name="Normal 49 4 2 2" xfId="15720"/>
    <cellStyle name="Normal 49 4 2 2 2" xfId="15721"/>
    <cellStyle name="Normal 49 4 2 3" xfId="15722"/>
    <cellStyle name="Normal 49 4 3" xfId="15723"/>
    <cellStyle name="Normal 49 4 3 2" xfId="15724"/>
    <cellStyle name="Normal 49 4 4" xfId="15725"/>
    <cellStyle name="Normal 49 5" xfId="15726"/>
    <cellStyle name="Normal 49 5 2" xfId="15727"/>
    <cellStyle name="Normal 49 5 2 2" xfId="15728"/>
    <cellStyle name="Normal 49 5 3" xfId="15729"/>
    <cellStyle name="Normal 49 6" xfId="15730"/>
    <cellStyle name="Normal 49 6 2" xfId="15731"/>
    <cellStyle name="Normal 49 7" xfId="15732"/>
    <cellStyle name="Normal 49 8" xfId="15733"/>
    <cellStyle name="Normal 49 9" xfId="18166"/>
    <cellStyle name="Normal 5" xfId="550"/>
    <cellStyle name="Normal-- 5" xfId="15734"/>
    <cellStyle name="Normal 5 10" xfId="15735"/>
    <cellStyle name="Normal 5 10 10" xfId="18566"/>
    <cellStyle name="Normal 5 10 2" xfId="15736"/>
    <cellStyle name="Normal 5 10 2 2" xfId="26040"/>
    <cellStyle name="Normal 5 10 2 2 2" xfId="36117"/>
    <cellStyle name="Normal 5 10 2 2 2 2" xfId="45314"/>
    <cellStyle name="Normal 5 10 2 2 3" xfId="40048"/>
    <cellStyle name="Normal 5 10 2 2 4" xfId="50017"/>
    <cellStyle name="Normal 5 10 2 2 5" xfId="54638"/>
    <cellStyle name="Normal 5 10 2 3" xfId="27324"/>
    <cellStyle name="Normal 5 10 2 3 2" xfId="36118"/>
    <cellStyle name="Normal 5 10 2 3 2 2" xfId="45315"/>
    <cellStyle name="Normal 5 10 2 3 3" xfId="41351"/>
    <cellStyle name="Normal 5 10 2 3 4" xfId="50018"/>
    <cellStyle name="Normal 5 10 2 3 5" xfId="54639"/>
    <cellStyle name="Normal 5 10 2 4" xfId="36116"/>
    <cellStyle name="Normal 5 10 2 4 2" xfId="45313"/>
    <cellStyle name="Normal 5 10 2 5" xfId="38749"/>
    <cellStyle name="Normal 5 10 2 6" xfId="50016"/>
    <cellStyle name="Normal 5 10 2 7" xfId="54637"/>
    <cellStyle name="Normal 5 10 2 8" xfId="23203"/>
    <cellStyle name="Normal 5 10 3" xfId="20990"/>
    <cellStyle name="Normal 5 10 3 2" xfId="36119"/>
    <cellStyle name="Normal 5 10 3 2 2" xfId="45316"/>
    <cellStyle name="Normal 5 10 3 3" xfId="38098"/>
    <cellStyle name="Normal 5 10 3 4" xfId="50019"/>
    <cellStyle name="Normal 5 10 3 5" xfId="54640"/>
    <cellStyle name="Normal 5 10 4" xfId="25407"/>
    <cellStyle name="Normal 5 10 4 2" xfId="36120"/>
    <cellStyle name="Normal 5 10 4 2 2" xfId="45317"/>
    <cellStyle name="Normal 5 10 4 3" xfId="39399"/>
    <cellStyle name="Normal 5 10 4 4" xfId="50020"/>
    <cellStyle name="Normal 5 10 4 5" xfId="54641"/>
    <cellStyle name="Normal 5 10 5" xfId="26687"/>
    <cellStyle name="Normal 5 10 5 2" xfId="36121"/>
    <cellStyle name="Normal 5 10 5 2 2" xfId="45318"/>
    <cellStyle name="Normal 5 10 5 3" xfId="40699"/>
    <cellStyle name="Normal 5 10 5 4" xfId="50021"/>
    <cellStyle name="Normal 5 10 5 5" xfId="54642"/>
    <cellStyle name="Normal 5 10 6" xfId="36115"/>
    <cellStyle name="Normal 5 10 6 2" xfId="45312"/>
    <cellStyle name="Normal 5 10 7" xfId="37439"/>
    <cellStyle name="Normal 5 10 8" xfId="50015"/>
    <cellStyle name="Normal 5 10 9" xfId="54636"/>
    <cellStyle name="Normal 5 100" xfId="15737"/>
    <cellStyle name="Normal 5 101" xfId="15738"/>
    <cellStyle name="Normal 5 102" xfId="15739"/>
    <cellStyle name="Normal 5 103" xfId="15740"/>
    <cellStyle name="Normal 5 104" xfId="15741"/>
    <cellStyle name="Normal 5 105" xfId="15742"/>
    <cellStyle name="Normal 5 106" xfId="15743"/>
    <cellStyle name="Normal 5 107" xfId="15744"/>
    <cellStyle name="Normal 5 108" xfId="15745"/>
    <cellStyle name="Normal 5 109" xfId="15746"/>
    <cellStyle name="Normal 5 11" xfId="15747"/>
    <cellStyle name="Normal 5 11 10" xfId="18639"/>
    <cellStyle name="Normal 5 11 2" xfId="15748"/>
    <cellStyle name="Normal 5 11 2 2" xfId="26092"/>
    <cellStyle name="Normal 5 11 2 2 2" xfId="36124"/>
    <cellStyle name="Normal 5 11 2 2 2 2" xfId="45321"/>
    <cellStyle name="Normal 5 11 2 2 3" xfId="40101"/>
    <cellStyle name="Normal 5 11 2 2 4" xfId="50024"/>
    <cellStyle name="Normal 5 11 2 2 5" xfId="54645"/>
    <cellStyle name="Normal 5 11 2 3" xfId="27377"/>
    <cellStyle name="Normal 5 11 2 3 2" xfId="36125"/>
    <cellStyle name="Normal 5 11 2 3 2 2" xfId="45322"/>
    <cellStyle name="Normal 5 11 2 3 3" xfId="41405"/>
    <cellStyle name="Normal 5 11 2 3 4" xfId="50025"/>
    <cellStyle name="Normal 5 11 2 3 5" xfId="54646"/>
    <cellStyle name="Normal 5 11 2 4" xfId="36123"/>
    <cellStyle name="Normal 5 11 2 4 2" xfId="45320"/>
    <cellStyle name="Normal 5 11 2 5" xfId="38803"/>
    <cellStyle name="Normal 5 11 2 6" xfId="50023"/>
    <cellStyle name="Normal 5 11 2 7" xfId="54644"/>
    <cellStyle name="Normal 5 11 2 8" xfId="23255"/>
    <cellStyle name="Normal 5 11 3" xfId="21042"/>
    <cellStyle name="Normal 5 11 3 2" xfId="36126"/>
    <cellStyle name="Normal 5 11 3 2 2" xfId="45323"/>
    <cellStyle name="Normal 5 11 3 3" xfId="38151"/>
    <cellStyle name="Normal 5 11 3 4" xfId="50026"/>
    <cellStyle name="Normal 5 11 3 5" xfId="54647"/>
    <cellStyle name="Normal 5 11 4" xfId="25458"/>
    <cellStyle name="Normal 5 11 4 2" xfId="36127"/>
    <cellStyle name="Normal 5 11 4 2 2" xfId="45324"/>
    <cellStyle name="Normal 5 11 4 3" xfId="39452"/>
    <cellStyle name="Normal 5 11 4 4" xfId="50027"/>
    <cellStyle name="Normal 5 11 4 5" xfId="54648"/>
    <cellStyle name="Normal 5 11 5" xfId="26738"/>
    <cellStyle name="Normal 5 11 5 2" xfId="36128"/>
    <cellStyle name="Normal 5 11 5 2 2" xfId="45325"/>
    <cellStyle name="Normal 5 11 5 3" xfId="40753"/>
    <cellStyle name="Normal 5 11 5 4" xfId="50028"/>
    <cellStyle name="Normal 5 11 5 5" xfId="54649"/>
    <cellStyle name="Normal 5 11 6" xfId="36122"/>
    <cellStyle name="Normal 5 11 6 2" xfId="45319"/>
    <cellStyle name="Normal 5 11 7" xfId="37491"/>
    <cellStyle name="Normal 5 11 8" xfId="50022"/>
    <cellStyle name="Normal 5 11 9" xfId="54643"/>
    <cellStyle name="Normal 5 110" xfId="15749"/>
    <cellStyle name="Normal 5 111" xfId="15750"/>
    <cellStyle name="Normal 5 112" xfId="15751"/>
    <cellStyle name="Normal 5 113" xfId="15752"/>
    <cellStyle name="Normal 5 114" xfId="17251"/>
    <cellStyle name="Normal 5 115" xfId="55514"/>
    <cellStyle name="Normal 5 116" xfId="55450"/>
    <cellStyle name="Normal 5 117" xfId="55512"/>
    <cellStyle name="Normal 5 118" xfId="55449"/>
    <cellStyle name="Normal 5 119" xfId="55513"/>
    <cellStyle name="Normal 5 12" xfId="15753"/>
    <cellStyle name="Normal 5 12 2" xfId="15754"/>
    <cellStyle name="Normal 5 12 2 2" xfId="45326"/>
    <cellStyle name="Normal 5 12 2 3" xfId="36129"/>
    <cellStyle name="Normal 5 12 3" xfId="41461"/>
    <cellStyle name="Normal 5 12 4" xfId="50029"/>
    <cellStyle name="Normal 5 12 5" xfId="54650"/>
    <cellStyle name="Normal 5 12 6" xfId="27448"/>
    <cellStyle name="Normal 5 120" xfId="55451"/>
    <cellStyle name="Normal 5 121" xfId="55515"/>
    <cellStyle name="Normal 5 122" xfId="55452"/>
    <cellStyle name="Normal 5 123" xfId="55516"/>
    <cellStyle name="Normal 5 124" xfId="55453"/>
    <cellStyle name="Normal 5 125" xfId="55517"/>
    <cellStyle name="Normal 5 126" xfId="55454"/>
    <cellStyle name="Normal 5 127" xfId="55518"/>
    <cellStyle name="Normal 5 128" xfId="55715"/>
    <cellStyle name="Normal 5 129" xfId="55653"/>
    <cellStyle name="Normal 5 13" xfId="15755"/>
    <cellStyle name="Normal 5 13 2" xfId="15756"/>
    <cellStyle name="Normal 5 13 3" xfId="50769"/>
    <cellStyle name="Normal 5 130" xfId="55716"/>
    <cellStyle name="Normal 5 131" xfId="55654"/>
    <cellStyle name="Normal 5 132" xfId="55718"/>
    <cellStyle name="Normal 5 133" xfId="55656"/>
    <cellStyle name="Normal 5 134" xfId="55722"/>
    <cellStyle name="Normal 5 135" xfId="55655"/>
    <cellStyle name="Normal 5 136" xfId="55720"/>
    <cellStyle name="Normal 5 137" xfId="55652"/>
    <cellStyle name="Normal 5 138" xfId="55719"/>
    <cellStyle name="Normal 5 139" xfId="55651"/>
    <cellStyle name="Normal 5 14" xfId="15757"/>
    <cellStyle name="Normal 5 14 2" xfId="15758"/>
    <cellStyle name="Normal 5 140" xfId="55717"/>
    <cellStyle name="Normal 5 141" xfId="55650"/>
    <cellStyle name="Normal 5 142" xfId="55721"/>
    <cellStyle name="Normal 5 143" xfId="55923"/>
    <cellStyle name="Normal 5 144" xfId="55861"/>
    <cellStyle name="Normal 5 145" xfId="55924"/>
    <cellStyle name="Normal 5 146" xfId="55862"/>
    <cellStyle name="Normal 5 147" xfId="55925"/>
    <cellStyle name="Normal 5 148" xfId="55865"/>
    <cellStyle name="Normal 5 149" xfId="55926"/>
    <cellStyle name="Normal 5 15" xfId="15759"/>
    <cellStyle name="Normal 5 15 2" xfId="15760"/>
    <cellStyle name="Normal 5 150" xfId="55863"/>
    <cellStyle name="Normal 5 151" xfId="55927"/>
    <cellStyle name="Normal 5 152" xfId="55866"/>
    <cellStyle name="Normal 5 153" xfId="55928"/>
    <cellStyle name="Normal 5 154" xfId="55864"/>
    <cellStyle name="Normal 5 155" xfId="12502"/>
    <cellStyle name="Normal 5 16" xfId="15761"/>
    <cellStyle name="Normal 5 16 2" xfId="15762"/>
    <cellStyle name="Normal 5 17" xfId="15763"/>
    <cellStyle name="Normal 5 17 2" xfId="15764"/>
    <cellStyle name="Normal 5 18" xfId="15765"/>
    <cellStyle name="Normal 5 18 2" xfId="15766"/>
    <cellStyle name="Normal 5 19" xfId="15767"/>
    <cellStyle name="Normal 5 19 2" xfId="15768"/>
    <cellStyle name="Normal 5 2" xfId="785"/>
    <cellStyle name="Normal 5 2 2" xfId="13"/>
    <cellStyle name="Normal 5 2 2 10" xfId="18187"/>
    <cellStyle name="Normal 5 2 2 11" xfId="15770"/>
    <cellStyle name="Normal 5 2 2 2" xfId="1551"/>
    <cellStyle name="Normal 5 2 2 2 2" xfId="3035"/>
    <cellStyle name="Normal 5 2 2 2 2 2" xfId="5936"/>
    <cellStyle name="Normal 5 2 2 2 2 2 2" xfId="11712"/>
    <cellStyle name="Normal 5 2 2 2 2 2 2 2" xfId="45329"/>
    <cellStyle name="Normal 5 2 2 2 2 2 3" xfId="36132"/>
    <cellStyle name="Normal 5 2 2 2 2 3" xfId="8827"/>
    <cellStyle name="Normal 5 2 2 2 2 3 2" xfId="39985"/>
    <cellStyle name="Normal 5 2 2 2 2 4" xfId="50032"/>
    <cellStyle name="Normal 5 2 2 2 2 5" xfId="54653"/>
    <cellStyle name="Normal 5 2 2 2 2 6" xfId="25978"/>
    <cellStyle name="Normal 5 2 2 2 3" xfId="4496"/>
    <cellStyle name="Normal 5 2 2 2 3 2" xfId="10272"/>
    <cellStyle name="Normal 5 2 2 2 3 2 2" xfId="45330"/>
    <cellStyle name="Normal 5 2 2 2 3 2 3" xfId="36133"/>
    <cellStyle name="Normal 5 2 2 2 3 3" xfId="41287"/>
    <cellStyle name="Normal 5 2 2 2 3 4" xfId="50033"/>
    <cellStyle name="Normal 5 2 2 2 3 5" xfId="54654"/>
    <cellStyle name="Normal 5 2 2 2 3 6" xfId="27261"/>
    <cellStyle name="Normal 5 2 2 2 4" xfId="7387"/>
    <cellStyle name="Normal 5 2 2 2 4 2" xfId="45328"/>
    <cellStyle name="Normal 5 2 2 2 4 3" xfId="36131"/>
    <cellStyle name="Normal 5 2 2 2 5" xfId="38685"/>
    <cellStyle name="Normal 5 2 2 2 6" xfId="50031"/>
    <cellStyle name="Normal 5 2 2 2 7" xfId="54652"/>
    <cellStyle name="Normal 5 2 2 2 8" xfId="23137"/>
    <cellStyle name="Normal 5 2 2 3" xfId="2271"/>
    <cellStyle name="Normal 5 2 2 3 2" xfId="3732"/>
    <cellStyle name="Normal 5 2 2 3 2 2" xfId="6633"/>
    <cellStyle name="Normal 5 2 2 3 2 2 2" xfId="12409"/>
    <cellStyle name="Normal 5 2 2 3 2 2 3" xfId="45331"/>
    <cellStyle name="Normal 5 2 2 3 2 3" xfId="9524"/>
    <cellStyle name="Normal 5 2 2 3 2 4" xfId="36134"/>
    <cellStyle name="Normal 5 2 2 3 3" xfId="5193"/>
    <cellStyle name="Normal 5 2 2 3 3 2" xfId="10969"/>
    <cellStyle name="Normal 5 2 2 3 3 3" xfId="38035"/>
    <cellStyle name="Normal 5 2 2 3 4" xfId="8084"/>
    <cellStyle name="Normal 5 2 2 3 4 2" xfId="50034"/>
    <cellStyle name="Normal 5 2 2 3 5" xfId="54655"/>
    <cellStyle name="Normal 5 2 2 3 6" xfId="20922"/>
    <cellStyle name="Normal 5 2 2 4" xfId="2279"/>
    <cellStyle name="Normal 5 2 2 4 2" xfId="5197"/>
    <cellStyle name="Normal 5 2 2 4 2 2" xfId="10973"/>
    <cellStyle name="Normal 5 2 2 4 2 2 2" xfId="45332"/>
    <cellStyle name="Normal 5 2 2 4 2 3" xfId="36135"/>
    <cellStyle name="Normal 5 2 2 4 3" xfId="8088"/>
    <cellStyle name="Normal 5 2 2 4 3 2" xfId="39336"/>
    <cellStyle name="Normal 5 2 2 4 4" xfId="50035"/>
    <cellStyle name="Normal 5 2 2 4 5" xfId="54656"/>
    <cellStyle name="Normal 5 2 2 4 6" xfId="25344"/>
    <cellStyle name="Normal 5 2 2 5" xfId="3750"/>
    <cellStyle name="Normal 5 2 2 5 2" xfId="6637"/>
    <cellStyle name="Normal 5 2 2 5 2 2" xfId="12413"/>
    <cellStyle name="Normal 5 2 2 5 2 2 2" xfId="45333"/>
    <cellStyle name="Normal 5 2 2 5 2 3" xfId="36136"/>
    <cellStyle name="Normal 5 2 2 5 3" xfId="9529"/>
    <cellStyle name="Normal 5 2 2 5 3 2" xfId="40635"/>
    <cellStyle name="Normal 5 2 2 5 4" xfId="50036"/>
    <cellStyle name="Normal 5 2 2 5 5" xfId="54657"/>
    <cellStyle name="Normal 5 2 2 5 6" xfId="26624"/>
    <cellStyle name="Normal 5 2 2 6" xfId="3755"/>
    <cellStyle name="Normal 5 2 2 6 2" xfId="9533"/>
    <cellStyle name="Normal 5 2 2 6 2 2" xfId="45327"/>
    <cellStyle name="Normal 5 2 2 6 3" xfId="36130"/>
    <cellStyle name="Normal 5 2 2 7" xfId="6647"/>
    <cellStyle name="Normal 5 2 2 7 2" xfId="37375"/>
    <cellStyle name="Normal 5 2 2 8" xfId="50030"/>
    <cellStyle name="Normal 5 2 2 9" xfId="54651"/>
    <cellStyle name="Normal 5 2 3" xfId="2374"/>
    <cellStyle name="Normal 5 2 3 10" xfId="15771"/>
    <cellStyle name="Normal 5 2 3 2" xfId="5278"/>
    <cellStyle name="Normal 5 2 3 2 2" xfId="11054"/>
    <cellStyle name="Normal 5 2 3 2 2 2" xfId="36139"/>
    <cellStyle name="Normal 5 2 3 2 2 2 2" xfId="45336"/>
    <cellStyle name="Normal 5 2 3 2 2 3" xfId="40055"/>
    <cellStyle name="Normal 5 2 3 2 2 4" xfId="50039"/>
    <cellStyle name="Normal 5 2 3 2 2 5" xfId="54660"/>
    <cellStyle name="Normal 5 2 3 2 2 6" xfId="26046"/>
    <cellStyle name="Normal 5 2 3 2 3" xfId="27331"/>
    <cellStyle name="Normal 5 2 3 2 3 2" xfId="36140"/>
    <cellStyle name="Normal 5 2 3 2 3 2 2" xfId="45337"/>
    <cellStyle name="Normal 5 2 3 2 3 3" xfId="41358"/>
    <cellStyle name="Normal 5 2 3 2 3 4" xfId="50040"/>
    <cellStyle name="Normal 5 2 3 2 3 5" xfId="54661"/>
    <cellStyle name="Normal 5 2 3 2 4" xfId="36138"/>
    <cellStyle name="Normal 5 2 3 2 4 2" xfId="45335"/>
    <cellStyle name="Normal 5 2 3 2 5" xfId="38756"/>
    <cellStyle name="Normal 5 2 3 2 6" xfId="50038"/>
    <cellStyle name="Normal 5 2 3 2 7" xfId="54659"/>
    <cellStyle name="Normal 5 2 3 2 8" xfId="23209"/>
    <cellStyle name="Normal 5 2 3 3" xfId="8169"/>
    <cellStyle name="Normal 5 2 3 3 2" xfId="36141"/>
    <cellStyle name="Normal 5 2 3 3 2 2" xfId="45338"/>
    <cellStyle name="Normal 5 2 3 3 3" xfId="38105"/>
    <cellStyle name="Normal 5 2 3 3 4" xfId="50041"/>
    <cellStyle name="Normal 5 2 3 3 5" xfId="54662"/>
    <cellStyle name="Normal 5 2 3 3 6" xfId="20996"/>
    <cellStyle name="Normal 5 2 3 4" xfId="25414"/>
    <cellStyle name="Normal 5 2 3 4 2" xfId="36142"/>
    <cellStyle name="Normal 5 2 3 4 2 2" xfId="45339"/>
    <cellStyle name="Normal 5 2 3 4 3" xfId="39406"/>
    <cellStyle name="Normal 5 2 3 4 4" xfId="50042"/>
    <cellStyle name="Normal 5 2 3 4 5" xfId="54663"/>
    <cellStyle name="Normal 5 2 3 5" xfId="26694"/>
    <cellStyle name="Normal 5 2 3 5 2" xfId="36143"/>
    <cellStyle name="Normal 5 2 3 5 2 2" xfId="45340"/>
    <cellStyle name="Normal 5 2 3 5 3" xfId="40706"/>
    <cellStyle name="Normal 5 2 3 5 4" xfId="50043"/>
    <cellStyle name="Normal 5 2 3 5 5" xfId="54664"/>
    <cellStyle name="Normal 5 2 3 6" xfId="36137"/>
    <cellStyle name="Normal 5 2 3 6 2" xfId="45334"/>
    <cellStyle name="Normal 5 2 3 7" xfId="37446"/>
    <cellStyle name="Normal 5 2 3 8" xfId="50037"/>
    <cellStyle name="Normal 5 2 3 9" xfId="54658"/>
    <cellStyle name="Normal 5 2 4" xfId="3838"/>
    <cellStyle name="Normal 5 2 4 2" xfId="9614"/>
    <cellStyle name="Normal 5 2 4 3" xfId="15772"/>
    <cellStyle name="Normal 5 2 5" xfId="6729"/>
    <cellStyle name="Normal 5 2 5 2" xfId="15773"/>
    <cellStyle name="Normal 5 2 6" xfId="17252"/>
    <cellStyle name="Normal 5 2 7" xfId="15769"/>
    <cellStyle name="Normal 5 20" xfId="15774"/>
    <cellStyle name="Normal 5 20 2" xfId="15775"/>
    <cellStyle name="Normal 5 21" xfId="15776"/>
    <cellStyle name="Normal 5 21 2" xfId="15777"/>
    <cellStyle name="Normal 5 22" xfId="15778"/>
    <cellStyle name="Normal 5 22 2" xfId="15779"/>
    <cellStyle name="Normal 5 22 2 2" xfId="15780"/>
    <cellStyle name="Normal 5 22 3" xfId="15781"/>
    <cellStyle name="Normal 5 22 4" xfId="15782"/>
    <cellStyle name="Normal 5 23" xfId="15783"/>
    <cellStyle name="Normal 5 23 2" xfId="15784"/>
    <cellStyle name="Normal 5 24" xfId="15785"/>
    <cellStyle name="Normal 5 24 2" xfId="15786"/>
    <cellStyle name="Normal 5 25" xfId="15787"/>
    <cellStyle name="Normal 5 25 2" xfId="15788"/>
    <cellStyle name="Normal 5 26" xfId="15789"/>
    <cellStyle name="Normal 5 26 2" xfId="15790"/>
    <cellStyle name="Normal 5 27" xfId="15791"/>
    <cellStyle name="Normal 5 27 2" xfId="15792"/>
    <cellStyle name="Normal 5 28" xfId="15793"/>
    <cellStyle name="Normal 5 28 2" xfId="15794"/>
    <cellStyle name="Normal 5 29" xfId="15795"/>
    <cellStyle name="Normal 5 29 2" xfId="15796"/>
    <cellStyle name="Normal 5 3" xfId="763"/>
    <cellStyle name="Normal 5 3 2" xfId="1546"/>
    <cellStyle name="Normal 5 3 2 10" xfId="18378"/>
    <cellStyle name="Normal 5 3 2 11" xfId="15798"/>
    <cellStyle name="Normal 5 3 2 2" xfId="3031"/>
    <cellStyle name="Normal 5 3 2 2 2" xfId="5932"/>
    <cellStyle name="Normal 5 3 2 2 2 2" xfId="11708"/>
    <cellStyle name="Normal 5 3 2 2 2 2 2" xfId="45343"/>
    <cellStyle name="Normal 5 3 2 2 2 2 3" xfId="36146"/>
    <cellStyle name="Normal 5 3 2 2 2 3" xfId="40018"/>
    <cellStyle name="Normal 5 3 2 2 2 4" xfId="50046"/>
    <cellStyle name="Normal 5 3 2 2 2 5" xfId="54667"/>
    <cellStyle name="Normal 5 3 2 2 2 6" xfId="26010"/>
    <cellStyle name="Normal 5 3 2 2 3" xfId="8823"/>
    <cellStyle name="Normal 5 3 2 2 3 2" xfId="36147"/>
    <cellStyle name="Normal 5 3 2 2 3 2 2" xfId="45344"/>
    <cellStyle name="Normal 5 3 2 2 3 3" xfId="41320"/>
    <cellStyle name="Normal 5 3 2 2 3 4" xfId="50047"/>
    <cellStyle name="Normal 5 3 2 2 3 5" xfId="54668"/>
    <cellStyle name="Normal 5 3 2 2 3 6" xfId="27294"/>
    <cellStyle name="Normal 5 3 2 2 4" xfId="36145"/>
    <cellStyle name="Normal 5 3 2 2 4 2" xfId="45342"/>
    <cellStyle name="Normal 5 3 2 2 5" xfId="38718"/>
    <cellStyle name="Normal 5 3 2 2 6" xfId="50045"/>
    <cellStyle name="Normal 5 3 2 2 7" xfId="54666"/>
    <cellStyle name="Normal 5 3 2 2 8" xfId="23170"/>
    <cellStyle name="Normal 5 3 2 3" xfId="4492"/>
    <cellStyle name="Normal 5 3 2 3 2" xfId="10268"/>
    <cellStyle name="Normal 5 3 2 3 2 2" xfId="45345"/>
    <cellStyle name="Normal 5 3 2 3 2 3" xfId="36148"/>
    <cellStyle name="Normal 5 3 2 3 3" xfId="38068"/>
    <cellStyle name="Normal 5 3 2 3 4" xfId="50048"/>
    <cellStyle name="Normal 5 3 2 3 5" xfId="54669"/>
    <cellStyle name="Normal 5 3 2 3 6" xfId="20956"/>
    <cellStyle name="Normal 5 3 2 4" xfId="7383"/>
    <cellStyle name="Normal 5 3 2 4 2" xfId="36149"/>
    <cellStyle name="Normal 5 3 2 4 2 2" xfId="45346"/>
    <cellStyle name="Normal 5 3 2 4 3" xfId="39369"/>
    <cellStyle name="Normal 5 3 2 4 4" xfId="50049"/>
    <cellStyle name="Normal 5 3 2 4 5" xfId="54670"/>
    <cellStyle name="Normal 5 3 2 4 6" xfId="25377"/>
    <cellStyle name="Normal 5 3 2 5" xfId="26657"/>
    <cellStyle name="Normal 5 3 2 5 2" xfId="36150"/>
    <cellStyle name="Normal 5 3 2 5 2 2" xfId="45347"/>
    <cellStyle name="Normal 5 3 2 5 3" xfId="40668"/>
    <cellStyle name="Normal 5 3 2 5 4" xfId="50050"/>
    <cellStyle name="Normal 5 3 2 5 5" xfId="54671"/>
    <cellStyle name="Normal 5 3 2 6" xfId="36144"/>
    <cellStyle name="Normal 5 3 2 6 2" xfId="45341"/>
    <cellStyle name="Normal 5 3 2 7" xfId="37408"/>
    <cellStyle name="Normal 5 3 2 8" xfId="50044"/>
    <cellStyle name="Normal 5 3 2 9" xfId="54665"/>
    <cellStyle name="Normal 5 3 3" xfId="2370"/>
    <cellStyle name="Normal 5 3 3 2" xfId="5274"/>
    <cellStyle name="Normal 5 3 3 2 2" xfId="11050"/>
    <cellStyle name="Normal 5 3 3 3" xfId="8165"/>
    <cellStyle name="Normal 5 3 3 4" xfId="17253"/>
    <cellStyle name="Normal 5 3 4" xfId="3834"/>
    <cellStyle name="Normal 5 3 4 2" xfId="9610"/>
    <cellStyle name="Normal 5 3 5" xfId="6725"/>
    <cellStyle name="Normal 5 3 6" xfId="15797"/>
    <cellStyle name="Normal 5 30" xfId="15799"/>
    <cellStyle name="Normal 5 30 2" xfId="15800"/>
    <cellStyle name="Normal 5 31" xfId="15801"/>
    <cellStyle name="Normal 5 31 2" xfId="15802"/>
    <cellStyle name="Normal 5 32" xfId="15803"/>
    <cellStyle name="Normal 5 32 2" xfId="15804"/>
    <cellStyle name="Normal 5 33" xfId="15805"/>
    <cellStyle name="Normal 5 33 2" xfId="15806"/>
    <cellStyle name="Normal 5 34" xfId="15807"/>
    <cellStyle name="Normal 5 34 2" xfId="15808"/>
    <cellStyle name="Normal 5 35" xfId="15809"/>
    <cellStyle name="Normal 5 35 2" xfId="15810"/>
    <cellStyle name="Normal 5 36" xfId="15811"/>
    <cellStyle name="Normal 5 36 2" xfId="15812"/>
    <cellStyle name="Normal 5 37" xfId="15813"/>
    <cellStyle name="Normal 5 37 2" xfId="15814"/>
    <cellStyle name="Normal 5 38" xfId="15815"/>
    <cellStyle name="Normal 5 39" xfId="15816"/>
    <cellStyle name="Normal 5 4" xfId="15817"/>
    <cellStyle name="Normal 5 4 2" xfId="15818"/>
    <cellStyle name="Normal 5 4 2 10" xfId="18424"/>
    <cellStyle name="Normal 5 4 2 2" xfId="23175"/>
    <cellStyle name="Normal 5 4 2 2 2" xfId="26015"/>
    <cellStyle name="Normal 5 4 2 2 2 2" xfId="36153"/>
    <cellStyle name="Normal 5 4 2 2 2 2 2" xfId="45350"/>
    <cellStyle name="Normal 5 4 2 2 2 3" xfId="40024"/>
    <cellStyle name="Normal 5 4 2 2 2 4" xfId="50053"/>
    <cellStyle name="Normal 5 4 2 2 2 5" xfId="54674"/>
    <cellStyle name="Normal 5 4 2 2 3" xfId="27300"/>
    <cellStyle name="Normal 5 4 2 2 3 2" xfId="36154"/>
    <cellStyle name="Normal 5 4 2 2 3 2 2" xfId="45351"/>
    <cellStyle name="Normal 5 4 2 2 3 3" xfId="41326"/>
    <cellStyle name="Normal 5 4 2 2 3 4" xfId="50054"/>
    <cellStyle name="Normal 5 4 2 2 3 5" xfId="54675"/>
    <cellStyle name="Normal 5 4 2 2 4" xfId="36152"/>
    <cellStyle name="Normal 5 4 2 2 4 2" xfId="45349"/>
    <cellStyle name="Normal 5 4 2 2 5" xfId="38724"/>
    <cellStyle name="Normal 5 4 2 2 6" xfId="50052"/>
    <cellStyle name="Normal 5 4 2 2 7" xfId="54673"/>
    <cellStyle name="Normal 5 4 2 3" xfId="20961"/>
    <cellStyle name="Normal 5 4 2 3 2" xfId="36155"/>
    <cellStyle name="Normal 5 4 2 3 2 2" xfId="45352"/>
    <cellStyle name="Normal 5 4 2 3 3" xfId="38074"/>
    <cellStyle name="Normal 5 4 2 3 4" xfId="50055"/>
    <cellStyle name="Normal 5 4 2 3 5" xfId="54676"/>
    <cellStyle name="Normal 5 4 2 4" xfId="25383"/>
    <cellStyle name="Normal 5 4 2 4 2" xfId="36156"/>
    <cellStyle name="Normal 5 4 2 4 2 2" xfId="45353"/>
    <cellStyle name="Normal 5 4 2 4 3" xfId="39375"/>
    <cellStyle name="Normal 5 4 2 4 4" xfId="50056"/>
    <cellStyle name="Normal 5 4 2 4 5" xfId="54677"/>
    <cellStyle name="Normal 5 4 2 5" xfId="26663"/>
    <cellStyle name="Normal 5 4 2 5 2" xfId="36157"/>
    <cellStyle name="Normal 5 4 2 5 2 2" xfId="45354"/>
    <cellStyle name="Normal 5 4 2 5 3" xfId="40674"/>
    <cellStyle name="Normal 5 4 2 5 4" xfId="50057"/>
    <cellStyle name="Normal 5 4 2 5 5" xfId="54678"/>
    <cellStyle name="Normal 5 4 2 6" xfId="36151"/>
    <cellStyle name="Normal 5 4 2 6 2" xfId="45348"/>
    <cellStyle name="Normal 5 4 2 7" xfId="37414"/>
    <cellStyle name="Normal 5 4 2 8" xfId="50051"/>
    <cellStyle name="Normal 5 4 2 9" xfId="54672"/>
    <cellStyle name="Normal 5 4 3" xfId="17254"/>
    <cellStyle name="Normal 5 40" xfId="15819"/>
    <cellStyle name="Normal 5 41" xfId="15820"/>
    <cellStyle name="Normal 5 42" xfId="15821"/>
    <cellStyle name="Normal 5 43" xfId="15822"/>
    <cellStyle name="Normal 5 44" xfId="15823"/>
    <cellStyle name="Normal 5 45" xfId="15824"/>
    <cellStyle name="Normal 5 46" xfId="15825"/>
    <cellStyle name="Normal 5 47" xfId="15826"/>
    <cellStyle name="Normal 5 48" xfId="15827"/>
    <cellStyle name="Normal 5 49" xfId="15828"/>
    <cellStyle name="Normal 5 5" xfId="15829"/>
    <cellStyle name="Normal 5 5 2" xfId="15830"/>
    <cellStyle name="Normal 5 5 2 10" xfId="18430"/>
    <cellStyle name="Normal 5 5 2 2" xfId="23177"/>
    <cellStyle name="Normal 5 5 2 2 2" xfId="26018"/>
    <cellStyle name="Normal 5 5 2 2 2 2" xfId="36160"/>
    <cellStyle name="Normal 5 5 2 2 2 2 2" xfId="45357"/>
    <cellStyle name="Normal 5 5 2 2 2 3" xfId="40027"/>
    <cellStyle name="Normal 5 5 2 2 2 4" xfId="50060"/>
    <cellStyle name="Normal 5 5 2 2 2 5" xfId="54681"/>
    <cellStyle name="Normal 5 5 2 2 3" xfId="27303"/>
    <cellStyle name="Normal 5 5 2 2 3 2" xfId="36161"/>
    <cellStyle name="Normal 5 5 2 2 3 2 2" xfId="45358"/>
    <cellStyle name="Normal 5 5 2 2 3 3" xfId="41329"/>
    <cellStyle name="Normal 5 5 2 2 3 4" xfId="50061"/>
    <cellStyle name="Normal 5 5 2 2 3 5" xfId="54682"/>
    <cellStyle name="Normal 5 5 2 2 4" xfId="36159"/>
    <cellStyle name="Normal 5 5 2 2 4 2" xfId="45356"/>
    <cellStyle name="Normal 5 5 2 2 5" xfId="38727"/>
    <cellStyle name="Normal 5 5 2 2 6" xfId="50059"/>
    <cellStyle name="Normal 5 5 2 2 7" xfId="54680"/>
    <cellStyle name="Normal 5 5 2 3" xfId="20964"/>
    <cellStyle name="Normal 5 5 2 3 2" xfId="36162"/>
    <cellStyle name="Normal 5 5 2 3 2 2" xfId="45359"/>
    <cellStyle name="Normal 5 5 2 3 3" xfId="38077"/>
    <cellStyle name="Normal 5 5 2 3 4" xfId="50062"/>
    <cellStyle name="Normal 5 5 2 3 5" xfId="54683"/>
    <cellStyle name="Normal 5 5 2 4" xfId="25386"/>
    <cellStyle name="Normal 5 5 2 4 2" xfId="36163"/>
    <cellStyle name="Normal 5 5 2 4 2 2" xfId="45360"/>
    <cellStyle name="Normal 5 5 2 4 3" xfId="39378"/>
    <cellStyle name="Normal 5 5 2 4 4" xfId="50063"/>
    <cellStyle name="Normal 5 5 2 4 5" xfId="54684"/>
    <cellStyle name="Normal 5 5 2 5" xfId="26666"/>
    <cellStyle name="Normal 5 5 2 5 2" xfId="36164"/>
    <cellStyle name="Normal 5 5 2 5 2 2" xfId="45361"/>
    <cellStyle name="Normal 5 5 2 5 3" xfId="40677"/>
    <cellStyle name="Normal 5 5 2 5 4" xfId="50064"/>
    <cellStyle name="Normal 5 5 2 5 5" xfId="54685"/>
    <cellStyle name="Normal 5 5 2 6" xfId="36158"/>
    <cellStyle name="Normal 5 5 2 6 2" xfId="45355"/>
    <cellStyle name="Normal 5 5 2 7" xfId="37417"/>
    <cellStyle name="Normal 5 5 2 8" xfId="50058"/>
    <cellStyle name="Normal 5 5 2 9" xfId="54679"/>
    <cellStyle name="Normal 5 5 3" xfId="17255"/>
    <cellStyle name="Normal 5 50" xfId="15831"/>
    <cellStyle name="Normal 5 51" xfId="15832"/>
    <cellStyle name="Normal 5 52" xfId="15833"/>
    <cellStyle name="Normal 5 53" xfId="15834"/>
    <cellStyle name="Normal 5 54" xfId="15835"/>
    <cellStyle name="Normal 5 55" xfId="15836"/>
    <cellStyle name="Normal 5 56" xfId="15837"/>
    <cellStyle name="Normal 5 57" xfId="15838"/>
    <cellStyle name="Normal 5 58" xfId="15839"/>
    <cellStyle name="Normal 5 59" xfId="15840"/>
    <cellStyle name="Normal 5 6" xfId="15841"/>
    <cellStyle name="Normal 5 6 2" xfId="15842"/>
    <cellStyle name="Normal 5 6 2 2" xfId="18473"/>
    <cellStyle name="Normal 5 6 3" xfId="17256"/>
    <cellStyle name="Normal 5 60" xfId="15843"/>
    <cellStyle name="Normal 5 61" xfId="15844"/>
    <cellStyle name="Normal 5 62" xfId="15845"/>
    <cellStyle name="Normal 5 63" xfId="15846"/>
    <cellStyle name="Normal 5 64" xfId="15847"/>
    <cellStyle name="Normal 5 65" xfId="15848"/>
    <cellStyle name="Normal 5 66" xfId="15849"/>
    <cellStyle name="Normal 5 67" xfId="15850"/>
    <cellStyle name="Normal 5 68" xfId="15851"/>
    <cellStyle name="Normal 5 69" xfId="15852"/>
    <cellStyle name="Normal 5 7" xfId="15853"/>
    <cellStyle name="Normal 5 7 10" xfId="17355"/>
    <cellStyle name="Normal 5 7 2" xfId="15854"/>
    <cellStyle name="Normal 5 7 2 2" xfId="25480"/>
    <cellStyle name="Normal 5 7 2 2 2" xfId="36167"/>
    <cellStyle name="Normal 5 7 2 2 2 2" xfId="45364"/>
    <cellStyle name="Normal 5 7 2 2 3" xfId="39480"/>
    <cellStyle name="Normal 5 7 2 2 4" xfId="50067"/>
    <cellStyle name="Normal 5 7 2 2 5" xfId="54688"/>
    <cellStyle name="Normal 5 7 2 3" xfId="26760"/>
    <cellStyle name="Normal 5 7 2 3 2" xfId="36168"/>
    <cellStyle name="Normal 5 7 2 3 2 2" xfId="45365"/>
    <cellStyle name="Normal 5 7 2 3 3" xfId="40781"/>
    <cellStyle name="Normal 5 7 2 3 4" xfId="50068"/>
    <cellStyle name="Normal 5 7 2 3 5" xfId="54689"/>
    <cellStyle name="Normal 5 7 2 4" xfId="36166"/>
    <cellStyle name="Normal 5 7 2 4 2" xfId="45363"/>
    <cellStyle name="Normal 5 7 2 5" xfId="38179"/>
    <cellStyle name="Normal 5 7 2 6" xfId="50066"/>
    <cellStyle name="Normal 5 7 2 7" xfId="54687"/>
    <cellStyle name="Normal 5 7 2 8" xfId="22634"/>
    <cellStyle name="Normal 5 7 3" xfId="20419"/>
    <cellStyle name="Normal 5 7 3 2" xfId="36169"/>
    <cellStyle name="Normal 5 7 3 2 2" xfId="45366"/>
    <cellStyle name="Normal 5 7 3 3" xfId="37530"/>
    <cellStyle name="Normal 5 7 3 4" xfId="50069"/>
    <cellStyle name="Normal 5 7 3 5" xfId="54690"/>
    <cellStyle name="Normal 5 7 4" xfId="24843"/>
    <cellStyle name="Normal 5 7 4 2" xfId="36170"/>
    <cellStyle name="Normal 5 7 4 2 2" xfId="45367"/>
    <cellStyle name="Normal 5 7 4 3" xfId="38831"/>
    <cellStyle name="Normal 5 7 4 4" xfId="50070"/>
    <cellStyle name="Normal 5 7 4 5" xfId="54691"/>
    <cellStyle name="Normal 5 7 5" xfId="26119"/>
    <cellStyle name="Normal 5 7 5 2" xfId="36171"/>
    <cellStyle name="Normal 5 7 5 2 2" xfId="45368"/>
    <cellStyle name="Normal 5 7 5 3" xfId="40129"/>
    <cellStyle name="Normal 5 7 5 4" xfId="50071"/>
    <cellStyle name="Normal 5 7 5 5" xfId="54692"/>
    <cellStyle name="Normal 5 7 6" xfId="36165"/>
    <cellStyle name="Normal 5 7 6 2" xfId="45362"/>
    <cellStyle name="Normal 5 7 7" xfId="36869"/>
    <cellStyle name="Normal 5 7 8" xfId="50065"/>
    <cellStyle name="Normal 5 7 9" xfId="54686"/>
    <cellStyle name="Normal 5 70" xfId="15855"/>
    <cellStyle name="Normal 5 71" xfId="15856"/>
    <cellStyle name="Normal 5 72" xfId="15857"/>
    <cellStyle name="Normal 5 73" xfId="15858"/>
    <cellStyle name="Normal 5 74" xfId="15859"/>
    <cellStyle name="Normal 5 75" xfId="15860"/>
    <cellStyle name="Normal 5 76" xfId="15861"/>
    <cellStyle name="Normal 5 77" xfId="15862"/>
    <cellStyle name="Normal 5 78" xfId="15863"/>
    <cellStyle name="Normal 5 79" xfId="15864"/>
    <cellStyle name="Normal 5 8" xfId="15865"/>
    <cellStyle name="Normal 5 8 10" xfId="17601"/>
    <cellStyle name="Normal 5 8 2" xfId="15866"/>
    <cellStyle name="Normal 5 8 2 2" xfId="25516"/>
    <cellStyle name="Normal 5 8 2 2 2" xfId="36174"/>
    <cellStyle name="Normal 5 8 2 2 2 2" xfId="45371"/>
    <cellStyle name="Normal 5 8 2 2 3" xfId="39519"/>
    <cellStyle name="Normal 5 8 2 2 4" xfId="50074"/>
    <cellStyle name="Normal 5 8 2 2 5" xfId="54695"/>
    <cellStyle name="Normal 5 8 2 3" xfId="26798"/>
    <cellStyle name="Normal 5 8 2 3 2" xfId="36175"/>
    <cellStyle name="Normal 5 8 2 3 2 2" xfId="45372"/>
    <cellStyle name="Normal 5 8 2 3 3" xfId="40820"/>
    <cellStyle name="Normal 5 8 2 3 4" xfId="50075"/>
    <cellStyle name="Normal 5 8 2 3 5" xfId="54696"/>
    <cellStyle name="Normal 5 8 2 4" xfId="36173"/>
    <cellStyle name="Normal 5 8 2 4 2" xfId="45370"/>
    <cellStyle name="Normal 5 8 2 5" xfId="38218"/>
    <cellStyle name="Normal 5 8 2 6" xfId="50073"/>
    <cellStyle name="Normal 5 8 2 7" xfId="54694"/>
    <cellStyle name="Normal 5 8 2 8" xfId="22673"/>
    <cellStyle name="Normal 5 8 3" xfId="20458"/>
    <cellStyle name="Normal 5 8 3 2" xfId="36176"/>
    <cellStyle name="Normal 5 8 3 2 2" xfId="45373"/>
    <cellStyle name="Normal 5 8 3 3" xfId="37569"/>
    <cellStyle name="Normal 5 8 3 4" xfId="50076"/>
    <cellStyle name="Normal 5 8 3 5" xfId="54697"/>
    <cellStyle name="Normal 5 8 4" xfId="24881"/>
    <cellStyle name="Normal 5 8 4 2" xfId="36177"/>
    <cellStyle name="Normal 5 8 4 2 2" xfId="45374"/>
    <cellStyle name="Normal 5 8 4 3" xfId="38870"/>
    <cellStyle name="Normal 5 8 4 4" xfId="50077"/>
    <cellStyle name="Normal 5 8 4 5" xfId="54698"/>
    <cellStyle name="Normal 5 8 5" xfId="26158"/>
    <cellStyle name="Normal 5 8 5 2" xfId="36178"/>
    <cellStyle name="Normal 5 8 5 2 2" xfId="45375"/>
    <cellStyle name="Normal 5 8 5 3" xfId="40168"/>
    <cellStyle name="Normal 5 8 5 4" xfId="50078"/>
    <cellStyle name="Normal 5 8 5 5" xfId="54699"/>
    <cellStyle name="Normal 5 8 6" xfId="36172"/>
    <cellStyle name="Normal 5 8 6 2" xfId="45369"/>
    <cellStyle name="Normal 5 8 7" xfId="36908"/>
    <cellStyle name="Normal 5 8 8" xfId="50072"/>
    <cellStyle name="Normal 5 8 9" xfId="54693"/>
    <cellStyle name="Normal 5 80" xfId="15867"/>
    <cellStyle name="Normal 5 81" xfId="15868"/>
    <cellStyle name="Normal 5 82" xfId="15869"/>
    <cellStyle name="Normal 5 83" xfId="15870"/>
    <cellStyle name="Normal 5 84" xfId="15871"/>
    <cellStyle name="Normal 5 85" xfId="15872"/>
    <cellStyle name="Normal 5 86" xfId="15873"/>
    <cellStyle name="Normal 5 87" xfId="15874"/>
    <cellStyle name="Normal 5 88" xfId="15875"/>
    <cellStyle name="Normal 5 89" xfId="15876"/>
    <cellStyle name="Normal 5 9" xfId="15877"/>
    <cellStyle name="Normal 5 9 10" xfId="18147"/>
    <cellStyle name="Normal 5 9 2" xfId="15878"/>
    <cellStyle name="Normal 5 9 2 2" xfId="25970"/>
    <cellStyle name="Normal 5 9 2 2 2" xfId="36181"/>
    <cellStyle name="Normal 5 9 2 2 2 2" xfId="45378"/>
    <cellStyle name="Normal 5 9 2 2 3" xfId="39977"/>
    <cellStyle name="Normal 5 9 2 2 4" xfId="50081"/>
    <cellStyle name="Normal 5 9 2 2 5" xfId="54702"/>
    <cellStyle name="Normal 5 9 2 3" xfId="27253"/>
    <cellStyle name="Normal 5 9 2 3 2" xfId="36182"/>
    <cellStyle name="Normal 5 9 2 3 2 2" xfId="45379"/>
    <cellStyle name="Normal 5 9 2 3 3" xfId="41279"/>
    <cellStyle name="Normal 5 9 2 3 4" xfId="50082"/>
    <cellStyle name="Normal 5 9 2 3 5" xfId="54703"/>
    <cellStyle name="Normal 5 9 2 4" xfId="36180"/>
    <cellStyle name="Normal 5 9 2 4 2" xfId="45377"/>
    <cellStyle name="Normal 5 9 2 5" xfId="38677"/>
    <cellStyle name="Normal 5 9 2 6" xfId="50080"/>
    <cellStyle name="Normal 5 9 2 7" xfId="54701"/>
    <cellStyle name="Normal 5 9 2 8" xfId="23129"/>
    <cellStyle name="Normal 5 9 3" xfId="20914"/>
    <cellStyle name="Normal 5 9 3 2" xfId="36183"/>
    <cellStyle name="Normal 5 9 3 2 2" xfId="45380"/>
    <cellStyle name="Normal 5 9 3 3" xfId="38027"/>
    <cellStyle name="Normal 5 9 3 4" xfId="50083"/>
    <cellStyle name="Normal 5 9 3 5" xfId="54704"/>
    <cellStyle name="Normal 5 9 4" xfId="25336"/>
    <cellStyle name="Normal 5 9 4 2" xfId="36184"/>
    <cellStyle name="Normal 5 9 4 2 2" xfId="45381"/>
    <cellStyle name="Normal 5 9 4 3" xfId="39328"/>
    <cellStyle name="Normal 5 9 4 4" xfId="50084"/>
    <cellStyle name="Normal 5 9 4 5" xfId="54705"/>
    <cellStyle name="Normal 5 9 5" xfId="26616"/>
    <cellStyle name="Normal 5 9 5 2" xfId="36185"/>
    <cellStyle name="Normal 5 9 5 2 2" xfId="45382"/>
    <cellStyle name="Normal 5 9 5 3" xfId="40627"/>
    <cellStyle name="Normal 5 9 5 4" xfId="50085"/>
    <cellStyle name="Normal 5 9 5 5" xfId="54706"/>
    <cellStyle name="Normal 5 9 6" xfId="36179"/>
    <cellStyle name="Normal 5 9 6 2" xfId="45376"/>
    <cellStyle name="Normal 5 9 7" xfId="37367"/>
    <cellStyle name="Normal 5 9 8" xfId="50079"/>
    <cellStyle name="Normal 5 9 9" xfId="54700"/>
    <cellStyle name="Normal 5 90" xfId="15879"/>
    <cellStyle name="Normal 5 91" xfId="15880"/>
    <cellStyle name="Normal 5 92" xfId="15881"/>
    <cellStyle name="Normal 5 93" xfId="15882"/>
    <cellStyle name="Normal 5 94" xfId="15883"/>
    <cellStyle name="Normal 5 95" xfId="15884"/>
    <cellStyle name="Normal 5 96" xfId="15885"/>
    <cellStyle name="Normal 5 97" xfId="15886"/>
    <cellStyle name="Normal 5 98" xfId="15887"/>
    <cellStyle name="Normal 5 99" xfId="15888"/>
    <cellStyle name="Normal 50" xfId="2257"/>
    <cellStyle name="Normal 50 10" xfId="15889"/>
    <cellStyle name="Normal 50 2" xfId="15890"/>
    <cellStyle name="Normal 50 3" xfId="15891"/>
    <cellStyle name="Normal 50 4" xfId="15892"/>
    <cellStyle name="Normal 50 5" xfId="15893"/>
    <cellStyle name="Normal 50 6" xfId="15894"/>
    <cellStyle name="Normal 50 7" xfId="15895"/>
    <cellStyle name="Normal 50 8" xfId="15896"/>
    <cellStyle name="Normal 50 9" xfId="18237"/>
    <cellStyle name="Normal 51" xfId="2255"/>
    <cellStyle name="Normal 51 10" xfId="15897"/>
    <cellStyle name="Normal 51 2" xfId="15898"/>
    <cellStyle name="Normal 51 2 2" xfId="15899"/>
    <cellStyle name="Normal 51 2 2 2" xfId="15900"/>
    <cellStyle name="Normal 51 2 2 2 2" xfId="15901"/>
    <cellStyle name="Normal 51 2 2 3" xfId="15902"/>
    <cellStyle name="Normal 51 2 3" xfId="15903"/>
    <cellStyle name="Normal 51 2 3 2" xfId="15904"/>
    <cellStyle name="Normal 51 2 4" xfId="15905"/>
    <cellStyle name="Normal 51 3" xfId="15906"/>
    <cellStyle name="Normal 51 3 2" xfId="15907"/>
    <cellStyle name="Normal 51 3 2 2" xfId="15908"/>
    <cellStyle name="Normal 51 3 3" xfId="15909"/>
    <cellStyle name="Normal 51 4" xfId="15910"/>
    <cellStyle name="Normal 51 4 2" xfId="15911"/>
    <cellStyle name="Normal 51 5" xfId="15912"/>
    <cellStyle name="Normal 51 6" xfId="15913"/>
    <cellStyle name="Normal 51 7" xfId="15914"/>
    <cellStyle name="Normal 51 8" xfId="15915"/>
    <cellStyle name="Normal 51 9" xfId="18239"/>
    <cellStyle name="Normal 52" xfId="1466"/>
    <cellStyle name="Normal 52 10" xfId="15916"/>
    <cellStyle name="Normal 52 2" xfId="15917"/>
    <cellStyle name="Normal 52 2 2" xfId="15918"/>
    <cellStyle name="Normal 52 3" xfId="15919"/>
    <cellStyle name="Normal 52 4" xfId="15920"/>
    <cellStyle name="Normal 52 5" xfId="15921"/>
    <cellStyle name="Normal 52 6" xfId="15922"/>
    <cellStyle name="Normal 52 7" xfId="15923"/>
    <cellStyle name="Normal 52 8" xfId="15924"/>
    <cellStyle name="Normal 52 9" xfId="18244"/>
    <cellStyle name="Normal 53" xfId="2260"/>
    <cellStyle name="Normal 53 10" xfId="15925"/>
    <cellStyle name="Normal 53 2" xfId="15926"/>
    <cellStyle name="Normal 53 2 2" xfId="15927"/>
    <cellStyle name="Normal 53 2 2 2" xfId="15928"/>
    <cellStyle name="Normal 53 2 3" xfId="15929"/>
    <cellStyle name="Normal 53 3" xfId="15930"/>
    <cellStyle name="Normal 53 3 2" xfId="15931"/>
    <cellStyle name="Normal 53 4" xfId="15932"/>
    <cellStyle name="Normal 53 5" xfId="15933"/>
    <cellStyle name="Normal 53 6" xfId="15934"/>
    <cellStyle name="Normal 53 7" xfId="15935"/>
    <cellStyle name="Normal 53 8" xfId="15936"/>
    <cellStyle name="Normal 53 9" xfId="18234"/>
    <cellStyle name="Normal 54" xfId="1502"/>
    <cellStyle name="Normal 54 2" xfId="15938"/>
    <cellStyle name="Normal 54 3" xfId="15939"/>
    <cellStyle name="Normal 54 4" xfId="15940"/>
    <cellStyle name="Normal 54 5" xfId="15941"/>
    <cellStyle name="Normal 54 6" xfId="15942"/>
    <cellStyle name="Normal 54 7" xfId="15943"/>
    <cellStyle name="Normal 54 8" xfId="15944"/>
    <cellStyle name="Normal 54 9" xfId="15937"/>
    <cellStyle name="Normal 55" xfId="1612"/>
    <cellStyle name="Normal 55 10" xfId="15945"/>
    <cellStyle name="Normal 55 2" xfId="15946"/>
    <cellStyle name="Normal 55 3" xfId="15947"/>
    <cellStyle name="Normal 55 4" xfId="15948"/>
    <cellStyle name="Normal 55 5" xfId="15949"/>
    <cellStyle name="Normal 55 6" xfId="15950"/>
    <cellStyle name="Normal 55 7" xfId="15951"/>
    <cellStyle name="Normal 55 8" xfId="15952"/>
    <cellStyle name="Normal 55 9" xfId="18243"/>
    <cellStyle name="Normal 56" xfId="2259"/>
    <cellStyle name="Normal 56 10" xfId="15953"/>
    <cellStyle name="Normal 56 2" xfId="15954"/>
    <cellStyle name="Normal 56 3" xfId="15955"/>
    <cellStyle name="Normal 56 4" xfId="15956"/>
    <cellStyle name="Normal 56 5" xfId="15957"/>
    <cellStyle name="Normal 56 6" xfId="15958"/>
    <cellStyle name="Normal 56 7" xfId="15959"/>
    <cellStyle name="Normal 56 8" xfId="15960"/>
    <cellStyle name="Normal 56 9" xfId="18224"/>
    <cellStyle name="Normal 57" xfId="1472"/>
    <cellStyle name="Normal 57 10" xfId="15961"/>
    <cellStyle name="Normal 57 2" xfId="15962"/>
    <cellStyle name="Normal 57 3" xfId="15963"/>
    <cellStyle name="Normal 57 4" xfId="15964"/>
    <cellStyle name="Normal 57 5" xfId="15965"/>
    <cellStyle name="Normal 57 6" xfId="15966"/>
    <cellStyle name="Normal 57 7" xfId="15967"/>
    <cellStyle name="Normal 57 8" xfId="15968"/>
    <cellStyle name="Normal 57 9" xfId="18241"/>
    <cellStyle name="Normal 58" xfId="27"/>
    <cellStyle name="Normal 58 10" xfId="15969"/>
    <cellStyle name="Normal 58 2" xfId="15970"/>
    <cellStyle name="Normal 58 3" xfId="15971"/>
    <cellStyle name="Normal 58 4" xfId="15972"/>
    <cellStyle name="Normal 58 5" xfId="15973"/>
    <cellStyle name="Normal 58 6" xfId="15974"/>
    <cellStyle name="Normal 58 7" xfId="15975"/>
    <cellStyle name="Normal 58 8" xfId="15976"/>
    <cellStyle name="Normal 58 9" xfId="18247"/>
    <cellStyle name="Normal 59" xfId="2262"/>
    <cellStyle name="Normal 59 10" xfId="15977"/>
    <cellStyle name="Normal 59 2" xfId="15978"/>
    <cellStyle name="Normal 59 3" xfId="15979"/>
    <cellStyle name="Normal 59 4" xfId="15980"/>
    <cellStyle name="Normal 59 5" xfId="15981"/>
    <cellStyle name="Normal 59 6" xfId="15982"/>
    <cellStyle name="Normal 59 7" xfId="15983"/>
    <cellStyle name="Normal 59 8" xfId="15984"/>
    <cellStyle name="Normal 59 9" xfId="18151"/>
    <cellStyle name="Normal 6" xfId="551"/>
    <cellStyle name="Normal-- 6" xfId="15986"/>
    <cellStyle name="Normal 6 10" xfId="15987"/>
    <cellStyle name="Normal 6 10 2" xfId="15988"/>
    <cellStyle name="Normal 6 100" xfId="15989"/>
    <cellStyle name="Normal 6 101" xfId="15990"/>
    <cellStyle name="Normal 6 102" xfId="15991"/>
    <cellStyle name="Normal 6 103" xfId="15992"/>
    <cellStyle name="Normal 6 104" xfId="15993"/>
    <cellStyle name="Normal 6 105" xfId="15994"/>
    <cellStyle name="Normal 6 106" xfId="15995"/>
    <cellStyle name="Normal 6 107" xfId="15996"/>
    <cellStyle name="Normal 6 108" xfId="15997"/>
    <cellStyle name="Normal 6 109" xfId="15998"/>
    <cellStyle name="Normal 6 11" xfId="15999"/>
    <cellStyle name="Normal 6 11 2" xfId="16000"/>
    <cellStyle name="Normal 6 110" xfId="16001"/>
    <cellStyle name="Normal 6 111" xfId="16002"/>
    <cellStyle name="Normal 6 112" xfId="16003"/>
    <cellStyle name="Normal 6 113" xfId="16004"/>
    <cellStyle name="Normal 6 114" xfId="16005"/>
    <cellStyle name="Normal 6 115" xfId="16006"/>
    <cellStyle name="Normal 6 116" xfId="16007"/>
    <cellStyle name="Normal 6 117" xfId="16008"/>
    <cellStyle name="Normal 6 118" xfId="17257"/>
    <cellStyle name="Normal 6 119" xfId="15985"/>
    <cellStyle name="Normal 6 12" xfId="16009"/>
    <cellStyle name="Normal 6 12 2" xfId="16010"/>
    <cellStyle name="Normal 6 13" xfId="16011"/>
    <cellStyle name="Normal 6 13 2" xfId="16012"/>
    <cellStyle name="Normal 6 14" xfId="16013"/>
    <cellStyle name="Normal 6 14 2" xfId="16014"/>
    <cellStyle name="Normal 6 15" xfId="16015"/>
    <cellStyle name="Normal 6 15 2" xfId="16016"/>
    <cellStyle name="Normal 6 16" xfId="16017"/>
    <cellStyle name="Normal 6 16 2" xfId="16018"/>
    <cellStyle name="Normal 6 17" xfId="16019"/>
    <cellStyle name="Normal 6 17 2" xfId="16020"/>
    <cellStyle name="Normal 6 18" xfId="16021"/>
    <cellStyle name="Normal 6 18 2" xfId="16022"/>
    <cellStyle name="Normal 6 19" xfId="16023"/>
    <cellStyle name="Normal 6 19 2" xfId="16024"/>
    <cellStyle name="Normal 6 2" xfId="766"/>
    <cellStyle name="Normal 6 2 2" xfId="1549"/>
    <cellStyle name="Normal 6 2 2 10" xfId="18208"/>
    <cellStyle name="Normal 6 2 2 11" xfId="16026"/>
    <cellStyle name="Normal 6 2 2 2" xfId="3034"/>
    <cellStyle name="Normal 6 2 2 2 2" xfId="5935"/>
    <cellStyle name="Normal 6 2 2 2 2 2" xfId="11711"/>
    <cellStyle name="Normal 6 2 2 2 2 2 2" xfId="45385"/>
    <cellStyle name="Normal 6 2 2 2 2 2 3" xfId="36188"/>
    <cellStyle name="Normal 6 2 2 2 2 3" xfId="40006"/>
    <cellStyle name="Normal 6 2 2 2 2 4" xfId="50088"/>
    <cellStyle name="Normal 6 2 2 2 2 5" xfId="54709"/>
    <cellStyle name="Normal 6 2 2 2 2 6" xfId="25998"/>
    <cellStyle name="Normal 6 2 2 2 3" xfId="8826"/>
    <cellStyle name="Normal 6 2 2 2 3 2" xfId="36189"/>
    <cellStyle name="Normal 6 2 2 2 3 2 2" xfId="45386"/>
    <cellStyle name="Normal 6 2 2 2 3 3" xfId="41308"/>
    <cellStyle name="Normal 6 2 2 2 3 4" xfId="50089"/>
    <cellStyle name="Normal 6 2 2 2 3 5" xfId="54710"/>
    <cellStyle name="Normal 6 2 2 2 3 6" xfId="27282"/>
    <cellStyle name="Normal 6 2 2 2 4" xfId="36187"/>
    <cellStyle name="Normal 6 2 2 2 4 2" xfId="45384"/>
    <cellStyle name="Normal 6 2 2 2 5" xfId="38706"/>
    <cellStyle name="Normal 6 2 2 2 6" xfId="50087"/>
    <cellStyle name="Normal 6 2 2 2 7" xfId="54708"/>
    <cellStyle name="Normal 6 2 2 2 8" xfId="23157"/>
    <cellStyle name="Normal 6 2 2 3" xfId="4495"/>
    <cellStyle name="Normal 6 2 2 3 2" xfId="10271"/>
    <cellStyle name="Normal 6 2 2 3 2 2" xfId="45387"/>
    <cellStyle name="Normal 6 2 2 3 2 3" xfId="36190"/>
    <cellStyle name="Normal 6 2 2 3 3" xfId="38056"/>
    <cellStyle name="Normal 6 2 2 3 4" xfId="50090"/>
    <cellStyle name="Normal 6 2 2 3 5" xfId="54711"/>
    <cellStyle name="Normal 6 2 2 3 6" xfId="20943"/>
    <cellStyle name="Normal 6 2 2 4" xfId="7386"/>
    <cellStyle name="Normal 6 2 2 4 2" xfId="36191"/>
    <cellStyle name="Normal 6 2 2 4 2 2" xfId="45388"/>
    <cellStyle name="Normal 6 2 2 4 3" xfId="39357"/>
    <cellStyle name="Normal 6 2 2 4 4" xfId="50091"/>
    <cellStyle name="Normal 6 2 2 4 5" xfId="54712"/>
    <cellStyle name="Normal 6 2 2 4 6" xfId="25365"/>
    <cellStyle name="Normal 6 2 2 5" xfId="26645"/>
    <cellStyle name="Normal 6 2 2 5 2" xfId="36192"/>
    <cellStyle name="Normal 6 2 2 5 2 2" xfId="45389"/>
    <cellStyle name="Normal 6 2 2 5 3" xfId="40656"/>
    <cellStyle name="Normal 6 2 2 5 4" xfId="50092"/>
    <cellStyle name="Normal 6 2 2 5 5" xfId="54713"/>
    <cellStyle name="Normal 6 2 2 6" xfId="36186"/>
    <cellStyle name="Normal 6 2 2 6 2" xfId="45383"/>
    <cellStyle name="Normal 6 2 2 7" xfId="37396"/>
    <cellStyle name="Normal 6 2 2 8" xfId="50086"/>
    <cellStyle name="Normal 6 2 2 9" xfId="54707"/>
    <cellStyle name="Normal 6 2 3" xfId="2373"/>
    <cellStyle name="Normal 6 2 3 2" xfId="5277"/>
    <cellStyle name="Normal 6 2 3 2 2" xfId="11053"/>
    <cellStyle name="Normal 6 2 3 3" xfId="8168"/>
    <cellStyle name="Normal 6 2 3 4" xfId="16027"/>
    <cellStyle name="Normal 6 2 4" xfId="3837"/>
    <cellStyle name="Normal 6 2 4 2" xfId="9613"/>
    <cellStyle name="Normal 6 2 4 3" xfId="16028"/>
    <cellStyle name="Normal 6 2 5" xfId="6728"/>
    <cellStyle name="Normal 6 2 5 2" xfId="16029"/>
    <cellStyle name="Normal 6 2 6" xfId="17258"/>
    <cellStyle name="Normal 6 2 7" xfId="16025"/>
    <cellStyle name="Normal 6 20" xfId="16030"/>
    <cellStyle name="Normal 6 20 2" xfId="16031"/>
    <cellStyle name="Normal 6 21" xfId="16032"/>
    <cellStyle name="Normal 6 21 2" xfId="16033"/>
    <cellStyle name="Normal 6 21 2 2" xfId="16034"/>
    <cellStyle name="Normal 6 21 3" xfId="16035"/>
    <cellStyle name="Normal 6 21 4" xfId="16036"/>
    <cellStyle name="Normal 6 22" xfId="16037"/>
    <cellStyle name="Normal 6 22 2" xfId="16038"/>
    <cellStyle name="Normal 6 22 2 2" xfId="16039"/>
    <cellStyle name="Normal 6 22 3" xfId="16040"/>
    <cellStyle name="Normal 6 22 4" xfId="16041"/>
    <cellStyle name="Normal 6 23" xfId="16042"/>
    <cellStyle name="Normal 6 23 2" xfId="16043"/>
    <cellStyle name="Normal 6 24" xfId="16044"/>
    <cellStyle name="Normal 6 24 2" xfId="16045"/>
    <cellStyle name="Normal 6 25" xfId="16046"/>
    <cellStyle name="Normal 6 25 2" xfId="16047"/>
    <cellStyle name="Normal 6 26" xfId="16048"/>
    <cellStyle name="Normal 6 26 2" xfId="16049"/>
    <cellStyle name="Normal 6 27" xfId="16050"/>
    <cellStyle name="Normal 6 27 2" xfId="16051"/>
    <cellStyle name="Normal 6 28" xfId="16052"/>
    <cellStyle name="Normal 6 28 2" xfId="16053"/>
    <cellStyle name="Normal 6 29" xfId="16054"/>
    <cellStyle name="Normal 6 29 2" xfId="16055"/>
    <cellStyle name="Normal 6 3" xfId="16056"/>
    <cellStyle name="Normal 6 3 2" xfId="16057"/>
    <cellStyle name="Normal 6 3 2 2" xfId="18478"/>
    <cellStyle name="Normal 6 3 3" xfId="16058"/>
    <cellStyle name="Normal 6 3 4" xfId="16059"/>
    <cellStyle name="Normal 6 3 5" xfId="17259"/>
    <cellStyle name="Normal 6 30" xfId="16060"/>
    <cellStyle name="Normal 6 31" xfId="16061"/>
    <cellStyle name="Normal 6 32" xfId="16062"/>
    <cellStyle name="Normal 6 33" xfId="16063"/>
    <cellStyle name="Normal 6 34" xfId="16064"/>
    <cellStyle name="Normal 6 35" xfId="16065"/>
    <cellStyle name="Normal 6 36" xfId="16066"/>
    <cellStyle name="Normal 6 37" xfId="16067"/>
    <cellStyle name="Normal 6 38" xfId="16068"/>
    <cellStyle name="Normal 6 39" xfId="16069"/>
    <cellStyle name="Normal 6 4" xfId="16070"/>
    <cellStyle name="Normal 6 4 10" xfId="17602"/>
    <cellStyle name="Normal 6 4 2" xfId="16071"/>
    <cellStyle name="Normal 6 4 2 2" xfId="25517"/>
    <cellStyle name="Normal 6 4 2 2 2" xfId="36195"/>
    <cellStyle name="Normal 6 4 2 2 2 2" xfId="45392"/>
    <cellStyle name="Normal 6 4 2 2 3" xfId="39520"/>
    <cellStyle name="Normal 6 4 2 2 4" xfId="50095"/>
    <cellStyle name="Normal 6 4 2 2 5" xfId="54716"/>
    <cellStyle name="Normal 6 4 2 3" xfId="26799"/>
    <cellStyle name="Normal 6 4 2 3 2" xfId="36196"/>
    <cellStyle name="Normal 6 4 2 3 2 2" xfId="45393"/>
    <cellStyle name="Normal 6 4 2 3 3" xfId="40821"/>
    <cellStyle name="Normal 6 4 2 3 4" xfId="50096"/>
    <cellStyle name="Normal 6 4 2 3 5" xfId="54717"/>
    <cellStyle name="Normal 6 4 2 4" xfId="36194"/>
    <cellStyle name="Normal 6 4 2 4 2" xfId="45391"/>
    <cellStyle name="Normal 6 4 2 5" xfId="38219"/>
    <cellStyle name="Normal 6 4 2 6" xfId="50094"/>
    <cellStyle name="Normal 6 4 2 7" xfId="54715"/>
    <cellStyle name="Normal 6 4 2 8" xfId="22674"/>
    <cellStyle name="Normal 6 4 3" xfId="20459"/>
    <cellStyle name="Normal 6 4 3 2" xfId="36197"/>
    <cellStyle name="Normal 6 4 3 2 2" xfId="45394"/>
    <cellStyle name="Normal 6 4 3 3" xfId="37570"/>
    <cellStyle name="Normal 6 4 3 4" xfId="50097"/>
    <cellStyle name="Normal 6 4 3 5" xfId="54718"/>
    <cellStyle name="Normal 6 4 4" xfId="24882"/>
    <cellStyle name="Normal 6 4 4 2" xfId="36198"/>
    <cellStyle name="Normal 6 4 4 2 2" xfId="45395"/>
    <cellStyle name="Normal 6 4 4 3" xfId="38871"/>
    <cellStyle name="Normal 6 4 4 4" xfId="50098"/>
    <cellStyle name="Normal 6 4 4 5" xfId="54719"/>
    <cellStyle name="Normal 6 4 5" xfId="26159"/>
    <cellStyle name="Normal 6 4 5 2" xfId="36199"/>
    <cellStyle name="Normal 6 4 5 2 2" xfId="45396"/>
    <cellStyle name="Normal 6 4 5 3" xfId="40169"/>
    <cellStyle name="Normal 6 4 5 4" xfId="50099"/>
    <cellStyle name="Normal 6 4 5 5" xfId="54720"/>
    <cellStyle name="Normal 6 4 6" xfId="36193"/>
    <cellStyle name="Normal 6 4 6 2" xfId="45390"/>
    <cellStyle name="Normal 6 4 7" xfId="36909"/>
    <cellStyle name="Normal 6 4 8" xfId="50093"/>
    <cellStyle name="Normal 6 4 9" xfId="54714"/>
    <cellStyle name="Normal 6 40" xfId="16072"/>
    <cellStyle name="Normal 6 41" xfId="16073"/>
    <cellStyle name="Normal 6 42" xfId="16074"/>
    <cellStyle name="Normal 6 43" xfId="16075"/>
    <cellStyle name="Normal 6 44" xfId="16076"/>
    <cellStyle name="Normal 6 45" xfId="16077"/>
    <cellStyle name="Normal 6 46" xfId="16078"/>
    <cellStyle name="Normal 6 47" xfId="16079"/>
    <cellStyle name="Normal 6 48" xfId="16080"/>
    <cellStyle name="Normal 6 49" xfId="16081"/>
    <cellStyle name="Normal 6 5" xfId="16082"/>
    <cellStyle name="Normal 6 5 10" xfId="18148"/>
    <cellStyle name="Normal 6 5 2" xfId="16083"/>
    <cellStyle name="Normal 6 5 2 2" xfId="25971"/>
    <cellStyle name="Normal 6 5 2 2 2" xfId="36202"/>
    <cellStyle name="Normal 6 5 2 2 2 2" xfId="45399"/>
    <cellStyle name="Normal 6 5 2 2 3" xfId="39978"/>
    <cellStyle name="Normal 6 5 2 2 4" xfId="50102"/>
    <cellStyle name="Normal 6 5 2 2 5" xfId="54723"/>
    <cellStyle name="Normal 6 5 2 3" xfId="27254"/>
    <cellStyle name="Normal 6 5 2 3 2" xfId="36203"/>
    <cellStyle name="Normal 6 5 2 3 2 2" xfId="45400"/>
    <cellStyle name="Normal 6 5 2 3 3" xfId="41280"/>
    <cellStyle name="Normal 6 5 2 3 4" xfId="50103"/>
    <cellStyle name="Normal 6 5 2 3 5" xfId="54724"/>
    <cellStyle name="Normal 6 5 2 4" xfId="36201"/>
    <cellStyle name="Normal 6 5 2 4 2" xfId="45398"/>
    <cellStyle name="Normal 6 5 2 5" xfId="38678"/>
    <cellStyle name="Normal 6 5 2 6" xfId="50101"/>
    <cellStyle name="Normal 6 5 2 7" xfId="54722"/>
    <cellStyle name="Normal 6 5 2 8" xfId="23130"/>
    <cellStyle name="Normal 6 5 3" xfId="20915"/>
    <cellStyle name="Normal 6 5 3 2" xfId="36204"/>
    <cellStyle name="Normal 6 5 3 2 2" xfId="45401"/>
    <cellStyle name="Normal 6 5 3 3" xfId="38028"/>
    <cellStyle name="Normal 6 5 3 4" xfId="50104"/>
    <cellStyle name="Normal 6 5 3 5" xfId="54725"/>
    <cellStyle name="Normal 6 5 4" xfId="25337"/>
    <cellStyle name="Normal 6 5 4 2" xfId="36205"/>
    <cellStyle name="Normal 6 5 4 2 2" xfId="45402"/>
    <cellStyle name="Normal 6 5 4 3" xfId="39329"/>
    <cellStyle name="Normal 6 5 4 4" xfId="50105"/>
    <cellStyle name="Normal 6 5 4 5" xfId="54726"/>
    <cellStyle name="Normal 6 5 5" xfId="26617"/>
    <cellStyle name="Normal 6 5 5 2" xfId="36206"/>
    <cellStyle name="Normal 6 5 5 2 2" xfId="45403"/>
    <cellStyle name="Normal 6 5 5 3" xfId="40628"/>
    <cellStyle name="Normal 6 5 5 4" xfId="50106"/>
    <cellStyle name="Normal 6 5 5 5" xfId="54727"/>
    <cellStyle name="Normal 6 5 6" xfId="36200"/>
    <cellStyle name="Normal 6 5 6 2" xfId="45397"/>
    <cellStyle name="Normal 6 5 7" xfId="37368"/>
    <cellStyle name="Normal 6 5 8" xfId="50100"/>
    <cellStyle name="Normal 6 5 9" xfId="54721"/>
    <cellStyle name="Normal 6 50" xfId="16084"/>
    <cellStyle name="Normal 6 51" xfId="16085"/>
    <cellStyle name="Normal 6 52" xfId="16086"/>
    <cellStyle name="Normal 6 53" xfId="16087"/>
    <cellStyle name="Normal 6 54" xfId="16088"/>
    <cellStyle name="Normal 6 55" xfId="16089"/>
    <cellStyle name="Normal 6 56" xfId="16090"/>
    <cellStyle name="Normal 6 57" xfId="16091"/>
    <cellStyle name="Normal 6 58" xfId="16092"/>
    <cellStyle name="Normal 6 59" xfId="16093"/>
    <cellStyle name="Normal 6 6" xfId="16094"/>
    <cellStyle name="Normal 6 6 10" xfId="18568"/>
    <cellStyle name="Normal 6 6 2" xfId="16095"/>
    <cellStyle name="Normal 6 6 2 2" xfId="26043"/>
    <cellStyle name="Normal 6 6 2 2 2" xfId="36209"/>
    <cellStyle name="Normal 6 6 2 2 2 2" xfId="45406"/>
    <cellStyle name="Normal 6 6 2 2 3" xfId="40051"/>
    <cellStyle name="Normal 6 6 2 2 4" xfId="50109"/>
    <cellStyle name="Normal 6 6 2 2 5" xfId="54730"/>
    <cellStyle name="Normal 6 6 2 3" xfId="27327"/>
    <cellStyle name="Normal 6 6 2 3 2" xfId="36210"/>
    <cellStyle name="Normal 6 6 2 3 2 2" xfId="45407"/>
    <cellStyle name="Normal 6 6 2 3 3" xfId="41354"/>
    <cellStyle name="Normal 6 6 2 3 4" xfId="50110"/>
    <cellStyle name="Normal 6 6 2 3 5" xfId="54731"/>
    <cellStyle name="Normal 6 6 2 4" xfId="36208"/>
    <cellStyle name="Normal 6 6 2 4 2" xfId="45405"/>
    <cellStyle name="Normal 6 6 2 5" xfId="38752"/>
    <cellStyle name="Normal 6 6 2 6" xfId="50108"/>
    <cellStyle name="Normal 6 6 2 7" xfId="54729"/>
    <cellStyle name="Normal 6 6 2 8" xfId="23206"/>
    <cellStyle name="Normal 6 6 3" xfId="20993"/>
    <cellStyle name="Normal 6 6 3 2" xfId="36211"/>
    <cellStyle name="Normal 6 6 3 2 2" xfId="45408"/>
    <cellStyle name="Normal 6 6 3 3" xfId="38101"/>
    <cellStyle name="Normal 6 6 3 4" xfId="50111"/>
    <cellStyle name="Normal 6 6 3 5" xfId="54732"/>
    <cellStyle name="Normal 6 6 4" xfId="25410"/>
    <cellStyle name="Normal 6 6 4 2" xfId="36212"/>
    <cellStyle name="Normal 6 6 4 2 2" xfId="45409"/>
    <cellStyle name="Normal 6 6 4 3" xfId="39402"/>
    <cellStyle name="Normal 6 6 4 4" xfId="50112"/>
    <cellStyle name="Normal 6 6 4 5" xfId="54733"/>
    <cellStyle name="Normal 6 6 5" xfId="26690"/>
    <cellStyle name="Normal 6 6 5 2" xfId="36213"/>
    <cellStyle name="Normal 6 6 5 2 2" xfId="45410"/>
    <cellStyle name="Normal 6 6 5 3" xfId="40702"/>
    <cellStyle name="Normal 6 6 5 4" xfId="50113"/>
    <cellStyle name="Normal 6 6 5 5" xfId="54734"/>
    <cellStyle name="Normal 6 6 6" xfId="36207"/>
    <cellStyle name="Normal 6 6 6 2" xfId="45404"/>
    <cellStyle name="Normal 6 6 7" xfId="37442"/>
    <cellStyle name="Normal 6 6 8" xfId="50107"/>
    <cellStyle name="Normal 6 6 9" xfId="54728"/>
    <cellStyle name="Normal 6 60" xfId="16096"/>
    <cellStyle name="Normal 6 61" xfId="16097"/>
    <cellStyle name="Normal 6 62" xfId="16098"/>
    <cellStyle name="Normal 6 63" xfId="16099"/>
    <cellStyle name="Normal 6 64" xfId="16100"/>
    <cellStyle name="Normal 6 65" xfId="16101"/>
    <cellStyle name="Normal 6 66" xfId="16102"/>
    <cellStyle name="Normal 6 67" xfId="16103"/>
    <cellStyle name="Normal 6 68" xfId="16104"/>
    <cellStyle name="Normal 6 69" xfId="16105"/>
    <cellStyle name="Normal 6 7" xfId="16106"/>
    <cellStyle name="Normal 6 7 2" xfId="16107"/>
    <cellStyle name="Normal 6 70" xfId="16108"/>
    <cellStyle name="Normal 6 71" xfId="16109"/>
    <cellStyle name="Normal 6 72" xfId="16110"/>
    <cellStyle name="Normal 6 73" xfId="16111"/>
    <cellStyle name="Normal 6 74" xfId="16112"/>
    <cellStyle name="Normal 6 75" xfId="16113"/>
    <cellStyle name="Normal 6 76" xfId="16114"/>
    <cellStyle name="Normal 6 77" xfId="16115"/>
    <cellStyle name="Normal 6 78" xfId="16116"/>
    <cellStyle name="Normal 6 79" xfId="16117"/>
    <cellStyle name="Normal 6 8" xfId="16118"/>
    <cellStyle name="Normal 6 8 2" xfId="16119"/>
    <cellStyle name="Normal 6 80" xfId="16120"/>
    <cellStyle name="Normal 6 81" xfId="16121"/>
    <cellStyle name="Normal 6 82" xfId="16122"/>
    <cellStyle name="Normal 6 83" xfId="16123"/>
    <cellStyle name="Normal 6 84" xfId="16124"/>
    <cellStyle name="Normal 6 85" xfId="16125"/>
    <cellStyle name="Normal 6 86" xfId="16126"/>
    <cellStyle name="Normal 6 87" xfId="16127"/>
    <cellStyle name="Normal 6 88" xfId="16128"/>
    <cellStyle name="Normal 6 89" xfId="16129"/>
    <cellStyle name="Normal 6 9" xfId="16130"/>
    <cellStyle name="Normal 6 9 2" xfId="16131"/>
    <cellStyle name="Normal 6 90" xfId="16132"/>
    <cellStyle name="Normal 6 91" xfId="16133"/>
    <cellStyle name="Normal 6 92" xfId="16134"/>
    <cellStyle name="Normal 6 93" xfId="16135"/>
    <cellStyle name="Normal 6 94" xfId="16136"/>
    <cellStyle name="Normal 6 95" xfId="16137"/>
    <cellStyle name="Normal 6 96" xfId="16138"/>
    <cellStyle name="Normal 6 97" xfId="16139"/>
    <cellStyle name="Normal 6 98" xfId="16140"/>
    <cellStyle name="Normal 6 99" xfId="16141"/>
    <cellStyle name="Normal 60" xfId="2265"/>
    <cellStyle name="Normal 60 2" xfId="16142"/>
    <cellStyle name="Normal 60 3" xfId="16143"/>
    <cellStyle name="Normal 60 4" xfId="16144"/>
    <cellStyle name="Normal 60 5" xfId="16145"/>
    <cellStyle name="Normal 60 6" xfId="16146"/>
    <cellStyle name="Normal 60 7" xfId="16147"/>
    <cellStyle name="Normal 60 8" xfId="16148"/>
    <cellStyle name="Normal 60 9" xfId="18248"/>
    <cellStyle name="Normal 61" xfId="2263"/>
    <cellStyle name="Normal 61 2" xfId="16149"/>
    <cellStyle name="Normal 61 2 2" xfId="23128"/>
    <cellStyle name="Normal 61 3" xfId="16150"/>
    <cellStyle name="Normal 61 3 2" xfId="20913"/>
    <cellStyle name="Normal 61 4" xfId="16151"/>
    <cellStyle name="Normal 61 5" xfId="16152"/>
    <cellStyle name="Normal 61 6" xfId="16153"/>
    <cellStyle name="Normal 61 7" xfId="16154"/>
    <cellStyle name="Normal 61 8" xfId="16155"/>
    <cellStyle name="Normal 61 9" xfId="18144"/>
    <cellStyle name="Normal 62" xfId="2269"/>
    <cellStyle name="Normal 62 2" xfId="3731"/>
    <cellStyle name="Normal 62 2 2" xfId="6632"/>
    <cellStyle name="Normal 62 2 2 2" xfId="12408"/>
    <cellStyle name="Normal 62 2 2 3" xfId="23182"/>
    <cellStyle name="Normal 62 2 3" xfId="9523"/>
    <cellStyle name="Normal 62 2 4" xfId="16156"/>
    <cellStyle name="Normal 62 3" xfId="5192"/>
    <cellStyle name="Normal 62 3 2" xfId="10968"/>
    <cellStyle name="Normal 62 3 2 2" xfId="20969"/>
    <cellStyle name="Normal 62 3 3" xfId="16157"/>
    <cellStyle name="Normal 62 4" xfId="8083"/>
    <cellStyle name="Normal 62 4 2" xfId="16158"/>
    <cellStyle name="Normal 62 5" xfId="16159"/>
    <cellStyle name="Normal 62 6" xfId="16160"/>
    <cellStyle name="Normal 62 7" xfId="16161"/>
    <cellStyle name="Normal 62 8" xfId="16162"/>
    <cellStyle name="Normal 62 9" xfId="18505"/>
    <cellStyle name="Normal 63" xfId="2270"/>
    <cellStyle name="Normal 63 2" xfId="16163"/>
    <cellStyle name="Normal 63 2 2" xfId="23184"/>
    <cellStyle name="Normal 63 3" xfId="16164"/>
    <cellStyle name="Normal 63 3 2" xfId="20971"/>
    <cellStyle name="Normal 63 4" xfId="16165"/>
    <cellStyle name="Normal 63 5" xfId="16166"/>
    <cellStyle name="Normal 63 6" xfId="16167"/>
    <cellStyle name="Normal 63 7" xfId="16168"/>
    <cellStyle name="Normal 63 8" xfId="16169"/>
    <cellStyle name="Normal 64" xfId="2275"/>
    <cellStyle name="Normal 64 2" xfId="16170"/>
    <cellStyle name="Normal 64 2 2" xfId="23183"/>
    <cellStyle name="Normal 64 3" xfId="16171"/>
    <cellStyle name="Normal 64 3 2" xfId="20970"/>
    <cellStyle name="Normal 64 4" xfId="16172"/>
    <cellStyle name="Normal 64 5" xfId="16173"/>
    <cellStyle name="Normal 64 6" xfId="16174"/>
    <cellStyle name="Normal 64 7" xfId="16175"/>
    <cellStyle name="Normal 64 8" xfId="16176"/>
    <cellStyle name="Normal 65" xfId="2276"/>
    <cellStyle name="Normal 65 2" xfId="16177"/>
    <cellStyle name="Normal 65 3" xfId="16178"/>
    <cellStyle name="Normal 65 4" xfId="16179"/>
    <cellStyle name="Normal 65 5" xfId="16180"/>
    <cellStyle name="Normal 65 6" xfId="16181"/>
    <cellStyle name="Normal 65 7" xfId="16182"/>
    <cellStyle name="Normal 65 8" xfId="16183"/>
    <cellStyle name="Normal 66" xfId="2277"/>
    <cellStyle name="Normal 66 2" xfId="23185"/>
    <cellStyle name="Normal 66 3" xfId="20972"/>
    <cellStyle name="Normal 67" xfId="2299"/>
    <cellStyle name="Normal 67 10" xfId="18632"/>
    <cellStyle name="Normal 67 2" xfId="16184"/>
    <cellStyle name="Normal 67 2 2" xfId="26091"/>
    <cellStyle name="Normal 67 2 2 2" xfId="36215"/>
    <cellStyle name="Normal 67 2 2 2 2" xfId="45413"/>
    <cellStyle name="Normal 67 2 2 3" xfId="40100"/>
    <cellStyle name="Normal 67 2 2 4" xfId="50115"/>
    <cellStyle name="Normal 67 2 2 5" xfId="54737"/>
    <cellStyle name="Normal 67 2 3" xfId="27376"/>
    <cellStyle name="Normal 67 2 3 2" xfId="36216"/>
    <cellStyle name="Normal 67 2 3 2 2" xfId="45414"/>
    <cellStyle name="Normal 67 2 3 3" xfId="41404"/>
    <cellStyle name="Normal 67 2 3 4" xfId="50116"/>
    <cellStyle name="Normal 67 2 3 5" xfId="54738"/>
    <cellStyle name="Normal 67 2 4" xfId="36214"/>
    <cellStyle name="Normal 67 2 4 2" xfId="45412"/>
    <cellStyle name="Normal 67 2 5" xfId="38802"/>
    <cellStyle name="Normal 67 2 6" xfId="50114"/>
    <cellStyle name="Normal 67 2 7" xfId="54736"/>
    <cellStyle name="Normal 67 3" xfId="16185"/>
    <cellStyle name="Normal 67 3 2" xfId="36217"/>
    <cellStyle name="Normal 67 3 2 2" xfId="45415"/>
    <cellStyle name="Normal 67 3 3" xfId="38150"/>
    <cellStyle name="Normal 67 3 4" xfId="50117"/>
    <cellStyle name="Normal 67 3 5" xfId="54739"/>
    <cellStyle name="Normal 67 4" xfId="16186"/>
    <cellStyle name="Normal 67 4 2" xfId="36218"/>
    <cellStyle name="Normal 67 4 2 2" xfId="45416"/>
    <cellStyle name="Normal 67 4 3" xfId="39451"/>
    <cellStyle name="Normal 67 4 4" xfId="50118"/>
    <cellStyle name="Normal 67 4 5" xfId="54740"/>
    <cellStyle name="Normal 67 5" xfId="16187"/>
    <cellStyle name="Normal 67 5 2" xfId="36219"/>
    <cellStyle name="Normal 67 5 2 2" xfId="45417"/>
    <cellStyle name="Normal 67 5 3" xfId="40752"/>
    <cellStyle name="Normal 67 5 4" xfId="50119"/>
    <cellStyle name="Normal 67 5 5" xfId="54741"/>
    <cellStyle name="Normal 67 6" xfId="16188"/>
    <cellStyle name="Normal 67 6 2" xfId="45411"/>
    <cellStyle name="Normal 67 7" xfId="16189"/>
    <cellStyle name="Normal 67 8" xfId="16190"/>
    <cellStyle name="Normal 67 9" xfId="54735"/>
    <cellStyle name="Normal 68" xfId="2287"/>
    <cellStyle name="Normal 68 10" xfId="18655"/>
    <cellStyle name="Normal 68 2" xfId="23259"/>
    <cellStyle name="Normal 68 2 2" xfId="26094"/>
    <cellStyle name="Normal 68 2 2 2" xfId="36222"/>
    <cellStyle name="Normal 68 2 2 2 2" xfId="45420"/>
    <cellStyle name="Normal 68 2 2 3" xfId="40103"/>
    <cellStyle name="Normal 68 2 2 4" xfId="50122"/>
    <cellStyle name="Normal 68 2 2 5" xfId="54744"/>
    <cellStyle name="Normal 68 2 3" xfId="27379"/>
    <cellStyle name="Normal 68 2 3 2" xfId="36223"/>
    <cellStyle name="Normal 68 2 3 2 2" xfId="45421"/>
    <cellStyle name="Normal 68 2 3 3" xfId="41407"/>
    <cellStyle name="Normal 68 2 3 4" xfId="50123"/>
    <cellStyle name="Normal 68 2 3 5" xfId="54745"/>
    <cellStyle name="Normal 68 2 4" xfId="36221"/>
    <cellStyle name="Normal 68 2 4 2" xfId="45419"/>
    <cellStyle name="Normal 68 2 5" xfId="38805"/>
    <cellStyle name="Normal 68 2 6" xfId="50121"/>
    <cellStyle name="Normal 68 2 7" xfId="54743"/>
    <cellStyle name="Normal 68 3" xfId="21046"/>
    <cellStyle name="Normal 68 3 2" xfId="36224"/>
    <cellStyle name="Normal 68 3 2 2" xfId="45422"/>
    <cellStyle name="Normal 68 3 3" xfId="38153"/>
    <cellStyle name="Normal 68 3 4" xfId="50124"/>
    <cellStyle name="Normal 68 3 5" xfId="54746"/>
    <cellStyle name="Normal 68 4" xfId="25460"/>
    <cellStyle name="Normal 68 4 2" xfId="36225"/>
    <cellStyle name="Normal 68 4 2 2" xfId="45423"/>
    <cellStyle name="Normal 68 4 3" xfId="39454"/>
    <cellStyle name="Normal 68 4 4" xfId="50125"/>
    <cellStyle name="Normal 68 4 5" xfId="54747"/>
    <cellStyle name="Normal 68 5" xfId="26740"/>
    <cellStyle name="Normal 68 5 2" xfId="36226"/>
    <cellStyle name="Normal 68 5 2 2" xfId="45424"/>
    <cellStyle name="Normal 68 5 3" xfId="40755"/>
    <cellStyle name="Normal 68 5 4" xfId="50126"/>
    <cellStyle name="Normal 68 5 5" xfId="54748"/>
    <cellStyle name="Normal 68 6" xfId="36220"/>
    <cellStyle name="Normal 68 6 2" xfId="45418"/>
    <cellStyle name="Normal 68 7" xfId="37493"/>
    <cellStyle name="Normal 68 8" xfId="50120"/>
    <cellStyle name="Normal 68 9" xfId="54742"/>
    <cellStyle name="Normal 69" xfId="3739"/>
    <cellStyle name="Normal 69 10" xfId="18670"/>
    <cellStyle name="Normal 69 2" xfId="16191"/>
    <cellStyle name="Normal 69 2 2" xfId="26106"/>
    <cellStyle name="Normal 69 2 2 2" xfId="36228"/>
    <cellStyle name="Normal 69 2 2 2 2" xfId="45427"/>
    <cellStyle name="Normal 69 2 2 3" xfId="40116"/>
    <cellStyle name="Normal 69 2 2 4" xfId="50128"/>
    <cellStyle name="Normal 69 2 2 5" xfId="54751"/>
    <cellStyle name="Normal 69 2 3" xfId="27392"/>
    <cellStyle name="Normal 69 2 3 2" xfId="36229"/>
    <cellStyle name="Normal 69 2 3 2 2" xfId="45428"/>
    <cellStyle name="Normal 69 2 3 3" xfId="41420"/>
    <cellStyle name="Normal 69 2 3 4" xfId="50129"/>
    <cellStyle name="Normal 69 2 3 5" xfId="54752"/>
    <cellStyle name="Normal 69 2 4" xfId="36227"/>
    <cellStyle name="Normal 69 2 4 2" xfId="45426"/>
    <cellStyle name="Normal 69 2 5" xfId="38818"/>
    <cellStyle name="Normal 69 2 6" xfId="50127"/>
    <cellStyle name="Normal 69 2 7" xfId="54750"/>
    <cellStyle name="Normal 69 3" xfId="16192"/>
    <cellStyle name="Normal 69 3 2" xfId="36230"/>
    <cellStyle name="Normal 69 3 2 2" xfId="45429"/>
    <cellStyle name="Normal 69 3 3" xfId="38166"/>
    <cellStyle name="Normal 69 3 4" xfId="50130"/>
    <cellStyle name="Normal 69 3 5" xfId="54753"/>
    <cellStyle name="Normal 69 4" xfId="16193"/>
    <cellStyle name="Normal 69 4 2" xfId="36231"/>
    <cellStyle name="Normal 69 4 2 2" xfId="45430"/>
    <cellStyle name="Normal 69 4 3" xfId="39467"/>
    <cellStyle name="Normal 69 4 4" xfId="50131"/>
    <cellStyle name="Normal 69 4 5" xfId="54754"/>
    <cellStyle name="Normal 69 5" xfId="16194"/>
    <cellStyle name="Normal 69 5 2" xfId="36232"/>
    <cellStyle name="Normal 69 5 2 2" xfId="45431"/>
    <cellStyle name="Normal 69 5 3" xfId="40768"/>
    <cellStyle name="Normal 69 5 4" xfId="50132"/>
    <cellStyle name="Normal 69 5 5" xfId="54755"/>
    <cellStyle name="Normal 69 6" xfId="16195"/>
    <cellStyle name="Normal 69 6 2" xfId="45425"/>
    <cellStyle name="Normal 69 7" xfId="16196"/>
    <cellStyle name="Normal 69 8" xfId="16197"/>
    <cellStyle name="Normal 69 9" xfId="54749"/>
    <cellStyle name="Normal 7" xfId="552"/>
    <cellStyle name="Normal-- 7" xfId="16199"/>
    <cellStyle name="Normal 7 10" xfId="16200"/>
    <cellStyle name="Normal 7 11" xfId="16201"/>
    <cellStyle name="Normal 7 12" xfId="16202"/>
    <cellStyle name="Normal 7 13" xfId="16203"/>
    <cellStyle name="Normal 7 14" xfId="16204"/>
    <cellStyle name="Normal 7 15" xfId="16205"/>
    <cellStyle name="Normal 7 16" xfId="16206"/>
    <cellStyle name="Normal 7 17" xfId="16207"/>
    <cellStyle name="Normal 7 18" xfId="16208"/>
    <cellStyle name="Normal 7 19" xfId="16209"/>
    <cellStyle name="Normal 7 2" xfId="16210"/>
    <cellStyle name="Normal 7 2 2" xfId="16211"/>
    <cellStyle name="Normal 7 2 2 10" xfId="18202"/>
    <cellStyle name="Normal 7 2 2 2" xfId="23152"/>
    <cellStyle name="Normal 7 2 2 2 2" xfId="25993"/>
    <cellStyle name="Normal 7 2 2 2 2 2" xfId="36235"/>
    <cellStyle name="Normal 7 2 2 2 2 2 2" xfId="45434"/>
    <cellStyle name="Normal 7 2 2 2 2 3" xfId="40000"/>
    <cellStyle name="Normal 7 2 2 2 2 4" xfId="50135"/>
    <cellStyle name="Normal 7 2 2 2 2 5" xfId="54758"/>
    <cellStyle name="Normal 7 2 2 2 3" xfId="27276"/>
    <cellStyle name="Normal 7 2 2 2 3 2" xfId="36236"/>
    <cellStyle name="Normal 7 2 2 2 3 2 2" xfId="45435"/>
    <cellStyle name="Normal 7 2 2 2 3 3" xfId="41302"/>
    <cellStyle name="Normal 7 2 2 2 3 4" xfId="50136"/>
    <cellStyle name="Normal 7 2 2 2 3 5" xfId="54759"/>
    <cellStyle name="Normal 7 2 2 2 4" xfId="36234"/>
    <cellStyle name="Normal 7 2 2 2 4 2" xfId="45433"/>
    <cellStyle name="Normal 7 2 2 2 5" xfId="38700"/>
    <cellStyle name="Normal 7 2 2 2 6" xfId="50134"/>
    <cellStyle name="Normal 7 2 2 2 7" xfId="54757"/>
    <cellStyle name="Normal 7 2 2 3" xfId="20937"/>
    <cellStyle name="Normal 7 2 2 3 2" xfId="36237"/>
    <cellStyle name="Normal 7 2 2 3 2 2" xfId="45436"/>
    <cellStyle name="Normal 7 2 2 3 3" xfId="38050"/>
    <cellStyle name="Normal 7 2 2 3 4" xfId="50137"/>
    <cellStyle name="Normal 7 2 2 3 5" xfId="54760"/>
    <cellStyle name="Normal 7 2 2 4" xfId="25359"/>
    <cellStyle name="Normal 7 2 2 4 2" xfId="36238"/>
    <cellStyle name="Normal 7 2 2 4 2 2" xfId="45437"/>
    <cellStyle name="Normal 7 2 2 4 3" xfId="39351"/>
    <cellStyle name="Normal 7 2 2 4 4" xfId="50138"/>
    <cellStyle name="Normal 7 2 2 4 5" xfId="54761"/>
    <cellStyle name="Normal 7 2 2 5" xfId="26639"/>
    <cellStyle name="Normal 7 2 2 5 2" xfId="36239"/>
    <cellStyle name="Normal 7 2 2 5 2 2" xfId="45438"/>
    <cellStyle name="Normal 7 2 2 5 3" xfId="40650"/>
    <cellStyle name="Normal 7 2 2 5 4" xfId="50139"/>
    <cellStyle name="Normal 7 2 2 5 5" xfId="54762"/>
    <cellStyle name="Normal 7 2 2 6" xfId="36233"/>
    <cellStyle name="Normal 7 2 2 6 2" xfId="45432"/>
    <cellStyle name="Normal 7 2 2 7" xfId="37390"/>
    <cellStyle name="Normal 7 2 2 8" xfId="50133"/>
    <cellStyle name="Normal 7 2 2 9" xfId="54756"/>
    <cellStyle name="Normal 7 2 3" xfId="16212"/>
    <cellStyle name="Normal 7 2 4" xfId="16213"/>
    <cellStyle name="Normal 7 20" xfId="16214"/>
    <cellStyle name="Normal 7 21" xfId="16215"/>
    <cellStyle name="Normal 7 22" xfId="16216"/>
    <cellStyle name="Normal 7 23" xfId="16217"/>
    <cellStyle name="Normal 7 24" xfId="16218"/>
    <cellStyle name="Normal 7 25" xfId="16219"/>
    <cellStyle name="Normal 7 26" xfId="16220"/>
    <cellStyle name="Normal 7 27" xfId="16221"/>
    <cellStyle name="Normal 7 28" xfId="16222"/>
    <cellStyle name="Normal 7 29" xfId="16223"/>
    <cellStyle name="Normal 7 3" xfId="16224"/>
    <cellStyle name="Normal 7 3 10" xfId="17603"/>
    <cellStyle name="Normal 7 3 2" xfId="22675"/>
    <cellStyle name="Normal 7 3 2 2" xfId="25518"/>
    <cellStyle name="Normal 7 3 2 2 2" xfId="36242"/>
    <cellStyle name="Normal 7 3 2 2 2 2" xfId="45441"/>
    <cellStyle name="Normal 7 3 2 2 3" xfId="39521"/>
    <cellStyle name="Normal 7 3 2 2 4" xfId="50142"/>
    <cellStyle name="Normal 7 3 2 2 5" xfId="54765"/>
    <cellStyle name="Normal 7 3 2 3" xfId="26800"/>
    <cellStyle name="Normal 7 3 2 3 2" xfId="36243"/>
    <cellStyle name="Normal 7 3 2 3 2 2" xfId="45442"/>
    <cellStyle name="Normal 7 3 2 3 3" xfId="40822"/>
    <cellStyle name="Normal 7 3 2 3 4" xfId="50143"/>
    <cellStyle name="Normal 7 3 2 3 5" xfId="54766"/>
    <cellStyle name="Normal 7 3 2 4" xfId="36241"/>
    <cellStyle name="Normal 7 3 2 4 2" xfId="45440"/>
    <cellStyle name="Normal 7 3 2 5" xfId="38220"/>
    <cellStyle name="Normal 7 3 2 6" xfId="50141"/>
    <cellStyle name="Normal 7 3 2 7" xfId="54764"/>
    <cellStyle name="Normal 7 3 3" xfId="20460"/>
    <cellStyle name="Normal 7 3 3 2" xfId="36244"/>
    <cellStyle name="Normal 7 3 3 2 2" xfId="45443"/>
    <cellStyle name="Normal 7 3 3 3" xfId="37571"/>
    <cellStyle name="Normal 7 3 3 4" xfId="50144"/>
    <cellStyle name="Normal 7 3 3 5" xfId="54767"/>
    <cellStyle name="Normal 7 3 4" xfId="24883"/>
    <cellStyle name="Normal 7 3 4 2" xfId="36245"/>
    <cellStyle name="Normal 7 3 4 2 2" xfId="45444"/>
    <cellStyle name="Normal 7 3 4 3" xfId="38872"/>
    <cellStyle name="Normal 7 3 4 4" xfId="50145"/>
    <cellStyle name="Normal 7 3 4 5" xfId="54768"/>
    <cellStyle name="Normal 7 3 5" xfId="26160"/>
    <cellStyle name="Normal 7 3 5 2" xfId="36246"/>
    <cellStyle name="Normal 7 3 5 2 2" xfId="45445"/>
    <cellStyle name="Normal 7 3 5 3" xfId="40170"/>
    <cellStyle name="Normal 7 3 5 4" xfId="50146"/>
    <cellStyle name="Normal 7 3 5 5" xfId="54769"/>
    <cellStyle name="Normal 7 3 6" xfId="36240"/>
    <cellStyle name="Normal 7 3 6 2" xfId="45439"/>
    <cellStyle name="Normal 7 3 7" xfId="36910"/>
    <cellStyle name="Normal 7 3 8" xfId="50140"/>
    <cellStyle name="Normal 7 3 9" xfId="54763"/>
    <cellStyle name="Normal 7 30" xfId="16225"/>
    <cellStyle name="Normal 7 31" xfId="16226"/>
    <cellStyle name="Normal 7 32" xfId="16227"/>
    <cellStyle name="Normal 7 33" xfId="16228"/>
    <cellStyle name="Normal 7 34" xfId="16229"/>
    <cellStyle name="Normal 7 35" xfId="16230"/>
    <cellStyle name="Normal 7 36" xfId="16231"/>
    <cellStyle name="Normal 7 37" xfId="16232"/>
    <cellStyle name="Normal 7 38" xfId="16233"/>
    <cellStyle name="Normal 7 39" xfId="17260"/>
    <cellStyle name="Normal 7 4" xfId="16234"/>
    <cellStyle name="Normal 7 4 10" xfId="18575"/>
    <cellStyle name="Normal 7 4 2" xfId="23212"/>
    <cellStyle name="Normal 7 4 2 2" xfId="26049"/>
    <cellStyle name="Normal 7 4 2 2 2" xfId="36249"/>
    <cellStyle name="Normal 7 4 2 2 2 2" xfId="45448"/>
    <cellStyle name="Normal 7 4 2 2 3" xfId="40058"/>
    <cellStyle name="Normal 7 4 2 2 4" xfId="50149"/>
    <cellStyle name="Normal 7 4 2 2 5" xfId="54772"/>
    <cellStyle name="Normal 7 4 2 3" xfId="27334"/>
    <cellStyle name="Normal 7 4 2 3 2" xfId="36250"/>
    <cellStyle name="Normal 7 4 2 3 2 2" xfId="45449"/>
    <cellStyle name="Normal 7 4 2 3 3" xfId="41361"/>
    <cellStyle name="Normal 7 4 2 3 4" xfId="50150"/>
    <cellStyle name="Normal 7 4 2 3 5" xfId="54773"/>
    <cellStyle name="Normal 7 4 2 4" xfId="36248"/>
    <cellStyle name="Normal 7 4 2 4 2" xfId="45447"/>
    <cellStyle name="Normal 7 4 2 5" xfId="38759"/>
    <cellStyle name="Normal 7 4 2 6" xfId="50148"/>
    <cellStyle name="Normal 7 4 2 7" xfId="54771"/>
    <cellStyle name="Normal 7 4 3" xfId="20999"/>
    <cellStyle name="Normal 7 4 3 2" xfId="36251"/>
    <cellStyle name="Normal 7 4 3 2 2" xfId="45450"/>
    <cellStyle name="Normal 7 4 3 3" xfId="38108"/>
    <cellStyle name="Normal 7 4 3 4" xfId="50151"/>
    <cellStyle name="Normal 7 4 3 5" xfId="54774"/>
    <cellStyle name="Normal 7 4 4" xfId="25417"/>
    <cellStyle name="Normal 7 4 4 2" xfId="36252"/>
    <cellStyle name="Normal 7 4 4 2 2" xfId="45451"/>
    <cellStyle name="Normal 7 4 4 3" xfId="39409"/>
    <cellStyle name="Normal 7 4 4 4" xfId="50152"/>
    <cellStyle name="Normal 7 4 4 5" xfId="54775"/>
    <cellStyle name="Normal 7 4 5" xfId="26697"/>
    <cellStyle name="Normal 7 4 5 2" xfId="36253"/>
    <cellStyle name="Normal 7 4 5 2 2" xfId="45452"/>
    <cellStyle name="Normal 7 4 5 3" xfId="40709"/>
    <cellStyle name="Normal 7 4 5 4" xfId="50153"/>
    <cellStyle name="Normal 7 4 5 5" xfId="54776"/>
    <cellStyle name="Normal 7 4 6" xfId="36247"/>
    <cellStyle name="Normal 7 4 6 2" xfId="45446"/>
    <cellStyle name="Normal 7 4 7" xfId="37449"/>
    <cellStyle name="Normal 7 4 8" xfId="50147"/>
    <cellStyle name="Normal 7 4 9" xfId="54770"/>
    <cellStyle name="Normal 7 40" xfId="16198"/>
    <cellStyle name="Normal 7 5" xfId="16235"/>
    <cellStyle name="Normal 7 6" xfId="16236"/>
    <cellStyle name="Normal 7 7" xfId="16237"/>
    <cellStyle name="Normal 7 8" xfId="16238"/>
    <cellStyle name="Normal 7 9" xfId="16239"/>
    <cellStyle name="Normal 70" xfId="3736"/>
    <cellStyle name="Normal 70 10" xfId="18672"/>
    <cellStyle name="Normal 70 2" xfId="16240"/>
    <cellStyle name="Normal 70 2 2" xfId="26108"/>
    <cellStyle name="Normal 70 2 2 2" xfId="36255"/>
    <cellStyle name="Normal 70 2 2 2 2" xfId="45455"/>
    <cellStyle name="Normal 70 2 2 3" xfId="40118"/>
    <cellStyle name="Normal 70 2 2 4" xfId="50155"/>
    <cellStyle name="Normal 70 2 2 5" xfId="54779"/>
    <cellStyle name="Normal 70 2 3" xfId="27394"/>
    <cellStyle name="Normal 70 2 3 2" xfId="36256"/>
    <cellStyle name="Normal 70 2 3 2 2" xfId="45456"/>
    <cellStyle name="Normal 70 2 3 3" xfId="41422"/>
    <cellStyle name="Normal 70 2 3 4" xfId="50156"/>
    <cellStyle name="Normal 70 2 3 5" xfId="54780"/>
    <cellStyle name="Normal 70 2 4" xfId="36254"/>
    <cellStyle name="Normal 70 2 4 2" xfId="45454"/>
    <cellStyle name="Normal 70 2 5" xfId="38820"/>
    <cellStyle name="Normal 70 2 6" xfId="50154"/>
    <cellStyle name="Normal 70 2 7" xfId="54778"/>
    <cellStyle name="Normal 70 3" xfId="16241"/>
    <cellStyle name="Normal 70 3 2" xfId="36257"/>
    <cellStyle name="Normal 70 3 2 2" xfId="45457"/>
    <cellStyle name="Normal 70 3 3" xfId="38168"/>
    <cellStyle name="Normal 70 3 4" xfId="50157"/>
    <cellStyle name="Normal 70 3 5" xfId="54781"/>
    <cellStyle name="Normal 70 4" xfId="16242"/>
    <cellStyle name="Normal 70 4 2" xfId="36258"/>
    <cellStyle name="Normal 70 4 2 2" xfId="45458"/>
    <cellStyle name="Normal 70 4 3" xfId="39469"/>
    <cellStyle name="Normal 70 4 4" xfId="50158"/>
    <cellStyle name="Normal 70 4 5" xfId="54782"/>
    <cellStyle name="Normal 70 5" xfId="16243"/>
    <cellStyle name="Normal 70 5 2" xfId="36259"/>
    <cellStyle name="Normal 70 5 2 2" xfId="45459"/>
    <cellStyle name="Normal 70 5 3" xfId="40770"/>
    <cellStyle name="Normal 70 5 4" xfId="50159"/>
    <cellStyle name="Normal 70 5 5" xfId="54783"/>
    <cellStyle name="Normal 70 6" xfId="16244"/>
    <cellStyle name="Normal 70 6 2" xfId="45453"/>
    <cellStyle name="Normal 70 7" xfId="16245"/>
    <cellStyle name="Normal 70 8" xfId="16246"/>
    <cellStyle name="Normal 70 9" xfId="54777"/>
    <cellStyle name="Normal 71" xfId="2353"/>
    <cellStyle name="Normal 71 10" xfId="18781"/>
    <cellStyle name="Normal 71 2" xfId="16247"/>
    <cellStyle name="Normal 71 2 2" xfId="26111"/>
    <cellStyle name="Normal 71 2 2 2" xfId="36261"/>
    <cellStyle name="Normal 71 2 2 2 2" xfId="45462"/>
    <cellStyle name="Normal 71 2 2 3" xfId="40121"/>
    <cellStyle name="Normal 71 2 2 4" xfId="50161"/>
    <cellStyle name="Normal 71 2 2 5" xfId="54786"/>
    <cellStyle name="Normal 71 2 3" xfId="27397"/>
    <cellStyle name="Normal 71 2 3 2" xfId="36262"/>
    <cellStyle name="Normal 71 2 3 2 2" xfId="45463"/>
    <cellStyle name="Normal 71 2 3 3" xfId="41425"/>
    <cellStyle name="Normal 71 2 3 4" xfId="50162"/>
    <cellStyle name="Normal 71 2 3 5" xfId="54787"/>
    <cellStyle name="Normal 71 2 4" xfId="36260"/>
    <cellStyle name="Normal 71 2 4 2" xfId="45461"/>
    <cellStyle name="Normal 71 2 5" xfId="38823"/>
    <cellStyle name="Normal 71 2 6" xfId="50160"/>
    <cellStyle name="Normal 71 2 7" xfId="54785"/>
    <cellStyle name="Normal 71 3" xfId="16248"/>
    <cellStyle name="Normal 71 3 2" xfId="36263"/>
    <cellStyle name="Normal 71 3 2 2" xfId="45464"/>
    <cellStyle name="Normal 71 3 3" xfId="38171"/>
    <cellStyle name="Normal 71 3 4" xfId="50163"/>
    <cellStyle name="Normal 71 3 5" xfId="54788"/>
    <cellStyle name="Normal 71 4" xfId="16249"/>
    <cellStyle name="Normal 71 4 2" xfId="36264"/>
    <cellStyle name="Normal 71 4 2 2" xfId="45465"/>
    <cellStyle name="Normal 71 4 3" xfId="39472"/>
    <cellStyle name="Normal 71 4 4" xfId="50164"/>
    <cellStyle name="Normal 71 4 5" xfId="54789"/>
    <cellStyle name="Normal 71 5" xfId="16250"/>
    <cellStyle name="Normal 71 5 2" xfId="36265"/>
    <cellStyle name="Normal 71 5 2 2" xfId="45466"/>
    <cellStyle name="Normal 71 5 3" xfId="40773"/>
    <cellStyle name="Normal 71 5 4" xfId="50165"/>
    <cellStyle name="Normal 71 5 5" xfId="54790"/>
    <cellStyle name="Normal 71 6" xfId="16251"/>
    <cellStyle name="Normal 71 6 2" xfId="45460"/>
    <cellStyle name="Normal 71 7" xfId="16252"/>
    <cellStyle name="Normal 71 8" xfId="16253"/>
    <cellStyle name="Normal 71 9" xfId="54784"/>
    <cellStyle name="Normal 72" xfId="3746"/>
    <cellStyle name="Normal 72 10" xfId="18835"/>
    <cellStyle name="Normal 72 2" xfId="16254"/>
    <cellStyle name="Normal 72 2 2" xfId="26112"/>
    <cellStyle name="Normal 72 2 2 2" xfId="36267"/>
    <cellStyle name="Normal 72 2 2 2 2" xfId="45469"/>
    <cellStyle name="Normal 72 2 2 3" xfId="40122"/>
    <cellStyle name="Normal 72 2 2 4" xfId="50167"/>
    <cellStyle name="Normal 72 2 2 5" xfId="54793"/>
    <cellStyle name="Normal 72 2 3" xfId="27398"/>
    <cellStyle name="Normal 72 2 3 2" xfId="36268"/>
    <cellStyle name="Normal 72 2 3 2 2" xfId="45470"/>
    <cellStyle name="Normal 72 2 3 3" xfId="41426"/>
    <cellStyle name="Normal 72 2 3 4" xfId="50168"/>
    <cellStyle name="Normal 72 2 3 5" xfId="54794"/>
    <cellStyle name="Normal 72 2 4" xfId="36266"/>
    <cellStyle name="Normal 72 2 4 2" xfId="45468"/>
    <cellStyle name="Normal 72 2 5" xfId="38824"/>
    <cellStyle name="Normal 72 2 6" xfId="50166"/>
    <cellStyle name="Normal 72 2 7" xfId="54792"/>
    <cellStyle name="Normal 72 3" xfId="16255"/>
    <cellStyle name="Normal 72 3 2" xfId="36269"/>
    <cellStyle name="Normal 72 3 2 2" xfId="45471"/>
    <cellStyle name="Normal 72 3 3" xfId="38172"/>
    <cellStyle name="Normal 72 3 4" xfId="50169"/>
    <cellStyle name="Normal 72 3 5" xfId="54795"/>
    <cellStyle name="Normal 72 4" xfId="16256"/>
    <cellStyle name="Normal 72 4 2" xfId="36270"/>
    <cellStyle name="Normal 72 4 2 2" xfId="45472"/>
    <cellStyle name="Normal 72 4 3" xfId="39473"/>
    <cellStyle name="Normal 72 4 4" xfId="50170"/>
    <cellStyle name="Normal 72 4 5" xfId="54796"/>
    <cellStyle name="Normal 72 5" xfId="16257"/>
    <cellStyle name="Normal 72 5 2" xfId="36271"/>
    <cellStyle name="Normal 72 5 2 2" xfId="45473"/>
    <cellStyle name="Normal 72 5 3" xfId="40774"/>
    <cellStyle name="Normal 72 5 4" xfId="50171"/>
    <cellStyle name="Normal 72 5 5" xfId="54797"/>
    <cellStyle name="Normal 72 6" xfId="16258"/>
    <cellStyle name="Normal 72 6 2" xfId="45467"/>
    <cellStyle name="Normal 72 7" xfId="16259"/>
    <cellStyle name="Normal 72 8" xfId="16260"/>
    <cellStyle name="Normal 72 9" xfId="54791"/>
    <cellStyle name="Normal 73" xfId="2610"/>
    <cellStyle name="Normal 73 10" xfId="18889"/>
    <cellStyle name="Normal 73 2" xfId="16261"/>
    <cellStyle name="Normal 73 2 2" xfId="26113"/>
    <cellStyle name="Normal 73 2 2 2" xfId="36273"/>
    <cellStyle name="Normal 73 2 2 2 2" xfId="45476"/>
    <cellStyle name="Normal 73 2 2 3" xfId="40123"/>
    <cellStyle name="Normal 73 2 2 4" xfId="50173"/>
    <cellStyle name="Normal 73 2 2 5" xfId="54800"/>
    <cellStyle name="Normal 73 2 3" xfId="27399"/>
    <cellStyle name="Normal 73 2 3 2" xfId="36274"/>
    <cellStyle name="Normal 73 2 3 2 2" xfId="45477"/>
    <cellStyle name="Normal 73 2 3 3" xfId="41427"/>
    <cellStyle name="Normal 73 2 3 4" xfId="50174"/>
    <cellStyle name="Normal 73 2 3 5" xfId="54801"/>
    <cellStyle name="Normal 73 2 4" xfId="36272"/>
    <cellStyle name="Normal 73 2 4 2" xfId="45475"/>
    <cellStyle name="Normal 73 2 5" xfId="38825"/>
    <cellStyle name="Normal 73 2 6" xfId="50172"/>
    <cellStyle name="Normal 73 2 7" xfId="54799"/>
    <cellStyle name="Normal 73 3" xfId="16262"/>
    <cellStyle name="Normal 73 3 2" xfId="36275"/>
    <cellStyle name="Normal 73 3 2 2" xfId="45478"/>
    <cellStyle name="Normal 73 3 3" xfId="38173"/>
    <cellStyle name="Normal 73 3 4" xfId="50175"/>
    <cellStyle name="Normal 73 3 5" xfId="54802"/>
    <cellStyle name="Normal 73 4" xfId="16263"/>
    <cellStyle name="Normal 73 4 2" xfId="36276"/>
    <cellStyle name="Normal 73 4 2 2" xfId="45479"/>
    <cellStyle name="Normal 73 4 3" xfId="39474"/>
    <cellStyle name="Normal 73 4 4" xfId="50176"/>
    <cellStyle name="Normal 73 4 5" xfId="54803"/>
    <cellStyle name="Normal 73 5" xfId="16264"/>
    <cellStyle name="Normal 73 5 2" xfId="36277"/>
    <cellStyle name="Normal 73 5 2 2" xfId="45480"/>
    <cellStyle name="Normal 73 5 3" xfId="40775"/>
    <cellStyle name="Normal 73 5 4" xfId="50177"/>
    <cellStyle name="Normal 73 5 5" xfId="54804"/>
    <cellStyle name="Normal 73 6" xfId="16265"/>
    <cellStyle name="Normal 73 6 2" xfId="45474"/>
    <cellStyle name="Normal 73 7" xfId="16266"/>
    <cellStyle name="Normal 73 8" xfId="16267"/>
    <cellStyle name="Normal 73 9" xfId="54798"/>
    <cellStyle name="Normal 74" xfId="2290"/>
    <cellStyle name="Normal 74 10" xfId="18631"/>
    <cellStyle name="Normal 74 2" xfId="16268"/>
    <cellStyle name="Normal 74 2 2" xfId="26090"/>
    <cellStyle name="Normal 74 2 2 2" xfId="36279"/>
    <cellStyle name="Normal 74 2 2 2 2" xfId="45483"/>
    <cellStyle name="Normal 74 2 2 3" xfId="40099"/>
    <cellStyle name="Normal 74 2 2 4" xfId="50179"/>
    <cellStyle name="Normal 74 2 2 5" xfId="54807"/>
    <cellStyle name="Normal 74 2 3" xfId="27375"/>
    <cellStyle name="Normal 74 2 3 2" xfId="36280"/>
    <cellStyle name="Normal 74 2 3 2 2" xfId="45484"/>
    <cellStyle name="Normal 74 2 3 3" xfId="41403"/>
    <cellStyle name="Normal 74 2 3 4" xfId="50180"/>
    <cellStyle name="Normal 74 2 3 5" xfId="54808"/>
    <cellStyle name="Normal 74 2 4" xfId="36278"/>
    <cellStyle name="Normal 74 2 4 2" xfId="45482"/>
    <cellStyle name="Normal 74 2 5" xfId="38801"/>
    <cellStyle name="Normal 74 2 6" xfId="50178"/>
    <cellStyle name="Normal 74 2 7" xfId="54806"/>
    <cellStyle name="Normal 74 3" xfId="16269"/>
    <cellStyle name="Normal 74 3 2" xfId="36281"/>
    <cellStyle name="Normal 74 3 2 2" xfId="45485"/>
    <cellStyle name="Normal 74 3 3" xfId="38149"/>
    <cellStyle name="Normal 74 3 4" xfId="50181"/>
    <cellStyle name="Normal 74 3 5" xfId="54809"/>
    <cellStyle name="Normal 74 4" xfId="16270"/>
    <cellStyle name="Normal 74 4 2" xfId="36282"/>
    <cellStyle name="Normal 74 4 2 2" xfId="45486"/>
    <cellStyle name="Normal 74 4 3" xfId="39450"/>
    <cellStyle name="Normal 74 4 4" xfId="50182"/>
    <cellStyle name="Normal 74 4 5" xfId="54810"/>
    <cellStyle name="Normal 74 5" xfId="16271"/>
    <cellStyle name="Normal 74 5 2" xfId="36283"/>
    <cellStyle name="Normal 74 5 2 2" xfId="45487"/>
    <cellStyle name="Normal 74 5 3" xfId="40751"/>
    <cellStyle name="Normal 74 5 4" xfId="50183"/>
    <cellStyle name="Normal 74 5 5" xfId="54811"/>
    <cellStyle name="Normal 74 6" xfId="16272"/>
    <cellStyle name="Normal 74 6 2" xfId="45481"/>
    <cellStyle name="Normal 74 7" xfId="16273"/>
    <cellStyle name="Normal 74 8" xfId="16274"/>
    <cellStyle name="Normal 74 9" xfId="54805"/>
    <cellStyle name="Normal 75" xfId="2292"/>
    <cellStyle name="Normal 75 10" xfId="18909"/>
    <cellStyle name="Normal 75 2" xfId="16275"/>
    <cellStyle name="Normal 75 2 2" xfId="26114"/>
    <cellStyle name="Normal 75 2 2 2" xfId="36285"/>
    <cellStyle name="Normal 75 2 2 2 2" xfId="45490"/>
    <cellStyle name="Normal 75 2 2 3" xfId="40124"/>
    <cellStyle name="Normal 75 2 2 4" xfId="50185"/>
    <cellStyle name="Normal 75 2 2 5" xfId="54814"/>
    <cellStyle name="Normal 75 2 3" xfId="27400"/>
    <cellStyle name="Normal 75 2 3 2" xfId="36286"/>
    <cellStyle name="Normal 75 2 3 2 2" xfId="45491"/>
    <cellStyle name="Normal 75 2 3 3" xfId="41428"/>
    <cellStyle name="Normal 75 2 3 4" xfId="50186"/>
    <cellStyle name="Normal 75 2 3 5" xfId="54815"/>
    <cellStyle name="Normal 75 2 4" xfId="36284"/>
    <cellStyle name="Normal 75 2 4 2" xfId="45489"/>
    <cellStyle name="Normal 75 2 5" xfId="38826"/>
    <cellStyle name="Normal 75 2 6" xfId="50184"/>
    <cellStyle name="Normal 75 2 7" xfId="54813"/>
    <cellStyle name="Normal 75 3" xfId="16276"/>
    <cellStyle name="Normal 75 3 2" xfId="36287"/>
    <cellStyle name="Normal 75 3 2 2" xfId="45492"/>
    <cellStyle name="Normal 75 3 3" xfId="38174"/>
    <cellStyle name="Normal 75 3 4" xfId="50187"/>
    <cellStyle name="Normal 75 3 5" xfId="54816"/>
    <cellStyle name="Normal 75 4" xfId="16277"/>
    <cellStyle name="Normal 75 4 2" xfId="36288"/>
    <cellStyle name="Normal 75 4 2 2" xfId="45493"/>
    <cellStyle name="Normal 75 4 3" xfId="39475"/>
    <cellStyle name="Normal 75 4 4" xfId="50188"/>
    <cellStyle name="Normal 75 4 5" xfId="54817"/>
    <cellStyle name="Normal 75 5" xfId="16278"/>
    <cellStyle name="Normal 75 5 2" xfId="36289"/>
    <cellStyle name="Normal 75 5 2 2" xfId="45494"/>
    <cellStyle name="Normal 75 5 3" xfId="40776"/>
    <cellStyle name="Normal 75 5 4" xfId="50189"/>
    <cellStyle name="Normal 75 5 5" xfId="54818"/>
    <cellStyle name="Normal 75 6" xfId="16279"/>
    <cellStyle name="Normal 75 6 2" xfId="45488"/>
    <cellStyle name="Normal 75 7" xfId="16280"/>
    <cellStyle name="Normal 75 8" xfId="16281"/>
    <cellStyle name="Normal 75 9" xfId="54812"/>
    <cellStyle name="Normal 76" xfId="3742"/>
    <cellStyle name="Normal 76 2" xfId="36290"/>
    <cellStyle name="Normal 76 2 2" xfId="45495"/>
    <cellStyle name="Normal 76 3" xfId="37510"/>
    <cellStyle name="Normal 76 4" xfId="50190"/>
    <cellStyle name="Normal 76 5" xfId="54819"/>
    <cellStyle name="Normal 76 6" xfId="20395"/>
    <cellStyle name="Normal 77" xfId="2286"/>
    <cellStyle name="Normal 77 2" xfId="36291"/>
    <cellStyle name="Normal 77 2 2" xfId="45496"/>
    <cellStyle name="Normal 77 3" xfId="37513"/>
    <cellStyle name="Normal 77 4" xfId="50191"/>
    <cellStyle name="Normal 77 5" xfId="54820"/>
    <cellStyle name="Normal 77 6" xfId="20398"/>
    <cellStyle name="Normal 77 7" xfId="16282"/>
    <cellStyle name="Normal 78" xfId="2294"/>
    <cellStyle name="Normal 78 2" xfId="36292"/>
    <cellStyle name="Normal 78 2 2" xfId="45497"/>
    <cellStyle name="Normal 78 3" xfId="37515"/>
    <cellStyle name="Normal 78 4" xfId="50192"/>
    <cellStyle name="Normal 78 5" xfId="54821"/>
    <cellStyle name="Normal 78 6" xfId="20400"/>
    <cellStyle name="Normal 79" xfId="2293"/>
    <cellStyle name="Normal 79 2" xfId="36293"/>
    <cellStyle name="Normal 79 2 2" xfId="45498"/>
    <cellStyle name="Normal 79 3" xfId="37517"/>
    <cellStyle name="Normal 79 4" xfId="50193"/>
    <cellStyle name="Normal 79 5" xfId="54822"/>
    <cellStyle name="Normal 79 6" xfId="20402"/>
    <cellStyle name="Normal 8" xfId="553"/>
    <cellStyle name="Normal-- 8" xfId="16284"/>
    <cellStyle name="Normal 8 10" xfId="16285"/>
    <cellStyle name="Normal 8 11" xfId="16286"/>
    <cellStyle name="Normal 8 12" xfId="16287"/>
    <cellStyle name="Normal 8 13" xfId="16288"/>
    <cellStyle name="Normal 8 14" xfId="16289"/>
    <cellStyle name="Normal 8 15" xfId="16290"/>
    <cellStyle name="Normal 8 16" xfId="16291"/>
    <cellStyle name="Normal 8 17" xfId="16292"/>
    <cellStyle name="Normal 8 18" xfId="16293"/>
    <cellStyle name="Normal 8 19" xfId="16294"/>
    <cellStyle name="Normal 8 2" xfId="16295"/>
    <cellStyle name="Normal 8 2 2" xfId="16296"/>
    <cellStyle name="Normal 8 2 2 10" xfId="18192"/>
    <cellStyle name="Normal 8 2 2 2" xfId="23142"/>
    <cellStyle name="Normal 8 2 2 2 2" xfId="25983"/>
    <cellStyle name="Normal 8 2 2 2 2 2" xfId="36296"/>
    <cellStyle name="Normal 8 2 2 2 2 2 2" xfId="45501"/>
    <cellStyle name="Normal 8 2 2 2 2 3" xfId="39990"/>
    <cellStyle name="Normal 8 2 2 2 2 4" xfId="50196"/>
    <cellStyle name="Normal 8 2 2 2 2 5" xfId="54825"/>
    <cellStyle name="Normal 8 2 2 2 3" xfId="27266"/>
    <cellStyle name="Normal 8 2 2 2 3 2" xfId="36297"/>
    <cellStyle name="Normal 8 2 2 2 3 2 2" xfId="45502"/>
    <cellStyle name="Normal 8 2 2 2 3 3" xfId="41292"/>
    <cellStyle name="Normal 8 2 2 2 3 4" xfId="50197"/>
    <cellStyle name="Normal 8 2 2 2 3 5" xfId="54826"/>
    <cellStyle name="Normal 8 2 2 2 4" xfId="36295"/>
    <cellStyle name="Normal 8 2 2 2 4 2" xfId="45500"/>
    <cellStyle name="Normal 8 2 2 2 5" xfId="38690"/>
    <cellStyle name="Normal 8 2 2 2 6" xfId="50195"/>
    <cellStyle name="Normal 8 2 2 2 7" xfId="54824"/>
    <cellStyle name="Normal 8 2 2 3" xfId="20927"/>
    <cellStyle name="Normal 8 2 2 3 2" xfId="36298"/>
    <cellStyle name="Normal 8 2 2 3 2 2" xfId="45503"/>
    <cellStyle name="Normal 8 2 2 3 3" xfId="38040"/>
    <cellStyle name="Normal 8 2 2 3 4" xfId="50198"/>
    <cellStyle name="Normal 8 2 2 3 5" xfId="54827"/>
    <cellStyle name="Normal 8 2 2 4" xfId="25349"/>
    <cellStyle name="Normal 8 2 2 4 2" xfId="36299"/>
    <cellStyle name="Normal 8 2 2 4 2 2" xfId="45504"/>
    <cellStyle name="Normal 8 2 2 4 3" xfId="39341"/>
    <cellStyle name="Normal 8 2 2 4 4" xfId="50199"/>
    <cellStyle name="Normal 8 2 2 4 5" xfId="54828"/>
    <cellStyle name="Normal 8 2 2 5" xfId="26629"/>
    <cellStyle name="Normal 8 2 2 5 2" xfId="36300"/>
    <cellStyle name="Normal 8 2 2 5 2 2" xfId="45505"/>
    <cellStyle name="Normal 8 2 2 5 3" xfId="40640"/>
    <cellStyle name="Normal 8 2 2 5 4" xfId="50200"/>
    <cellStyle name="Normal 8 2 2 5 5" xfId="54829"/>
    <cellStyle name="Normal 8 2 2 6" xfId="36294"/>
    <cellStyle name="Normal 8 2 2 6 2" xfId="45499"/>
    <cellStyle name="Normal 8 2 2 7" xfId="37380"/>
    <cellStyle name="Normal 8 2 2 8" xfId="50194"/>
    <cellStyle name="Normal 8 2 2 9" xfId="54823"/>
    <cellStyle name="Normal 8 2 3" xfId="18474"/>
    <cellStyle name="Normal 8 2 4" xfId="17262"/>
    <cellStyle name="Normal 8 20" xfId="16297"/>
    <cellStyle name="Normal 8 21" xfId="16298"/>
    <cellStyle name="Normal 8 21 2" xfId="16299"/>
    <cellStyle name="Normal 8 21 2 2" xfId="16300"/>
    <cellStyle name="Normal 8 21 2 2 2" xfId="16301"/>
    <cellStyle name="Normal 8 21 2 3" xfId="16302"/>
    <cellStyle name="Normal 8 21 3" xfId="16303"/>
    <cellStyle name="Normal 8 21 3 2" xfId="16304"/>
    <cellStyle name="Normal 8 21 4" xfId="16305"/>
    <cellStyle name="Normal 8 22" xfId="16306"/>
    <cellStyle name="Normal 8 22 2" xfId="16307"/>
    <cellStyle name="Normal 8 22 2 2" xfId="16308"/>
    <cellStyle name="Normal 8 22 2 2 2" xfId="16309"/>
    <cellStyle name="Normal 8 22 2 3" xfId="16310"/>
    <cellStyle name="Normal 8 22 3" xfId="16311"/>
    <cellStyle name="Normal 8 22 3 2" xfId="16312"/>
    <cellStyle name="Normal 8 22 4" xfId="16313"/>
    <cellStyle name="Normal 8 23" xfId="16314"/>
    <cellStyle name="Normal 8 23 2" xfId="16315"/>
    <cellStyle name="Normal 8 23 2 2" xfId="16316"/>
    <cellStyle name="Normal 8 23 3" xfId="16317"/>
    <cellStyle name="Normal 8 24" xfId="16318"/>
    <cellStyle name="Normal 8 24 2" xfId="16319"/>
    <cellStyle name="Normal 8 25" xfId="16320"/>
    <cellStyle name="Normal 8 26" xfId="16321"/>
    <cellStyle name="Normal 8 27" xfId="16322"/>
    <cellStyle name="Normal 8 28" xfId="16323"/>
    <cellStyle name="Normal 8 29" xfId="16324"/>
    <cellStyle name="Normal 8 3" xfId="16325"/>
    <cellStyle name="Normal 8 3 10" xfId="17604"/>
    <cellStyle name="Normal 8 3 2" xfId="16326"/>
    <cellStyle name="Normal 8 3 2 2" xfId="25519"/>
    <cellStyle name="Normal 8 3 2 2 2" xfId="36303"/>
    <cellStyle name="Normal 8 3 2 2 2 2" xfId="45508"/>
    <cellStyle name="Normal 8 3 2 2 3" xfId="39522"/>
    <cellStyle name="Normal 8 3 2 2 4" xfId="50203"/>
    <cellStyle name="Normal 8 3 2 2 5" xfId="54832"/>
    <cellStyle name="Normal 8 3 2 3" xfId="26801"/>
    <cellStyle name="Normal 8 3 2 3 2" xfId="36304"/>
    <cellStyle name="Normal 8 3 2 3 2 2" xfId="45509"/>
    <cellStyle name="Normal 8 3 2 3 3" xfId="40823"/>
    <cellStyle name="Normal 8 3 2 3 4" xfId="50204"/>
    <cellStyle name="Normal 8 3 2 3 5" xfId="54833"/>
    <cellStyle name="Normal 8 3 2 4" xfId="36302"/>
    <cellStyle name="Normal 8 3 2 4 2" xfId="45507"/>
    <cellStyle name="Normal 8 3 2 5" xfId="38221"/>
    <cellStyle name="Normal 8 3 2 6" xfId="50202"/>
    <cellStyle name="Normal 8 3 2 7" xfId="54831"/>
    <cellStyle name="Normal 8 3 2 8" xfId="22676"/>
    <cellStyle name="Normal 8 3 3" xfId="20461"/>
    <cellStyle name="Normal 8 3 3 2" xfId="36305"/>
    <cellStyle name="Normal 8 3 3 2 2" xfId="45510"/>
    <cellStyle name="Normal 8 3 3 3" xfId="37572"/>
    <cellStyle name="Normal 8 3 3 4" xfId="50205"/>
    <cellStyle name="Normal 8 3 3 5" xfId="54834"/>
    <cellStyle name="Normal 8 3 4" xfId="24884"/>
    <cellStyle name="Normal 8 3 4 2" xfId="36306"/>
    <cellStyle name="Normal 8 3 4 2 2" xfId="45511"/>
    <cellStyle name="Normal 8 3 4 3" xfId="38873"/>
    <cellStyle name="Normal 8 3 4 4" xfId="50206"/>
    <cellStyle name="Normal 8 3 4 5" xfId="54835"/>
    <cellStyle name="Normal 8 3 5" xfId="26161"/>
    <cellStyle name="Normal 8 3 5 2" xfId="36307"/>
    <cellStyle name="Normal 8 3 5 2 2" xfId="45512"/>
    <cellStyle name="Normal 8 3 5 3" xfId="40171"/>
    <cellStyle name="Normal 8 3 5 4" xfId="50207"/>
    <cellStyle name="Normal 8 3 5 5" xfId="54836"/>
    <cellStyle name="Normal 8 3 6" xfId="36301"/>
    <cellStyle name="Normal 8 3 6 2" xfId="45506"/>
    <cellStyle name="Normal 8 3 7" xfId="36911"/>
    <cellStyle name="Normal 8 3 8" xfId="50201"/>
    <cellStyle name="Normal 8 3 9" xfId="54830"/>
    <cellStyle name="Normal 8 30" xfId="16327"/>
    <cellStyle name="Normal 8 31" xfId="16328"/>
    <cellStyle name="Normal 8 32" xfId="16329"/>
    <cellStyle name="Normal 8 33" xfId="16330"/>
    <cellStyle name="Normal 8 34" xfId="16331"/>
    <cellStyle name="Normal 8 35" xfId="16332"/>
    <cellStyle name="Normal 8 36" xfId="16333"/>
    <cellStyle name="Normal 8 37" xfId="16334"/>
    <cellStyle name="Normal 8 38" xfId="16335"/>
    <cellStyle name="Normal 8 39" xfId="16336"/>
    <cellStyle name="Normal 8 4" xfId="16337"/>
    <cellStyle name="Normal 8 4 10" xfId="18149"/>
    <cellStyle name="Normal 8 4 2" xfId="23131"/>
    <cellStyle name="Normal 8 4 2 2" xfId="25972"/>
    <cellStyle name="Normal 8 4 2 2 2" xfId="36310"/>
    <cellStyle name="Normal 8 4 2 2 2 2" xfId="45515"/>
    <cellStyle name="Normal 8 4 2 2 3" xfId="39979"/>
    <cellStyle name="Normal 8 4 2 2 4" xfId="50210"/>
    <cellStyle name="Normal 8 4 2 2 5" xfId="54839"/>
    <cellStyle name="Normal 8 4 2 3" xfId="27255"/>
    <cellStyle name="Normal 8 4 2 3 2" xfId="36311"/>
    <cellStyle name="Normal 8 4 2 3 2 2" xfId="45516"/>
    <cellStyle name="Normal 8 4 2 3 3" xfId="41281"/>
    <cellStyle name="Normal 8 4 2 3 4" xfId="50211"/>
    <cellStyle name="Normal 8 4 2 3 5" xfId="54840"/>
    <cellStyle name="Normal 8 4 2 4" xfId="36309"/>
    <cellStyle name="Normal 8 4 2 4 2" xfId="45514"/>
    <cellStyle name="Normal 8 4 2 5" xfId="38679"/>
    <cellStyle name="Normal 8 4 2 6" xfId="50209"/>
    <cellStyle name="Normal 8 4 2 7" xfId="54838"/>
    <cellStyle name="Normal 8 4 3" xfId="20916"/>
    <cellStyle name="Normal 8 4 3 2" xfId="36312"/>
    <cellStyle name="Normal 8 4 3 2 2" xfId="45517"/>
    <cellStyle name="Normal 8 4 3 3" xfId="38029"/>
    <cellStyle name="Normal 8 4 3 4" xfId="50212"/>
    <cellStyle name="Normal 8 4 3 5" xfId="54841"/>
    <cellStyle name="Normal 8 4 4" xfId="25338"/>
    <cellStyle name="Normal 8 4 4 2" xfId="36313"/>
    <cellStyle name="Normal 8 4 4 2 2" xfId="45518"/>
    <cellStyle name="Normal 8 4 4 3" xfId="39330"/>
    <cellStyle name="Normal 8 4 4 4" xfId="50213"/>
    <cellStyle name="Normal 8 4 4 5" xfId="54842"/>
    <cellStyle name="Normal 8 4 5" xfId="26618"/>
    <cellStyle name="Normal 8 4 5 2" xfId="36314"/>
    <cellStyle name="Normal 8 4 5 2 2" xfId="45519"/>
    <cellStyle name="Normal 8 4 5 3" xfId="40629"/>
    <cellStyle name="Normal 8 4 5 4" xfId="50214"/>
    <cellStyle name="Normal 8 4 5 5" xfId="54843"/>
    <cellStyle name="Normal 8 4 6" xfId="36308"/>
    <cellStyle name="Normal 8 4 6 2" xfId="45513"/>
    <cellStyle name="Normal 8 4 7" xfId="37369"/>
    <cellStyle name="Normal 8 4 8" xfId="50208"/>
    <cellStyle name="Normal 8 4 9" xfId="54837"/>
    <cellStyle name="Normal 8 40" xfId="16338"/>
    <cellStyle name="Normal 8 41" xfId="16339"/>
    <cellStyle name="Normal 8 42" xfId="16340"/>
    <cellStyle name="Normal 8 43" xfId="17261"/>
    <cellStyle name="Normal 8 44" xfId="16283"/>
    <cellStyle name="Normal 8 5" xfId="16341"/>
    <cellStyle name="Normal 8 5 10" xfId="18577"/>
    <cellStyle name="Normal 8 5 2" xfId="23214"/>
    <cellStyle name="Normal 8 5 2 2" xfId="26051"/>
    <cellStyle name="Normal 8 5 2 2 2" xfId="36317"/>
    <cellStyle name="Normal 8 5 2 2 2 2" xfId="45522"/>
    <cellStyle name="Normal 8 5 2 2 3" xfId="40060"/>
    <cellStyle name="Normal 8 5 2 2 4" xfId="50217"/>
    <cellStyle name="Normal 8 5 2 2 5" xfId="54846"/>
    <cellStyle name="Normal 8 5 2 3" xfId="27336"/>
    <cellStyle name="Normal 8 5 2 3 2" xfId="36318"/>
    <cellStyle name="Normal 8 5 2 3 2 2" xfId="45523"/>
    <cellStyle name="Normal 8 5 2 3 3" xfId="41363"/>
    <cellStyle name="Normal 8 5 2 3 4" xfId="50218"/>
    <cellStyle name="Normal 8 5 2 3 5" xfId="54847"/>
    <cellStyle name="Normal 8 5 2 4" xfId="36316"/>
    <cellStyle name="Normal 8 5 2 4 2" xfId="45521"/>
    <cellStyle name="Normal 8 5 2 5" xfId="38761"/>
    <cellStyle name="Normal 8 5 2 6" xfId="50216"/>
    <cellStyle name="Normal 8 5 2 7" xfId="54845"/>
    <cellStyle name="Normal 8 5 3" xfId="21001"/>
    <cellStyle name="Normal 8 5 3 2" xfId="36319"/>
    <cellStyle name="Normal 8 5 3 2 2" xfId="45524"/>
    <cellStyle name="Normal 8 5 3 3" xfId="38110"/>
    <cellStyle name="Normal 8 5 3 4" xfId="50219"/>
    <cellStyle name="Normal 8 5 3 5" xfId="54848"/>
    <cellStyle name="Normal 8 5 4" xfId="25419"/>
    <cellStyle name="Normal 8 5 4 2" xfId="36320"/>
    <cellStyle name="Normal 8 5 4 2 2" xfId="45525"/>
    <cellStyle name="Normal 8 5 4 3" xfId="39411"/>
    <cellStyle name="Normal 8 5 4 4" xfId="50220"/>
    <cellStyle name="Normal 8 5 4 5" xfId="54849"/>
    <cellStyle name="Normal 8 5 5" xfId="26699"/>
    <cellStyle name="Normal 8 5 5 2" xfId="36321"/>
    <cellStyle name="Normal 8 5 5 2 2" xfId="45526"/>
    <cellStyle name="Normal 8 5 5 3" xfId="40711"/>
    <cellStyle name="Normal 8 5 5 4" xfId="50221"/>
    <cellStyle name="Normal 8 5 5 5" xfId="54850"/>
    <cellStyle name="Normal 8 5 6" xfId="36315"/>
    <cellStyle name="Normal 8 5 6 2" xfId="45520"/>
    <cellStyle name="Normal 8 5 7" xfId="37451"/>
    <cellStyle name="Normal 8 5 8" xfId="50215"/>
    <cellStyle name="Normal 8 5 9" xfId="54844"/>
    <cellStyle name="Normal 8 6" xfId="16342"/>
    <cellStyle name="Normal 8 7" xfId="16343"/>
    <cellStyle name="Normal 8 8" xfId="16344"/>
    <cellStyle name="Normal 8 9" xfId="16345"/>
    <cellStyle name="Normal 80" xfId="2288"/>
    <cellStyle name="Normal 80 2" xfId="36322"/>
    <cellStyle name="Normal 80 2 2" xfId="45527"/>
    <cellStyle name="Normal 80 3" xfId="37519"/>
    <cellStyle name="Normal 80 4" xfId="50222"/>
    <cellStyle name="Normal 80 5" xfId="54851"/>
    <cellStyle name="Normal 80 6" xfId="20404"/>
    <cellStyle name="Normal 81" xfId="3738"/>
    <cellStyle name="Normal 81 2" xfId="36323"/>
    <cellStyle name="Normal 81 2 2" xfId="45528"/>
    <cellStyle name="Normal 81 3" xfId="37521"/>
    <cellStyle name="Normal 81 4" xfId="50223"/>
    <cellStyle name="Normal 81 5" xfId="54852"/>
    <cellStyle name="Normal 81 6" xfId="20406"/>
    <cellStyle name="Normal 82" xfId="3749"/>
    <cellStyle name="Normal 82 2" xfId="36324"/>
    <cellStyle name="Normal 82 2 2" xfId="45529"/>
    <cellStyle name="Normal 82 3" xfId="37523"/>
    <cellStyle name="Normal 82 4" xfId="50224"/>
    <cellStyle name="Normal 82 5" xfId="54853"/>
    <cellStyle name="Normal 82 6" xfId="20408"/>
    <cellStyle name="Normal 83" xfId="2435"/>
    <cellStyle name="Normal 83 2" xfId="36325"/>
    <cellStyle name="Normal 83 2 2" xfId="45530"/>
    <cellStyle name="Normal 83 3" xfId="37525"/>
    <cellStyle name="Normal 83 4" xfId="50225"/>
    <cellStyle name="Normal 83 5" xfId="54854"/>
    <cellStyle name="Normal 83 6" xfId="20410"/>
    <cellStyle name="Normal 84" xfId="3737"/>
    <cellStyle name="Normal 84 2" xfId="36326"/>
    <cellStyle name="Normal 84 2 2" xfId="45531"/>
    <cellStyle name="Normal 84 3" xfId="41430"/>
    <cellStyle name="Normal 84 4" xfId="50226"/>
    <cellStyle name="Normal 84 5" xfId="54855"/>
    <cellStyle name="Normal 84 6" xfId="27402"/>
    <cellStyle name="Normal 85" xfId="3745"/>
    <cellStyle name="Normal 85 2" xfId="36327"/>
    <cellStyle name="Normal 85 2 2" xfId="45532"/>
    <cellStyle name="Normal 85 3" xfId="41431"/>
    <cellStyle name="Normal 85 4" xfId="50227"/>
    <cellStyle name="Normal 85 5" xfId="54856"/>
    <cellStyle name="Normal 85 6" xfId="27403"/>
    <cellStyle name="Normal 86" xfId="3748"/>
    <cellStyle name="Normal 86 2" xfId="36328"/>
    <cellStyle name="Normal 86 2 2" xfId="45533"/>
    <cellStyle name="Normal 86 3" xfId="41432"/>
    <cellStyle name="Normal 86 4" xfId="50228"/>
    <cellStyle name="Normal 86 5" xfId="54857"/>
    <cellStyle name="Normal 86 6" xfId="27405"/>
    <cellStyle name="Normal 87" xfId="3740"/>
    <cellStyle name="Normal 87 2" xfId="36329"/>
    <cellStyle name="Normal 87 2 2" xfId="45534"/>
    <cellStyle name="Normal 87 3" xfId="41433"/>
    <cellStyle name="Normal 87 4" xfId="50229"/>
    <cellStyle name="Normal 87 5" xfId="54858"/>
    <cellStyle name="Normal 87 6" xfId="27411"/>
    <cellStyle name="Normal 88" xfId="3744"/>
    <cellStyle name="Normal 88 2" xfId="36330"/>
    <cellStyle name="Normal 88 2 2" xfId="45535"/>
    <cellStyle name="Normal 88 3" xfId="41440"/>
    <cellStyle name="Normal 88 4" xfId="50230"/>
    <cellStyle name="Normal 88 5" xfId="54859"/>
    <cellStyle name="Normal 88 6" xfId="27423"/>
    <cellStyle name="Normal 89" xfId="2278"/>
    <cellStyle name="Normal 89 2" xfId="36331"/>
    <cellStyle name="Normal 89 2 2" xfId="45536"/>
    <cellStyle name="Normal 89 3" xfId="41443"/>
    <cellStyle name="Normal 89 4" xfId="50231"/>
    <cellStyle name="Normal 89 5" xfId="54860"/>
    <cellStyle name="Normal 89 6" xfId="27426"/>
    <cellStyle name="Normal 9" xfId="554"/>
    <cellStyle name="Normal 9 2" xfId="16347"/>
    <cellStyle name="Normal 9 2 10" xfId="54861"/>
    <cellStyle name="Normal 9 2 2" xfId="16348"/>
    <cellStyle name="Normal 9 2 2 10" xfId="18205"/>
    <cellStyle name="Normal 9 2 2 2" xfId="23155"/>
    <cellStyle name="Normal 9 2 2 2 2" xfId="25996"/>
    <cellStyle name="Normal 9 2 2 2 2 2" xfId="36335"/>
    <cellStyle name="Normal 9 2 2 2 2 2 2" xfId="45540"/>
    <cellStyle name="Normal 9 2 2 2 2 3" xfId="40003"/>
    <cellStyle name="Normal 9 2 2 2 2 4" xfId="50235"/>
    <cellStyle name="Normal 9 2 2 2 2 5" xfId="54864"/>
    <cellStyle name="Normal 9 2 2 2 3" xfId="27279"/>
    <cellStyle name="Normal 9 2 2 2 3 2" xfId="36336"/>
    <cellStyle name="Normal 9 2 2 2 3 2 2" xfId="45541"/>
    <cellStyle name="Normal 9 2 2 2 3 3" xfId="41305"/>
    <cellStyle name="Normal 9 2 2 2 3 4" xfId="50236"/>
    <cellStyle name="Normal 9 2 2 2 3 5" xfId="54865"/>
    <cellStyle name="Normal 9 2 2 2 4" xfId="36334"/>
    <cellStyle name="Normal 9 2 2 2 4 2" xfId="45539"/>
    <cellStyle name="Normal 9 2 2 2 5" xfId="38703"/>
    <cellStyle name="Normal 9 2 2 2 6" xfId="50234"/>
    <cellStyle name="Normal 9 2 2 2 7" xfId="54863"/>
    <cellStyle name="Normal 9 2 2 3" xfId="20940"/>
    <cellStyle name="Normal 9 2 2 3 2" xfId="36337"/>
    <cellStyle name="Normal 9 2 2 3 2 2" xfId="45542"/>
    <cellStyle name="Normal 9 2 2 3 3" xfId="38053"/>
    <cellStyle name="Normal 9 2 2 3 4" xfId="50237"/>
    <cellStyle name="Normal 9 2 2 3 5" xfId="54866"/>
    <cellStyle name="Normal 9 2 2 4" xfId="25362"/>
    <cellStyle name="Normal 9 2 2 4 2" xfId="36338"/>
    <cellStyle name="Normal 9 2 2 4 2 2" xfId="45543"/>
    <cellStyle name="Normal 9 2 2 4 3" xfId="39354"/>
    <cellStyle name="Normal 9 2 2 4 4" xfId="50238"/>
    <cellStyle name="Normal 9 2 2 4 5" xfId="54867"/>
    <cellStyle name="Normal 9 2 2 5" xfId="26642"/>
    <cellStyle name="Normal 9 2 2 5 2" xfId="36339"/>
    <cellStyle name="Normal 9 2 2 5 2 2" xfId="45544"/>
    <cellStyle name="Normal 9 2 2 5 3" xfId="40653"/>
    <cellStyle name="Normal 9 2 2 5 4" xfId="50239"/>
    <cellStyle name="Normal 9 2 2 5 5" xfId="54868"/>
    <cellStyle name="Normal 9 2 2 6" xfId="36333"/>
    <cellStyle name="Normal 9 2 2 6 2" xfId="45538"/>
    <cellStyle name="Normal 9 2 2 7" xfId="37393"/>
    <cellStyle name="Normal 9 2 2 8" xfId="50233"/>
    <cellStyle name="Normal 9 2 2 9" xfId="54862"/>
    <cellStyle name="Normal 9 2 3" xfId="22677"/>
    <cellStyle name="Normal 9 2 3 2" xfId="25520"/>
    <cellStyle name="Normal 9 2 3 2 2" xfId="36341"/>
    <cellStyle name="Normal 9 2 3 2 2 2" xfId="45546"/>
    <cellStyle name="Normal 9 2 3 2 3" xfId="39523"/>
    <cellStyle name="Normal 9 2 3 2 4" xfId="50241"/>
    <cellStyle name="Normal 9 2 3 2 5" xfId="54870"/>
    <cellStyle name="Normal 9 2 3 3" xfId="26802"/>
    <cellStyle name="Normal 9 2 3 3 2" xfId="36342"/>
    <cellStyle name="Normal 9 2 3 3 2 2" xfId="45547"/>
    <cellStyle name="Normal 9 2 3 3 3" xfId="40824"/>
    <cellStyle name="Normal 9 2 3 3 4" xfId="50242"/>
    <cellStyle name="Normal 9 2 3 3 5" xfId="54871"/>
    <cellStyle name="Normal 9 2 3 4" xfId="36340"/>
    <cellStyle name="Normal 9 2 3 4 2" xfId="45545"/>
    <cellStyle name="Normal 9 2 3 5" xfId="38222"/>
    <cellStyle name="Normal 9 2 3 6" xfId="50240"/>
    <cellStyle name="Normal 9 2 3 7" xfId="54869"/>
    <cellStyle name="Normal 9 2 4" xfId="20462"/>
    <cellStyle name="Normal 9 2 4 2" xfId="36343"/>
    <cellStyle name="Normal 9 2 4 2 2" xfId="45548"/>
    <cellStyle name="Normal 9 2 4 3" xfId="37573"/>
    <cellStyle name="Normal 9 2 4 4" xfId="50243"/>
    <cellStyle name="Normal 9 2 4 5" xfId="54872"/>
    <cellStyle name="Normal 9 2 5" xfId="24885"/>
    <cellStyle name="Normal 9 2 5 2" xfId="36344"/>
    <cellStyle name="Normal 9 2 5 2 2" xfId="45549"/>
    <cellStyle name="Normal 9 2 5 3" xfId="38874"/>
    <cellStyle name="Normal 9 2 5 4" xfId="50244"/>
    <cellStyle name="Normal 9 2 5 5" xfId="54873"/>
    <cellStyle name="Normal 9 2 6" xfId="26162"/>
    <cellStyle name="Normal 9 2 6 2" xfId="36345"/>
    <cellStyle name="Normal 9 2 6 2 2" xfId="45550"/>
    <cellStyle name="Normal 9 2 6 3" xfId="40172"/>
    <cellStyle name="Normal 9 2 6 4" xfId="50245"/>
    <cellStyle name="Normal 9 2 6 5" xfId="54874"/>
    <cellStyle name="Normal 9 2 7" xfId="36332"/>
    <cellStyle name="Normal 9 2 7 2" xfId="45537"/>
    <cellStyle name="Normal 9 2 8" xfId="36912"/>
    <cellStyle name="Normal 9 2 9" xfId="50232"/>
    <cellStyle name="Normal 9 3" xfId="16349"/>
    <cellStyle name="Normal 9 3 2" xfId="23132"/>
    <cellStyle name="Normal 9 3 2 2" xfId="25973"/>
    <cellStyle name="Normal 9 3 2 2 2" xfId="36348"/>
    <cellStyle name="Normal 9 3 2 2 2 2" xfId="45553"/>
    <cellStyle name="Normal 9 3 2 2 3" xfId="39980"/>
    <cellStyle name="Normal 9 3 2 2 4" xfId="50248"/>
    <cellStyle name="Normal 9 3 2 2 5" xfId="54877"/>
    <cellStyle name="Normal 9 3 2 3" xfId="27256"/>
    <cellStyle name="Normal 9 3 2 3 2" xfId="36349"/>
    <cellStyle name="Normal 9 3 2 3 2 2" xfId="45554"/>
    <cellStyle name="Normal 9 3 2 3 3" xfId="41282"/>
    <cellStyle name="Normal 9 3 2 3 4" xfId="50249"/>
    <cellStyle name="Normal 9 3 2 3 5" xfId="54878"/>
    <cellStyle name="Normal 9 3 2 4" xfId="36347"/>
    <cellStyle name="Normal 9 3 2 4 2" xfId="45552"/>
    <cellStyle name="Normal 9 3 2 5" xfId="38680"/>
    <cellStyle name="Normal 9 3 2 6" xfId="50247"/>
    <cellStyle name="Normal 9 3 2 7" xfId="54876"/>
    <cellStyle name="Normal 9 3 3" xfId="20917"/>
    <cellStyle name="Normal 9 3 3 2" xfId="36350"/>
    <cellStyle name="Normal 9 3 3 2 2" xfId="45555"/>
    <cellStyle name="Normal 9 3 3 3" xfId="38030"/>
    <cellStyle name="Normal 9 3 3 4" xfId="50250"/>
    <cellStyle name="Normal 9 3 3 5" xfId="54879"/>
    <cellStyle name="Normal 9 3 4" xfId="25339"/>
    <cellStyle name="Normal 9 3 4 2" xfId="36351"/>
    <cellStyle name="Normal 9 3 4 2 2" xfId="45556"/>
    <cellStyle name="Normal 9 3 4 3" xfId="39331"/>
    <cellStyle name="Normal 9 3 4 4" xfId="50251"/>
    <cellStyle name="Normal 9 3 4 5" xfId="54880"/>
    <cellStyle name="Normal 9 3 5" xfId="26619"/>
    <cellStyle name="Normal 9 3 5 2" xfId="36352"/>
    <cellStyle name="Normal 9 3 5 2 2" xfId="45557"/>
    <cellStyle name="Normal 9 3 5 3" xfId="40630"/>
    <cellStyle name="Normal 9 3 5 4" xfId="50252"/>
    <cellStyle name="Normal 9 3 5 5" xfId="54881"/>
    <cellStyle name="Normal 9 3 6" xfId="36346"/>
    <cellStyle name="Normal 9 3 6 2" xfId="45551"/>
    <cellStyle name="Normal 9 3 7" xfId="37370"/>
    <cellStyle name="Normal 9 3 8" xfId="50246"/>
    <cellStyle name="Normal 9 3 9" xfId="54875"/>
    <cellStyle name="Normal 9 4" xfId="16350"/>
    <cellStyle name="Normal 9 4 2" xfId="23215"/>
    <cellStyle name="Normal 9 4 2 2" xfId="26052"/>
    <cellStyle name="Normal 9 4 2 2 2" xfId="36355"/>
    <cellStyle name="Normal 9 4 2 2 2 2" xfId="45560"/>
    <cellStyle name="Normal 9 4 2 2 3" xfId="40061"/>
    <cellStyle name="Normal 9 4 2 2 4" xfId="50255"/>
    <cellStyle name="Normal 9 4 2 2 5" xfId="54884"/>
    <cellStyle name="Normal 9 4 2 3" xfId="27337"/>
    <cellStyle name="Normal 9 4 2 3 2" xfId="36356"/>
    <cellStyle name="Normal 9 4 2 3 2 2" xfId="45561"/>
    <cellStyle name="Normal 9 4 2 3 3" xfId="41364"/>
    <cellStyle name="Normal 9 4 2 3 4" xfId="50256"/>
    <cellStyle name="Normal 9 4 2 3 5" xfId="54885"/>
    <cellStyle name="Normal 9 4 2 4" xfId="36354"/>
    <cellStyle name="Normal 9 4 2 4 2" xfId="45559"/>
    <cellStyle name="Normal 9 4 2 5" xfId="38762"/>
    <cellStyle name="Normal 9 4 2 6" xfId="50254"/>
    <cellStyle name="Normal 9 4 2 7" xfId="54883"/>
    <cellStyle name="Normal 9 4 3" xfId="21002"/>
    <cellStyle name="Normal 9 4 3 2" xfId="36357"/>
    <cellStyle name="Normal 9 4 3 2 2" xfId="45562"/>
    <cellStyle name="Normal 9 4 3 3" xfId="38111"/>
    <cellStyle name="Normal 9 4 3 4" xfId="50257"/>
    <cellStyle name="Normal 9 4 3 5" xfId="54886"/>
    <cellStyle name="Normal 9 4 4" xfId="25420"/>
    <cellStyle name="Normal 9 4 4 2" xfId="36358"/>
    <cellStyle name="Normal 9 4 4 2 2" xfId="45563"/>
    <cellStyle name="Normal 9 4 4 3" xfId="39412"/>
    <cellStyle name="Normal 9 4 4 4" xfId="50258"/>
    <cellStyle name="Normal 9 4 4 5" xfId="54887"/>
    <cellStyle name="Normal 9 4 5" xfId="26700"/>
    <cellStyle name="Normal 9 4 5 2" xfId="36359"/>
    <cellStyle name="Normal 9 4 5 2 2" xfId="45564"/>
    <cellStyle name="Normal 9 4 5 3" xfId="40712"/>
    <cellStyle name="Normal 9 4 5 4" xfId="50259"/>
    <cellStyle name="Normal 9 4 5 5" xfId="54888"/>
    <cellStyle name="Normal 9 4 6" xfId="36353"/>
    <cellStyle name="Normal 9 4 6 2" xfId="45558"/>
    <cellStyle name="Normal 9 4 7" xfId="37452"/>
    <cellStyle name="Normal 9 4 8" xfId="50253"/>
    <cellStyle name="Normal 9 4 9" xfId="54882"/>
    <cellStyle name="Normal 9 5" xfId="16351"/>
    <cellStyle name="Normal 9 6" xfId="16352"/>
    <cellStyle name="Normal 9 7" xfId="17263"/>
    <cellStyle name="Normal 9 8" xfId="16346"/>
    <cellStyle name="Normal 90" xfId="3741"/>
    <cellStyle name="Normal 90 2" xfId="36360"/>
    <cellStyle name="Normal 90 2 2" xfId="45565"/>
    <cellStyle name="Normal 90 3" xfId="41442"/>
    <cellStyle name="Normal 90 4" xfId="50260"/>
    <cellStyle name="Normal 90 5" xfId="54889"/>
    <cellStyle name="Normal 90 6" xfId="27425"/>
    <cellStyle name="Normal 91" xfId="2285"/>
    <cellStyle name="Normal 91 2" xfId="36361"/>
    <cellStyle name="Normal 91 2 2" xfId="45566"/>
    <cellStyle name="Normal 91 3" xfId="41458"/>
    <cellStyle name="Normal 91 4" xfId="50261"/>
    <cellStyle name="Normal 91 5" xfId="54890"/>
    <cellStyle name="Normal 91 6" xfId="27445"/>
    <cellStyle name="Normal 92" xfId="2291"/>
    <cellStyle name="Normal 92 2" xfId="36362"/>
    <cellStyle name="Normal 92 2 2" xfId="45567"/>
    <cellStyle name="Normal 92 3" xfId="41463"/>
    <cellStyle name="Normal 92 4" xfId="50262"/>
    <cellStyle name="Normal 92 5" xfId="54891"/>
    <cellStyle name="Normal 92 6" xfId="27450"/>
    <cellStyle name="Normal 93" xfId="2492"/>
    <cellStyle name="Normal 93 2" xfId="36363"/>
    <cellStyle name="Normal 93 2 2" xfId="45568"/>
    <cellStyle name="Normal 93 3" xfId="41466"/>
    <cellStyle name="Normal 93 4" xfId="50263"/>
    <cellStyle name="Normal 93 5" xfId="54892"/>
    <cellStyle name="Normal 93 6" xfId="27514"/>
    <cellStyle name="Normal 94" xfId="3747"/>
    <cellStyle name="Normal 94 2" xfId="36364"/>
    <cellStyle name="Normal 94 2 2" xfId="45569"/>
    <cellStyle name="Normal 94 3" xfId="41467"/>
    <cellStyle name="Normal 94 4" xfId="50264"/>
    <cellStyle name="Normal 94 5" xfId="54893"/>
    <cellStyle name="Normal 94 6" xfId="29070"/>
    <cellStyle name="Normal 95" xfId="2295"/>
    <cellStyle name="Normal 95 2" xfId="50265"/>
    <cellStyle name="Normal 95 3" xfId="54894"/>
    <cellStyle name="Normal 95 4" xfId="46080"/>
    <cellStyle name="Normal 96" xfId="3743"/>
    <cellStyle name="Normal 96 2" xfId="50266"/>
    <cellStyle name="Normal 96 3" xfId="54895"/>
    <cellStyle name="Normal 96 4" xfId="46086"/>
    <cellStyle name="Normal 97" xfId="2296"/>
    <cellStyle name="Normal 97 2" xfId="50267"/>
    <cellStyle name="Normal 97 3" xfId="54896"/>
    <cellStyle name="Normal 97 4" xfId="46088"/>
    <cellStyle name="Normal 98" xfId="2289"/>
    <cellStyle name="Normal 98 2" xfId="50268"/>
    <cellStyle name="Normal 98 3" xfId="54897"/>
    <cellStyle name="Normal 98 4" xfId="46089"/>
    <cellStyle name="Normal 99" xfId="3754"/>
    <cellStyle name="Normal 99 2" xfId="46098"/>
    <cellStyle name="Normal2" xfId="16353"/>
    <cellStyle name="Normale_97.98.us" xfId="16354"/>
    <cellStyle name="NormalGB" xfId="16355"/>
    <cellStyle name="Normalx" xfId="16356"/>
    <cellStyle name="Note 10" xfId="555"/>
    <cellStyle name="Note 10 2" xfId="18094"/>
    <cellStyle name="Note 11" xfId="556"/>
    <cellStyle name="Note 11 2" xfId="18095"/>
    <cellStyle name="Note 12" xfId="557"/>
    <cellStyle name="Note 12 2" xfId="18096"/>
    <cellStyle name="Note 13" xfId="558"/>
    <cellStyle name="Note 13 2" xfId="18097"/>
    <cellStyle name="Note 14" xfId="559"/>
    <cellStyle name="Note 14 2" xfId="18098"/>
    <cellStyle name="Note 15" xfId="560"/>
    <cellStyle name="Note 15 2" xfId="18099"/>
    <cellStyle name="Note 16" xfId="795"/>
    <cellStyle name="Note 16 2" xfId="46087"/>
    <cellStyle name="Note 17" xfId="46099"/>
    <cellStyle name="Note 18" xfId="46137"/>
    <cellStyle name="Note 2" xfId="561"/>
    <cellStyle name="Note 2 10" xfId="16357"/>
    <cellStyle name="Note 2 10 10" xfId="18100"/>
    <cellStyle name="Note 2 10 2" xfId="23101"/>
    <cellStyle name="Note 2 10 2 2" xfId="25943"/>
    <cellStyle name="Note 2 10 2 2 2" xfId="36367"/>
    <cellStyle name="Note 2 10 2 2 2 2" xfId="45572"/>
    <cellStyle name="Note 2 10 2 2 3" xfId="39950"/>
    <cellStyle name="Note 2 10 2 2 4" xfId="50271"/>
    <cellStyle name="Note 2 10 2 2 5" xfId="54900"/>
    <cellStyle name="Note 2 10 2 3" xfId="27226"/>
    <cellStyle name="Note 2 10 2 3 2" xfId="36368"/>
    <cellStyle name="Note 2 10 2 3 2 2" xfId="45573"/>
    <cellStyle name="Note 2 10 2 3 3" xfId="41252"/>
    <cellStyle name="Note 2 10 2 3 4" xfId="50272"/>
    <cellStyle name="Note 2 10 2 3 5" xfId="54901"/>
    <cellStyle name="Note 2 10 2 4" xfId="36366"/>
    <cellStyle name="Note 2 10 2 4 2" xfId="45571"/>
    <cellStyle name="Note 2 10 2 5" xfId="38650"/>
    <cellStyle name="Note 2 10 2 6" xfId="50270"/>
    <cellStyle name="Note 2 10 2 7" xfId="54899"/>
    <cellStyle name="Note 2 10 3" xfId="20886"/>
    <cellStyle name="Note 2 10 3 2" xfId="36369"/>
    <cellStyle name="Note 2 10 3 2 2" xfId="45574"/>
    <cellStyle name="Note 2 10 3 3" xfId="38000"/>
    <cellStyle name="Note 2 10 3 4" xfId="50273"/>
    <cellStyle name="Note 2 10 3 5" xfId="54902"/>
    <cellStyle name="Note 2 10 4" xfId="25309"/>
    <cellStyle name="Note 2 10 4 2" xfId="36370"/>
    <cellStyle name="Note 2 10 4 2 2" xfId="45575"/>
    <cellStyle name="Note 2 10 4 3" xfId="39301"/>
    <cellStyle name="Note 2 10 4 4" xfId="50274"/>
    <cellStyle name="Note 2 10 4 5" xfId="54903"/>
    <cellStyle name="Note 2 10 5" xfId="26589"/>
    <cellStyle name="Note 2 10 5 2" xfId="36371"/>
    <cellStyle name="Note 2 10 5 2 2" xfId="45576"/>
    <cellStyle name="Note 2 10 5 3" xfId="40600"/>
    <cellStyle name="Note 2 10 5 4" xfId="50275"/>
    <cellStyle name="Note 2 10 5 5" xfId="54904"/>
    <cellStyle name="Note 2 10 6" xfId="36365"/>
    <cellStyle name="Note 2 10 6 2" xfId="45570"/>
    <cellStyle name="Note 2 10 7" xfId="37340"/>
    <cellStyle name="Note 2 10 8" xfId="50269"/>
    <cellStyle name="Note 2 10 9" xfId="54898"/>
    <cellStyle name="Note 2 11" xfId="16358"/>
    <cellStyle name="Note 2 11 2" xfId="18275"/>
    <cellStyle name="Note 2 12" xfId="18549"/>
    <cellStyle name="Note 2 12 2" xfId="23188"/>
    <cellStyle name="Note 2 12 2 2" xfId="26024"/>
    <cellStyle name="Note 2 12 2 2 2" xfId="36374"/>
    <cellStyle name="Note 2 12 2 2 2 2" xfId="45579"/>
    <cellStyle name="Note 2 12 2 2 3" xfId="40033"/>
    <cellStyle name="Note 2 12 2 2 4" xfId="50278"/>
    <cellStyle name="Note 2 12 2 2 5" xfId="54907"/>
    <cellStyle name="Note 2 12 2 3" xfId="27309"/>
    <cellStyle name="Note 2 12 2 3 2" xfId="36375"/>
    <cellStyle name="Note 2 12 2 3 2 2" xfId="45580"/>
    <cellStyle name="Note 2 12 2 3 3" xfId="41335"/>
    <cellStyle name="Note 2 12 2 3 4" xfId="50279"/>
    <cellStyle name="Note 2 12 2 3 5" xfId="54908"/>
    <cellStyle name="Note 2 12 2 4" xfId="36373"/>
    <cellStyle name="Note 2 12 2 4 2" xfId="45578"/>
    <cellStyle name="Note 2 12 2 5" xfId="38733"/>
    <cellStyle name="Note 2 12 2 6" xfId="50277"/>
    <cellStyle name="Note 2 12 2 7" xfId="54906"/>
    <cellStyle name="Note 2 12 3" xfId="20975"/>
    <cellStyle name="Note 2 12 3 2" xfId="36376"/>
    <cellStyle name="Note 2 12 3 2 2" xfId="45581"/>
    <cellStyle name="Note 2 12 3 3" xfId="38083"/>
    <cellStyle name="Note 2 12 3 4" xfId="50280"/>
    <cellStyle name="Note 2 12 3 5" xfId="54909"/>
    <cellStyle name="Note 2 12 4" xfId="25392"/>
    <cellStyle name="Note 2 12 4 2" xfId="36377"/>
    <cellStyle name="Note 2 12 4 2 2" xfId="45582"/>
    <cellStyle name="Note 2 12 4 3" xfId="39384"/>
    <cellStyle name="Note 2 12 4 4" xfId="50281"/>
    <cellStyle name="Note 2 12 4 5" xfId="54910"/>
    <cellStyle name="Note 2 12 5" xfId="26672"/>
    <cellStyle name="Note 2 12 5 2" xfId="36378"/>
    <cellStyle name="Note 2 12 5 2 2" xfId="45583"/>
    <cellStyle name="Note 2 12 5 3" xfId="40683"/>
    <cellStyle name="Note 2 12 5 4" xfId="50282"/>
    <cellStyle name="Note 2 12 5 5" xfId="54911"/>
    <cellStyle name="Note 2 12 6" xfId="36372"/>
    <cellStyle name="Note 2 12 6 2" xfId="45577"/>
    <cellStyle name="Note 2 12 7" xfId="37423"/>
    <cellStyle name="Note 2 12 8" xfId="50276"/>
    <cellStyle name="Note 2 12 9" xfId="54905"/>
    <cellStyle name="Note 2 13" xfId="18613"/>
    <cellStyle name="Note 2 13 2" xfId="23245"/>
    <cellStyle name="Note 2 13 2 2" xfId="26082"/>
    <cellStyle name="Note 2 13 2 2 2" xfId="36381"/>
    <cellStyle name="Note 2 13 2 2 2 2" xfId="45586"/>
    <cellStyle name="Note 2 13 2 2 3" xfId="40091"/>
    <cellStyle name="Note 2 13 2 2 4" xfId="50285"/>
    <cellStyle name="Note 2 13 2 2 5" xfId="54914"/>
    <cellStyle name="Note 2 13 2 3" xfId="27367"/>
    <cellStyle name="Note 2 13 2 3 2" xfId="36382"/>
    <cellStyle name="Note 2 13 2 3 2 2" xfId="45587"/>
    <cellStyle name="Note 2 13 2 3 3" xfId="41394"/>
    <cellStyle name="Note 2 13 2 3 4" xfId="50286"/>
    <cellStyle name="Note 2 13 2 3 5" xfId="54915"/>
    <cellStyle name="Note 2 13 2 4" xfId="36380"/>
    <cellStyle name="Note 2 13 2 4 2" xfId="45585"/>
    <cellStyle name="Note 2 13 2 5" xfId="38792"/>
    <cellStyle name="Note 2 13 2 6" xfId="50284"/>
    <cellStyle name="Note 2 13 2 7" xfId="54913"/>
    <cellStyle name="Note 2 13 3" xfId="21032"/>
    <cellStyle name="Note 2 13 3 2" xfId="36383"/>
    <cellStyle name="Note 2 13 3 2 2" xfId="45588"/>
    <cellStyle name="Note 2 13 3 3" xfId="38141"/>
    <cellStyle name="Note 2 13 3 4" xfId="50287"/>
    <cellStyle name="Note 2 13 3 5" xfId="54916"/>
    <cellStyle name="Note 2 13 4" xfId="25450"/>
    <cellStyle name="Note 2 13 4 2" xfId="36384"/>
    <cellStyle name="Note 2 13 4 2 2" xfId="45589"/>
    <cellStyle name="Note 2 13 4 3" xfId="39442"/>
    <cellStyle name="Note 2 13 4 4" xfId="50288"/>
    <cellStyle name="Note 2 13 4 5" xfId="54917"/>
    <cellStyle name="Note 2 13 5" xfId="26730"/>
    <cellStyle name="Note 2 13 5 2" xfId="36385"/>
    <cellStyle name="Note 2 13 5 2 2" xfId="45590"/>
    <cellStyle name="Note 2 13 5 3" xfId="40742"/>
    <cellStyle name="Note 2 13 5 4" xfId="50289"/>
    <cellStyle name="Note 2 13 5 5" xfId="54918"/>
    <cellStyle name="Note 2 13 6" xfId="36379"/>
    <cellStyle name="Note 2 13 6 2" xfId="45584"/>
    <cellStyle name="Note 2 13 7" xfId="37482"/>
    <cellStyle name="Note 2 13 8" xfId="50283"/>
    <cellStyle name="Note 2 13 9" xfId="54912"/>
    <cellStyle name="Note 2 14" xfId="27449"/>
    <cellStyle name="Note 2 14 2" xfId="36386"/>
    <cellStyle name="Note 2 14 2 2" xfId="45591"/>
    <cellStyle name="Note 2 14 3" xfId="41462"/>
    <cellStyle name="Note 2 14 4" xfId="50290"/>
    <cellStyle name="Note 2 14 5" xfId="54919"/>
    <cellStyle name="Note 2 15" xfId="17264"/>
    <cellStyle name="Note 2 16" xfId="55544"/>
    <cellStyle name="Note 2 17" xfId="55427"/>
    <cellStyle name="Note 2 18" xfId="55430"/>
    <cellStyle name="Note 2 19" xfId="55431"/>
    <cellStyle name="Note 2 2" xfId="734"/>
    <cellStyle name="Note 2 2 10" xfId="55432"/>
    <cellStyle name="Note 2 2 11" xfId="55434"/>
    <cellStyle name="Note 2 2 12" xfId="55556"/>
    <cellStyle name="Note 2 2 13" xfId="55629"/>
    <cellStyle name="Note 2 2 14" xfId="55631"/>
    <cellStyle name="Note 2 2 15" xfId="55633"/>
    <cellStyle name="Note 2 2 16" xfId="55748"/>
    <cellStyle name="Note 2 2 17" xfId="55746"/>
    <cellStyle name="Note 2 2 18" xfId="55745"/>
    <cellStyle name="Note 2 2 19" xfId="55627"/>
    <cellStyle name="Note 2 2 2" xfId="1530"/>
    <cellStyle name="Note 2 2 2 2" xfId="3016"/>
    <cellStyle name="Note 2 2 2 2 2" xfId="5917"/>
    <cellStyle name="Note 2 2 2 2 2 2" xfId="11693"/>
    <cellStyle name="Note 2 2 2 2 3" xfId="8808"/>
    <cellStyle name="Note 2 2 2 2 4" xfId="16359"/>
    <cellStyle name="Note 2 2 2 3" xfId="4477"/>
    <cellStyle name="Note 2 2 2 3 2" xfId="10253"/>
    <cellStyle name="Note 2 2 2 3 3" xfId="16360"/>
    <cellStyle name="Note 2 2 2 4" xfId="7368"/>
    <cellStyle name="Note 2 2 2 4 2" xfId="55546"/>
    <cellStyle name="Note 2 2 2 5" xfId="12529"/>
    <cellStyle name="Note 2 2 20" xfId="55955"/>
    <cellStyle name="Note 2 2 21" xfId="55837"/>
    <cellStyle name="Note 2 2 22" xfId="55841"/>
    <cellStyle name="Note 2 2 23" xfId="55844"/>
    <cellStyle name="Note 2 2 24" xfId="55957"/>
    <cellStyle name="Note 2 2 25" xfId="55836"/>
    <cellStyle name="Note 2 2 26" xfId="55840"/>
    <cellStyle name="Note 2 2 27" xfId="55961"/>
    <cellStyle name="Note 2 2 28" xfId="12512"/>
    <cellStyle name="Note 2 2 3" xfId="2355"/>
    <cellStyle name="Note 2 2 3 2" xfId="5259"/>
    <cellStyle name="Note 2 2 3 2 2" xfId="11035"/>
    <cellStyle name="Note 2 2 3 3" xfId="8150"/>
    <cellStyle name="Note 2 2 3 4" xfId="16361"/>
    <cellStyle name="Note 2 2 4" xfId="3819"/>
    <cellStyle name="Note 2 2 4 2" xfId="9595"/>
    <cellStyle name="Note 2 2 4 3" xfId="16362"/>
    <cellStyle name="Note 2 2 5" xfId="6710"/>
    <cellStyle name="Note 2 2 5 2" xfId="17265"/>
    <cellStyle name="Note 2 2 6" xfId="55545"/>
    <cellStyle name="Note 2 2 7" xfId="55426"/>
    <cellStyle name="Note 2 2 8" xfId="55429"/>
    <cellStyle name="Note 2 2 9" xfId="55428"/>
    <cellStyle name="Note 2 20" xfId="55433"/>
    <cellStyle name="Note 2 21" xfId="55435"/>
    <cellStyle name="Note 2 22" xfId="55555"/>
    <cellStyle name="Note 2 23" xfId="55630"/>
    <cellStyle name="Note 2 24" xfId="55632"/>
    <cellStyle name="Note 2 25" xfId="55634"/>
    <cellStyle name="Note 2 26" xfId="55747"/>
    <cellStyle name="Note 2 27" xfId="55744"/>
    <cellStyle name="Note 2 28" xfId="55743"/>
    <cellStyle name="Note 2 29" xfId="55628"/>
    <cellStyle name="Note 2 3" xfId="12523"/>
    <cellStyle name="Note 2 3 2" xfId="16363"/>
    <cellStyle name="Note 2 3 2 10" xfId="37341"/>
    <cellStyle name="Note 2 3 2 11" xfId="50291"/>
    <cellStyle name="Note 2 3 2 12" xfId="54920"/>
    <cellStyle name="Note 2 3 2 2" xfId="18101"/>
    <cellStyle name="Note 2 3 2 2 10" xfId="50292"/>
    <cellStyle name="Note 2 3 2 2 11" xfId="54921"/>
    <cellStyle name="Note 2 3 2 2 2" xfId="18102"/>
    <cellStyle name="Note 2 3 2 2 2 2" xfId="23104"/>
    <cellStyle name="Note 2 3 2 2 2 2 2" xfId="25946"/>
    <cellStyle name="Note 2 3 2 2 2 2 2 2" xfId="36391"/>
    <cellStyle name="Note 2 3 2 2 2 2 2 2 2" xfId="45596"/>
    <cellStyle name="Note 2 3 2 2 2 2 2 3" xfId="39953"/>
    <cellStyle name="Note 2 3 2 2 2 2 2 4" xfId="50295"/>
    <cellStyle name="Note 2 3 2 2 2 2 2 5" xfId="54924"/>
    <cellStyle name="Note 2 3 2 2 2 2 3" xfId="27229"/>
    <cellStyle name="Note 2 3 2 2 2 2 3 2" xfId="36392"/>
    <cellStyle name="Note 2 3 2 2 2 2 3 2 2" xfId="45597"/>
    <cellStyle name="Note 2 3 2 2 2 2 3 3" xfId="41255"/>
    <cellStyle name="Note 2 3 2 2 2 2 3 4" xfId="50296"/>
    <cellStyle name="Note 2 3 2 2 2 2 3 5" xfId="54925"/>
    <cellStyle name="Note 2 3 2 2 2 2 4" xfId="36390"/>
    <cellStyle name="Note 2 3 2 2 2 2 4 2" xfId="45595"/>
    <cellStyle name="Note 2 3 2 2 2 2 5" xfId="38653"/>
    <cellStyle name="Note 2 3 2 2 2 2 6" xfId="50294"/>
    <cellStyle name="Note 2 3 2 2 2 2 7" xfId="54923"/>
    <cellStyle name="Note 2 3 2 2 2 3" xfId="20889"/>
    <cellStyle name="Note 2 3 2 2 2 3 2" xfId="36393"/>
    <cellStyle name="Note 2 3 2 2 2 3 2 2" xfId="45598"/>
    <cellStyle name="Note 2 3 2 2 2 3 3" xfId="38003"/>
    <cellStyle name="Note 2 3 2 2 2 3 4" xfId="50297"/>
    <cellStyle name="Note 2 3 2 2 2 3 5" xfId="54926"/>
    <cellStyle name="Note 2 3 2 2 2 4" xfId="25312"/>
    <cellStyle name="Note 2 3 2 2 2 4 2" xfId="36394"/>
    <cellStyle name="Note 2 3 2 2 2 4 2 2" xfId="45599"/>
    <cellStyle name="Note 2 3 2 2 2 4 3" xfId="39304"/>
    <cellStyle name="Note 2 3 2 2 2 4 4" xfId="50298"/>
    <cellStyle name="Note 2 3 2 2 2 4 5" xfId="54927"/>
    <cellStyle name="Note 2 3 2 2 2 5" xfId="26592"/>
    <cellStyle name="Note 2 3 2 2 2 5 2" xfId="36395"/>
    <cellStyle name="Note 2 3 2 2 2 5 2 2" xfId="45600"/>
    <cellStyle name="Note 2 3 2 2 2 5 3" xfId="40603"/>
    <cellStyle name="Note 2 3 2 2 2 5 4" xfId="50299"/>
    <cellStyle name="Note 2 3 2 2 2 5 5" xfId="54928"/>
    <cellStyle name="Note 2 3 2 2 2 6" xfId="36389"/>
    <cellStyle name="Note 2 3 2 2 2 6 2" xfId="45594"/>
    <cellStyle name="Note 2 3 2 2 2 7" xfId="37343"/>
    <cellStyle name="Note 2 3 2 2 2 8" xfId="50293"/>
    <cellStyle name="Note 2 3 2 2 2 9" xfId="54922"/>
    <cellStyle name="Note 2 3 2 2 3" xfId="18103"/>
    <cellStyle name="Note 2 3 2 2 3 2" xfId="23105"/>
    <cellStyle name="Note 2 3 2 2 3 2 2" xfId="25947"/>
    <cellStyle name="Note 2 3 2 2 3 2 2 2" xfId="36398"/>
    <cellStyle name="Note 2 3 2 2 3 2 2 2 2" xfId="45603"/>
    <cellStyle name="Note 2 3 2 2 3 2 2 3" xfId="39954"/>
    <cellStyle name="Note 2 3 2 2 3 2 2 4" xfId="50302"/>
    <cellStyle name="Note 2 3 2 2 3 2 2 5" xfId="54931"/>
    <cellStyle name="Note 2 3 2 2 3 2 3" xfId="27230"/>
    <cellStyle name="Note 2 3 2 2 3 2 3 2" xfId="36399"/>
    <cellStyle name="Note 2 3 2 2 3 2 3 2 2" xfId="45604"/>
    <cellStyle name="Note 2 3 2 2 3 2 3 3" xfId="41256"/>
    <cellStyle name="Note 2 3 2 2 3 2 3 4" xfId="50303"/>
    <cellStyle name="Note 2 3 2 2 3 2 3 5" xfId="54932"/>
    <cellStyle name="Note 2 3 2 2 3 2 4" xfId="36397"/>
    <cellStyle name="Note 2 3 2 2 3 2 4 2" xfId="45602"/>
    <cellStyle name="Note 2 3 2 2 3 2 5" xfId="38654"/>
    <cellStyle name="Note 2 3 2 2 3 2 6" xfId="50301"/>
    <cellStyle name="Note 2 3 2 2 3 2 7" xfId="54930"/>
    <cellStyle name="Note 2 3 2 2 3 3" xfId="20890"/>
    <cellStyle name="Note 2 3 2 2 3 3 2" xfId="36400"/>
    <cellStyle name="Note 2 3 2 2 3 3 2 2" xfId="45605"/>
    <cellStyle name="Note 2 3 2 2 3 3 3" xfId="38004"/>
    <cellStyle name="Note 2 3 2 2 3 3 4" xfId="50304"/>
    <cellStyle name="Note 2 3 2 2 3 3 5" xfId="54933"/>
    <cellStyle name="Note 2 3 2 2 3 4" xfId="25313"/>
    <cellStyle name="Note 2 3 2 2 3 4 2" xfId="36401"/>
    <cellStyle name="Note 2 3 2 2 3 4 2 2" xfId="45606"/>
    <cellStyle name="Note 2 3 2 2 3 4 3" xfId="39305"/>
    <cellStyle name="Note 2 3 2 2 3 4 4" xfId="50305"/>
    <cellStyle name="Note 2 3 2 2 3 4 5" xfId="54934"/>
    <cellStyle name="Note 2 3 2 2 3 5" xfId="26593"/>
    <cellStyle name="Note 2 3 2 2 3 5 2" xfId="36402"/>
    <cellStyle name="Note 2 3 2 2 3 5 2 2" xfId="45607"/>
    <cellStyle name="Note 2 3 2 2 3 5 3" xfId="40604"/>
    <cellStyle name="Note 2 3 2 2 3 5 4" xfId="50306"/>
    <cellStyle name="Note 2 3 2 2 3 5 5" xfId="54935"/>
    <cellStyle name="Note 2 3 2 2 3 6" xfId="36396"/>
    <cellStyle name="Note 2 3 2 2 3 6 2" xfId="45601"/>
    <cellStyle name="Note 2 3 2 2 3 7" xfId="37344"/>
    <cellStyle name="Note 2 3 2 2 3 8" xfId="50300"/>
    <cellStyle name="Note 2 3 2 2 3 9" xfId="54929"/>
    <cellStyle name="Note 2 3 2 2 4" xfId="23103"/>
    <cellStyle name="Note 2 3 2 2 4 2" xfId="25945"/>
    <cellStyle name="Note 2 3 2 2 4 2 2" xfId="36404"/>
    <cellStyle name="Note 2 3 2 2 4 2 2 2" xfId="45609"/>
    <cellStyle name="Note 2 3 2 2 4 2 3" xfId="39952"/>
    <cellStyle name="Note 2 3 2 2 4 2 4" xfId="50308"/>
    <cellStyle name="Note 2 3 2 2 4 2 5" xfId="54937"/>
    <cellStyle name="Note 2 3 2 2 4 3" xfId="27228"/>
    <cellStyle name="Note 2 3 2 2 4 3 2" xfId="36405"/>
    <cellStyle name="Note 2 3 2 2 4 3 2 2" xfId="45610"/>
    <cellStyle name="Note 2 3 2 2 4 3 3" xfId="41254"/>
    <cellStyle name="Note 2 3 2 2 4 3 4" xfId="50309"/>
    <cellStyle name="Note 2 3 2 2 4 3 5" xfId="54938"/>
    <cellStyle name="Note 2 3 2 2 4 4" xfId="36403"/>
    <cellStyle name="Note 2 3 2 2 4 4 2" xfId="45608"/>
    <cellStyle name="Note 2 3 2 2 4 5" xfId="38652"/>
    <cellStyle name="Note 2 3 2 2 4 6" xfId="50307"/>
    <cellStyle name="Note 2 3 2 2 4 7" xfId="54936"/>
    <cellStyle name="Note 2 3 2 2 5" xfId="20888"/>
    <cellStyle name="Note 2 3 2 2 5 2" xfId="36406"/>
    <cellStyle name="Note 2 3 2 2 5 2 2" xfId="45611"/>
    <cellStyle name="Note 2 3 2 2 5 3" xfId="38002"/>
    <cellStyle name="Note 2 3 2 2 5 4" xfId="50310"/>
    <cellStyle name="Note 2 3 2 2 5 5" xfId="54939"/>
    <cellStyle name="Note 2 3 2 2 6" xfId="25311"/>
    <cellStyle name="Note 2 3 2 2 6 2" xfId="36407"/>
    <cellStyle name="Note 2 3 2 2 6 2 2" xfId="45612"/>
    <cellStyle name="Note 2 3 2 2 6 3" xfId="39303"/>
    <cellStyle name="Note 2 3 2 2 6 4" xfId="50311"/>
    <cellStyle name="Note 2 3 2 2 6 5" xfId="54940"/>
    <cellStyle name="Note 2 3 2 2 7" xfId="26591"/>
    <cellStyle name="Note 2 3 2 2 7 2" xfId="36408"/>
    <cellStyle name="Note 2 3 2 2 7 2 2" xfId="45613"/>
    <cellStyle name="Note 2 3 2 2 7 3" xfId="40602"/>
    <cellStyle name="Note 2 3 2 2 7 4" xfId="50312"/>
    <cellStyle name="Note 2 3 2 2 7 5" xfId="54941"/>
    <cellStyle name="Note 2 3 2 2 8" xfId="36388"/>
    <cellStyle name="Note 2 3 2 2 8 2" xfId="45593"/>
    <cellStyle name="Note 2 3 2 2 9" xfId="37342"/>
    <cellStyle name="Note 2 3 2 3" xfId="18104"/>
    <cellStyle name="Note 2 3 2 3 2" xfId="23106"/>
    <cellStyle name="Note 2 3 2 3 2 2" xfId="25948"/>
    <cellStyle name="Note 2 3 2 3 2 2 2" xfId="36411"/>
    <cellStyle name="Note 2 3 2 3 2 2 2 2" xfId="45616"/>
    <cellStyle name="Note 2 3 2 3 2 2 3" xfId="39955"/>
    <cellStyle name="Note 2 3 2 3 2 2 4" xfId="50315"/>
    <cellStyle name="Note 2 3 2 3 2 2 5" xfId="54944"/>
    <cellStyle name="Note 2 3 2 3 2 3" xfId="27231"/>
    <cellStyle name="Note 2 3 2 3 2 3 2" xfId="36412"/>
    <cellStyle name="Note 2 3 2 3 2 3 2 2" xfId="45617"/>
    <cellStyle name="Note 2 3 2 3 2 3 3" xfId="41257"/>
    <cellStyle name="Note 2 3 2 3 2 3 4" xfId="50316"/>
    <cellStyle name="Note 2 3 2 3 2 3 5" xfId="54945"/>
    <cellStyle name="Note 2 3 2 3 2 4" xfId="36410"/>
    <cellStyle name="Note 2 3 2 3 2 4 2" xfId="45615"/>
    <cellStyle name="Note 2 3 2 3 2 5" xfId="38655"/>
    <cellStyle name="Note 2 3 2 3 2 6" xfId="50314"/>
    <cellStyle name="Note 2 3 2 3 2 7" xfId="54943"/>
    <cellStyle name="Note 2 3 2 3 3" xfId="20891"/>
    <cellStyle name="Note 2 3 2 3 3 2" xfId="36413"/>
    <cellStyle name="Note 2 3 2 3 3 2 2" xfId="45618"/>
    <cellStyle name="Note 2 3 2 3 3 3" xfId="38005"/>
    <cellStyle name="Note 2 3 2 3 3 4" xfId="50317"/>
    <cellStyle name="Note 2 3 2 3 3 5" xfId="54946"/>
    <cellStyle name="Note 2 3 2 3 4" xfId="25314"/>
    <cellStyle name="Note 2 3 2 3 4 2" xfId="36414"/>
    <cellStyle name="Note 2 3 2 3 4 2 2" xfId="45619"/>
    <cellStyle name="Note 2 3 2 3 4 3" xfId="39306"/>
    <cellStyle name="Note 2 3 2 3 4 4" xfId="50318"/>
    <cellStyle name="Note 2 3 2 3 4 5" xfId="54947"/>
    <cellStyle name="Note 2 3 2 3 5" xfId="26594"/>
    <cellStyle name="Note 2 3 2 3 5 2" xfId="36415"/>
    <cellStyle name="Note 2 3 2 3 5 2 2" xfId="45620"/>
    <cellStyle name="Note 2 3 2 3 5 3" xfId="40605"/>
    <cellStyle name="Note 2 3 2 3 5 4" xfId="50319"/>
    <cellStyle name="Note 2 3 2 3 5 5" xfId="54948"/>
    <cellStyle name="Note 2 3 2 3 6" xfId="36409"/>
    <cellStyle name="Note 2 3 2 3 6 2" xfId="45614"/>
    <cellStyle name="Note 2 3 2 3 7" xfId="37345"/>
    <cellStyle name="Note 2 3 2 3 8" xfId="50313"/>
    <cellStyle name="Note 2 3 2 3 9" xfId="54942"/>
    <cellStyle name="Note 2 3 2 4" xfId="18105"/>
    <cellStyle name="Note 2 3 2 4 2" xfId="23107"/>
    <cellStyle name="Note 2 3 2 4 2 2" xfId="25949"/>
    <cellStyle name="Note 2 3 2 4 2 2 2" xfId="36418"/>
    <cellStyle name="Note 2 3 2 4 2 2 2 2" xfId="45623"/>
    <cellStyle name="Note 2 3 2 4 2 2 3" xfId="39956"/>
    <cellStyle name="Note 2 3 2 4 2 2 4" xfId="50322"/>
    <cellStyle name="Note 2 3 2 4 2 2 5" xfId="54951"/>
    <cellStyle name="Note 2 3 2 4 2 3" xfId="27232"/>
    <cellStyle name="Note 2 3 2 4 2 3 2" xfId="36419"/>
    <cellStyle name="Note 2 3 2 4 2 3 2 2" xfId="45624"/>
    <cellStyle name="Note 2 3 2 4 2 3 3" xfId="41258"/>
    <cellStyle name="Note 2 3 2 4 2 3 4" xfId="50323"/>
    <cellStyle name="Note 2 3 2 4 2 3 5" xfId="54952"/>
    <cellStyle name="Note 2 3 2 4 2 4" xfId="36417"/>
    <cellStyle name="Note 2 3 2 4 2 4 2" xfId="45622"/>
    <cellStyle name="Note 2 3 2 4 2 5" xfId="38656"/>
    <cellStyle name="Note 2 3 2 4 2 6" xfId="50321"/>
    <cellStyle name="Note 2 3 2 4 2 7" xfId="54950"/>
    <cellStyle name="Note 2 3 2 4 3" xfId="20892"/>
    <cellStyle name="Note 2 3 2 4 3 2" xfId="36420"/>
    <cellStyle name="Note 2 3 2 4 3 2 2" xfId="45625"/>
    <cellStyle name="Note 2 3 2 4 3 3" xfId="38006"/>
    <cellStyle name="Note 2 3 2 4 3 4" xfId="50324"/>
    <cellStyle name="Note 2 3 2 4 3 5" xfId="54953"/>
    <cellStyle name="Note 2 3 2 4 4" xfId="25315"/>
    <cellStyle name="Note 2 3 2 4 4 2" xfId="36421"/>
    <cellStyle name="Note 2 3 2 4 4 2 2" xfId="45626"/>
    <cellStyle name="Note 2 3 2 4 4 3" xfId="39307"/>
    <cellStyle name="Note 2 3 2 4 4 4" xfId="50325"/>
    <cellStyle name="Note 2 3 2 4 4 5" xfId="54954"/>
    <cellStyle name="Note 2 3 2 4 5" xfId="26595"/>
    <cellStyle name="Note 2 3 2 4 5 2" xfId="36422"/>
    <cellStyle name="Note 2 3 2 4 5 2 2" xfId="45627"/>
    <cellStyle name="Note 2 3 2 4 5 3" xfId="40606"/>
    <cellStyle name="Note 2 3 2 4 5 4" xfId="50326"/>
    <cellStyle name="Note 2 3 2 4 5 5" xfId="54955"/>
    <cellStyle name="Note 2 3 2 4 6" xfId="36416"/>
    <cellStyle name="Note 2 3 2 4 6 2" xfId="45621"/>
    <cellStyle name="Note 2 3 2 4 7" xfId="37346"/>
    <cellStyle name="Note 2 3 2 4 8" xfId="50320"/>
    <cellStyle name="Note 2 3 2 4 9" xfId="54949"/>
    <cellStyle name="Note 2 3 2 5" xfId="23102"/>
    <cellStyle name="Note 2 3 2 5 2" xfId="25944"/>
    <cellStyle name="Note 2 3 2 5 2 2" xfId="36424"/>
    <cellStyle name="Note 2 3 2 5 2 2 2" xfId="45629"/>
    <cellStyle name="Note 2 3 2 5 2 3" xfId="39951"/>
    <cellStyle name="Note 2 3 2 5 2 4" xfId="50328"/>
    <cellStyle name="Note 2 3 2 5 2 5" xfId="54957"/>
    <cellStyle name="Note 2 3 2 5 3" xfId="27227"/>
    <cellStyle name="Note 2 3 2 5 3 2" xfId="36425"/>
    <cellStyle name="Note 2 3 2 5 3 2 2" xfId="45630"/>
    <cellStyle name="Note 2 3 2 5 3 3" xfId="41253"/>
    <cellStyle name="Note 2 3 2 5 3 4" xfId="50329"/>
    <cellStyle name="Note 2 3 2 5 3 5" xfId="54958"/>
    <cellStyle name="Note 2 3 2 5 4" xfId="36423"/>
    <cellStyle name="Note 2 3 2 5 4 2" xfId="45628"/>
    <cellStyle name="Note 2 3 2 5 5" xfId="38651"/>
    <cellStyle name="Note 2 3 2 5 6" xfId="50327"/>
    <cellStyle name="Note 2 3 2 5 7" xfId="54956"/>
    <cellStyle name="Note 2 3 2 6" xfId="20887"/>
    <cellStyle name="Note 2 3 2 6 2" xfId="36426"/>
    <cellStyle name="Note 2 3 2 6 2 2" xfId="45631"/>
    <cellStyle name="Note 2 3 2 6 3" xfId="38001"/>
    <cellStyle name="Note 2 3 2 6 4" xfId="50330"/>
    <cellStyle name="Note 2 3 2 6 5" xfId="54959"/>
    <cellStyle name="Note 2 3 2 7" xfId="25310"/>
    <cellStyle name="Note 2 3 2 7 2" xfId="36427"/>
    <cellStyle name="Note 2 3 2 7 2 2" xfId="45632"/>
    <cellStyle name="Note 2 3 2 7 3" xfId="39302"/>
    <cellStyle name="Note 2 3 2 7 4" xfId="50331"/>
    <cellStyle name="Note 2 3 2 7 5" xfId="54960"/>
    <cellStyle name="Note 2 3 2 8" xfId="26590"/>
    <cellStyle name="Note 2 3 2 8 2" xfId="36428"/>
    <cellStyle name="Note 2 3 2 8 2 2" xfId="45633"/>
    <cellStyle name="Note 2 3 2 8 3" xfId="40601"/>
    <cellStyle name="Note 2 3 2 8 4" xfId="50332"/>
    <cellStyle name="Note 2 3 2 8 5" xfId="54961"/>
    <cellStyle name="Note 2 3 2 9" xfId="36387"/>
    <cellStyle name="Note 2 3 2 9 2" xfId="45592"/>
    <cellStyle name="Note 2 3 3" xfId="18106"/>
    <cellStyle name="Note 2 3 3 10" xfId="50333"/>
    <cellStyle name="Note 2 3 3 11" xfId="54962"/>
    <cellStyle name="Note 2 3 3 2" xfId="18107"/>
    <cellStyle name="Note 2 3 3 2 2" xfId="23109"/>
    <cellStyle name="Note 2 3 3 2 2 2" xfId="25951"/>
    <cellStyle name="Note 2 3 3 2 2 2 2" xfId="36432"/>
    <cellStyle name="Note 2 3 3 2 2 2 2 2" xfId="45637"/>
    <cellStyle name="Note 2 3 3 2 2 2 3" xfId="39958"/>
    <cellStyle name="Note 2 3 3 2 2 2 4" xfId="50336"/>
    <cellStyle name="Note 2 3 3 2 2 2 5" xfId="54965"/>
    <cellStyle name="Note 2 3 3 2 2 3" xfId="27234"/>
    <cellStyle name="Note 2 3 3 2 2 3 2" xfId="36433"/>
    <cellStyle name="Note 2 3 3 2 2 3 2 2" xfId="45638"/>
    <cellStyle name="Note 2 3 3 2 2 3 3" xfId="41260"/>
    <cellStyle name="Note 2 3 3 2 2 3 4" xfId="50337"/>
    <cellStyle name="Note 2 3 3 2 2 3 5" xfId="54966"/>
    <cellStyle name="Note 2 3 3 2 2 4" xfId="36431"/>
    <cellStyle name="Note 2 3 3 2 2 4 2" xfId="45636"/>
    <cellStyle name="Note 2 3 3 2 2 5" xfId="38658"/>
    <cellStyle name="Note 2 3 3 2 2 6" xfId="50335"/>
    <cellStyle name="Note 2 3 3 2 2 7" xfId="54964"/>
    <cellStyle name="Note 2 3 3 2 3" xfId="20894"/>
    <cellStyle name="Note 2 3 3 2 3 2" xfId="36434"/>
    <cellStyle name="Note 2 3 3 2 3 2 2" xfId="45639"/>
    <cellStyle name="Note 2 3 3 2 3 3" xfId="38008"/>
    <cellStyle name="Note 2 3 3 2 3 4" xfId="50338"/>
    <cellStyle name="Note 2 3 3 2 3 5" xfId="54967"/>
    <cellStyle name="Note 2 3 3 2 4" xfId="25317"/>
    <cellStyle name="Note 2 3 3 2 4 2" xfId="36435"/>
    <cellStyle name="Note 2 3 3 2 4 2 2" xfId="45640"/>
    <cellStyle name="Note 2 3 3 2 4 3" xfId="39309"/>
    <cellStyle name="Note 2 3 3 2 4 4" xfId="50339"/>
    <cellStyle name="Note 2 3 3 2 4 5" xfId="54968"/>
    <cellStyle name="Note 2 3 3 2 5" xfId="26597"/>
    <cellStyle name="Note 2 3 3 2 5 2" xfId="36436"/>
    <cellStyle name="Note 2 3 3 2 5 2 2" xfId="45641"/>
    <cellStyle name="Note 2 3 3 2 5 3" xfId="40608"/>
    <cellStyle name="Note 2 3 3 2 5 4" xfId="50340"/>
    <cellStyle name="Note 2 3 3 2 5 5" xfId="54969"/>
    <cellStyle name="Note 2 3 3 2 6" xfId="36430"/>
    <cellStyle name="Note 2 3 3 2 6 2" xfId="45635"/>
    <cellStyle name="Note 2 3 3 2 7" xfId="37348"/>
    <cellStyle name="Note 2 3 3 2 8" xfId="50334"/>
    <cellStyle name="Note 2 3 3 2 9" xfId="54963"/>
    <cellStyle name="Note 2 3 3 3" xfId="18108"/>
    <cellStyle name="Note 2 3 3 3 2" xfId="23110"/>
    <cellStyle name="Note 2 3 3 3 2 2" xfId="25952"/>
    <cellStyle name="Note 2 3 3 3 2 2 2" xfId="36439"/>
    <cellStyle name="Note 2 3 3 3 2 2 2 2" xfId="45644"/>
    <cellStyle name="Note 2 3 3 3 2 2 3" xfId="39959"/>
    <cellStyle name="Note 2 3 3 3 2 2 4" xfId="50343"/>
    <cellStyle name="Note 2 3 3 3 2 2 5" xfId="54972"/>
    <cellStyle name="Note 2 3 3 3 2 3" xfId="27235"/>
    <cellStyle name="Note 2 3 3 3 2 3 2" xfId="36440"/>
    <cellStyle name="Note 2 3 3 3 2 3 2 2" xfId="45645"/>
    <cellStyle name="Note 2 3 3 3 2 3 3" xfId="41261"/>
    <cellStyle name="Note 2 3 3 3 2 3 4" xfId="50344"/>
    <cellStyle name="Note 2 3 3 3 2 3 5" xfId="54973"/>
    <cellStyle name="Note 2 3 3 3 2 4" xfId="36438"/>
    <cellStyle name="Note 2 3 3 3 2 4 2" xfId="45643"/>
    <cellStyle name="Note 2 3 3 3 2 5" xfId="38659"/>
    <cellStyle name="Note 2 3 3 3 2 6" xfId="50342"/>
    <cellStyle name="Note 2 3 3 3 2 7" xfId="54971"/>
    <cellStyle name="Note 2 3 3 3 3" xfId="20895"/>
    <cellStyle name="Note 2 3 3 3 3 2" xfId="36441"/>
    <cellStyle name="Note 2 3 3 3 3 2 2" xfId="45646"/>
    <cellStyle name="Note 2 3 3 3 3 3" xfId="38009"/>
    <cellStyle name="Note 2 3 3 3 3 4" xfId="50345"/>
    <cellStyle name="Note 2 3 3 3 3 5" xfId="54974"/>
    <cellStyle name="Note 2 3 3 3 4" xfId="25318"/>
    <cellStyle name="Note 2 3 3 3 4 2" xfId="36442"/>
    <cellStyle name="Note 2 3 3 3 4 2 2" xfId="45647"/>
    <cellStyle name="Note 2 3 3 3 4 3" xfId="39310"/>
    <cellStyle name="Note 2 3 3 3 4 4" xfId="50346"/>
    <cellStyle name="Note 2 3 3 3 4 5" xfId="54975"/>
    <cellStyle name="Note 2 3 3 3 5" xfId="26598"/>
    <cellStyle name="Note 2 3 3 3 5 2" xfId="36443"/>
    <cellStyle name="Note 2 3 3 3 5 2 2" xfId="45648"/>
    <cellStyle name="Note 2 3 3 3 5 3" xfId="40609"/>
    <cellStyle name="Note 2 3 3 3 5 4" xfId="50347"/>
    <cellStyle name="Note 2 3 3 3 5 5" xfId="54976"/>
    <cellStyle name="Note 2 3 3 3 6" xfId="36437"/>
    <cellStyle name="Note 2 3 3 3 6 2" xfId="45642"/>
    <cellStyle name="Note 2 3 3 3 7" xfId="37349"/>
    <cellStyle name="Note 2 3 3 3 8" xfId="50341"/>
    <cellStyle name="Note 2 3 3 3 9" xfId="54970"/>
    <cellStyle name="Note 2 3 3 4" xfId="23108"/>
    <cellStyle name="Note 2 3 3 4 2" xfId="25950"/>
    <cellStyle name="Note 2 3 3 4 2 2" xfId="36445"/>
    <cellStyle name="Note 2 3 3 4 2 2 2" xfId="45650"/>
    <cellStyle name="Note 2 3 3 4 2 3" xfId="39957"/>
    <cellStyle name="Note 2 3 3 4 2 4" xfId="50349"/>
    <cellStyle name="Note 2 3 3 4 2 5" xfId="54978"/>
    <cellStyle name="Note 2 3 3 4 3" xfId="27233"/>
    <cellStyle name="Note 2 3 3 4 3 2" xfId="36446"/>
    <cellStyle name="Note 2 3 3 4 3 2 2" xfId="45651"/>
    <cellStyle name="Note 2 3 3 4 3 3" xfId="41259"/>
    <cellStyle name="Note 2 3 3 4 3 4" xfId="50350"/>
    <cellStyle name="Note 2 3 3 4 3 5" xfId="54979"/>
    <cellStyle name="Note 2 3 3 4 4" xfId="36444"/>
    <cellStyle name="Note 2 3 3 4 4 2" xfId="45649"/>
    <cellStyle name="Note 2 3 3 4 5" xfId="38657"/>
    <cellStyle name="Note 2 3 3 4 6" xfId="50348"/>
    <cellStyle name="Note 2 3 3 4 7" xfId="54977"/>
    <cellStyle name="Note 2 3 3 5" xfId="20893"/>
    <cellStyle name="Note 2 3 3 5 2" xfId="36447"/>
    <cellStyle name="Note 2 3 3 5 2 2" xfId="45652"/>
    <cellStyle name="Note 2 3 3 5 3" xfId="38007"/>
    <cellStyle name="Note 2 3 3 5 4" xfId="50351"/>
    <cellStyle name="Note 2 3 3 5 5" xfId="54980"/>
    <cellStyle name="Note 2 3 3 6" xfId="25316"/>
    <cellStyle name="Note 2 3 3 6 2" xfId="36448"/>
    <cellStyle name="Note 2 3 3 6 2 2" xfId="45653"/>
    <cellStyle name="Note 2 3 3 6 3" xfId="39308"/>
    <cellStyle name="Note 2 3 3 6 4" xfId="50352"/>
    <cellStyle name="Note 2 3 3 6 5" xfId="54981"/>
    <cellStyle name="Note 2 3 3 7" xfId="26596"/>
    <cellStyle name="Note 2 3 3 7 2" xfId="36449"/>
    <cellStyle name="Note 2 3 3 7 2 2" xfId="45654"/>
    <cellStyle name="Note 2 3 3 7 3" xfId="40607"/>
    <cellStyle name="Note 2 3 3 7 4" xfId="50353"/>
    <cellStyle name="Note 2 3 3 7 5" xfId="54982"/>
    <cellStyle name="Note 2 3 3 8" xfId="36429"/>
    <cellStyle name="Note 2 3 3 8 2" xfId="45634"/>
    <cellStyle name="Note 2 3 3 9" xfId="37347"/>
    <cellStyle name="Note 2 3 4" xfId="18109"/>
    <cellStyle name="Note 2 3 4 2" xfId="23111"/>
    <cellStyle name="Note 2 3 4 2 2" xfId="25953"/>
    <cellStyle name="Note 2 3 4 2 2 2" xfId="36452"/>
    <cellStyle name="Note 2 3 4 2 2 2 2" xfId="45657"/>
    <cellStyle name="Note 2 3 4 2 2 3" xfId="39960"/>
    <cellStyle name="Note 2 3 4 2 2 4" xfId="50356"/>
    <cellStyle name="Note 2 3 4 2 2 5" xfId="54985"/>
    <cellStyle name="Note 2 3 4 2 3" xfId="27236"/>
    <cellStyle name="Note 2 3 4 2 3 2" xfId="36453"/>
    <cellStyle name="Note 2 3 4 2 3 2 2" xfId="45658"/>
    <cellStyle name="Note 2 3 4 2 3 3" xfId="41262"/>
    <cellStyle name="Note 2 3 4 2 3 4" xfId="50357"/>
    <cellStyle name="Note 2 3 4 2 3 5" xfId="54986"/>
    <cellStyle name="Note 2 3 4 2 4" xfId="36451"/>
    <cellStyle name="Note 2 3 4 2 4 2" xfId="45656"/>
    <cellStyle name="Note 2 3 4 2 5" xfId="38660"/>
    <cellStyle name="Note 2 3 4 2 6" xfId="50355"/>
    <cellStyle name="Note 2 3 4 2 7" xfId="54984"/>
    <cellStyle name="Note 2 3 4 3" xfId="20896"/>
    <cellStyle name="Note 2 3 4 3 2" xfId="36454"/>
    <cellStyle name="Note 2 3 4 3 2 2" xfId="45659"/>
    <cellStyle name="Note 2 3 4 3 3" xfId="38010"/>
    <cellStyle name="Note 2 3 4 3 4" xfId="50358"/>
    <cellStyle name="Note 2 3 4 3 5" xfId="54987"/>
    <cellStyle name="Note 2 3 4 4" xfId="25319"/>
    <cellStyle name="Note 2 3 4 4 2" xfId="36455"/>
    <cellStyle name="Note 2 3 4 4 2 2" xfId="45660"/>
    <cellStyle name="Note 2 3 4 4 3" xfId="39311"/>
    <cellStyle name="Note 2 3 4 4 4" xfId="50359"/>
    <cellStyle name="Note 2 3 4 4 5" xfId="54988"/>
    <cellStyle name="Note 2 3 4 5" xfId="26599"/>
    <cellStyle name="Note 2 3 4 5 2" xfId="36456"/>
    <cellStyle name="Note 2 3 4 5 2 2" xfId="45661"/>
    <cellStyle name="Note 2 3 4 5 3" xfId="40610"/>
    <cellStyle name="Note 2 3 4 5 4" xfId="50360"/>
    <cellStyle name="Note 2 3 4 5 5" xfId="54989"/>
    <cellStyle name="Note 2 3 4 6" xfId="36450"/>
    <cellStyle name="Note 2 3 4 6 2" xfId="45655"/>
    <cellStyle name="Note 2 3 4 7" xfId="37350"/>
    <cellStyle name="Note 2 3 4 8" xfId="50354"/>
    <cellStyle name="Note 2 3 4 9" xfId="54983"/>
    <cellStyle name="Note 2 3 5" xfId="18110"/>
    <cellStyle name="Note 2 3 5 2" xfId="23112"/>
    <cellStyle name="Note 2 3 5 2 2" xfId="25954"/>
    <cellStyle name="Note 2 3 5 2 2 2" xfId="36459"/>
    <cellStyle name="Note 2 3 5 2 2 2 2" xfId="45664"/>
    <cellStyle name="Note 2 3 5 2 2 3" xfId="39961"/>
    <cellStyle name="Note 2 3 5 2 2 4" xfId="50363"/>
    <cellStyle name="Note 2 3 5 2 2 5" xfId="54992"/>
    <cellStyle name="Note 2 3 5 2 3" xfId="27237"/>
    <cellStyle name="Note 2 3 5 2 3 2" xfId="36460"/>
    <cellStyle name="Note 2 3 5 2 3 2 2" xfId="45665"/>
    <cellStyle name="Note 2 3 5 2 3 3" xfId="41263"/>
    <cellStyle name="Note 2 3 5 2 3 4" xfId="50364"/>
    <cellStyle name="Note 2 3 5 2 3 5" xfId="54993"/>
    <cellStyle name="Note 2 3 5 2 4" xfId="36458"/>
    <cellStyle name="Note 2 3 5 2 4 2" xfId="45663"/>
    <cellStyle name="Note 2 3 5 2 5" xfId="38661"/>
    <cellStyle name="Note 2 3 5 2 6" xfId="50362"/>
    <cellStyle name="Note 2 3 5 2 7" xfId="54991"/>
    <cellStyle name="Note 2 3 5 3" xfId="20897"/>
    <cellStyle name="Note 2 3 5 3 2" xfId="36461"/>
    <cellStyle name="Note 2 3 5 3 2 2" xfId="45666"/>
    <cellStyle name="Note 2 3 5 3 3" xfId="38011"/>
    <cellStyle name="Note 2 3 5 3 4" xfId="50365"/>
    <cellStyle name="Note 2 3 5 3 5" xfId="54994"/>
    <cellStyle name="Note 2 3 5 4" xfId="25320"/>
    <cellStyle name="Note 2 3 5 4 2" xfId="36462"/>
    <cellStyle name="Note 2 3 5 4 2 2" xfId="45667"/>
    <cellStyle name="Note 2 3 5 4 3" xfId="39312"/>
    <cellStyle name="Note 2 3 5 4 4" xfId="50366"/>
    <cellStyle name="Note 2 3 5 4 5" xfId="54995"/>
    <cellStyle name="Note 2 3 5 5" xfId="26600"/>
    <cellStyle name="Note 2 3 5 5 2" xfId="36463"/>
    <cellStyle name="Note 2 3 5 5 2 2" xfId="45668"/>
    <cellStyle name="Note 2 3 5 5 3" xfId="40611"/>
    <cellStyle name="Note 2 3 5 5 4" xfId="50367"/>
    <cellStyle name="Note 2 3 5 5 5" xfId="54996"/>
    <cellStyle name="Note 2 3 5 6" xfId="36457"/>
    <cellStyle name="Note 2 3 5 6 2" xfId="45662"/>
    <cellStyle name="Note 2 3 5 7" xfId="37351"/>
    <cellStyle name="Note 2 3 5 8" xfId="50361"/>
    <cellStyle name="Note 2 3 5 9" xfId="54990"/>
    <cellStyle name="Note 2 3 6" xfId="17266"/>
    <cellStyle name="Note 2 3 7" xfId="55547"/>
    <cellStyle name="Note 2 30" xfId="55954"/>
    <cellStyle name="Note 2 31" xfId="55838"/>
    <cellStyle name="Note 2 32" xfId="55843"/>
    <cellStyle name="Note 2 33" xfId="55845"/>
    <cellStyle name="Note 2 34" xfId="55956"/>
    <cellStyle name="Note 2 35" xfId="55839"/>
    <cellStyle name="Note 2 36" xfId="55842"/>
    <cellStyle name="Note 2 37" xfId="55960"/>
    <cellStyle name="Note 2 38" xfId="12504"/>
    <cellStyle name="Note 2 4" xfId="16364"/>
    <cellStyle name="Note 2 4 2" xfId="18111"/>
    <cellStyle name="Note 2 4 2 10" xfId="50368"/>
    <cellStyle name="Note 2 4 2 11" xfId="54997"/>
    <cellStyle name="Note 2 4 2 2" xfId="18112"/>
    <cellStyle name="Note 2 4 2 2 2" xfId="23114"/>
    <cellStyle name="Note 2 4 2 2 2 2" xfId="25956"/>
    <cellStyle name="Note 2 4 2 2 2 2 2" xfId="36467"/>
    <cellStyle name="Note 2 4 2 2 2 2 2 2" xfId="45672"/>
    <cellStyle name="Note 2 4 2 2 2 2 3" xfId="39963"/>
    <cellStyle name="Note 2 4 2 2 2 2 4" xfId="50371"/>
    <cellStyle name="Note 2 4 2 2 2 2 5" xfId="55000"/>
    <cellStyle name="Note 2 4 2 2 2 3" xfId="27239"/>
    <cellStyle name="Note 2 4 2 2 2 3 2" xfId="36468"/>
    <cellStyle name="Note 2 4 2 2 2 3 2 2" xfId="45673"/>
    <cellStyle name="Note 2 4 2 2 2 3 3" xfId="41265"/>
    <cellStyle name="Note 2 4 2 2 2 3 4" xfId="50372"/>
    <cellStyle name="Note 2 4 2 2 2 3 5" xfId="55001"/>
    <cellStyle name="Note 2 4 2 2 2 4" xfId="36466"/>
    <cellStyle name="Note 2 4 2 2 2 4 2" xfId="45671"/>
    <cellStyle name="Note 2 4 2 2 2 5" xfId="38663"/>
    <cellStyle name="Note 2 4 2 2 2 6" xfId="50370"/>
    <cellStyle name="Note 2 4 2 2 2 7" xfId="54999"/>
    <cellStyle name="Note 2 4 2 2 3" xfId="20899"/>
    <cellStyle name="Note 2 4 2 2 3 2" xfId="36469"/>
    <cellStyle name="Note 2 4 2 2 3 2 2" xfId="45674"/>
    <cellStyle name="Note 2 4 2 2 3 3" xfId="38013"/>
    <cellStyle name="Note 2 4 2 2 3 4" xfId="50373"/>
    <cellStyle name="Note 2 4 2 2 3 5" xfId="55002"/>
    <cellStyle name="Note 2 4 2 2 4" xfId="25322"/>
    <cellStyle name="Note 2 4 2 2 4 2" xfId="36470"/>
    <cellStyle name="Note 2 4 2 2 4 2 2" xfId="45675"/>
    <cellStyle name="Note 2 4 2 2 4 3" xfId="39314"/>
    <cellStyle name="Note 2 4 2 2 4 4" xfId="50374"/>
    <cellStyle name="Note 2 4 2 2 4 5" xfId="55003"/>
    <cellStyle name="Note 2 4 2 2 5" xfId="26602"/>
    <cellStyle name="Note 2 4 2 2 5 2" xfId="36471"/>
    <cellStyle name="Note 2 4 2 2 5 2 2" xfId="45676"/>
    <cellStyle name="Note 2 4 2 2 5 3" xfId="40613"/>
    <cellStyle name="Note 2 4 2 2 5 4" xfId="50375"/>
    <cellStyle name="Note 2 4 2 2 5 5" xfId="55004"/>
    <cellStyle name="Note 2 4 2 2 6" xfId="36465"/>
    <cellStyle name="Note 2 4 2 2 6 2" xfId="45670"/>
    <cellStyle name="Note 2 4 2 2 7" xfId="37353"/>
    <cellStyle name="Note 2 4 2 2 8" xfId="50369"/>
    <cellStyle name="Note 2 4 2 2 9" xfId="54998"/>
    <cellStyle name="Note 2 4 2 3" xfId="18113"/>
    <cellStyle name="Note 2 4 2 3 2" xfId="23115"/>
    <cellStyle name="Note 2 4 2 3 2 2" xfId="25957"/>
    <cellStyle name="Note 2 4 2 3 2 2 2" xfId="36474"/>
    <cellStyle name="Note 2 4 2 3 2 2 2 2" xfId="45679"/>
    <cellStyle name="Note 2 4 2 3 2 2 3" xfId="39964"/>
    <cellStyle name="Note 2 4 2 3 2 2 4" xfId="50378"/>
    <cellStyle name="Note 2 4 2 3 2 2 5" xfId="55007"/>
    <cellStyle name="Note 2 4 2 3 2 3" xfId="27240"/>
    <cellStyle name="Note 2 4 2 3 2 3 2" xfId="36475"/>
    <cellStyle name="Note 2 4 2 3 2 3 2 2" xfId="45680"/>
    <cellStyle name="Note 2 4 2 3 2 3 3" xfId="41266"/>
    <cellStyle name="Note 2 4 2 3 2 3 4" xfId="50379"/>
    <cellStyle name="Note 2 4 2 3 2 3 5" xfId="55008"/>
    <cellStyle name="Note 2 4 2 3 2 4" xfId="36473"/>
    <cellStyle name="Note 2 4 2 3 2 4 2" xfId="45678"/>
    <cellStyle name="Note 2 4 2 3 2 5" xfId="38664"/>
    <cellStyle name="Note 2 4 2 3 2 6" xfId="50377"/>
    <cellStyle name="Note 2 4 2 3 2 7" xfId="55006"/>
    <cellStyle name="Note 2 4 2 3 3" xfId="20900"/>
    <cellStyle name="Note 2 4 2 3 3 2" xfId="36476"/>
    <cellStyle name="Note 2 4 2 3 3 2 2" xfId="45681"/>
    <cellStyle name="Note 2 4 2 3 3 3" xfId="38014"/>
    <cellStyle name="Note 2 4 2 3 3 4" xfId="50380"/>
    <cellStyle name="Note 2 4 2 3 3 5" xfId="55009"/>
    <cellStyle name="Note 2 4 2 3 4" xfId="25323"/>
    <cellStyle name="Note 2 4 2 3 4 2" xfId="36477"/>
    <cellStyle name="Note 2 4 2 3 4 2 2" xfId="45682"/>
    <cellStyle name="Note 2 4 2 3 4 3" xfId="39315"/>
    <cellStyle name="Note 2 4 2 3 4 4" xfId="50381"/>
    <cellStyle name="Note 2 4 2 3 4 5" xfId="55010"/>
    <cellStyle name="Note 2 4 2 3 5" xfId="26603"/>
    <cellStyle name="Note 2 4 2 3 5 2" xfId="36478"/>
    <cellStyle name="Note 2 4 2 3 5 2 2" xfId="45683"/>
    <cellStyle name="Note 2 4 2 3 5 3" xfId="40614"/>
    <cellStyle name="Note 2 4 2 3 5 4" xfId="50382"/>
    <cellStyle name="Note 2 4 2 3 5 5" xfId="55011"/>
    <cellStyle name="Note 2 4 2 3 6" xfId="36472"/>
    <cellStyle name="Note 2 4 2 3 6 2" xfId="45677"/>
    <cellStyle name="Note 2 4 2 3 7" xfId="37354"/>
    <cellStyle name="Note 2 4 2 3 8" xfId="50376"/>
    <cellStyle name="Note 2 4 2 3 9" xfId="55005"/>
    <cellStyle name="Note 2 4 2 4" xfId="23113"/>
    <cellStyle name="Note 2 4 2 4 2" xfId="25955"/>
    <cellStyle name="Note 2 4 2 4 2 2" xfId="36480"/>
    <cellStyle name="Note 2 4 2 4 2 2 2" xfId="45685"/>
    <cellStyle name="Note 2 4 2 4 2 3" xfId="39962"/>
    <cellStyle name="Note 2 4 2 4 2 4" xfId="50384"/>
    <cellStyle name="Note 2 4 2 4 2 5" xfId="55013"/>
    <cellStyle name="Note 2 4 2 4 3" xfId="27238"/>
    <cellStyle name="Note 2 4 2 4 3 2" xfId="36481"/>
    <cellStyle name="Note 2 4 2 4 3 2 2" xfId="45686"/>
    <cellStyle name="Note 2 4 2 4 3 3" xfId="41264"/>
    <cellStyle name="Note 2 4 2 4 3 4" xfId="50385"/>
    <cellStyle name="Note 2 4 2 4 3 5" xfId="55014"/>
    <cellStyle name="Note 2 4 2 4 4" xfId="36479"/>
    <cellStyle name="Note 2 4 2 4 4 2" xfId="45684"/>
    <cellStyle name="Note 2 4 2 4 5" xfId="38662"/>
    <cellStyle name="Note 2 4 2 4 6" xfId="50383"/>
    <cellStyle name="Note 2 4 2 4 7" xfId="55012"/>
    <cellStyle name="Note 2 4 2 5" xfId="20898"/>
    <cellStyle name="Note 2 4 2 5 2" xfId="36482"/>
    <cellStyle name="Note 2 4 2 5 2 2" xfId="45687"/>
    <cellStyle name="Note 2 4 2 5 3" xfId="38012"/>
    <cellStyle name="Note 2 4 2 5 4" xfId="50386"/>
    <cellStyle name="Note 2 4 2 5 5" xfId="55015"/>
    <cellStyle name="Note 2 4 2 6" xfId="25321"/>
    <cellStyle name="Note 2 4 2 6 2" xfId="36483"/>
    <cellStyle name="Note 2 4 2 6 2 2" xfId="45688"/>
    <cellStyle name="Note 2 4 2 6 3" xfId="39313"/>
    <cellStyle name="Note 2 4 2 6 4" xfId="50387"/>
    <cellStyle name="Note 2 4 2 6 5" xfId="55016"/>
    <cellStyle name="Note 2 4 2 7" xfId="26601"/>
    <cellStyle name="Note 2 4 2 7 2" xfId="36484"/>
    <cellStyle name="Note 2 4 2 7 2 2" xfId="45689"/>
    <cellStyle name="Note 2 4 2 7 3" xfId="40612"/>
    <cellStyle name="Note 2 4 2 7 4" xfId="50388"/>
    <cellStyle name="Note 2 4 2 7 5" xfId="55017"/>
    <cellStyle name="Note 2 4 2 8" xfId="36464"/>
    <cellStyle name="Note 2 4 2 8 2" xfId="45669"/>
    <cellStyle name="Note 2 4 2 9" xfId="37352"/>
    <cellStyle name="Note 2 4 3" xfId="18114"/>
    <cellStyle name="Note 2 4 3 10" xfId="50389"/>
    <cellStyle name="Note 2 4 3 11" xfId="55018"/>
    <cellStyle name="Note 2 4 3 2" xfId="18115"/>
    <cellStyle name="Note 2 4 3 2 2" xfId="23117"/>
    <cellStyle name="Note 2 4 3 2 2 2" xfId="25959"/>
    <cellStyle name="Note 2 4 3 2 2 2 2" xfId="36488"/>
    <cellStyle name="Note 2 4 3 2 2 2 2 2" xfId="45693"/>
    <cellStyle name="Note 2 4 3 2 2 2 3" xfId="39966"/>
    <cellStyle name="Note 2 4 3 2 2 2 4" xfId="50392"/>
    <cellStyle name="Note 2 4 3 2 2 2 5" xfId="55021"/>
    <cellStyle name="Note 2 4 3 2 2 3" xfId="27242"/>
    <cellStyle name="Note 2 4 3 2 2 3 2" xfId="36489"/>
    <cellStyle name="Note 2 4 3 2 2 3 2 2" xfId="45694"/>
    <cellStyle name="Note 2 4 3 2 2 3 3" xfId="41268"/>
    <cellStyle name="Note 2 4 3 2 2 3 4" xfId="50393"/>
    <cellStyle name="Note 2 4 3 2 2 3 5" xfId="55022"/>
    <cellStyle name="Note 2 4 3 2 2 4" xfId="36487"/>
    <cellStyle name="Note 2 4 3 2 2 4 2" xfId="45692"/>
    <cellStyle name="Note 2 4 3 2 2 5" xfId="38666"/>
    <cellStyle name="Note 2 4 3 2 2 6" xfId="50391"/>
    <cellStyle name="Note 2 4 3 2 2 7" xfId="55020"/>
    <cellStyle name="Note 2 4 3 2 3" xfId="20902"/>
    <cellStyle name="Note 2 4 3 2 3 2" xfId="36490"/>
    <cellStyle name="Note 2 4 3 2 3 2 2" xfId="45695"/>
    <cellStyle name="Note 2 4 3 2 3 3" xfId="38016"/>
    <cellStyle name="Note 2 4 3 2 3 4" xfId="50394"/>
    <cellStyle name="Note 2 4 3 2 3 5" xfId="55023"/>
    <cellStyle name="Note 2 4 3 2 4" xfId="25325"/>
    <cellStyle name="Note 2 4 3 2 4 2" xfId="36491"/>
    <cellStyle name="Note 2 4 3 2 4 2 2" xfId="45696"/>
    <cellStyle name="Note 2 4 3 2 4 3" xfId="39317"/>
    <cellStyle name="Note 2 4 3 2 4 4" xfId="50395"/>
    <cellStyle name="Note 2 4 3 2 4 5" xfId="55024"/>
    <cellStyle name="Note 2 4 3 2 5" xfId="26605"/>
    <cellStyle name="Note 2 4 3 2 5 2" xfId="36492"/>
    <cellStyle name="Note 2 4 3 2 5 2 2" xfId="45697"/>
    <cellStyle name="Note 2 4 3 2 5 3" xfId="40616"/>
    <cellStyle name="Note 2 4 3 2 5 4" xfId="50396"/>
    <cellStyle name="Note 2 4 3 2 5 5" xfId="55025"/>
    <cellStyle name="Note 2 4 3 2 6" xfId="36486"/>
    <cellStyle name="Note 2 4 3 2 6 2" xfId="45691"/>
    <cellStyle name="Note 2 4 3 2 7" xfId="37356"/>
    <cellStyle name="Note 2 4 3 2 8" xfId="50390"/>
    <cellStyle name="Note 2 4 3 2 9" xfId="55019"/>
    <cellStyle name="Note 2 4 3 3" xfId="18116"/>
    <cellStyle name="Note 2 4 3 3 2" xfId="23118"/>
    <cellStyle name="Note 2 4 3 3 2 2" xfId="25960"/>
    <cellStyle name="Note 2 4 3 3 2 2 2" xfId="36495"/>
    <cellStyle name="Note 2 4 3 3 2 2 2 2" xfId="45700"/>
    <cellStyle name="Note 2 4 3 3 2 2 3" xfId="39967"/>
    <cellStyle name="Note 2 4 3 3 2 2 4" xfId="50399"/>
    <cellStyle name="Note 2 4 3 3 2 2 5" xfId="55028"/>
    <cellStyle name="Note 2 4 3 3 2 3" xfId="27243"/>
    <cellStyle name="Note 2 4 3 3 2 3 2" xfId="36496"/>
    <cellStyle name="Note 2 4 3 3 2 3 2 2" xfId="45701"/>
    <cellStyle name="Note 2 4 3 3 2 3 3" xfId="41269"/>
    <cellStyle name="Note 2 4 3 3 2 3 4" xfId="50400"/>
    <cellStyle name="Note 2 4 3 3 2 3 5" xfId="55029"/>
    <cellStyle name="Note 2 4 3 3 2 4" xfId="36494"/>
    <cellStyle name="Note 2 4 3 3 2 4 2" xfId="45699"/>
    <cellStyle name="Note 2 4 3 3 2 5" xfId="38667"/>
    <cellStyle name="Note 2 4 3 3 2 6" xfId="50398"/>
    <cellStyle name="Note 2 4 3 3 2 7" xfId="55027"/>
    <cellStyle name="Note 2 4 3 3 3" xfId="20903"/>
    <cellStyle name="Note 2 4 3 3 3 2" xfId="36497"/>
    <cellStyle name="Note 2 4 3 3 3 2 2" xfId="45702"/>
    <cellStyle name="Note 2 4 3 3 3 3" xfId="38017"/>
    <cellStyle name="Note 2 4 3 3 3 4" xfId="50401"/>
    <cellStyle name="Note 2 4 3 3 3 5" xfId="55030"/>
    <cellStyle name="Note 2 4 3 3 4" xfId="25326"/>
    <cellStyle name="Note 2 4 3 3 4 2" xfId="36498"/>
    <cellStyle name="Note 2 4 3 3 4 2 2" xfId="45703"/>
    <cellStyle name="Note 2 4 3 3 4 3" xfId="39318"/>
    <cellStyle name="Note 2 4 3 3 4 4" xfId="50402"/>
    <cellStyle name="Note 2 4 3 3 4 5" xfId="55031"/>
    <cellStyle name="Note 2 4 3 3 5" xfId="26606"/>
    <cellStyle name="Note 2 4 3 3 5 2" xfId="36499"/>
    <cellStyle name="Note 2 4 3 3 5 2 2" xfId="45704"/>
    <cellStyle name="Note 2 4 3 3 5 3" xfId="40617"/>
    <cellStyle name="Note 2 4 3 3 5 4" xfId="50403"/>
    <cellStyle name="Note 2 4 3 3 5 5" xfId="55032"/>
    <cellStyle name="Note 2 4 3 3 6" xfId="36493"/>
    <cellStyle name="Note 2 4 3 3 6 2" xfId="45698"/>
    <cellStyle name="Note 2 4 3 3 7" xfId="37357"/>
    <cellStyle name="Note 2 4 3 3 8" xfId="50397"/>
    <cellStyle name="Note 2 4 3 3 9" xfId="55026"/>
    <cellStyle name="Note 2 4 3 4" xfId="23116"/>
    <cellStyle name="Note 2 4 3 4 2" xfId="25958"/>
    <cellStyle name="Note 2 4 3 4 2 2" xfId="36501"/>
    <cellStyle name="Note 2 4 3 4 2 2 2" xfId="45706"/>
    <cellStyle name="Note 2 4 3 4 2 3" xfId="39965"/>
    <cellStyle name="Note 2 4 3 4 2 4" xfId="50405"/>
    <cellStyle name="Note 2 4 3 4 2 5" xfId="55034"/>
    <cellStyle name="Note 2 4 3 4 3" xfId="27241"/>
    <cellStyle name="Note 2 4 3 4 3 2" xfId="36502"/>
    <cellStyle name="Note 2 4 3 4 3 2 2" xfId="45707"/>
    <cellStyle name="Note 2 4 3 4 3 3" xfId="41267"/>
    <cellStyle name="Note 2 4 3 4 3 4" xfId="50406"/>
    <cellStyle name="Note 2 4 3 4 3 5" xfId="55035"/>
    <cellStyle name="Note 2 4 3 4 4" xfId="36500"/>
    <cellStyle name="Note 2 4 3 4 4 2" xfId="45705"/>
    <cellStyle name="Note 2 4 3 4 5" xfId="38665"/>
    <cellStyle name="Note 2 4 3 4 6" xfId="50404"/>
    <cellStyle name="Note 2 4 3 4 7" xfId="55033"/>
    <cellStyle name="Note 2 4 3 5" xfId="20901"/>
    <cellStyle name="Note 2 4 3 5 2" xfId="36503"/>
    <cellStyle name="Note 2 4 3 5 2 2" xfId="45708"/>
    <cellStyle name="Note 2 4 3 5 3" xfId="38015"/>
    <cellStyle name="Note 2 4 3 5 4" xfId="50407"/>
    <cellStyle name="Note 2 4 3 5 5" xfId="55036"/>
    <cellStyle name="Note 2 4 3 6" xfId="25324"/>
    <cellStyle name="Note 2 4 3 6 2" xfId="36504"/>
    <cellStyle name="Note 2 4 3 6 2 2" xfId="45709"/>
    <cellStyle name="Note 2 4 3 6 3" xfId="39316"/>
    <cellStyle name="Note 2 4 3 6 4" xfId="50408"/>
    <cellStyle name="Note 2 4 3 6 5" xfId="55037"/>
    <cellStyle name="Note 2 4 3 7" xfId="26604"/>
    <cellStyle name="Note 2 4 3 7 2" xfId="36505"/>
    <cellStyle name="Note 2 4 3 7 2 2" xfId="45710"/>
    <cellStyle name="Note 2 4 3 7 3" xfId="40615"/>
    <cellStyle name="Note 2 4 3 7 4" xfId="50409"/>
    <cellStyle name="Note 2 4 3 7 5" xfId="55038"/>
    <cellStyle name="Note 2 4 3 8" xfId="36485"/>
    <cellStyle name="Note 2 4 3 8 2" xfId="45690"/>
    <cellStyle name="Note 2 4 3 9" xfId="37355"/>
    <cellStyle name="Note 2 4 4" xfId="18117"/>
    <cellStyle name="Note 2 4 4 2" xfId="23119"/>
    <cellStyle name="Note 2 4 4 2 2" xfId="25961"/>
    <cellStyle name="Note 2 4 4 2 2 2" xfId="36508"/>
    <cellStyle name="Note 2 4 4 2 2 2 2" xfId="45713"/>
    <cellStyle name="Note 2 4 4 2 2 3" xfId="39968"/>
    <cellStyle name="Note 2 4 4 2 2 4" xfId="50412"/>
    <cellStyle name="Note 2 4 4 2 2 5" xfId="55041"/>
    <cellStyle name="Note 2 4 4 2 3" xfId="27244"/>
    <cellStyle name="Note 2 4 4 2 3 2" xfId="36509"/>
    <cellStyle name="Note 2 4 4 2 3 2 2" xfId="45714"/>
    <cellStyle name="Note 2 4 4 2 3 3" xfId="41270"/>
    <cellStyle name="Note 2 4 4 2 3 4" xfId="50413"/>
    <cellStyle name="Note 2 4 4 2 3 5" xfId="55042"/>
    <cellStyle name="Note 2 4 4 2 4" xfId="36507"/>
    <cellStyle name="Note 2 4 4 2 4 2" xfId="45712"/>
    <cellStyle name="Note 2 4 4 2 5" xfId="38668"/>
    <cellStyle name="Note 2 4 4 2 6" xfId="50411"/>
    <cellStyle name="Note 2 4 4 2 7" xfId="55040"/>
    <cellStyle name="Note 2 4 4 3" xfId="20904"/>
    <cellStyle name="Note 2 4 4 3 2" xfId="36510"/>
    <cellStyle name="Note 2 4 4 3 2 2" xfId="45715"/>
    <cellStyle name="Note 2 4 4 3 3" xfId="38018"/>
    <cellStyle name="Note 2 4 4 3 4" xfId="50414"/>
    <cellStyle name="Note 2 4 4 3 5" xfId="55043"/>
    <cellStyle name="Note 2 4 4 4" xfId="25327"/>
    <cellStyle name="Note 2 4 4 4 2" xfId="36511"/>
    <cellStyle name="Note 2 4 4 4 2 2" xfId="45716"/>
    <cellStyle name="Note 2 4 4 4 3" xfId="39319"/>
    <cellStyle name="Note 2 4 4 4 4" xfId="50415"/>
    <cellStyle name="Note 2 4 4 4 5" xfId="55044"/>
    <cellStyle name="Note 2 4 4 5" xfId="26607"/>
    <cellStyle name="Note 2 4 4 5 2" xfId="36512"/>
    <cellStyle name="Note 2 4 4 5 2 2" xfId="45717"/>
    <cellStyle name="Note 2 4 4 5 3" xfId="40618"/>
    <cellStyle name="Note 2 4 4 5 4" xfId="50416"/>
    <cellStyle name="Note 2 4 4 5 5" xfId="55045"/>
    <cellStyle name="Note 2 4 4 6" xfId="36506"/>
    <cellStyle name="Note 2 4 4 6 2" xfId="45711"/>
    <cellStyle name="Note 2 4 4 7" xfId="37358"/>
    <cellStyle name="Note 2 4 4 8" xfId="50410"/>
    <cellStyle name="Note 2 4 4 9" xfId="55039"/>
    <cellStyle name="Note 2 4 5" xfId="18118"/>
    <cellStyle name="Note 2 4 5 2" xfId="23120"/>
    <cellStyle name="Note 2 4 5 2 2" xfId="25962"/>
    <cellStyle name="Note 2 4 5 2 2 2" xfId="36515"/>
    <cellStyle name="Note 2 4 5 2 2 2 2" xfId="45720"/>
    <cellStyle name="Note 2 4 5 2 2 3" xfId="39969"/>
    <cellStyle name="Note 2 4 5 2 2 4" xfId="50419"/>
    <cellStyle name="Note 2 4 5 2 2 5" xfId="55048"/>
    <cellStyle name="Note 2 4 5 2 3" xfId="27245"/>
    <cellStyle name="Note 2 4 5 2 3 2" xfId="36516"/>
    <cellStyle name="Note 2 4 5 2 3 2 2" xfId="45721"/>
    <cellStyle name="Note 2 4 5 2 3 3" xfId="41271"/>
    <cellStyle name="Note 2 4 5 2 3 4" xfId="50420"/>
    <cellStyle name="Note 2 4 5 2 3 5" xfId="55049"/>
    <cellStyle name="Note 2 4 5 2 4" xfId="36514"/>
    <cellStyle name="Note 2 4 5 2 4 2" xfId="45719"/>
    <cellStyle name="Note 2 4 5 2 5" xfId="38669"/>
    <cellStyle name="Note 2 4 5 2 6" xfId="50418"/>
    <cellStyle name="Note 2 4 5 2 7" xfId="55047"/>
    <cellStyle name="Note 2 4 5 3" xfId="20905"/>
    <cellStyle name="Note 2 4 5 3 2" xfId="36517"/>
    <cellStyle name="Note 2 4 5 3 2 2" xfId="45722"/>
    <cellStyle name="Note 2 4 5 3 3" xfId="38019"/>
    <cellStyle name="Note 2 4 5 3 4" xfId="50421"/>
    <cellStyle name="Note 2 4 5 3 5" xfId="55050"/>
    <cellStyle name="Note 2 4 5 4" xfId="25328"/>
    <cellStyle name="Note 2 4 5 4 2" xfId="36518"/>
    <cellStyle name="Note 2 4 5 4 2 2" xfId="45723"/>
    <cellStyle name="Note 2 4 5 4 3" xfId="39320"/>
    <cellStyle name="Note 2 4 5 4 4" xfId="50422"/>
    <cellStyle name="Note 2 4 5 4 5" xfId="55051"/>
    <cellStyle name="Note 2 4 5 5" xfId="26608"/>
    <cellStyle name="Note 2 4 5 5 2" xfId="36519"/>
    <cellStyle name="Note 2 4 5 5 2 2" xfId="45724"/>
    <cellStyle name="Note 2 4 5 5 3" xfId="40619"/>
    <cellStyle name="Note 2 4 5 5 4" xfId="50423"/>
    <cellStyle name="Note 2 4 5 5 5" xfId="55052"/>
    <cellStyle name="Note 2 4 5 6" xfId="36513"/>
    <cellStyle name="Note 2 4 5 6 2" xfId="45718"/>
    <cellStyle name="Note 2 4 5 7" xfId="37359"/>
    <cellStyle name="Note 2 4 5 8" xfId="50417"/>
    <cellStyle name="Note 2 4 5 9" xfId="55046"/>
    <cellStyle name="Note 2 4 6" xfId="17267"/>
    <cellStyle name="Note 2 5" xfId="16365"/>
    <cellStyle name="Note 2 5 2" xfId="18119"/>
    <cellStyle name="Note 2 5 2 10" xfId="50424"/>
    <cellStyle name="Note 2 5 2 11" xfId="55053"/>
    <cellStyle name="Note 2 5 2 2" xfId="18120"/>
    <cellStyle name="Note 2 5 2 2 2" xfId="23122"/>
    <cellStyle name="Note 2 5 2 2 2 2" xfId="25964"/>
    <cellStyle name="Note 2 5 2 2 2 2 2" xfId="36523"/>
    <cellStyle name="Note 2 5 2 2 2 2 2 2" xfId="45728"/>
    <cellStyle name="Note 2 5 2 2 2 2 3" xfId="39971"/>
    <cellStyle name="Note 2 5 2 2 2 2 4" xfId="50427"/>
    <cellStyle name="Note 2 5 2 2 2 2 5" xfId="55056"/>
    <cellStyle name="Note 2 5 2 2 2 3" xfId="27247"/>
    <cellStyle name="Note 2 5 2 2 2 3 2" xfId="36524"/>
    <cellStyle name="Note 2 5 2 2 2 3 2 2" xfId="45729"/>
    <cellStyle name="Note 2 5 2 2 2 3 3" xfId="41273"/>
    <cellStyle name="Note 2 5 2 2 2 3 4" xfId="50428"/>
    <cellStyle name="Note 2 5 2 2 2 3 5" xfId="55057"/>
    <cellStyle name="Note 2 5 2 2 2 4" xfId="36522"/>
    <cellStyle name="Note 2 5 2 2 2 4 2" xfId="45727"/>
    <cellStyle name="Note 2 5 2 2 2 5" xfId="38671"/>
    <cellStyle name="Note 2 5 2 2 2 6" xfId="50426"/>
    <cellStyle name="Note 2 5 2 2 2 7" xfId="55055"/>
    <cellStyle name="Note 2 5 2 2 3" xfId="20907"/>
    <cellStyle name="Note 2 5 2 2 3 2" xfId="36525"/>
    <cellStyle name="Note 2 5 2 2 3 2 2" xfId="45730"/>
    <cellStyle name="Note 2 5 2 2 3 3" xfId="38021"/>
    <cellStyle name="Note 2 5 2 2 3 4" xfId="50429"/>
    <cellStyle name="Note 2 5 2 2 3 5" xfId="55058"/>
    <cellStyle name="Note 2 5 2 2 4" xfId="25330"/>
    <cellStyle name="Note 2 5 2 2 4 2" xfId="36526"/>
    <cellStyle name="Note 2 5 2 2 4 2 2" xfId="45731"/>
    <cellStyle name="Note 2 5 2 2 4 3" xfId="39322"/>
    <cellStyle name="Note 2 5 2 2 4 4" xfId="50430"/>
    <cellStyle name="Note 2 5 2 2 4 5" xfId="55059"/>
    <cellStyle name="Note 2 5 2 2 5" xfId="26610"/>
    <cellStyle name="Note 2 5 2 2 5 2" xfId="36527"/>
    <cellStyle name="Note 2 5 2 2 5 2 2" xfId="45732"/>
    <cellStyle name="Note 2 5 2 2 5 3" xfId="40621"/>
    <cellStyle name="Note 2 5 2 2 5 4" xfId="50431"/>
    <cellStyle name="Note 2 5 2 2 5 5" xfId="55060"/>
    <cellStyle name="Note 2 5 2 2 6" xfId="36521"/>
    <cellStyle name="Note 2 5 2 2 6 2" xfId="45726"/>
    <cellStyle name="Note 2 5 2 2 7" xfId="37361"/>
    <cellStyle name="Note 2 5 2 2 8" xfId="50425"/>
    <cellStyle name="Note 2 5 2 2 9" xfId="55054"/>
    <cellStyle name="Note 2 5 2 3" xfId="18121"/>
    <cellStyle name="Note 2 5 2 3 2" xfId="23123"/>
    <cellStyle name="Note 2 5 2 3 2 2" xfId="25965"/>
    <cellStyle name="Note 2 5 2 3 2 2 2" xfId="36530"/>
    <cellStyle name="Note 2 5 2 3 2 2 2 2" xfId="45735"/>
    <cellStyle name="Note 2 5 2 3 2 2 3" xfId="39972"/>
    <cellStyle name="Note 2 5 2 3 2 2 4" xfId="50434"/>
    <cellStyle name="Note 2 5 2 3 2 2 5" xfId="55063"/>
    <cellStyle name="Note 2 5 2 3 2 3" xfId="27248"/>
    <cellStyle name="Note 2 5 2 3 2 3 2" xfId="36531"/>
    <cellStyle name="Note 2 5 2 3 2 3 2 2" xfId="45736"/>
    <cellStyle name="Note 2 5 2 3 2 3 3" xfId="41274"/>
    <cellStyle name="Note 2 5 2 3 2 3 4" xfId="50435"/>
    <cellStyle name="Note 2 5 2 3 2 3 5" xfId="55064"/>
    <cellStyle name="Note 2 5 2 3 2 4" xfId="36529"/>
    <cellStyle name="Note 2 5 2 3 2 4 2" xfId="45734"/>
    <cellStyle name="Note 2 5 2 3 2 5" xfId="38672"/>
    <cellStyle name="Note 2 5 2 3 2 6" xfId="50433"/>
    <cellStyle name="Note 2 5 2 3 2 7" xfId="55062"/>
    <cellStyle name="Note 2 5 2 3 3" xfId="20908"/>
    <cellStyle name="Note 2 5 2 3 3 2" xfId="36532"/>
    <cellStyle name="Note 2 5 2 3 3 2 2" xfId="45737"/>
    <cellStyle name="Note 2 5 2 3 3 3" xfId="38022"/>
    <cellStyle name="Note 2 5 2 3 3 4" xfId="50436"/>
    <cellStyle name="Note 2 5 2 3 3 5" xfId="55065"/>
    <cellStyle name="Note 2 5 2 3 4" xfId="25331"/>
    <cellStyle name="Note 2 5 2 3 4 2" xfId="36533"/>
    <cellStyle name="Note 2 5 2 3 4 2 2" xfId="45738"/>
    <cellStyle name="Note 2 5 2 3 4 3" xfId="39323"/>
    <cellStyle name="Note 2 5 2 3 4 4" xfId="50437"/>
    <cellStyle name="Note 2 5 2 3 4 5" xfId="55066"/>
    <cellStyle name="Note 2 5 2 3 5" xfId="26611"/>
    <cellStyle name="Note 2 5 2 3 5 2" xfId="36534"/>
    <cellStyle name="Note 2 5 2 3 5 2 2" xfId="45739"/>
    <cellStyle name="Note 2 5 2 3 5 3" xfId="40622"/>
    <cellStyle name="Note 2 5 2 3 5 4" xfId="50438"/>
    <cellStyle name="Note 2 5 2 3 5 5" xfId="55067"/>
    <cellStyle name="Note 2 5 2 3 6" xfId="36528"/>
    <cellStyle name="Note 2 5 2 3 6 2" xfId="45733"/>
    <cellStyle name="Note 2 5 2 3 7" xfId="37362"/>
    <cellStyle name="Note 2 5 2 3 8" xfId="50432"/>
    <cellStyle name="Note 2 5 2 3 9" xfId="55061"/>
    <cellStyle name="Note 2 5 2 4" xfId="23121"/>
    <cellStyle name="Note 2 5 2 4 2" xfId="25963"/>
    <cellStyle name="Note 2 5 2 4 2 2" xfId="36536"/>
    <cellStyle name="Note 2 5 2 4 2 2 2" xfId="45741"/>
    <cellStyle name="Note 2 5 2 4 2 3" xfId="39970"/>
    <cellStyle name="Note 2 5 2 4 2 4" xfId="50440"/>
    <cellStyle name="Note 2 5 2 4 2 5" xfId="55069"/>
    <cellStyle name="Note 2 5 2 4 3" xfId="27246"/>
    <cellStyle name="Note 2 5 2 4 3 2" xfId="36537"/>
    <cellStyle name="Note 2 5 2 4 3 2 2" xfId="45742"/>
    <cellStyle name="Note 2 5 2 4 3 3" xfId="41272"/>
    <cellStyle name="Note 2 5 2 4 3 4" xfId="50441"/>
    <cellStyle name="Note 2 5 2 4 3 5" xfId="55070"/>
    <cellStyle name="Note 2 5 2 4 4" xfId="36535"/>
    <cellStyle name="Note 2 5 2 4 4 2" xfId="45740"/>
    <cellStyle name="Note 2 5 2 4 5" xfId="38670"/>
    <cellStyle name="Note 2 5 2 4 6" xfId="50439"/>
    <cellStyle name="Note 2 5 2 4 7" xfId="55068"/>
    <cellStyle name="Note 2 5 2 5" xfId="20906"/>
    <cellStyle name="Note 2 5 2 5 2" xfId="36538"/>
    <cellStyle name="Note 2 5 2 5 2 2" xfId="45743"/>
    <cellStyle name="Note 2 5 2 5 3" xfId="38020"/>
    <cellStyle name="Note 2 5 2 5 4" xfId="50442"/>
    <cellStyle name="Note 2 5 2 5 5" xfId="55071"/>
    <cellStyle name="Note 2 5 2 6" xfId="25329"/>
    <cellStyle name="Note 2 5 2 6 2" xfId="36539"/>
    <cellStyle name="Note 2 5 2 6 2 2" xfId="45744"/>
    <cellStyle name="Note 2 5 2 6 3" xfId="39321"/>
    <cellStyle name="Note 2 5 2 6 4" xfId="50443"/>
    <cellStyle name="Note 2 5 2 6 5" xfId="55072"/>
    <cellStyle name="Note 2 5 2 7" xfId="26609"/>
    <cellStyle name="Note 2 5 2 7 2" xfId="36540"/>
    <cellStyle name="Note 2 5 2 7 2 2" xfId="45745"/>
    <cellStyle name="Note 2 5 2 7 3" xfId="40620"/>
    <cellStyle name="Note 2 5 2 7 4" xfId="50444"/>
    <cellStyle name="Note 2 5 2 7 5" xfId="55073"/>
    <cellStyle name="Note 2 5 2 8" xfId="36520"/>
    <cellStyle name="Note 2 5 2 8 2" xfId="45725"/>
    <cellStyle name="Note 2 5 2 9" xfId="37360"/>
    <cellStyle name="Note 2 5 3" xfId="18122"/>
    <cellStyle name="Note 2 5 3 2" xfId="23124"/>
    <cellStyle name="Note 2 5 3 2 2" xfId="25966"/>
    <cellStyle name="Note 2 5 3 2 2 2" xfId="36543"/>
    <cellStyle name="Note 2 5 3 2 2 2 2" xfId="45748"/>
    <cellStyle name="Note 2 5 3 2 2 3" xfId="39973"/>
    <cellStyle name="Note 2 5 3 2 2 4" xfId="50447"/>
    <cellStyle name="Note 2 5 3 2 2 5" xfId="55076"/>
    <cellStyle name="Note 2 5 3 2 3" xfId="27249"/>
    <cellStyle name="Note 2 5 3 2 3 2" xfId="36544"/>
    <cellStyle name="Note 2 5 3 2 3 2 2" xfId="45749"/>
    <cellStyle name="Note 2 5 3 2 3 3" xfId="41275"/>
    <cellStyle name="Note 2 5 3 2 3 4" xfId="50448"/>
    <cellStyle name="Note 2 5 3 2 3 5" xfId="55077"/>
    <cellStyle name="Note 2 5 3 2 4" xfId="36542"/>
    <cellStyle name="Note 2 5 3 2 4 2" xfId="45747"/>
    <cellStyle name="Note 2 5 3 2 5" xfId="38673"/>
    <cellStyle name="Note 2 5 3 2 6" xfId="50446"/>
    <cellStyle name="Note 2 5 3 2 7" xfId="55075"/>
    <cellStyle name="Note 2 5 3 3" xfId="20909"/>
    <cellStyle name="Note 2 5 3 3 2" xfId="36545"/>
    <cellStyle name="Note 2 5 3 3 2 2" xfId="45750"/>
    <cellStyle name="Note 2 5 3 3 3" xfId="38023"/>
    <cellStyle name="Note 2 5 3 3 4" xfId="50449"/>
    <cellStyle name="Note 2 5 3 3 5" xfId="55078"/>
    <cellStyle name="Note 2 5 3 4" xfId="25332"/>
    <cellStyle name="Note 2 5 3 4 2" xfId="36546"/>
    <cellStyle name="Note 2 5 3 4 2 2" xfId="45751"/>
    <cellStyle name="Note 2 5 3 4 3" xfId="39324"/>
    <cellStyle name="Note 2 5 3 4 4" xfId="50450"/>
    <cellStyle name="Note 2 5 3 4 5" xfId="55079"/>
    <cellStyle name="Note 2 5 3 5" xfId="26612"/>
    <cellStyle name="Note 2 5 3 5 2" xfId="36547"/>
    <cellStyle name="Note 2 5 3 5 2 2" xfId="45752"/>
    <cellStyle name="Note 2 5 3 5 3" xfId="40623"/>
    <cellStyle name="Note 2 5 3 5 4" xfId="50451"/>
    <cellStyle name="Note 2 5 3 5 5" xfId="55080"/>
    <cellStyle name="Note 2 5 3 6" xfId="36541"/>
    <cellStyle name="Note 2 5 3 6 2" xfId="45746"/>
    <cellStyle name="Note 2 5 3 7" xfId="37363"/>
    <cellStyle name="Note 2 5 3 8" xfId="50445"/>
    <cellStyle name="Note 2 5 3 9" xfId="55074"/>
    <cellStyle name="Note 2 5 4" xfId="18123"/>
    <cellStyle name="Note 2 5 4 2" xfId="23125"/>
    <cellStyle name="Note 2 5 4 2 2" xfId="25967"/>
    <cellStyle name="Note 2 5 4 2 2 2" xfId="36550"/>
    <cellStyle name="Note 2 5 4 2 2 2 2" xfId="45755"/>
    <cellStyle name="Note 2 5 4 2 2 3" xfId="39974"/>
    <cellStyle name="Note 2 5 4 2 2 4" xfId="50454"/>
    <cellStyle name="Note 2 5 4 2 2 5" xfId="55083"/>
    <cellStyle name="Note 2 5 4 2 3" xfId="27250"/>
    <cellStyle name="Note 2 5 4 2 3 2" xfId="36551"/>
    <cellStyle name="Note 2 5 4 2 3 2 2" xfId="45756"/>
    <cellStyle name="Note 2 5 4 2 3 3" xfId="41276"/>
    <cellStyle name="Note 2 5 4 2 3 4" xfId="50455"/>
    <cellStyle name="Note 2 5 4 2 3 5" xfId="55084"/>
    <cellStyle name="Note 2 5 4 2 4" xfId="36549"/>
    <cellStyle name="Note 2 5 4 2 4 2" xfId="45754"/>
    <cellStyle name="Note 2 5 4 2 5" xfId="38674"/>
    <cellStyle name="Note 2 5 4 2 6" xfId="50453"/>
    <cellStyle name="Note 2 5 4 2 7" xfId="55082"/>
    <cellStyle name="Note 2 5 4 3" xfId="20910"/>
    <cellStyle name="Note 2 5 4 3 2" xfId="36552"/>
    <cellStyle name="Note 2 5 4 3 2 2" xfId="45757"/>
    <cellStyle name="Note 2 5 4 3 3" xfId="38024"/>
    <cellStyle name="Note 2 5 4 3 4" xfId="50456"/>
    <cellStyle name="Note 2 5 4 3 5" xfId="55085"/>
    <cellStyle name="Note 2 5 4 4" xfId="25333"/>
    <cellStyle name="Note 2 5 4 4 2" xfId="36553"/>
    <cellStyle name="Note 2 5 4 4 2 2" xfId="45758"/>
    <cellStyle name="Note 2 5 4 4 3" xfId="39325"/>
    <cellStyle name="Note 2 5 4 4 4" xfId="50457"/>
    <cellStyle name="Note 2 5 4 4 5" xfId="55086"/>
    <cellStyle name="Note 2 5 4 5" xfId="26613"/>
    <cellStyle name="Note 2 5 4 5 2" xfId="36554"/>
    <cellStyle name="Note 2 5 4 5 2 2" xfId="45759"/>
    <cellStyle name="Note 2 5 4 5 3" xfId="40624"/>
    <cellStyle name="Note 2 5 4 5 4" xfId="50458"/>
    <cellStyle name="Note 2 5 4 5 5" xfId="55087"/>
    <cellStyle name="Note 2 5 4 6" xfId="36548"/>
    <cellStyle name="Note 2 5 4 6 2" xfId="45753"/>
    <cellStyle name="Note 2 5 4 7" xfId="37364"/>
    <cellStyle name="Note 2 5 4 8" xfId="50452"/>
    <cellStyle name="Note 2 5 4 9" xfId="55081"/>
    <cellStyle name="Note 2 5 5" xfId="17268"/>
    <cellStyle name="Note 2 6" xfId="16366"/>
    <cellStyle name="Note 2 6 2" xfId="18124"/>
    <cellStyle name="Note 2 6 2 2" xfId="23126"/>
    <cellStyle name="Note 2 6 2 2 2" xfId="25968"/>
    <cellStyle name="Note 2 6 2 2 2 2" xfId="36557"/>
    <cellStyle name="Note 2 6 2 2 2 2 2" xfId="45762"/>
    <cellStyle name="Note 2 6 2 2 2 3" xfId="39975"/>
    <cellStyle name="Note 2 6 2 2 2 4" xfId="50461"/>
    <cellStyle name="Note 2 6 2 2 2 5" xfId="55090"/>
    <cellStyle name="Note 2 6 2 2 3" xfId="27251"/>
    <cellStyle name="Note 2 6 2 2 3 2" xfId="36558"/>
    <cellStyle name="Note 2 6 2 2 3 2 2" xfId="45763"/>
    <cellStyle name="Note 2 6 2 2 3 3" xfId="41277"/>
    <cellStyle name="Note 2 6 2 2 3 4" xfId="50462"/>
    <cellStyle name="Note 2 6 2 2 3 5" xfId="55091"/>
    <cellStyle name="Note 2 6 2 2 4" xfId="36556"/>
    <cellStyle name="Note 2 6 2 2 4 2" xfId="45761"/>
    <cellStyle name="Note 2 6 2 2 5" xfId="38675"/>
    <cellStyle name="Note 2 6 2 2 6" xfId="50460"/>
    <cellStyle name="Note 2 6 2 2 7" xfId="55089"/>
    <cellStyle name="Note 2 6 2 3" xfId="20911"/>
    <cellStyle name="Note 2 6 2 3 2" xfId="36559"/>
    <cellStyle name="Note 2 6 2 3 2 2" xfId="45764"/>
    <cellStyle name="Note 2 6 2 3 3" xfId="38025"/>
    <cellStyle name="Note 2 6 2 3 4" xfId="50463"/>
    <cellStyle name="Note 2 6 2 3 5" xfId="55092"/>
    <cellStyle name="Note 2 6 2 4" xfId="25334"/>
    <cellStyle name="Note 2 6 2 4 2" xfId="36560"/>
    <cellStyle name="Note 2 6 2 4 2 2" xfId="45765"/>
    <cellStyle name="Note 2 6 2 4 3" xfId="39326"/>
    <cellStyle name="Note 2 6 2 4 4" xfId="50464"/>
    <cellStyle name="Note 2 6 2 4 5" xfId="55093"/>
    <cellStyle name="Note 2 6 2 5" xfId="26614"/>
    <cellStyle name="Note 2 6 2 5 2" xfId="36561"/>
    <cellStyle name="Note 2 6 2 5 2 2" xfId="45766"/>
    <cellStyle name="Note 2 6 2 5 3" xfId="40625"/>
    <cellStyle name="Note 2 6 2 5 4" xfId="50465"/>
    <cellStyle name="Note 2 6 2 5 5" xfId="55094"/>
    <cellStyle name="Note 2 6 2 6" xfId="36555"/>
    <cellStyle name="Note 2 6 2 6 2" xfId="45760"/>
    <cellStyle name="Note 2 6 2 7" xfId="37365"/>
    <cellStyle name="Note 2 6 2 8" xfId="50459"/>
    <cellStyle name="Note 2 6 2 9" xfId="55088"/>
    <cellStyle name="Note 2 6 3" xfId="18125"/>
    <cellStyle name="Note 2 6 3 2" xfId="23127"/>
    <cellStyle name="Note 2 6 3 2 2" xfId="25969"/>
    <cellStyle name="Note 2 6 3 2 2 2" xfId="36564"/>
    <cellStyle name="Note 2 6 3 2 2 2 2" xfId="45769"/>
    <cellStyle name="Note 2 6 3 2 2 3" xfId="39976"/>
    <cellStyle name="Note 2 6 3 2 2 4" xfId="50468"/>
    <cellStyle name="Note 2 6 3 2 2 5" xfId="55097"/>
    <cellStyle name="Note 2 6 3 2 3" xfId="27252"/>
    <cellStyle name="Note 2 6 3 2 3 2" xfId="36565"/>
    <cellStyle name="Note 2 6 3 2 3 2 2" xfId="45770"/>
    <cellStyle name="Note 2 6 3 2 3 3" xfId="41278"/>
    <cellStyle name="Note 2 6 3 2 3 4" xfId="50469"/>
    <cellStyle name="Note 2 6 3 2 3 5" xfId="55098"/>
    <cellStyle name="Note 2 6 3 2 4" xfId="36563"/>
    <cellStyle name="Note 2 6 3 2 4 2" xfId="45768"/>
    <cellStyle name="Note 2 6 3 2 5" xfId="38676"/>
    <cellStyle name="Note 2 6 3 2 6" xfId="50467"/>
    <cellStyle name="Note 2 6 3 2 7" xfId="55096"/>
    <cellStyle name="Note 2 6 3 3" xfId="20912"/>
    <cellStyle name="Note 2 6 3 3 2" xfId="36566"/>
    <cellStyle name="Note 2 6 3 3 2 2" xfId="45771"/>
    <cellStyle name="Note 2 6 3 3 3" xfId="38026"/>
    <cellStyle name="Note 2 6 3 3 4" xfId="50470"/>
    <cellStyle name="Note 2 6 3 3 5" xfId="55099"/>
    <cellStyle name="Note 2 6 3 4" xfId="25335"/>
    <cellStyle name="Note 2 6 3 4 2" xfId="36567"/>
    <cellStyle name="Note 2 6 3 4 2 2" xfId="45772"/>
    <cellStyle name="Note 2 6 3 4 3" xfId="39327"/>
    <cellStyle name="Note 2 6 3 4 4" xfId="50471"/>
    <cellStyle name="Note 2 6 3 4 5" xfId="55100"/>
    <cellStyle name="Note 2 6 3 5" xfId="26615"/>
    <cellStyle name="Note 2 6 3 5 2" xfId="36568"/>
    <cellStyle name="Note 2 6 3 5 2 2" xfId="45773"/>
    <cellStyle name="Note 2 6 3 5 3" xfId="40626"/>
    <cellStyle name="Note 2 6 3 5 4" xfId="50472"/>
    <cellStyle name="Note 2 6 3 5 5" xfId="55101"/>
    <cellStyle name="Note 2 6 3 6" xfId="36562"/>
    <cellStyle name="Note 2 6 3 6 2" xfId="45767"/>
    <cellStyle name="Note 2 6 3 7" xfId="37366"/>
    <cellStyle name="Note 2 6 3 8" xfId="50466"/>
    <cellStyle name="Note 2 6 3 9" xfId="55095"/>
    <cellStyle name="Note 2 6 4" xfId="17269"/>
    <cellStyle name="Note 2 7" xfId="16367"/>
    <cellStyle name="Note 2 7 10" xfId="17415"/>
    <cellStyle name="Note 2 7 2" xfId="22638"/>
    <cellStyle name="Note 2 7 2 2" xfId="25483"/>
    <cellStyle name="Note 2 7 2 2 2" xfId="36571"/>
    <cellStyle name="Note 2 7 2 2 2 2" xfId="45776"/>
    <cellStyle name="Note 2 7 2 2 3" xfId="39483"/>
    <cellStyle name="Note 2 7 2 2 4" xfId="50475"/>
    <cellStyle name="Note 2 7 2 2 5" xfId="55104"/>
    <cellStyle name="Note 2 7 2 3" xfId="26763"/>
    <cellStyle name="Note 2 7 2 3 2" xfId="36572"/>
    <cellStyle name="Note 2 7 2 3 2 2" xfId="45777"/>
    <cellStyle name="Note 2 7 2 3 3" xfId="40784"/>
    <cellStyle name="Note 2 7 2 3 4" xfId="50476"/>
    <cellStyle name="Note 2 7 2 3 5" xfId="55105"/>
    <cellStyle name="Note 2 7 2 4" xfId="36570"/>
    <cellStyle name="Note 2 7 2 4 2" xfId="45775"/>
    <cellStyle name="Note 2 7 2 5" xfId="38182"/>
    <cellStyle name="Note 2 7 2 6" xfId="50474"/>
    <cellStyle name="Note 2 7 2 7" xfId="55103"/>
    <cellStyle name="Note 2 7 3" xfId="20423"/>
    <cellStyle name="Note 2 7 3 2" xfId="36573"/>
    <cellStyle name="Note 2 7 3 2 2" xfId="45778"/>
    <cellStyle name="Note 2 7 3 3" xfId="37533"/>
    <cellStyle name="Note 2 7 3 4" xfId="50477"/>
    <cellStyle name="Note 2 7 3 5" xfId="55106"/>
    <cellStyle name="Note 2 7 4" xfId="24846"/>
    <cellStyle name="Note 2 7 4 2" xfId="36574"/>
    <cellStyle name="Note 2 7 4 2 2" xfId="45779"/>
    <cellStyle name="Note 2 7 4 3" xfId="38834"/>
    <cellStyle name="Note 2 7 4 4" xfId="50478"/>
    <cellStyle name="Note 2 7 4 5" xfId="55107"/>
    <cellStyle name="Note 2 7 5" xfId="26122"/>
    <cellStyle name="Note 2 7 5 2" xfId="36575"/>
    <cellStyle name="Note 2 7 5 2 2" xfId="45780"/>
    <cellStyle name="Note 2 7 5 3" xfId="40132"/>
    <cellStyle name="Note 2 7 5 4" xfId="50479"/>
    <cellStyle name="Note 2 7 5 5" xfId="55108"/>
    <cellStyle name="Note 2 7 6" xfId="36569"/>
    <cellStyle name="Note 2 7 6 2" xfId="45774"/>
    <cellStyle name="Note 2 7 7" xfId="36872"/>
    <cellStyle name="Note 2 7 8" xfId="50473"/>
    <cellStyle name="Note 2 7 9" xfId="55102"/>
    <cellStyle name="Note 2 8" xfId="16368"/>
    <cellStyle name="Note 2 8 10" xfId="17606"/>
    <cellStyle name="Note 2 8 2" xfId="22678"/>
    <cellStyle name="Note 2 8 2 2" xfId="25521"/>
    <cellStyle name="Note 2 8 2 2 2" xfId="36578"/>
    <cellStyle name="Note 2 8 2 2 2 2" xfId="45783"/>
    <cellStyle name="Note 2 8 2 2 3" xfId="39524"/>
    <cellStyle name="Note 2 8 2 2 4" xfId="50482"/>
    <cellStyle name="Note 2 8 2 2 5" xfId="55111"/>
    <cellStyle name="Note 2 8 2 3" xfId="26803"/>
    <cellStyle name="Note 2 8 2 3 2" xfId="36579"/>
    <cellStyle name="Note 2 8 2 3 2 2" xfId="45784"/>
    <cellStyle name="Note 2 8 2 3 3" xfId="40825"/>
    <cellStyle name="Note 2 8 2 3 4" xfId="50483"/>
    <cellStyle name="Note 2 8 2 3 5" xfId="55112"/>
    <cellStyle name="Note 2 8 2 4" xfId="36577"/>
    <cellStyle name="Note 2 8 2 4 2" xfId="45782"/>
    <cellStyle name="Note 2 8 2 5" xfId="38223"/>
    <cellStyle name="Note 2 8 2 6" xfId="50481"/>
    <cellStyle name="Note 2 8 2 7" xfId="55110"/>
    <cellStyle name="Note 2 8 3" xfId="20463"/>
    <cellStyle name="Note 2 8 3 2" xfId="36580"/>
    <cellStyle name="Note 2 8 3 2 2" xfId="45785"/>
    <cellStyle name="Note 2 8 3 3" xfId="37574"/>
    <cellStyle name="Note 2 8 3 4" xfId="50484"/>
    <cellStyle name="Note 2 8 3 5" xfId="55113"/>
    <cellStyle name="Note 2 8 4" xfId="24886"/>
    <cellStyle name="Note 2 8 4 2" xfId="36581"/>
    <cellStyle name="Note 2 8 4 2 2" xfId="45786"/>
    <cellStyle name="Note 2 8 4 3" xfId="38875"/>
    <cellStyle name="Note 2 8 4 4" xfId="50485"/>
    <cellStyle name="Note 2 8 4 5" xfId="55114"/>
    <cellStyle name="Note 2 8 5" xfId="26163"/>
    <cellStyle name="Note 2 8 5 2" xfId="36582"/>
    <cellStyle name="Note 2 8 5 2 2" xfId="45787"/>
    <cellStyle name="Note 2 8 5 3" xfId="40173"/>
    <cellStyle name="Note 2 8 5 4" xfId="50486"/>
    <cellStyle name="Note 2 8 5 5" xfId="55115"/>
    <cellStyle name="Note 2 8 6" xfId="36576"/>
    <cellStyle name="Note 2 8 6 2" xfId="45781"/>
    <cellStyle name="Note 2 8 7" xfId="36913"/>
    <cellStyle name="Note 2 8 8" xfId="50480"/>
    <cellStyle name="Note 2 8 9" xfId="55109"/>
    <cellStyle name="Note 2 9" xfId="16369"/>
    <cellStyle name="Note 2 9 2" xfId="18126"/>
    <cellStyle name="Note 3" xfId="562"/>
    <cellStyle name="Note 3 2" xfId="12511"/>
    <cellStyle name="Note 3 2 2" xfId="12528"/>
    <cellStyle name="Note 3 2 3" xfId="18127"/>
    <cellStyle name="Note 3 2 4" xfId="55549"/>
    <cellStyle name="Note 3 3" xfId="12522"/>
    <cellStyle name="Note 3 3 2" xfId="18128"/>
    <cellStyle name="Note 3 3 3" xfId="55550"/>
    <cellStyle name="Note 3 4" xfId="18317"/>
    <cellStyle name="Note 3 5" xfId="17270"/>
    <cellStyle name="Note 3 6" xfId="55548"/>
    <cellStyle name="Note 3 7" xfId="12503"/>
    <cellStyle name="Note 4" xfId="563"/>
    <cellStyle name="Note 4 2" xfId="16371"/>
    <cellStyle name="Note 4 2 2" xfId="18129"/>
    <cellStyle name="Note 4 3" xfId="17396"/>
    <cellStyle name="Note 4 4" xfId="16370"/>
    <cellStyle name="Note 5" xfId="564"/>
    <cellStyle name="Note 5 2" xfId="16373"/>
    <cellStyle name="Note 5 2 2" xfId="18130"/>
    <cellStyle name="Note 5 3" xfId="17605"/>
    <cellStyle name="Note 5 4" xfId="16372"/>
    <cellStyle name="Note 6" xfId="565"/>
    <cellStyle name="Note 6 2" xfId="16375"/>
    <cellStyle name="Note 6 2 2" xfId="18132"/>
    <cellStyle name="Note 6 3" xfId="18131"/>
    <cellStyle name="Note 6 4" xfId="16374"/>
    <cellStyle name="Note 7" xfId="566"/>
    <cellStyle name="Note 7 2" xfId="16377"/>
    <cellStyle name="Note 7 2 2" xfId="18134"/>
    <cellStyle name="Note 7 3" xfId="18133"/>
    <cellStyle name="Note 7 4" xfId="16376"/>
    <cellStyle name="Note 8" xfId="567"/>
    <cellStyle name="Note 8 2" xfId="16379"/>
    <cellStyle name="Note 8 2 2" xfId="16380"/>
    <cellStyle name="Note 8 2 2 2" xfId="16381"/>
    <cellStyle name="Note 8 2 2 2 2" xfId="16382"/>
    <cellStyle name="Note 8 2 2 3" xfId="16383"/>
    <cellStyle name="Note 8 2 3" xfId="16384"/>
    <cellStyle name="Note 8 2 3 2" xfId="16385"/>
    <cellStyle name="Note 8 2 4" xfId="16386"/>
    <cellStyle name="Note 8 2 5" xfId="18136"/>
    <cellStyle name="Note 8 3" xfId="16387"/>
    <cellStyle name="Note 8 3 2" xfId="16388"/>
    <cellStyle name="Note 8 3 2 2" xfId="16389"/>
    <cellStyle name="Note 8 3 2 2 2" xfId="16390"/>
    <cellStyle name="Note 8 3 2 3" xfId="16391"/>
    <cellStyle name="Note 8 3 3" xfId="16392"/>
    <cellStyle name="Note 8 3 3 2" xfId="16393"/>
    <cellStyle name="Note 8 3 4" xfId="16394"/>
    <cellStyle name="Note 8 4" xfId="16395"/>
    <cellStyle name="Note 8 4 2" xfId="16396"/>
    <cellStyle name="Note 8 4 2 2" xfId="16397"/>
    <cellStyle name="Note 8 4 3" xfId="16398"/>
    <cellStyle name="Note 8 5" xfId="16399"/>
    <cellStyle name="Note 8 5 2" xfId="16400"/>
    <cellStyle name="Note 8 6" xfId="16401"/>
    <cellStyle name="Note 8 7" xfId="18135"/>
    <cellStyle name="Note 8 8" xfId="16378"/>
    <cellStyle name="Note 9" xfId="568"/>
    <cellStyle name="Note 9 2" xfId="18137"/>
    <cellStyle name="Nr 0 dec" xfId="16402"/>
    <cellStyle name="Nr 0 dec - Input" xfId="16403"/>
    <cellStyle name="Nr 0 dec - Subtotal" xfId="16404"/>
    <cellStyle name="Nr 0 dec_Data" xfId="16405"/>
    <cellStyle name="Nr 1 dec" xfId="16406"/>
    <cellStyle name="Nr 1 dec - Input" xfId="16407"/>
    <cellStyle name="Nr, 0 dec" xfId="16408"/>
    <cellStyle name="number" xfId="16409"/>
    <cellStyle name="Number, 1 dec" xfId="16410"/>
    <cellStyle name="Output" xfId="12426" builtinId="21" customBuiltin="1"/>
    <cellStyle name="Output (1dp#)" xfId="16411"/>
    <cellStyle name="Output (1dpx)_ Pies " xfId="16412"/>
    <cellStyle name="Output 10" xfId="569"/>
    <cellStyle name="Output 11" xfId="570"/>
    <cellStyle name="Output 12" xfId="571"/>
    <cellStyle name="Output 13" xfId="572"/>
    <cellStyle name="Output 14" xfId="573"/>
    <cellStyle name="Output 15" xfId="574"/>
    <cellStyle name="Output 16" xfId="792"/>
    <cellStyle name="Output 2" xfId="575"/>
    <cellStyle name="Output 2 10" xfId="17271"/>
    <cellStyle name="Output 2 11" xfId="55551"/>
    <cellStyle name="Output 2 12" xfId="55419"/>
    <cellStyle name="Output 2 13" xfId="55421"/>
    <cellStyle name="Output 2 14" xfId="55417"/>
    <cellStyle name="Output 2 15" xfId="55423"/>
    <cellStyle name="Output 2 16" xfId="55425"/>
    <cellStyle name="Output 2 17" xfId="55558"/>
    <cellStyle name="Output 2 18" xfId="55622"/>
    <cellStyle name="Output 2 19" xfId="55624"/>
    <cellStyle name="Output 2 2" xfId="729"/>
    <cellStyle name="Output 2 2 10" xfId="55424"/>
    <cellStyle name="Output 2 2 11" xfId="55559"/>
    <cellStyle name="Output 2 2 12" xfId="55621"/>
    <cellStyle name="Output 2 2 13" xfId="55623"/>
    <cellStyle name="Output 2 2 14" xfId="55625"/>
    <cellStyle name="Output 2 2 15" xfId="55754"/>
    <cellStyle name="Output 2 2 16" xfId="55751"/>
    <cellStyle name="Output 2 2 17" xfId="55752"/>
    <cellStyle name="Output 2 2 18" xfId="55792"/>
    <cellStyle name="Output 2 2 19" xfId="55959"/>
    <cellStyle name="Output 2 2 2" xfId="12530"/>
    <cellStyle name="Output 2 2 2 2" xfId="55553"/>
    <cellStyle name="Output 2 2 20" xfId="55830"/>
    <cellStyle name="Output 2 2 21" xfId="55832"/>
    <cellStyle name="Output 2 2 22" xfId="55834"/>
    <cellStyle name="Output 2 2 23" xfId="55963"/>
    <cellStyle name="Output 2 2 24" xfId="55826"/>
    <cellStyle name="Output 2 2 25" xfId="55828"/>
    <cellStyle name="Output 2 2 26" xfId="55965"/>
    <cellStyle name="Output 2 2 27" xfId="12513"/>
    <cellStyle name="Output 2 2 3" xfId="18719"/>
    <cellStyle name="Output 2 2 4" xfId="17272"/>
    <cellStyle name="Output 2 2 5" xfId="55552"/>
    <cellStyle name="Output 2 2 6" xfId="55418"/>
    <cellStyle name="Output 2 2 7" xfId="55420"/>
    <cellStyle name="Output 2 2 8" xfId="55416"/>
    <cellStyle name="Output 2 2 9" xfId="55422"/>
    <cellStyle name="Output 2 20" xfId="55626"/>
    <cellStyle name="Output 2 21" xfId="55753"/>
    <cellStyle name="Output 2 22" xfId="55750"/>
    <cellStyle name="Output 2 23" xfId="55749"/>
    <cellStyle name="Output 2 24" xfId="55620"/>
    <cellStyle name="Output 2 25" xfId="55958"/>
    <cellStyle name="Output 2 26" xfId="55831"/>
    <cellStyle name="Output 2 27" xfId="55833"/>
    <cellStyle name="Output 2 28" xfId="55835"/>
    <cellStyle name="Output 2 29" xfId="55962"/>
    <cellStyle name="Output 2 3" xfId="12524"/>
    <cellStyle name="Output 2 3 2" xfId="18332"/>
    <cellStyle name="Output 2 3 3" xfId="22631"/>
    <cellStyle name="Output 2 3 4" xfId="20416"/>
    <cellStyle name="Output 2 3 5" xfId="17273"/>
    <cellStyle name="Output 2 3 6" xfId="55554"/>
    <cellStyle name="Output 2 30" xfId="55827"/>
    <cellStyle name="Output 2 31" xfId="55829"/>
    <cellStyle name="Output 2 32" xfId="55964"/>
    <cellStyle name="Output 2 33" xfId="12505"/>
    <cellStyle name="Output 2 4" xfId="16413"/>
    <cellStyle name="Output 2 4 2" xfId="17410"/>
    <cellStyle name="Output 2 5" xfId="16414"/>
    <cellStyle name="Output 2 5 2" xfId="17608"/>
    <cellStyle name="Output 2 6" xfId="16415"/>
    <cellStyle name="Output 2 6 2" xfId="18276"/>
    <cellStyle name="Output 2 7" xfId="16416"/>
    <cellStyle name="Output 2 7 2" xfId="18654"/>
    <cellStyle name="Output 2 8" xfId="16417"/>
    <cellStyle name="Output 2 9" xfId="16418"/>
    <cellStyle name="Output 3" xfId="576"/>
    <cellStyle name="Output 3 2" xfId="18138"/>
    <cellStyle name="Output 3 3" xfId="18318"/>
    <cellStyle name="Output 3 4" xfId="17274"/>
    <cellStyle name="Output 4" xfId="577"/>
    <cellStyle name="Output 4 2" xfId="18471"/>
    <cellStyle name="Output 4 3" xfId="17275"/>
    <cellStyle name="Output 5" xfId="578"/>
    <cellStyle name="Output 5 2" xfId="17397"/>
    <cellStyle name="Output 6" xfId="579"/>
    <cellStyle name="Output 6 2" xfId="17607"/>
    <cellStyle name="Output 7" xfId="580"/>
    <cellStyle name="Output 8" xfId="581"/>
    <cellStyle name="Output 9" xfId="582"/>
    <cellStyle name="Page Heading" xfId="16419"/>
    <cellStyle name="Page Heading Large" xfId="16420"/>
    <cellStyle name="Page Heading Small" xfId="16421"/>
    <cellStyle name="Page Number" xfId="16422"/>
    <cellStyle name="pb_page_heading_LS" xfId="16423"/>
    <cellStyle name="Per aandeel" xfId="16424"/>
    <cellStyle name="Percent" xfId="2" builtinId="5"/>
    <cellStyle name="Percent (1)" xfId="16425"/>
    <cellStyle name="Percent [0]" xfId="16426"/>
    <cellStyle name="Percent [00]" xfId="16427"/>
    <cellStyle name="Percent [1]" xfId="16428"/>
    <cellStyle name="Percent [2]" xfId="784"/>
    <cellStyle name="Percent [2] 2" xfId="16430"/>
    <cellStyle name="Percent [2] 2 2" xfId="18399"/>
    <cellStyle name="Percent [2] 2 3" xfId="17278"/>
    <cellStyle name="Percent [2] 3" xfId="16431"/>
    <cellStyle name="Percent [2] 4" xfId="17277"/>
    <cellStyle name="Percent [2] 5" xfId="16429"/>
    <cellStyle name="Percent 1 dec" xfId="16432"/>
    <cellStyle name="Percent 1 dec - Input" xfId="16433"/>
    <cellStyle name="Percent 1 dec_Data" xfId="16434"/>
    <cellStyle name="Percent 10" xfId="873"/>
    <cellStyle name="Percent 10 2" xfId="18188"/>
    <cellStyle name="Percent 10 2 2" xfId="23138"/>
    <cellStyle name="Percent 10 2 2 2" xfId="25979"/>
    <cellStyle name="Percent 10 2 2 2 2" xfId="36585"/>
    <cellStyle name="Percent 10 2 2 2 2 2" xfId="45790"/>
    <cellStyle name="Percent 10 2 2 2 3" xfId="39986"/>
    <cellStyle name="Percent 10 2 2 2 4" xfId="50489"/>
    <cellStyle name="Percent 10 2 2 2 5" xfId="55118"/>
    <cellStyle name="Percent 10 2 2 3" xfId="27262"/>
    <cellStyle name="Percent 10 2 2 3 2" xfId="36586"/>
    <cellStyle name="Percent 10 2 2 3 2 2" xfId="45791"/>
    <cellStyle name="Percent 10 2 2 3 3" xfId="41288"/>
    <cellStyle name="Percent 10 2 2 3 4" xfId="50490"/>
    <cellStyle name="Percent 10 2 2 3 5" xfId="55119"/>
    <cellStyle name="Percent 10 2 2 4" xfId="36584"/>
    <cellStyle name="Percent 10 2 2 4 2" xfId="45789"/>
    <cellStyle name="Percent 10 2 2 5" xfId="38686"/>
    <cellStyle name="Percent 10 2 2 6" xfId="50488"/>
    <cellStyle name="Percent 10 2 2 7" xfId="55117"/>
    <cellStyle name="Percent 10 2 3" xfId="20923"/>
    <cellStyle name="Percent 10 2 3 2" xfId="36587"/>
    <cellStyle name="Percent 10 2 3 2 2" xfId="45792"/>
    <cellStyle name="Percent 10 2 3 3" xfId="38036"/>
    <cellStyle name="Percent 10 2 3 4" xfId="50491"/>
    <cellStyle name="Percent 10 2 3 5" xfId="55120"/>
    <cellStyle name="Percent 10 2 4" xfId="25345"/>
    <cellStyle name="Percent 10 2 4 2" xfId="36588"/>
    <cellStyle name="Percent 10 2 4 2 2" xfId="45793"/>
    <cellStyle name="Percent 10 2 4 3" xfId="39337"/>
    <cellStyle name="Percent 10 2 4 4" xfId="50492"/>
    <cellStyle name="Percent 10 2 4 5" xfId="55121"/>
    <cellStyle name="Percent 10 2 5" xfId="26625"/>
    <cellStyle name="Percent 10 2 5 2" xfId="36589"/>
    <cellStyle name="Percent 10 2 5 2 2" xfId="45794"/>
    <cellStyle name="Percent 10 2 5 3" xfId="40636"/>
    <cellStyle name="Percent 10 2 5 4" xfId="50493"/>
    <cellStyle name="Percent 10 2 5 5" xfId="55122"/>
    <cellStyle name="Percent 10 2 6" xfId="36583"/>
    <cellStyle name="Percent 10 2 6 2" xfId="45788"/>
    <cellStyle name="Percent 10 2 7" xfId="37376"/>
    <cellStyle name="Percent 10 2 8" xfId="50487"/>
    <cellStyle name="Percent 10 2 9" xfId="55116"/>
    <cellStyle name="Percent 10 3" xfId="18371"/>
    <cellStyle name="Percent 10 4" xfId="17279"/>
    <cellStyle name="Percent 100" xfId="18514"/>
    <cellStyle name="Percent 101" xfId="18519"/>
    <cellStyle name="Percent 102" xfId="18504"/>
    <cellStyle name="Percent 103" xfId="18521"/>
    <cellStyle name="Percent 104" xfId="18520"/>
    <cellStyle name="Percent 105" xfId="18506"/>
    <cellStyle name="Percent 106" xfId="18509"/>
    <cellStyle name="Percent 107" xfId="18526"/>
    <cellStyle name="Percent 108" xfId="18510"/>
    <cellStyle name="Percent 109" xfId="18525"/>
    <cellStyle name="Percent 11" xfId="880"/>
    <cellStyle name="Percent 11 2" xfId="18204"/>
    <cellStyle name="Percent 11 2 2" xfId="23154"/>
    <cellStyle name="Percent 11 2 2 2" xfId="25995"/>
    <cellStyle name="Percent 11 2 2 2 2" xfId="36592"/>
    <cellStyle name="Percent 11 2 2 2 2 2" xfId="45797"/>
    <cellStyle name="Percent 11 2 2 2 3" xfId="40002"/>
    <cellStyle name="Percent 11 2 2 2 4" xfId="50496"/>
    <cellStyle name="Percent 11 2 2 2 5" xfId="55125"/>
    <cellStyle name="Percent 11 2 2 3" xfId="27278"/>
    <cellStyle name="Percent 11 2 2 3 2" xfId="36593"/>
    <cellStyle name="Percent 11 2 2 3 2 2" xfId="45798"/>
    <cellStyle name="Percent 11 2 2 3 3" xfId="41304"/>
    <cellStyle name="Percent 11 2 2 3 4" xfId="50497"/>
    <cellStyle name="Percent 11 2 2 3 5" xfId="55126"/>
    <cellStyle name="Percent 11 2 2 4" xfId="36591"/>
    <cellStyle name="Percent 11 2 2 4 2" xfId="45796"/>
    <cellStyle name="Percent 11 2 2 5" xfId="38702"/>
    <cellStyle name="Percent 11 2 2 6" xfId="50495"/>
    <cellStyle name="Percent 11 2 2 7" xfId="55124"/>
    <cellStyle name="Percent 11 2 3" xfId="20939"/>
    <cellStyle name="Percent 11 2 3 2" xfId="36594"/>
    <cellStyle name="Percent 11 2 3 2 2" xfId="45799"/>
    <cellStyle name="Percent 11 2 3 3" xfId="38052"/>
    <cellStyle name="Percent 11 2 3 4" xfId="50498"/>
    <cellStyle name="Percent 11 2 3 5" xfId="55127"/>
    <cellStyle name="Percent 11 2 4" xfId="25361"/>
    <cellStyle name="Percent 11 2 4 2" xfId="36595"/>
    <cellStyle name="Percent 11 2 4 2 2" xfId="45800"/>
    <cellStyle name="Percent 11 2 4 3" xfId="39353"/>
    <cellStyle name="Percent 11 2 4 4" xfId="50499"/>
    <cellStyle name="Percent 11 2 4 5" xfId="55128"/>
    <cellStyle name="Percent 11 2 5" xfId="26641"/>
    <cellStyle name="Percent 11 2 5 2" xfId="36596"/>
    <cellStyle name="Percent 11 2 5 2 2" xfId="45801"/>
    <cellStyle name="Percent 11 2 5 3" xfId="40652"/>
    <cellStyle name="Percent 11 2 5 4" xfId="50500"/>
    <cellStyle name="Percent 11 2 5 5" xfId="55129"/>
    <cellStyle name="Percent 11 2 6" xfId="36590"/>
    <cellStyle name="Percent 11 2 6 2" xfId="45795"/>
    <cellStyle name="Percent 11 2 7" xfId="37392"/>
    <cellStyle name="Percent 11 2 8" xfId="50494"/>
    <cellStyle name="Percent 11 2 9" xfId="55123"/>
    <cellStyle name="Percent 11 3" xfId="18370"/>
    <cellStyle name="Percent 11 4" xfId="17280"/>
    <cellStyle name="Percent 110" xfId="18529"/>
    <cellStyle name="Percent 111" xfId="18542"/>
    <cellStyle name="Percent 112" xfId="18543"/>
    <cellStyle name="Percent 113" xfId="18547"/>
    <cellStyle name="Percent 114" xfId="18574"/>
    <cellStyle name="Percent 115" xfId="18604"/>
    <cellStyle name="Percent 116" xfId="18603"/>
    <cellStyle name="Percent 117" xfId="18560"/>
    <cellStyle name="Percent 118" xfId="18616"/>
    <cellStyle name="Percent 118 2" xfId="23248"/>
    <cellStyle name="Percent 118 2 2" xfId="26084"/>
    <cellStyle name="Percent 118 2 2 2" xfId="36599"/>
    <cellStyle name="Percent 118 2 2 2 2" xfId="45804"/>
    <cellStyle name="Percent 118 2 2 3" xfId="40093"/>
    <cellStyle name="Percent 118 2 2 4" xfId="50503"/>
    <cellStyle name="Percent 118 2 2 5" xfId="55132"/>
    <cellStyle name="Percent 118 2 3" xfId="27369"/>
    <cellStyle name="Percent 118 2 3 2" xfId="36600"/>
    <cellStyle name="Percent 118 2 3 2 2" xfId="45805"/>
    <cellStyle name="Percent 118 2 3 3" xfId="41396"/>
    <cellStyle name="Percent 118 2 3 4" xfId="50504"/>
    <cellStyle name="Percent 118 2 3 5" xfId="55133"/>
    <cellStyle name="Percent 118 2 4" xfId="36598"/>
    <cellStyle name="Percent 118 2 4 2" xfId="45803"/>
    <cellStyle name="Percent 118 2 5" xfId="38794"/>
    <cellStyle name="Percent 118 2 6" xfId="50502"/>
    <cellStyle name="Percent 118 2 7" xfId="55131"/>
    <cellStyle name="Percent 118 3" xfId="21035"/>
    <cellStyle name="Percent 118 3 2" xfId="36601"/>
    <cellStyle name="Percent 118 3 2 2" xfId="45806"/>
    <cellStyle name="Percent 118 3 3" xfId="38143"/>
    <cellStyle name="Percent 118 3 4" xfId="50505"/>
    <cellStyle name="Percent 118 3 5" xfId="55134"/>
    <cellStyle name="Percent 118 4" xfId="25452"/>
    <cellStyle name="Percent 118 4 2" xfId="36602"/>
    <cellStyle name="Percent 118 4 2 2" xfId="45807"/>
    <cellStyle name="Percent 118 4 3" xfId="39444"/>
    <cellStyle name="Percent 118 4 4" xfId="50506"/>
    <cellStyle name="Percent 118 4 5" xfId="55135"/>
    <cellStyle name="Percent 118 5" xfId="26732"/>
    <cellStyle name="Percent 118 5 2" xfId="36603"/>
    <cellStyle name="Percent 118 5 2 2" xfId="45808"/>
    <cellStyle name="Percent 118 5 3" xfId="40744"/>
    <cellStyle name="Percent 118 5 4" xfId="50507"/>
    <cellStyle name="Percent 118 5 5" xfId="55136"/>
    <cellStyle name="Percent 118 6" xfId="36597"/>
    <cellStyle name="Percent 118 6 2" xfId="45802"/>
    <cellStyle name="Percent 118 7" xfId="37484"/>
    <cellStyle name="Percent 118 8" xfId="50501"/>
    <cellStyle name="Percent 118 9" xfId="55130"/>
    <cellStyle name="Percent 119" xfId="18607"/>
    <cellStyle name="Percent 119 2" xfId="23242"/>
    <cellStyle name="Percent 119 2 2" xfId="26079"/>
    <cellStyle name="Percent 119 2 2 2" xfId="36606"/>
    <cellStyle name="Percent 119 2 2 2 2" xfId="45811"/>
    <cellStyle name="Percent 119 2 2 3" xfId="40088"/>
    <cellStyle name="Percent 119 2 2 4" xfId="50510"/>
    <cellStyle name="Percent 119 2 2 5" xfId="55139"/>
    <cellStyle name="Percent 119 2 3" xfId="27364"/>
    <cellStyle name="Percent 119 2 3 2" xfId="36607"/>
    <cellStyle name="Percent 119 2 3 2 2" xfId="45812"/>
    <cellStyle name="Percent 119 2 3 3" xfId="41391"/>
    <cellStyle name="Percent 119 2 3 4" xfId="50511"/>
    <cellStyle name="Percent 119 2 3 5" xfId="55140"/>
    <cellStyle name="Percent 119 2 4" xfId="36605"/>
    <cellStyle name="Percent 119 2 4 2" xfId="45810"/>
    <cellStyle name="Percent 119 2 5" xfId="38789"/>
    <cellStyle name="Percent 119 2 6" xfId="50509"/>
    <cellStyle name="Percent 119 2 7" xfId="55138"/>
    <cellStyle name="Percent 119 3" xfId="21029"/>
    <cellStyle name="Percent 119 3 2" xfId="36608"/>
    <cellStyle name="Percent 119 3 2 2" xfId="45813"/>
    <cellStyle name="Percent 119 3 3" xfId="38138"/>
    <cellStyle name="Percent 119 3 4" xfId="50512"/>
    <cellStyle name="Percent 119 3 5" xfId="55141"/>
    <cellStyle name="Percent 119 4" xfId="25447"/>
    <cellStyle name="Percent 119 4 2" xfId="36609"/>
    <cellStyle name="Percent 119 4 2 2" xfId="45814"/>
    <cellStyle name="Percent 119 4 3" xfId="39439"/>
    <cellStyle name="Percent 119 4 4" xfId="50513"/>
    <cellStyle name="Percent 119 4 5" xfId="55142"/>
    <cellStyle name="Percent 119 5" xfId="26727"/>
    <cellStyle name="Percent 119 5 2" xfId="36610"/>
    <cellStyle name="Percent 119 5 2 2" xfId="45815"/>
    <cellStyle name="Percent 119 5 3" xfId="40739"/>
    <cellStyle name="Percent 119 5 4" xfId="50514"/>
    <cellStyle name="Percent 119 5 5" xfId="55143"/>
    <cellStyle name="Percent 119 6" xfId="36604"/>
    <cellStyle name="Percent 119 6 2" xfId="45809"/>
    <cellStyle name="Percent 119 7" xfId="37479"/>
    <cellStyle name="Percent 119 8" xfId="50508"/>
    <cellStyle name="Percent 119 9" xfId="55137"/>
    <cellStyle name="Percent 12" xfId="958"/>
    <cellStyle name="Percent 12 2" xfId="18194"/>
    <cellStyle name="Percent 12 2 2" xfId="23144"/>
    <cellStyle name="Percent 12 2 2 2" xfId="25985"/>
    <cellStyle name="Percent 12 2 2 2 2" xfId="36613"/>
    <cellStyle name="Percent 12 2 2 2 2 2" xfId="45818"/>
    <cellStyle name="Percent 12 2 2 2 3" xfId="39992"/>
    <cellStyle name="Percent 12 2 2 2 4" xfId="50517"/>
    <cellStyle name="Percent 12 2 2 2 5" xfId="55146"/>
    <cellStyle name="Percent 12 2 2 3" xfId="27268"/>
    <cellStyle name="Percent 12 2 2 3 2" xfId="36614"/>
    <cellStyle name="Percent 12 2 2 3 2 2" xfId="45819"/>
    <cellStyle name="Percent 12 2 2 3 3" xfId="41294"/>
    <cellStyle name="Percent 12 2 2 3 4" xfId="50518"/>
    <cellStyle name="Percent 12 2 2 3 5" xfId="55147"/>
    <cellStyle name="Percent 12 2 2 4" xfId="36612"/>
    <cellStyle name="Percent 12 2 2 4 2" xfId="45817"/>
    <cellStyle name="Percent 12 2 2 5" xfId="38692"/>
    <cellStyle name="Percent 12 2 2 6" xfId="50516"/>
    <cellStyle name="Percent 12 2 2 7" xfId="55145"/>
    <cellStyle name="Percent 12 2 3" xfId="20929"/>
    <cellStyle name="Percent 12 2 3 2" xfId="36615"/>
    <cellStyle name="Percent 12 2 3 2 2" xfId="45820"/>
    <cellStyle name="Percent 12 2 3 3" xfId="38042"/>
    <cellStyle name="Percent 12 2 3 4" xfId="50519"/>
    <cellStyle name="Percent 12 2 3 5" xfId="55148"/>
    <cellStyle name="Percent 12 2 4" xfId="25351"/>
    <cellStyle name="Percent 12 2 4 2" xfId="36616"/>
    <cellStyle name="Percent 12 2 4 2 2" xfId="45821"/>
    <cellStyle name="Percent 12 2 4 3" xfId="39343"/>
    <cellStyle name="Percent 12 2 4 4" xfId="50520"/>
    <cellStyle name="Percent 12 2 4 5" xfId="55149"/>
    <cellStyle name="Percent 12 2 5" xfId="26631"/>
    <cellStyle name="Percent 12 2 5 2" xfId="36617"/>
    <cellStyle name="Percent 12 2 5 2 2" xfId="45822"/>
    <cellStyle name="Percent 12 2 5 3" xfId="40642"/>
    <cellStyle name="Percent 12 2 5 4" xfId="50521"/>
    <cellStyle name="Percent 12 2 5 5" xfId="55150"/>
    <cellStyle name="Percent 12 2 6" xfId="36611"/>
    <cellStyle name="Percent 12 2 6 2" xfId="45816"/>
    <cellStyle name="Percent 12 2 7" xfId="37382"/>
    <cellStyle name="Percent 12 2 8" xfId="50515"/>
    <cellStyle name="Percent 12 2 9" xfId="55144"/>
    <cellStyle name="Percent 12 3" xfId="18372"/>
    <cellStyle name="Percent 12 4" xfId="17281"/>
    <cellStyle name="Percent 120" xfId="18669"/>
    <cellStyle name="Percent 120 2" xfId="23270"/>
    <cellStyle name="Percent 120 2 2" xfId="26105"/>
    <cellStyle name="Percent 120 2 2 2" xfId="36620"/>
    <cellStyle name="Percent 120 2 2 2 2" xfId="45825"/>
    <cellStyle name="Percent 120 2 2 3" xfId="40115"/>
    <cellStyle name="Percent 120 2 2 4" xfId="50524"/>
    <cellStyle name="Percent 120 2 2 5" xfId="55153"/>
    <cellStyle name="Percent 120 2 3" xfId="27391"/>
    <cellStyle name="Percent 120 2 3 2" xfId="36621"/>
    <cellStyle name="Percent 120 2 3 2 2" xfId="45826"/>
    <cellStyle name="Percent 120 2 3 3" xfId="41419"/>
    <cellStyle name="Percent 120 2 3 4" xfId="50525"/>
    <cellStyle name="Percent 120 2 3 5" xfId="55154"/>
    <cellStyle name="Percent 120 2 4" xfId="36619"/>
    <cellStyle name="Percent 120 2 4 2" xfId="45824"/>
    <cellStyle name="Percent 120 2 5" xfId="38817"/>
    <cellStyle name="Percent 120 2 6" xfId="50523"/>
    <cellStyle name="Percent 120 2 7" xfId="55152"/>
    <cellStyle name="Percent 120 3" xfId="21057"/>
    <cellStyle name="Percent 120 3 2" xfId="36622"/>
    <cellStyle name="Percent 120 3 2 2" xfId="45827"/>
    <cellStyle name="Percent 120 3 3" xfId="38165"/>
    <cellStyle name="Percent 120 3 4" xfId="50526"/>
    <cellStyle name="Percent 120 3 5" xfId="55155"/>
    <cellStyle name="Percent 120 4" xfId="25472"/>
    <cellStyle name="Percent 120 4 2" xfId="36623"/>
    <cellStyle name="Percent 120 4 2 2" xfId="45828"/>
    <cellStyle name="Percent 120 4 3" xfId="39466"/>
    <cellStyle name="Percent 120 4 4" xfId="50527"/>
    <cellStyle name="Percent 120 4 5" xfId="55156"/>
    <cellStyle name="Percent 120 5" xfId="26752"/>
    <cellStyle name="Percent 120 5 2" xfId="36624"/>
    <cellStyle name="Percent 120 5 2 2" xfId="45829"/>
    <cellStyle name="Percent 120 5 3" xfId="40767"/>
    <cellStyle name="Percent 120 5 4" xfId="50528"/>
    <cellStyle name="Percent 120 5 5" xfId="55157"/>
    <cellStyle name="Percent 120 6" xfId="36618"/>
    <cellStyle name="Percent 120 6 2" xfId="45823"/>
    <cellStyle name="Percent 120 7" xfId="37505"/>
    <cellStyle name="Percent 120 8" xfId="50522"/>
    <cellStyle name="Percent 120 9" xfId="55151"/>
    <cellStyle name="Percent 121" xfId="18619"/>
    <cellStyle name="Percent 121 2" xfId="23251"/>
    <cellStyle name="Percent 121 2 2" xfId="26087"/>
    <cellStyle name="Percent 121 2 2 2" xfId="36627"/>
    <cellStyle name="Percent 121 2 2 2 2" xfId="45832"/>
    <cellStyle name="Percent 121 2 2 3" xfId="40096"/>
    <cellStyle name="Percent 121 2 2 4" xfId="50531"/>
    <cellStyle name="Percent 121 2 2 5" xfId="55160"/>
    <cellStyle name="Percent 121 2 3" xfId="27372"/>
    <cellStyle name="Percent 121 2 3 2" xfId="36628"/>
    <cellStyle name="Percent 121 2 3 2 2" xfId="45833"/>
    <cellStyle name="Percent 121 2 3 3" xfId="41399"/>
    <cellStyle name="Percent 121 2 3 4" xfId="50532"/>
    <cellStyle name="Percent 121 2 3 5" xfId="55161"/>
    <cellStyle name="Percent 121 2 4" xfId="36626"/>
    <cellStyle name="Percent 121 2 4 2" xfId="45831"/>
    <cellStyle name="Percent 121 2 5" xfId="38797"/>
    <cellStyle name="Percent 121 2 6" xfId="50530"/>
    <cellStyle name="Percent 121 2 7" xfId="55159"/>
    <cellStyle name="Percent 121 3" xfId="21038"/>
    <cellStyle name="Percent 121 3 2" xfId="36629"/>
    <cellStyle name="Percent 121 3 2 2" xfId="45834"/>
    <cellStyle name="Percent 121 3 3" xfId="38146"/>
    <cellStyle name="Percent 121 3 4" xfId="50533"/>
    <cellStyle name="Percent 121 3 5" xfId="55162"/>
    <cellStyle name="Percent 121 4" xfId="25455"/>
    <cellStyle name="Percent 121 4 2" xfId="36630"/>
    <cellStyle name="Percent 121 4 2 2" xfId="45835"/>
    <cellStyle name="Percent 121 4 3" xfId="39447"/>
    <cellStyle name="Percent 121 4 4" xfId="50534"/>
    <cellStyle name="Percent 121 4 5" xfId="55163"/>
    <cellStyle name="Percent 121 5" xfId="26735"/>
    <cellStyle name="Percent 121 5 2" xfId="36631"/>
    <cellStyle name="Percent 121 5 2 2" xfId="45836"/>
    <cellStyle name="Percent 121 5 3" xfId="40747"/>
    <cellStyle name="Percent 121 5 4" xfId="50535"/>
    <cellStyle name="Percent 121 5 5" xfId="55164"/>
    <cellStyle name="Percent 121 6" xfId="36625"/>
    <cellStyle name="Percent 121 6 2" xfId="45830"/>
    <cellStyle name="Percent 121 7" xfId="37487"/>
    <cellStyle name="Percent 121 8" xfId="50529"/>
    <cellStyle name="Percent 121 9" xfId="55158"/>
    <cellStyle name="Percent 122" xfId="18630"/>
    <cellStyle name="Percent 122 2" xfId="23254"/>
    <cellStyle name="Percent 122 2 2" xfId="26089"/>
    <cellStyle name="Percent 122 2 2 2" xfId="36634"/>
    <cellStyle name="Percent 122 2 2 2 2" xfId="45839"/>
    <cellStyle name="Percent 122 2 2 3" xfId="40098"/>
    <cellStyle name="Percent 122 2 2 4" xfId="50538"/>
    <cellStyle name="Percent 122 2 2 5" xfId="55167"/>
    <cellStyle name="Percent 122 2 3" xfId="27374"/>
    <cellStyle name="Percent 122 2 3 2" xfId="36635"/>
    <cellStyle name="Percent 122 2 3 2 2" xfId="45840"/>
    <cellStyle name="Percent 122 2 3 3" xfId="41402"/>
    <cellStyle name="Percent 122 2 3 4" xfId="50539"/>
    <cellStyle name="Percent 122 2 3 5" xfId="55168"/>
    <cellStyle name="Percent 122 2 4" xfId="36633"/>
    <cellStyle name="Percent 122 2 4 2" xfId="45838"/>
    <cellStyle name="Percent 122 2 5" xfId="38800"/>
    <cellStyle name="Percent 122 2 6" xfId="50537"/>
    <cellStyle name="Percent 122 2 7" xfId="55166"/>
    <cellStyle name="Percent 122 3" xfId="21041"/>
    <cellStyle name="Percent 122 3 2" xfId="36636"/>
    <cellStyle name="Percent 122 3 2 2" xfId="45841"/>
    <cellStyle name="Percent 122 3 3" xfId="38148"/>
    <cellStyle name="Percent 122 3 4" xfId="50540"/>
    <cellStyle name="Percent 122 3 5" xfId="55169"/>
    <cellStyle name="Percent 122 4" xfId="25457"/>
    <cellStyle name="Percent 122 4 2" xfId="36637"/>
    <cellStyle name="Percent 122 4 2 2" xfId="45842"/>
    <cellStyle name="Percent 122 4 3" xfId="39449"/>
    <cellStyle name="Percent 122 4 4" xfId="50541"/>
    <cellStyle name="Percent 122 4 5" xfId="55170"/>
    <cellStyle name="Percent 122 5" xfId="26737"/>
    <cellStyle name="Percent 122 5 2" xfId="36638"/>
    <cellStyle name="Percent 122 5 2 2" xfId="45843"/>
    <cellStyle name="Percent 122 5 3" xfId="40750"/>
    <cellStyle name="Percent 122 5 4" xfId="50542"/>
    <cellStyle name="Percent 122 5 5" xfId="55171"/>
    <cellStyle name="Percent 122 6" xfId="36632"/>
    <cellStyle name="Percent 122 6 2" xfId="45837"/>
    <cellStyle name="Percent 122 7" xfId="37490"/>
    <cellStyle name="Percent 122 8" xfId="50536"/>
    <cellStyle name="Percent 122 9" xfId="55165"/>
    <cellStyle name="Percent 123" xfId="18641"/>
    <cellStyle name="Percent 123 2" xfId="23257"/>
    <cellStyle name="Percent 123 2 2" xfId="26093"/>
    <cellStyle name="Percent 123 2 2 2" xfId="36641"/>
    <cellStyle name="Percent 123 2 2 2 2" xfId="45846"/>
    <cellStyle name="Percent 123 2 2 3" xfId="40102"/>
    <cellStyle name="Percent 123 2 2 4" xfId="50545"/>
    <cellStyle name="Percent 123 2 2 5" xfId="55174"/>
    <cellStyle name="Percent 123 2 3" xfId="27378"/>
    <cellStyle name="Percent 123 2 3 2" xfId="36642"/>
    <cellStyle name="Percent 123 2 3 2 2" xfId="45847"/>
    <cellStyle name="Percent 123 2 3 3" xfId="41406"/>
    <cellStyle name="Percent 123 2 3 4" xfId="50546"/>
    <cellStyle name="Percent 123 2 3 5" xfId="55175"/>
    <cellStyle name="Percent 123 2 4" xfId="36640"/>
    <cellStyle name="Percent 123 2 4 2" xfId="45845"/>
    <cellStyle name="Percent 123 2 5" xfId="38804"/>
    <cellStyle name="Percent 123 2 6" xfId="50544"/>
    <cellStyle name="Percent 123 2 7" xfId="55173"/>
    <cellStyle name="Percent 123 3" xfId="21044"/>
    <cellStyle name="Percent 123 3 2" xfId="36643"/>
    <cellStyle name="Percent 123 3 2 2" xfId="45848"/>
    <cellStyle name="Percent 123 3 3" xfId="38152"/>
    <cellStyle name="Percent 123 3 4" xfId="50547"/>
    <cellStyle name="Percent 123 3 5" xfId="55176"/>
    <cellStyle name="Percent 123 4" xfId="25459"/>
    <cellStyle name="Percent 123 4 2" xfId="36644"/>
    <cellStyle name="Percent 123 4 2 2" xfId="45849"/>
    <cellStyle name="Percent 123 4 3" xfId="39453"/>
    <cellStyle name="Percent 123 4 4" xfId="50548"/>
    <cellStyle name="Percent 123 4 5" xfId="55177"/>
    <cellStyle name="Percent 123 5" xfId="26739"/>
    <cellStyle name="Percent 123 5 2" xfId="36645"/>
    <cellStyle name="Percent 123 5 2 2" xfId="45850"/>
    <cellStyle name="Percent 123 5 3" xfId="40754"/>
    <cellStyle name="Percent 123 5 4" xfId="50549"/>
    <cellStyle name="Percent 123 5 5" xfId="55178"/>
    <cellStyle name="Percent 123 6" xfId="36639"/>
    <cellStyle name="Percent 123 6 2" xfId="45844"/>
    <cellStyle name="Percent 123 7" xfId="37492"/>
    <cellStyle name="Percent 123 8" xfId="50543"/>
    <cellStyle name="Percent 123 9" xfId="55172"/>
    <cellStyle name="Percent 124" xfId="18680"/>
    <cellStyle name="Percent 124 2" xfId="23273"/>
    <cellStyle name="Percent 124 2 2" xfId="26109"/>
    <cellStyle name="Percent 124 2 2 2" xfId="36648"/>
    <cellStyle name="Percent 124 2 2 2 2" xfId="45853"/>
    <cellStyle name="Percent 124 2 2 3" xfId="40119"/>
    <cellStyle name="Percent 124 2 2 4" xfId="50552"/>
    <cellStyle name="Percent 124 2 2 5" xfId="55181"/>
    <cellStyle name="Percent 124 2 3" xfId="27395"/>
    <cellStyle name="Percent 124 2 3 2" xfId="36649"/>
    <cellStyle name="Percent 124 2 3 2 2" xfId="45854"/>
    <cellStyle name="Percent 124 2 3 3" xfId="41423"/>
    <cellStyle name="Percent 124 2 3 4" xfId="50553"/>
    <cellStyle name="Percent 124 2 3 5" xfId="55182"/>
    <cellStyle name="Percent 124 2 4" xfId="36647"/>
    <cellStyle name="Percent 124 2 4 2" xfId="45852"/>
    <cellStyle name="Percent 124 2 5" xfId="38821"/>
    <cellStyle name="Percent 124 2 6" xfId="50551"/>
    <cellStyle name="Percent 124 2 7" xfId="55180"/>
    <cellStyle name="Percent 124 3" xfId="21060"/>
    <cellStyle name="Percent 124 3 2" xfId="36650"/>
    <cellStyle name="Percent 124 3 2 2" xfId="45855"/>
    <cellStyle name="Percent 124 3 3" xfId="38169"/>
    <cellStyle name="Percent 124 3 4" xfId="50554"/>
    <cellStyle name="Percent 124 3 5" xfId="55183"/>
    <cellStyle name="Percent 124 4" xfId="25474"/>
    <cellStyle name="Percent 124 4 2" xfId="36651"/>
    <cellStyle name="Percent 124 4 2 2" xfId="45856"/>
    <cellStyle name="Percent 124 4 3" xfId="39470"/>
    <cellStyle name="Percent 124 4 4" xfId="50555"/>
    <cellStyle name="Percent 124 4 5" xfId="55184"/>
    <cellStyle name="Percent 124 5" xfId="26754"/>
    <cellStyle name="Percent 124 5 2" xfId="36652"/>
    <cellStyle name="Percent 124 5 2 2" xfId="45857"/>
    <cellStyle name="Percent 124 5 3" xfId="40771"/>
    <cellStyle name="Percent 124 5 4" xfId="50556"/>
    <cellStyle name="Percent 124 5 5" xfId="55185"/>
    <cellStyle name="Percent 124 6" xfId="36646"/>
    <cellStyle name="Percent 124 6 2" xfId="45851"/>
    <cellStyle name="Percent 124 7" xfId="37507"/>
    <cellStyle name="Percent 124 8" xfId="50550"/>
    <cellStyle name="Percent 124 9" xfId="55179"/>
    <cellStyle name="Percent 125" xfId="18774"/>
    <cellStyle name="Percent 125 2" xfId="23277"/>
    <cellStyle name="Percent 125 2 2" xfId="26110"/>
    <cellStyle name="Percent 125 2 2 2" xfId="36655"/>
    <cellStyle name="Percent 125 2 2 2 2" xfId="45860"/>
    <cellStyle name="Percent 125 2 2 3" xfId="40120"/>
    <cellStyle name="Percent 125 2 2 4" xfId="50559"/>
    <cellStyle name="Percent 125 2 2 5" xfId="55188"/>
    <cellStyle name="Percent 125 2 3" xfId="27396"/>
    <cellStyle name="Percent 125 2 3 2" xfId="36656"/>
    <cellStyle name="Percent 125 2 3 2 2" xfId="45861"/>
    <cellStyle name="Percent 125 2 3 3" xfId="41424"/>
    <cellStyle name="Percent 125 2 3 4" xfId="50560"/>
    <cellStyle name="Percent 125 2 3 5" xfId="55189"/>
    <cellStyle name="Percent 125 2 4" xfId="36654"/>
    <cellStyle name="Percent 125 2 4 2" xfId="45859"/>
    <cellStyle name="Percent 125 2 5" xfId="38822"/>
    <cellStyle name="Percent 125 2 6" xfId="50558"/>
    <cellStyle name="Percent 125 2 7" xfId="55187"/>
    <cellStyle name="Percent 125 3" xfId="21064"/>
    <cellStyle name="Percent 125 3 2" xfId="36657"/>
    <cellStyle name="Percent 125 3 2 2" xfId="45862"/>
    <cellStyle name="Percent 125 3 3" xfId="38170"/>
    <cellStyle name="Percent 125 3 4" xfId="50561"/>
    <cellStyle name="Percent 125 3 5" xfId="55190"/>
    <cellStyle name="Percent 125 4" xfId="25475"/>
    <cellStyle name="Percent 125 4 2" xfId="36658"/>
    <cellStyle name="Percent 125 4 2 2" xfId="45863"/>
    <cellStyle name="Percent 125 4 3" xfId="39471"/>
    <cellStyle name="Percent 125 4 4" xfId="50562"/>
    <cellStyle name="Percent 125 4 5" xfId="55191"/>
    <cellStyle name="Percent 125 5" xfId="26755"/>
    <cellStyle name="Percent 125 5 2" xfId="36659"/>
    <cellStyle name="Percent 125 5 2 2" xfId="45864"/>
    <cellStyle name="Percent 125 5 3" xfId="40772"/>
    <cellStyle name="Percent 125 5 4" xfId="50563"/>
    <cellStyle name="Percent 125 5 5" xfId="55192"/>
    <cellStyle name="Percent 125 6" xfId="36653"/>
    <cellStyle name="Percent 125 6 2" xfId="45858"/>
    <cellStyle name="Percent 125 7" xfId="37508"/>
    <cellStyle name="Percent 125 8" xfId="50557"/>
    <cellStyle name="Percent 125 9" xfId="55186"/>
    <cellStyle name="Percent 126" xfId="18910"/>
    <cellStyle name="Percent 126 2" xfId="23355"/>
    <cellStyle name="Percent 126 2 2" xfId="26115"/>
    <cellStyle name="Percent 126 2 2 2" xfId="36662"/>
    <cellStyle name="Percent 126 2 2 2 2" xfId="45867"/>
    <cellStyle name="Percent 126 2 2 3" xfId="40125"/>
    <cellStyle name="Percent 126 2 2 4" xfId="50566"/>
    <cellStyle name="Percent 126 2 2 5" xfId="55195"/>
    <cellStyle name="Percent 126 2 3" xfId="27401"/>
    <cellStyle name="Percent 126 2 3 2" xfId="36663"/>
    <cellStyle name="Percent 126 2 3 2 2" xfId="45868"/>
    <cellStyle name="Percent 126 2 3 3" xfId="41429"/>
    <cellStyle name="Percent 126 2 3 4" xfId="50567"/>
    <cellStyle name="Percent 126 2 3 5" xfId="55196"/>
    <cellStyle name="Percent 126 2 4" xfId="36661"/>
    <cellStyle name="Percent 126 2 4 2" xfId="45866"/>
    <cellStyle name="Percent 126 2 5" xfId="38827"/>
    <cellStyle name="Percent 126 2 6" xfId="50565"/>
    <cellStyle name="Percent 126 2 7" xfId="55194"/>
    <cellStyle name="Percent 126 3" xfId="21142"/>
    <cellStyle name="Percent 126 3 2" xfId="36664"/>
    <cellStyle name="Percent 126 3 2 2" xfId="45869"/>
    <cellStyle name="Percent 126 3 3" xfId="38175"/>
    <cellStyle name="Percent 126 3 4" xfId="50568"/>
    <cellStyle name="Percent 126 3 5" xfId="55197"/>
    <cellStyle name="Percent 126 4" xfId="25476"/>
    <cellStyle name="Percent 126 4 2" xfId="36665"/>
    <cellStyle name="Percent 126 4 2 2" xfId="45870"/>
    <cellStyle name="Percent 126 4 3" xfId="39476"/>
    <cellStyle name="Percent 126 4 4" xfId="50569"/>
    <cellStyle name="Percent 126 4 5" xfId="55198"/>
    <cellStyle name="Percent 126 5" xfId="26756"/>
    <cellStyle name="Percent 126 5 2" xfId="36666"/>
    <cellStyle name="Percent 126 5 2 2" xfId="45871"/>
    <cellStyle name="Percent 126 5 3" xfId="40777"/>
    <cellStyle name="Percent 126 5 4" xfId="50570"/>
    <cellStyle name="Percent 126 5 5" xfId="55199"/>
    <cellStyle name="Percent 126 6" xfId="36660"/>
    <cellStyle name="Percent 126 6 2" xfId="45865"/>
    <cellStyle name="Percent 126 7" xfId="37509"/>
    <cellStyle name="Percent 126 8" xfId="50564"/>
    <cellStyle name="Percent 126 9" xfId="55193"/>
    <cellStyle name="Percent 127" xfId="20397"/>
    <cellStyle name="Percent 127 2" xfId="36667"/>
    <cellStyle name="Percent 127 2 2" xfId="45872"/>
    <cellStyle name="Percent 127 3" xfId="37512"/>
    <cellStyle name="Percent 127 4" xfId="50571"/>
    <cellStyle name="Percent 127 5" xfId="55200"/>
    <cellStyle name="Percent 128" xfId="20399"/>
    <cellStyle name="Percent 128 2" xfId="36668"/>
    <cellStyle name="Percent 128 2 2" xfId="45873"/>
    <cellStyle name="Percent 128 3" xfId="37514"/>
    <cellStyle name="Percent 128 4" xfId="50572"/>
    <cellStyle name="Percent 128 5" xfId="55201"/>
    <cellStyle name="Percent 129" xfId="20401"/>
    <cellStyle name="Percent 129 2" xfId="36669"/>
    <cellStyle name="Percent 129 2 2" xfId="45874"/>
    <cellStyle name="Percent 129 3" xfId="37516"/>
    <cellStyle name="Percent 129 4" xfId="50573"/>
    <cellStyle name="Percent 129 5" xfId="55202"/>
    <cellStyle name="Percent 13" xfId="942"/>
    <cellStyle name="Percent 13 2" xfId="18186"/>
    <cellStyle name="Percent 13 2 2" xfId="23136"/>
    <cellStyle name="Percent 13 2 2 2" xfId="25977"/>
    <cellStyle name="Percent 13 2 2 2 2" xfId="36672"/>
    <cellStyle name="Percent 13 2 2 2 2 2" xfId="45877"/>
    <cellStyle name="Percent 13 2 2 2 3" xfId="39984"/>
    <cellStyle name="Percent 13 2 2 2 4" xfId="50576"/>
    <cellStyle name="Percent 13 2 2 2 5" xfId="55205"/>
    <cellStyle name="Percent 13 2 2 3" xfId="27260"/>
    <cellStyle name="Percent 13 2 2 3 2" xfId="36673"/>
    <cellStyle name="Percent 13 2 2 3 2 2" xfId="45878"/>
    <cellStyle name="Percent 13 2 2 3 3" xfId="41286"/>
    <cellStyle name="Percent 13 2 2 3 4" xfId="50577"/>
    <cellStyle name="Percent 13 2 2 3 5" xfId="55206"/>
    <cellStyle name="Percent 13 2 2 4" xfId="36671"/>
    <cellStyle name="Percent 13 2 2 4 2" xfId="45876"/>
    <cellStyle name="Percent 13 2 2 5" xfId="38684"/>
    <cellStyle name="Percent 13 2 2 6" xfId="50575"/>
    <cellStyle name="Percent 13 2 2 7" xfId="55204"/>
    <cellStyle name="Percent 13 2 3" xfId="20921"/>
    <cellStyle name="Percent 13 2 3 2" xfId="36674"/>
    <cellStyle name="Percent 13 2 3 2 2" xfId="45879"/>
    <cellStyle name="Percent 13 2 3 3" xfId="38034"/>
    <cellStyle name="Percent 13 2 3 4" xfId="50578"/>
    <cellStyle name="Percent 13 2 3 5" xfId="55207"/>
    <cellStyle name="Percent 13 2 4" xfId="25343"/>
    <cellStyle name="Percent 13 2 4 2" xfId="36675"/>
    <cellStyle name="Percent 13 2 4 2 2" xfId="45880"/>
    <cellStyle name="Percent 13 2 4 3" xfId="39335"/>
    <cellStyle name="Percent 13 2 4 4" xfId="50579"/>
    <cellStyle name="Percent 13 2 4 5" xfId="55208"/>
    <cellStyle name="Percent 13 2 5" xfId="26623"/>
    <cellStyle name="Percent 13 2 5 2" xfId="36676"/>
    <cellStyle name="Percent 13 2 5 2 2" xfId="45881"/>
    <cellStyle name="Percent 13 2 5 3" xfId="40634"/>
    <cellStyle name="Percent 13 2 5 4" xfId="50580"/>
    <cellStyle name="Percent 13 2 5 5" xfId="55209"/>
    <cellStyle name="Percent 13 2 6" xfId="36670"/>
    <cellStyle name="Percent 13 2 6 2" xfId="45875"/>
    <cellStyle name="Percent 13 2 7" xfId="37374"/>
    <cellStyle name="Percent 13 2 8" xfId="50574"/>
    <cellStyle name="Percent 13 2 9" xfId="55203"/>
    <cellStyle name="Percent 13 3" xfId="18375"/>
    <cellStyle name="Percent 13 4" xfId="17282"/>
    <cellStyle name="Percent 130" xfId="20403"/>
    <cellStyle name="Percent 130 2" xfId="36677"/>
    <cellStyle name="Percent 130 2 2" xfId="45882"/>
    <cellStyle name="Percent 130 3" xfId="37518"/>
    <cellStyle name="Percent 130 4" xfId="50581"/>
    <cellStyle name="Percent 130 5" xfId="55210"/>
    <cellStyle name="Percent 131" xfId="20405"/>
    <cellStyle name="Percent 131 2" xfId="36678"/>
    <cellStyle name="Percent 131 2 2" xfId="45883"/>
    <cellStyle name="Percent 131 3" xfId="37520"/>
    <cellStyle name="Percent 131 4" xfId="50582"/>
    <cellStyle name="Percent 131 5" xfId="55211"/>
    <cellStyle name="Percent 132" xfId="20407"/>
    <cellStyle name="Percent 132 2" xfId="36679"/>
    <cellStyle name="Percent 132 2 2" xfId="45884"/>
    <cellStyle name="Percent 132 3" xfId="37522"/>
    <cellStyle name="Percent 132 4" xfId="50583"/>
    <cellStyle name="Percent 132 5" xfId="55212"/>
    <cellStyle name="Percent 133" xfId="20409"/>
    <cellStyle name="Percent 133 2" xfId="36680"/>
    <cellStyle name="Percent 133 2 2" xfId="45885"/>
    <cellStyle name="Percent 133 3" xfId="37524"/>
    <cellStyle name="Percent 133 4" xfId="50584"/>
    <cellStyle name="Percent 133 5" xfId="55213"/>
    <cellStyle name="Percent 134" xfId="20411"/>
    <cellStyle name="Percent 134 2" xfId="36681"/>
    <cellStyle name="Percent 134 2 2" xfId="45886"/>
    <cellStyle name="Percent 134 3" xfId="37526"/>
    <cellStyle name="Percent 134 4" xfId="50585"/>
    <cellStyle name="Percent 134 5" xfId="55214"/>
    <cellStyle name="Percent 135" xfId="27407"/>
    <cellStyle name="Percent 136" xfId="27409"/>
    <cellStyle name="Percent 137" xfId="27417"/>
    <cellStyle name="Percent 137 2" xfId="36682"/>
    <cellStyle name="Percent 137 2 2" xfId="45887"/>
    <cellStyle name="Percent 137 3" xfId="41435"/>
    <cellStyle name="Percent 137 4" xfId="50586"/>
    <cellStyle name="Percent 137 5" xfId="55215"/>
    <cellStyle name="Percent 138" xfId="27421"/>
    <cellStyle name="Percent 138 2" xfId="36683"/>
    <cellStyle name="Percent 138 2 2" xfId="45888"/>
    <cellStyle name="Percent 138 3" xfId="41436"/>
    <cellStyle name="Percent 138 4" xfId="50587"/>
    <cellStyle name="Percent 138 5" xfId="55216"/>
    <cellStyle name="Percent 139" xfId="27424"/>
    <cellStyle name="Percent 139 2" xfId="36684"/>
    <cellStyle name="Percent 139 2 2" xfId="45889"/>
    <cellStyle name="Percent 139 3" xfId="41441"/>
    <cellStyle name="Percent 139 4" xfId="50588"/>
    <cellStyle name="Percent 139 5" xfId="55217"/>
    <cellStyle name="Percent 14" xfId="946"/>
    <cellStyle name="Percent 14 2" xfId="18203"/>
    <cellStyle name="Percent 14 2 2" xfId="23153"/>
    <cellStyle name="Percent 14 2 2 2" xfId="25994"/>
    <cellStyle name="Percent 14 2 2 2 2" xfId="36687"/>
    <cellStyle name="Percent 14 2 2 2 2 2" xfId="45892"/>
    <cellStyle name="Percent 14 2 2 2 3" xfId="40001"/>
    <cellStyle name="Percent 14 2 2 2 4" xfId="50591"/>
    <cellStyle name="Percent 14 2 2 2 5" xfId="55220"/>
    <cellStyle name="Percent 14 2 2 3" xfId="27277"/>
    <cellStyle name="Percent 14 2 2 3 2" xfId="36688"/>
    <cellStyle name="Percent 14 2 2 3 2 2" xfId="45893"/>
    <cellStyle name="Percent 14 2 2 3 3" xfId="41303"/>
    <cellStyle name="Percent 14 2 2 3 4" xfId="50592"/>
    <cellStyle name="Percent 14 2 2 3 5" xfId="55221"/>
    <cellStyle name="Percent 14 2 2 4" xfId="36686"/>
    <cellStyle name="Percent 14 2 2 4 2" xfId="45891"/>
    <cellStyle name="Percent 14 2 2 5" xfId="38701"/>
    <cellStyle name="Percent 14 2 2 6" xfId="50590"/>
    <cellStyle name="Percent 14 2 2 7" xfId="55219"/>
    <cellStyle name="Percent 14 2 3" xfId="20938"/>
    <cellStyle name="Percent 14 2 3 2" xfId="36689"/>
    <cellStyle name="Percent 14 2 3 2 2" xfId="45894"/>
    <cellStyle name="Percent 14 2 3 3" xfId="38051"/>
    <cellStyle name="Percent 14 2 3 4" xfId="50593"/>
    <cellStyle name="Percent 14 2 3 5" xfId="55222"/>
    <cellStyle name="Percent 14 2 4" xfId="25360"/>
    <cellStyle name="Percent 14 2 4 2" xfId="36690"/>
    <cellStyle name="Percent 14 2 4 2 2" xfId="45895"/>
    <cellStyle name="Percent 14 2 4 3" xfId="39352"/>
    <cellStyle name="Percent 14 2 4 4" xfId="50594"/>
    <cellStyle name="Percent 14 2 4 5" xfId="55223"/>
    <cellStyle name="Percent 14 2 5" xfId="26640"/>
    <cellStyle name="Percent 14 2 5 2" xfId="36691"/>
    <cellStyle name="Percent 14 2 5 2 2" xfId="45896"/>
    <cellStyle name="Percent 14 2 5 3" xfId="40651"/>
    <cellStyle name="Percent 14 2 5 4" xfId="50595"/>
    <cellStyle name="Percent 14 2 5 5" xfId="55224"/>
    <cellStyle name="Percent 14 2 6" xfId="36685"/>
    <cellStyle name="Percent 14 2 6 2" xfId="45890"/>
    <cellStyle name="Percent 14 2 7" xfId="37391"/>
    <cellStyle name="Percent 14 2 8" xfId="50589"/>
    <cellStyle name="Percent 14 2 9" xfId="55218"/>
    <cellStyle name="Percent 14 3" xfId="18409"/>
    <cellStyle name="Percent 14 4" xfId="17283"/>
    <cellStyle name="Percent 140" xfId="27422"/>
    <cellStyle name="Percent 140 2" xfId="36692"/>
    <cellStyle name="Percent 140 2 2" xfId="45897"/>
    <cellStyle name="Percent 140 3" xfId="41437"/>
    <cellStyle name="Percent 140 4" xfId="50596"/>
    <cellStyle name="Percent 140 5" xfId="55225"/>
    <cellStyle name="Percent 141" xfId="27444"/>
    <cellStyle name="Percent 141 2" xfId="36693"/>
    <cellStyle name="Percent 141 2 2" xfId="45898"/>
    <cellStyle name="Percent 141 3" xfId="41457"/>
    <cellStyle name="Percent 141 4" xfId="50597"/>
    <cellStyle name="Percent 141 5" xfId="55226"/>
    <cellStyle name="Percent 142" xfId="27455"/>
    <cellStyle name="Percent 142 2" xfId="36694"/>
    <cellStyle name="Percent 142 2 2" xfId="45899"/>
    <cellStyle name="Percent 142 3" xfId="41465"/>
    <cellStyle name="Percent 142 4" xfId="50598"/>
    <cellStyle name="Percent 142 5" xfId="55227"/>
    <cellStyle name="Percent 143" xfId="27429"/>
    <cellStyle name="Percent 143 2" xfId="36695"/>
    <cellStyle name="Percent 143 2 2" xfId="45900"/>
    <cellStyle name="Percent 143 3" xfId="41445"/>
    <cellStyle name="Percent 143 4" xfId="50599"/>
    <cellStyle name="Percent 143 5" xfId="55228"/>
    <cellStyle name="Percent 144" xfId="46082"/>
    <cellStyle name="Percent 145" xfId="46084"/>
    <cellStyle name="Percent 146" xfId="46085"/>
    <cellStyle name="Percent 147" xfId="50768"/>
    <cellStyle name="Percent 148" xfId="49003"/>
    <cellStyle name="Percent 149" xfId="55412"/>
    <cellStyle name="Percent 15" xfId="935"/>
    <cellStyle name="Percent 15 2" xfId="18199"/>
    <cellStyle name="Percent 15 2 2" xfId="23149"/>
    <cellStyle name="Percent 15 2 2 2" xfId="25990"/>
    <cellStyle name="Percent 15 2 2 2 2" xfId="36698"/>
    <cellStyle name="Percent 15 2 2 2 2 2" xfId="45903"/>
    <cellStyle name="Percent 15 2 2 2 3" xfId="39997"/>
    <cellStyle name="Percent 15 2 2 2 4" xfId="50602"/>
    <cellStyle name="Percent 15 2 2 2 5" xfId="55231"/>
    <cellStyle name="Percent 15 2 2 3" xfId="27273"/>
    <cellStyle name="Percent 15 2 2 3 2" xfId="36699"/>
    <cellStyle name="Percent 15 2 2 3 2 2" xfId="45904"/>
    <cellStyle name="Percent 15 2 2 3 3" xfId="41299"/>
    <cellStyle name="Percent 15 2 2 3 4" xfId="50603"/>
    <cellStyle name="Percent 15 2 2 3 5" xfId="55232"/>
    <cellStyle name="Percent 15 2 2 4" xfId="36697"/>
    <cellStyle name="Percent 15 2 2 4 2" xfId="45902"/>
    <cellStyle name="Percent 15 2 2 5" xfId="38697"/>
    <cellStyle name="Percent 15 2 2 6" xfId="50601"/>
    <cellStyle name="Percent 15 2 2 7" xfId="55230"/>
    <cellStyle name="Percent 15 2 3" xfId="20934"/>
    <cellStyle name="Percent 15 2 3 2" xfId="36700"/>
    <cellStyle name="Percent 15 2 3 2 2" xfId="45905"/>
    <cellStyle name="Percent 15 2 3 3" xfId="38047"/>
    <cellStyle name="Percent 15 2 3 4" xfId="50604"/>
    <cellStyle name="Percent 15 2 3 5" xfId="55233"/>
    <cellStyle name="Percent 15 2 4" xfId="25356"/>
    <cellStyle name="Percent 15 2 4 2" xfId="36701"/>
    <cellStyle name="Percent 15 2 4 2 2" xfId="45906"/>
    <cellStyle name="Percent 15 2 4 3" xfId="39348"/>
    <cellStyle name="Percent 15 2 4 4" xfId="50605"/>
    <cellStyle name="Percent 15 2 4 5" xfId="55234"/>
    <cellStyle name="Percent 15 2 5" xfId="26636"/>
    <cellStyle name="Percent 15 2 5 2" xfId="36702"/>
    <cellStyle name="Percent 15 2 5 2 2" xfId="45907"/>
    <cellStyle name="Percent 15 2 5 3" xfId="40647"/>
    <cellStyle name="Percent 15 2 5 4" xfId="50606"/>
    <cellStyle name="Percent 15 2 5 5" xfId="55235"/>
    <cellStyle name="Percent 15 2 6" xfId="36696"/>
    <cellStyle name="Percent 15 2 6 2" xfId="45901"/>
    <cellStyle name="Percent 15 2 7" xfId="37387"/>
    <cellStyle name="Percent 15 2 8" xfId="50600"/>
    <cellStyle name="Percent 15 2 9" xfId="55229"/>
    <cellStyle name="Percent 15 3" xfId="18410"/>
    <cellStyle name="Percent 15 4" xfId="17284"/>
    <cellStyle name="Percent 150" xfId="55415"/>
    <cellStyle name="Percent 151" xfId="55414"/>
    <cellStyle name="Percent 152" xfId="17276"/>
    <cellStyle name="Percent 153" xfId="12517"/>
    <cellStyle name="Percent 16" xfId="1431"/>
    <cellStyle name="Percent 16 2" xfId="18207"/>
    <cellStyle name="Percent 16 2 2" xfId="23156"/>
    <cellStyle name="Percent 16 2 2 2" xfId="25997"/>
    <cellStyle name="Percent 16 2 2 2 2" xfId="36705"/>
    <cellStyle name="Percent 16 2 2 2 2 2" xfId="45910"/>
    <cellStyle name="Percent 16 2 2 2 3" xfId="40005"/>
    <cellStyle name="Percent 16 2 2 2 4" xfId="50609"/>
    <cellStyle name="Percent 16 2 2 2 5" xfId="55238"/>
    <cellStyle name="Percent 16 2 2 3" xfId="27281"/>
    <cellStyle name="Percent 16 2 2 3 2" xfId="36706"/>
    <cellStyle name="Percent 16 2 2 3 2 2" xfId="45911"/>
    <cellStyle name="Percent 16 2 2 3 3" xfId="41307"/>
    <cellStyle name="Percent 16 2 2 3 4" xfId="50610"/>
    <cellStyle name="Percent 16 2 2 3 5" xfId="55239"/>
    <cellStyle name="Percent 16 2 2 4" xfId="36704"/>
    <cellStyle name="Percent 16 2 2 4 2" xfId="45909"/>
    <cellStyle name="Percent 16 2 2 5" xfId="38705"/>
    <cellStyle name="Percent 16 2 2 6" xfId="50608"/>
    <cellStyle name="Percent 16 2 2 7" xfId="55237"/>
    <cellStyle name="Percent 16 2 3" xfId="20942"/>
    <cellStyle name="Percent 16 2 3 2" xfId="36707"/>
    <cellStyle name="Percent 16 2 3 2 2" xfId="45912"/>
    <cellStyle name="Percent 16 2 3 3" xfId="38055"/>
    <cellStyle name="Percent 16 2 3 4" xfId="50611"/>
    <cellStyle name="Percent 16 2 3 5" xfId="55240"/>
    <cellStyle name="Percent 16 2 4" xfId="25364"/>
    <cellStyle name="Percent 16 2 4 2" xfId="36708"/>
    <cellStyle name="Percent 16 2 4 2 2" xfId="45913"/>
    <cellStyle name="Percent 16 2 4 3" xfId="39356"/>
    <cellStyle name="Percent 16 2 4 4" xfId="50612"/>
    <cellStyle name="Percent 16 2 4 5" xfId="55241"/>
    <cellStyle name="Percent 16 2 5" xfId="26644"/>
    <cellStyle name="Percent 16 2 5 2" xfId="36709"/>
    <cellStyle name="Percent 16 2 5 2 2" xfId="45914"/>
    <cellStyle name="Percent 16 2 5 3" xfId="40655"/>
    <cellStyle name="Percent 16 2 5 4" xfId="50613"/>
    <cellStyle name="Percent 16 2 5 5" xfId="55242"/>
    <cellStyle name="Percent 16 2 6" xfId="36703"/>
    <cellStyle name="Percent 16 2 6 2" xfId="45908"/>
    <cellStyle name="Percent 16 2 7" xfId="37395"/>
    <cellStyle name="Percent 16 2 8" xfId="50607"/>
    <cellStyle name="Percent 16 2 9" xfId="55236"/>
    <cellStyle name="Percent 16 3" xfId="18420"/>
    <cellStyle name="Percent 16 4" xfId="17285"/>
    <cellStyle name="Percent 17" xfId="951"/>
    <cellStyle name="Percent 17 2" xfId="18193"/>
    <cellStyle name="Percent 17 2 2" xfId="23143"/>
    <cellStyle name="Percent 17 2 2 2" xfId="25984"/>
    <cellStyle name="Percent 17 2 2 2 2" xfId="36712"/>
    <cellStyle name="Percent 17 2 2 2 2 2" xfId="45917"/>
    <cellStyle name="Percent 17 2 2 2 3" xfId="39991"/>
    <cellStyle name="Percent 17 2 2 2 4" xfId="50616"/>
    <cellStyle name="Percent 17 2 2 2 5" xfId="55245"/>
    <cellStyle name="Percent 17 2 2 3" xfId="27267"/>
    <cellStyle name="Percent 17 2 2 3 2" xfId="36713"/>
    <cellStyle name="Percent 17 2 2 3 2 2" xfId="45918"/>
    <cellStyle name="Percent 17 2 2 3 3" xfId="41293"/>
    <cellStyle name="Percent 17 2 2 3 4" xfId="50617"/>
    <cellStyle name="Percent 17 2 2 3 5" xfId="55246"/>
    <cellStyle name="Percent 17 2 2 4" xfId="36711"/>
    <cellStyle name="Percent 17 2 2 4 2" xfId="45916"/>
    <cellStyle name="Percent 17 2 2 5" xfId="38691"/>
    <cellStyle name="Percent 17 2 2 6" xfId="50615"/>
    <cellStyle name="Percent 17 2 2 7" xfId="55244"/>
    <cellStyle name="Percent 17 2 3" xfId="20928"/>
    <cellStyle name="Percent 17 2 3 2" xfId="36714"/>
    <cellStyle name="Percent 17 2 3 2 2" xfId="45919"/>
    <cellStyle name="Percent 17 2 3 3" xfId="38041"/>
    <cellStyle name="Percent 17 2 3 4" xfId="50618"/>
    <cellStyle name="Percent 17 2 3 5" xfId="55247"/>
    <cellStyle name="Percent 17 2 4" xfId="25350"/>
    <cellStyle name="Percent 17 2 4 2" xfId="36715"/>
    <cellStyle name="Percent 17 2 4 2 2" xfId="45920"/>
    <cellStyle name="Percent 17 2 4 3" xfId="39342"/>
    <cellStyle name="Percent 17 2 4 4" xfId="50619"/>
    <cellStyle name="Percent 17 2 4 5" xfId="55248"/>
    <cellStyle name="Percent 17 2 5" xfId="26630"/>
    <cellStyle name="Percent 17 2 5 2" xfId="36716"/>
    <cellStyle name="Percent 17 2 5 2 2" xfId="45921"/>
    <cellStyle name="Percent 17 2 5 3" xfId="40641"/>
    <cellStyle name="Percent 17 2 5 4" xfId="50620"/>
    <cellStyle name="Percent 17 2 5 5" xfId="55249"/>
    <cellStyle name="Percent 17 2 6" xfId="36710"/>
    <cellStyle name="Percent 17 2 6 2" xfId="45915"/>
    <cellStyle name="Percent 17 2 7" xfId="37381"/>
    <cellStyle name="Percent 17 2 8" xfId="50614"/>
    <cellStyle name="Percent 17 2 9" xfId="55243"/>
    <cellStyle name="Percent 17 3" xfId="18400"/>
    <cellStyle name="Percent 17 4" xfId="17286"/>
    <cellStyle name="Percent 18" xfId="960"/>
    <cellStyle name="Percent 18 2" xfId="18209"/>
    <cellStyle name="Percent 18 2 2" xfId="23158"/>
    <cellStyle name="Percent 18 2 2 2" xfId="25999"/>
    <cellStyle name="Percent 18 2 2 2 2" xfId="36719"/>
    <cellStyle name="Percent 18 2 2 2 2 2" xfId="45924"/>
    <cellStyle name="Percent 18 2 2 2 3" xfId="40007"/>
    <cellStyle name="Percent 18 2 2 2 4" xfId="50623"/>
    <cellStyle name="Percent 18 2 2 2 5" xfId="55252"/>
    <cellStyle name="Percent 18 2 2 3" xfId="27283"/>
    <cellStyle name="Percent 18 2 2 3 2" xfId="36720"/>
    <cellStyle name="Percent 18 2 2 3 2 2" xfId="45925"/>
    <cellStyle name="Percent 18 2 2 3 3" xfId="41309"/>
    <cellStyle name="Percent 18 2 2 3 4" xfId="50624"/>
    <cellStyle name="Percent 18 2 2 3 5" xfId="55253"/>
    <cellStyle name="Percent 18 2 2 4" xfId="36718"/>
    <cellStyle name="Percent 18 2 2 4 2" xfId="45923"/>
    <cellStyle name="Percent 18 2 2 5" xfId="38707"/>
    <cellStyle name="Percent 18 2 2 6" xfId="50622"/>
    <cellStyle name="Percent 18 2 2 7" xfId="55251"/>
    <cellStyle name="Percent 18 2 3" xfId="20944"/>
    <cellStyle name="Percent 18 2 3 2" xfId="36721"/>
    <cellStyle name="Percent 18 2 3 2 2" xfId="45926"/>
    <cellStyle name="Percent 18 2 3 3" xfId="38057"/>
    <cellStyle name="Percent 18 2 3 4" xfId="50625"/>
    <cellStyle name="Percent 18 2 3 5" xfId="55254"/>
    <cellStyle name="Percent 18 2 4" xfId="25366"/>
    <cellStyle name="Percent 18 2 4 2" xfId="36722"/>
    <cellStyle name="Percent 18 2 4 2 2" xfId="45927"/>
    <cellStyle name="Percent 18 2 4 3" xfId="39358"/>
    <cellStyle name="Percent 18 2 4 4" xfId="50626"/>
    <cellStyle name="Percent 18 2 4 5" xfId="55255"/>
    <cellStyle name="Percent 18 2 5" xfId="26646"/>
    <cellStyle name="Percent 18 2 5 2" xfId="36723"/>
    <cellStyle name="Percent 18 2 5 2 2" xfId="45928"/>
    <cellStyle name="Percent 18 2 5 3" xfId="40657"/>
    <cellStyle name="Percent 18 2 5 4" xfId="50627"/>
    <cellStyle name="Percent 18 2 5 5" xfId="55256"/>
    <cellStyle name="Percent 18 2 6" xfId="36717"/>
    <cellStyle name="Percent 18 2 6 2" xfId="45922"/>
    <cellStyle name="Percent 18 2 7" xfId="37397"/>
    <cellStyle name="Percent 18 2 8" xfId="50621"/>
    <cellStyle name="Percent 18 2 9" xfId="55250"/>
    <cellStyle name="Percent 18 3" xfId="18411"/>
    <cellStyle name="Percent 18 4" xfId="17287"/>
    <cellStyle name="Percent 19" xfId="937"/>
    <cellStyle name="Percent 19 2" xfId="18200"/>
    <cellStyle name="Percent 19 2 2" xfId="23150"/>
    <cellStyle name="Percent 19 2 2 2" xfId="25991"/>
    <cellStyle name="Percent 19 2 2 2 2" xfId="36726"/>
    <cellStyle name="Percent 19 2 2 2 2 2" xfId="45931"/>
    <cellStyle name="Percent 19 2 2 2 3" xfId="39998"/>
    <cellStyle name="Percent 19 2 2 2 4" xfId="50630"/>
    <cellStyle name="Percent 19 2 2 2 5" xfId="55259"/>
    <cellStyle name="Percent 19 2 2 3" xfId="27274"/>
    <cellStyle name="Percent 19 2 2 3 2" xfId="36727"/>
    <cellStyle name="Percent 19 2 2 3 2 2" xfId="45932"/>
    <cellStyle name="Percent 19 2 2 3 3" xfId="41300"/>
    <cellStyle name="Percent 19 2 2 3 4" xfId="50631"/>
    <cellStyle name="Percent 19 2 2 3 5" xfId="55260"/>
    <cellStyle name="Percent 19 2 2 4" xfId="36725"/>
    <cellStyle name="Percent 19 2 2 4 2" xfId="45930"/>
    <cellStyle name="Percent 19 2 2 5" xfId="38698"/>
    <cellStyle name="Percent 19 2 2 6" xfId="50629"/>
    <cellStyle name="Percent 19 2 2 7" xfId="55258"/>
    <cellStyle name="Percent 19 2 3" xfId="20935"/>
    <cellStyle name="Percent 19 2 3 2" xfId="36728"/>
    <cellStyle name="Percent 19 2 3 2 2" xfId="45933"/>
    <cellStyle name="Percent 19 2 3 3" xfId="38048"/>
    <cellStyle name="Percent 19 2 3 4" xfId="50632"/>
    <cellStyle name="Percent 19 2 3 5" xfId="55261"/>
    <cellStyle name="Percent 19 2 4" xfId="25357"/>
    <cellStyle name="Percent 19 2 4 2" xfId="36729"/>
    <cellStyle name="Percent 19 2 4 2 2" xfId="45934"/>
    <cellStyle name="Percent 19 2 4 3" xfId="39349"/>
    <cellStyle name="Percent 19 2 4 4" xfId="50633"/>
    <cellStyle name="Percent 19 2 4 5" xfId="55262"/>
    <cellStyle name="Percent 19 2 5" xfId="26637"/>
    <cellStyle name="Percent 19 2 5 2" xfId="36730"/>
    <cellStyle name="Percent 19 2 5 2 2" xfId="45935"/>
    <cellStyle name="Percent 19 2 5 3" xfId="40648"/>
    <cellStyle name="Percent 19 2 5 4" xfId="50634"/>
    <cellStyle name="Percent 19 2 5 5" xfId="55263"/>
    <cellStyle name="Percent 19 2 6" xfId="36724"/>
    <cellStyle name="Percent 19 2 6 2" xfId="45929"/>
    <cellStyle name="Percent 19 2 7" xfId="37388"/>
    <cellStyle name="Percent 19 2 8" xfId="50628"/>
    <cellStyle name="Percent 19 2 9" xfId="55257"/>
    <cellStyle name="Percent 19 3" xfId="18413"/>
    <cellStyle name="Percent 19 4" xfId="17288"/>
    <cellStyle name="Percent 2" xfId="20"/>
    <cellStyle name="Percent 2 10" xfId="16435"/>
    <cellStyle name="Percent 2 10 2" xfId="16436"/>
    <cellStyle name="Percent 2 10 2 2" xfId="16437"/>
    <cellStyle name="Percent 2 10 3" xfId="16438"/>
    <cellStyle name="Percent 2 11" xfId="16439"/>
    <cellStyle name="Percent 2 12" xfId="16440"/>
    <cellStyle name="Percent 2 12 2" xfId="16441"/>
    <cellStyle name="Percent 2 12 2 2" xfId="16442"/>
    <cellStyle name="Percent 2 12 3" xfId="16443"/>
    <cellStyle name="Percent 2 13" xfId="16444"/>
    <cellStyle name="Percent 2 13 2" xfId="16445"/>
    <cellStyle name="Percent 2 14" xfId="16446"/>
    <cellStyle name="Percent 2 15" xfId="16447"/>
    <cellStyle name="Percent 2 16" xfId="16448"/>
    <cellStyle name="Percent 2 17" xfId="16449"/>
    <cellStyle name="Percent 2 18" xfId="16450"/>
    <cellStyle name="Percent 2 19" xfId="16451"/>
    <cellStyle name="Percent 2 2" xfId="24"/>
    <cellStyle name="Percent 2 2 10" xfId="2210"/>
    <cellStyle name="Percent 2 2 10 2" xfId="3687"/>
    <cellStyle name="Percent 2 2 10 2 2" xfId="6588"/>
    <cellStyle name="Percent 2 2 10 2 2 2" xfId="12364"/>
    <cellStyle name="Percent 2 2 10 2 3" xfId="9479"/>
    <cellStyle name="Percent 2 2 10 3" xfId="5148"/>
    <cellStyle name="Percent 2 2 10 3 2" xfId="10924"/>
    <cellStyle name="Percent 2 2 10 4" xfId="8039"/>
    <cellStyle name="Percent 2 2 11" xfId="1480"/>
    <cellStyle name="Percent 2 2 11 2" xfId="2967"/>
    <cellStyle name="Percent 2 2 11 2 2" xfId="5868"/>
    <cellStyle name="Percent 2 2 11 2 2 2" xfId="11644"/>
    <cellStyle name="Percent 2 2 11 2 3" xfId="8759"/>
    <cellStyle name="Percent 2 2 11 3" xfId="4428"/>
    <cellStyle name="Percent 2 2 11 3 2" xfId="10204"/>
    <cellStyle name="Percent 2 2 11 4" xfId="7319"/>
    <cellStyle name="Percent 2 2 12" xfId="2284"/>
    <cellStyle name="Percent 2 2 12 2" xfId="5202"/>
    <cellStyle name="Percent 2 2 12 2 2" xfId="10978"/>
    <cellStyle name="Percent 2 2 12 3" xfId="8093"/>
    <cellStyle name="Percent 2 2 13" xfId="3760"/>
    <cellStyle name="Percent 2 2 13 2" xfId="9538"/>
    <cellStyle name="Percent 2 2 14" xfId="6652"/>
    <cellStyle name="Percent 2 2 15" xfId="12458"/>
    <cellStyle name="Percent 2 2 2" xfId="645"/>
    <cellStyle name="Percent 2 2 2 10" xfId="2313"/>
    <cellStyle name="Percent 2 2 2 10 2" xfId="5218"/>
    <cellStyle name="Percent 2 2 2 10 2 2" xfId="10994"/>
    <cellStyle name="Percent 2 2 2 10 3" xfId="8109"/>
    <cellStyle name="Percent 2 2 2 11" xfId="3778"/>
    <cellStyle name="Percent 2 2 2 11 2" xfId="9554"/>
    <cellStyle name="Percent 2 2 2 12" xfId="6669"/>
    <cellStyle name="Percent 2 2 2 13" xfId="16452"/>
    <cellStyle name="Percent 2 2 2 2" xfId="682"/>
    <cellStyle name="Percent 2 2 2 2 10" xfId="3808"/>
    <cellStyle name="Percent 2 2 2 2 10 2" xfId="9584"/>
    <cellStyle name="Percent 2 2 2 2 11" xfId="6699"/>
    <cellStyle name="Percent 2 2 2 2 12" xfId="18139"/>
    <cellStyle name="Percent 2 2 2 2 2" xfId="855"/>
    <cellStyle name="Percent 2 2 2 2 2 2" xfId="1186"/>
    <cellStyle name="Percent 2 2 2 2 2 2 2" xfId="1419"/>
    <cellStyle name="Percent 2 2 2 2 2 2 2 2" xfId="2123"/>
    <cellStyle name="Percent 2 2 2 2 2 2 2 2 2" xfId="3606"/>
    <cellStyle name="Percent 2 2 2 2 2 2 2 2 2 2" xfId="6507"/>
    <cellStyle name="Percent 2 2 2 2 2 2 2 2 2 2 2" xfId="12283"/>
    <cellStyle name="Percent 2 2 2 2 2 2 2 2 2 3" xfId="9398"/>
    <cellStyle name="Percent 2 2 2 2 2 2 2 2 3" xfId="5067"/>
    <cellStyle name="Percent 2 2 2 2 2 2 2 2 3 2" xfId="10843"/>
    <cellStyle name="Percent 2 2 2 2 2 2 2 2 4" xfId="7958"/>
    <cellStyle name="Percent 2 2 2 2 2 2 2 3" xfId="2948"/>
    <cellStyle name="Percent 2 2 2 2 2 2 2 3 2" xfId="5849"/>
    <cellStyle name="Percent 2 2 2 2 2 2 2 3 2 2" xfId="11625"/>
    <cellStyle name="Percent 2 2 2 2 2 2 2 3 3" xfId="8740"/>
    <cellStyle name="Percent 2 2 2 2 2 2 2 4" xfId="4409"/>
    <cellStyle name="Percent 2 2 2 2 2 2 2 4 2" xfId="10185"/>
    <cellStyle name="Percent 2 2 2 2 2 2 2 5" xfId="7300"/>
    <cellStyle name="Percent 2 2 2 2 2 2 3" xfId="1890"/>
    <cellStyle name="Percent 2 2 2 2 2 2 3 2" xfId="3373"/>
    <cellStyle name="Percent 2 2 2 2 2 2 3 2 2" xfId="6274"/>
    <cellStyle name="Percent 2 2 2 2 2 2 3 2 2 2" xfId="12050"/>
    <cellStyle name="Percent 2 2 2 2 2 2 3 2 3" xfId="9165"/>
    <cellStyle name="Percent 2 2 2 2 2 2 3 3" xfId="4834"/>
    <cellStyle name="Percent 2 2 2 2 2 2 3 3 2" xfId="10610"/>
    <cellStyle name="Percent 2 2 2 2 2 2 3 4" xfId="7725"/>
    <cellStyle name="Percent 2 2 2 2 2 2 4" xfId="2715"/>
    <cellStyle name="Percent 2 2 2 2 2 2 4 2" xfId="5616"/>
    <cellStyle name="Percent 2 2 2 2 2 2 4 2 2" xfId="11392"/>
    <cellStyle name="Percent 2 2 2 2 2 2 4 3" xfId="8507"/>
    <cellStyle name="Percent 2 2 2 2 2 2 5" xfId="4176"/>
    <cellStyle name="Percent 2 2 2 2 2 2 5 2" xfId="9952"/>
    <cellStyle name="Percent 2 2 2 2 2 2 6" xfId="7067"/>
    <cellStyle name="Percent 2 2 2 2 2 3" xfId="1303"/>
    <cellStyle name="Percent 2 2 2 2 2 3 2" xfId="2007"/>
    <cellStyle name="Percent 2 2 2 2 2 3 2 2" xfId="3490"/>
    <cellStyle name="Percent 2 2 2 2 2 3 2 2 2" xfId="6391"/>
    <cellStyle name="Percent 2 2 2 2 2 3 2 2 2 2" xfId="12167"/>
    <cellStyle name="Percent 2 2 2 2 2 3 2 2 3" xfId="9282"/>
    <cellStyle name="Percent 2 2 2 2 2 3 2 3" xfId="4951"/>
    <cellStyle name="Percent 2 2 2 2 2 3 2 3 2" xfId="10727"/>
    <cellStyle name="Percent 2 2 2 2 2 3 2 4" xfId="7842"/>
    <cellStyle name="Percent 2 2 2 2 2 3 3" xfId="2832"/>
    <cellStyle name="Percent 2 2 2 2 2 3 3 2" xfId="5733"/>
    <cellStyle name="Percent 2 2 2 2 2 3 3 2 2" xfId="11509"/>
    <cellStyle name="Percent 2 2 2 2 2 3 3 3" xfId="8624"/>
    <cellStyle name="Percent 2 2 2 2 2 3 4" xfId="4293"/>
    <cellStyle name="Percent 2 2 2 2 2 3 4 2" xfId="10069"/>
    <cellStyle name="Percent 2 2 2 2 2 3 5" xfId="7184"/>
    <cellStyle name="Percent 2 2 2 2 2 4" xfId="1067"/>
    <cellStyle name="Percent 2 2 2 2 2 4 2" xfId="1774"/>
    <cellStyle name="Percent 2 2 2 2 2 4 2 2" xfId="3257"/>
    <cellStyle name="Percent 2 2 2 2 2 4 2 2 2" xfId="6158"/>
    <cellStyle name="Percent 2 2 2 2 2 4 2 2 2 2" xfId="11934"/>
    <cellStyle name="Percent 2 2 2 2 2 4 2 2 3" xfId="9049"/>
    <cellStyle name="Percent 2 2 2 2 2 4 2 3" xfId="4718"/>
    <cellStyle name="Percent 2 2 2 2 2 4 2 3 2" xfId="10494"/>
    <cellStyle name="Percent 2 2 2 2 2 4 2 4" xfId="7609"/>
    <cellStyle name="Percent 2 2 2 2 2 4 3" xfId="2598"/>
    <cellStyle name="Percent 2 2 2 2 2 4 3 2" xfId="5500"/>
    <cellStyle name="Percent 2 2 2 2 2 4 3 2 2" xfId="11276"/>
    <cellStyle name="Percent 2 2 2 2 2 4 3 3" xfId="8391"/>
    <cellStyle name="Percent 2 2 2 2 2 4 4" xfId="4060"/>
    <cellStyle name="Percent 2 2 2 2 2 4 4 2" xfId="9836"/>
    <cellStyle name="Percent 2 2 2 2 2 4 5" xfId="6951"/>
    <cellStyle name="Percent 2 2 2 2 2 5" xfId="1602"/>
    <cellStyle name="Percent 2 2 2 2 2 5 2" xfId="3086"/>
    <cellStyle name="Percent 2 2 2 2 2 5 2 2" xfId="5987"/>
    <cellStyle name="Percent 2 2 2 2 2 5 2 2 2" xfId="11763"/>
    <cellStyle name="Percent 2 2 2 2 2 5 2 3" xfId="8878"/>
    <cellStyle name="Percent 2 2 2 2 2 5 3" xfId="4547"/>
    <cellStyle name="Percent 2 2 2 2 2 5 3 2" xfId="10323"/>
    <cellStyle name="Percent 2 2 2 2 2 5 4" xfId="7438"/>
    <cellStyle name="Percent 2 2 2 2 2 6" xfId="2425"/>
    <cellStyle name="Percent 2 2 2 2 2 6 2" xfId="5329"/>
    <cellStyle name="Percent 2 2 2 2 2 6 2 2" xfId="11105"/>
    <cellStyle name="Percent 2 2 2 2 2 6 3" xfId="8220"/>
    <cellStyle name="Percent 2 2 2 2 2 7" xfId="3889"/>
    <cellStyle name="Percent 2 2 2 2 2 7 2" xfId="9665"/>
    <cellStyle name="Percent 2 2 2 2 2 8" xfId="6780"/>
    <cellStyle name="Percent 2 2 2 2 3" xfId="925"/>
    <cellStyle name="Percent 2 2 2 2 3 2" xfId="1363"/>
    <cellStyle name="Percent 2 2 2 2 3 2 2" xfId="2067"/>
    <cellStyle name="Percent 2 2 2 2 3 2 2 2" xfId="3550"/>
    <cellStyle name="Percent 2 2 2 2 3 2 2 2 2" xfId="6451"/>
    <cellStyle name="Percent 2 2 2 2 3 2 2 2 2 2" xfId="12227"/>
    <cellStyle name="Percent 2 2 2 2 3 2 2 2 3" xfId="9342"/>
    <cellStyle name="Percent 2 2 2 2 3 2 2 3" xfId="5011"/>
    <cellStyle name="Percent 2 2 2 2 3 2 2 3 2" xfId="10787"/>
    <cellStyle name="Percent 2 2 2 2 3 2 2 4" xfId="7902"/>
    <cellStyle name="Percent 2 2 2 2 3 2 3" xfId="2892"/>
    <cellStyle name="Percent 2 2 2 2 3 2 3 2" xfId="5793"/>
    <cellStyle name="Percent 2 2 2 2 3 2 3 2 2" xfId="11569"/>
    <cellStyle name="Percent 2 2 2 2 3 2 3 3" xfId="8684"/>
    <cellStyle name="Percent 2 2 2 2 3 2 4" xfId="4353"/>
    <cellStyle name="Percent 2 2 2 2 3 2 4 2" xfId="10129"/>
    <cellStyle name="Percent 2 2 2 2 3 2 5" xfId="7244"/>
    <cellStyle name="Percent 2 2 2 2 3 3" xfId="1130"/>
    <cellStyle name="Percent 2 2 2 2 3 3 2" xfId="1834"/>
    <cellStyle name="Percent 2 2 2 2 3 3 2 2" xfId="3317"/>
    <cellStyle name="Percent 2 2 2 2 3 3 2 2 2" xfId="6218"/>
    <cellStyle name="Percent 2 2 2 2 3 3 2 2 2 2" xfId="11994"/>
    <cellStyle name="Percent 2 2 2 2 3 3 2 2 3" xfId="9109"/>
    <cellStyle name="Percent 2 2 2 2 3 3 2 3" xfId="4778"/>
    <cellStyle name="Percent 2 2 2 2 3 3 2 3 2" xfId="10554"/>
    <cellStyle name="Percent 2 2 2 2 3 3 2 4" xfId="7669"/>
    <cellStyle name="Percent 2 2 2 2 3 3 3" xfId="2659"/>
    <cellStyle name="Percent 2 2 2 2 3 3 3 2" xfId="5560"/>
    <cellStyle name="Percent 2 2 2 2 3 3 3 2 2" xfId="11336"/>
    <cellStyle name="Percent 2 2 2 2 3 3 3 3" xfId="8451"/>
    <cellStyle name="Percent 2 2 2 2 3 3 4" xfId="4120"/>
    <cellStyle name="Percent 2 2 2 2 3 3 4 2" xfId="9896"/>
    <cellStyle name="Percent 2 2 2 2 3 3 5" xfId="7011"/>
    <cellStyle name="Percent 2 2 2 2 3 4" xfId="1659"/>
    <cellStyle name="Percent 2 2 2 2 3 4 2" xfId="3142"/>
    <cellStyle name="Percent 2 2 2 2 3 4 2 2" xfId="6043"/>
    <cellStyle name="Percent 2 2 2 2 3 4 2 2 2" xfId="11819"/>
    <cellStyle name="Percent 2 2 2 2 3 4 2 3" xfId="8934"/>
    <cellStyle name="Percent 2 2 2 2 3 4 3" xfId="4603"/>
    <cellStyle name="Percent 2 2 2 2 3 4 3 2" xfId="10379"/>
    <cellStyle name="Percent 2 2 2 2 3 4 4" xfId="7494"/>
    <cellStyle name="Percent 2 2 2 2 3 5" xfId="2482"/>
    <cellStyle name="Percent 2 2 2 2 3 5 2" xfId="5385"/>
    <cellStyle name="Percent 2 2 2 2 3 5 2 2" xfId="11161"/>
    <cellStyle name="Percent 2 2 2 2 3 5 3" xfId="8276"/>
    <cellStyle name="Percent 2 2 2 2 3 6" xfId="3945"/>
    <cellStyle name="Percent 2 2 2 2 3 6 2" xfId="9721"/>
    <cellStyle name="Percent 2 2 2 2 3 7" xfId="6836"/>
    <cellStyle name="Percent 2 2 2 2 4" xfId="1247"/>
    <cellStyle name="Percent 2 2 2 2 4 2" xfId="1951"/>
    <cellStyle name="Percent 2 2 2 2 4 2 2" xfId="3434"/>
    <cellStyle name="Percent 2 2 2 2 4 2 2 2" xfId="6335"/>
    <cellStyle name="Percent 2 2 2 2 4 2 2 2 2" xfId="12111"/>
    <cellStyle name="Percent 2 2 2 2 4 2 2 3" xfId="9226"/>
    <cellStyle name="Percent 2 2 2 2 4 2 3" xfId="4895"/>
    <cellStyle name="Percent 2 2 2 2 4 2 3 2" xfId="10671"/>
    <cellStyle name="Percent 2 2 2 2 4 2 4" xfId="7786"/>
    <cellStyle name="Percent 2 2 2 2 4 3" xfId="2776"/>
    <cellStyle name="Percent 2 2 2 2 4 3 2" xfId="5677"/>
    <cellStyle name="Percent 2 2 2 2 4 3 2 2" xfId="11453"/>
    <cellStyle name="Percent 2 2 2 2 4 3 3" xfId="8568"/>
    <cellStyle name="Percent 2 2 2 2 4 4" xfId="4237"/>
    <cellStyle name="Percent 2 2 2 2 4 4 2" xfId="10013"/>
    <cellStyle name="Percent 2 2 2 2 4 5" xfId="7128"/>
    <cellStyle name="Percent 2 2 2 2 5" xfId="1010"/>
    <cellStyle name="Percent 2 2 2 2 5 2" xfId="1718"/>
    <cellStyle name="Percent 2 2 2 2 5 2 2" xfId="3201"/>
    <cellStyle name="Percent 2 2 2 2 5 2 2 2" xfId="6102"/>
    <cellStyle name="Percent 2 2 2 2 5 2 2 2 2" xfId="11878"/>
    <cellStyle name="Percent 2 2 2 2 5 2 2 3" xfId="8993"/>
    <cellStyle name="Percent 2 2 2 2 5 2 3" xfId="4662"/>
    <cellStyle name="Percent 2 2 2 2 5 2 3 2" xfId="10438"/>
    <cellStyle name="Percent 2 2 2 2 5 2 4" xfId="7553"/>
    <cellStyle name="Percent 2 2 2 2 5 3" xfId="2542"/>
    <cellStyle name="Percent 2 2 2 2 5 3 2" xfId="5444"/>
    <cellStyle name="Percent 2 2 2 2 5 3 2 2" xfId="11220"/>
    <cellStyle name="Percent 2 2 2 2 5 3 3" xfId="8335"/>
    <cellStyle name="Percent 2 2 2 2 5 4" xfId="4004"/>
    <cellStyle name="Percent 2 2 2 2 5 4 2" xfId="9780"/>
    <cellStyle name="Percent 2 2 2 2 5 5" xfId="6895"/>
    <cellStyle name="Percent 2 2 2 2 6" xfId="2185"/>
    <cellStyle name="Percent 2 2 2 2 6 2" xfId="3664"/>
    <cellStyle name="Percent 2 2 2 2 6 2 2" xfId="6565"/>
    <cellStyle name="Percent 2 2 2 2 6 2 2 2" xfId="12341"/>
    <cellStyle name="Percent 2 2 2 2 6 2 3" xfId="9456"/>
    <cellStyle name="Percent 2 2 2 2 6 3" xfId="5125"/>
    <cellStyle name="Percent 2 2 2 2 6 3 2" xfId="10901"/>
    <cellStyle name="Percent 2 2 2 2 6 4" xfId="8016"/>
    <cellStyle name="Percent 2 2 2 2 7" xfId="2244"/>
    <cellStyle name="Percent 2 2 2 2 7 2" xfId="3721"/>
    <cellStyle name="Percent 2 2 2 2 7 2 2" xfId="6622"/>
    <cellStyle name="Percent 2 2 2 2 7 2 2 2" xfId="12398"/>
    <cellStyle name="Percent 2 2 2 2 7 2 3" xfId="9513"/>
    <cellStyle name="Percent 2 2 2 2 7 3" xfId="5182"/>
    <cellStyle name="Percent 2 2 2 2 7 3 2" xfId="10958"/>
    <cellStyle name="Percent 2 2 2 2 7 4" xfId="8073"/>
    <cellStyle name="Percent 2 2 2 2 8" xfId="1519"/>
    <cellStyle name="Percent 2 2 2 2 8 2" xfId="3005"/>
    <cellStyle name="Percent 2 2 2 2 8 2 2" xfId="5906"/>
    <cellStyle name="Percent 2 2 2 2 8 2 2 2" xfId="11682"/>
    <cellStyle name="Percent 2 2 2 2 8 2 3" xfId="8797"/>
    <cellStyle name="Percent 2 2 2 2 8 3" xfId="4466"/>
    <cellStyle name="Percent 2 2 2 2 8 3 2" xfId="10242"/>
    <cellStyle name="Percent 2 2 2 2 8 4" xfId="7357"/>
    <cellStyle name="Percent 2 2 2 2 9" xfId="2343"/>
    <cellStyle name="Percent 2 2 2 2 9 2" xfId="5248"/>
    <cellStyle name="Percent 2 2 2 2 9 2 2" xfId="11024"/>
    <cellStyle name="Percent 2 2 2 2 9 3" xfId="8139"/>
    <cellStyle name="Percent 2 2 2 3" xfId="822"/>
    <cellStyle name="Percent 2 2 2 3 2" xfId="1156"/>
    <cellStyle name="Percent 2 2 2 3 2 2" xfId="1389"/>
    <cellStyle name="Percent 2 2 2 3 2 2 2" xfId="2093"/>
    <cellStyle name="Percent 2 2 2 3 2 2 2 2" xfId="3576"/>
    <cellStyle name="Percent 2 2 2 3 2 2 2 2 2" xfId="6477"/>
    <cellStyle name="Percent 2 2 2 3 2 2 2 2 2 2" xfId="12253"/>
    <cellStyle name="Percent 2 2 2 3 2 2 2 2 3" xfId="9368"/>
    <cellStyle name="Percent 2 2 2 3 2 2 2 3" xfId="5037"/>
    <cellStyle name="Percent 2 2 2 3 2 2 2 3 2" xfId="10813"/>
    <cellStyle name="Percent 2 2 2 3 2 2 2 4" xfId="7928"/>
    <cellStyle name="Percent 2 2 2 3 2 2 3" xfId="2918"/>
    <cellStyle name="Percent 2 2 2 3 2 2 3 2" xfId="5819"/>
    <cellStyle name="Percent 2 2 2 3 2 2 3 2 2" xfId="11595"/>
    <cellStyle name="Percent 2 2 2 3 2 2 3 3" xfId="8710"/>
    <cellStyle name="Percent 2 2 2 3 2 2 4" xfId="4379"/>
    <cellStyle name="Percent 2 2 2 3 2 2 4 2" xfId="10155"/>
    <cellStyle name="Percent 2 2 2 3 2 2 5" xfId="7270"/>
    <cellStyle name="Percent 2 2 2 3 2 3" xfId="1860"/>
    <cellStyle name="Percent 2 2 2 3 2 3 2" xfId="3343"/>
    <cellStyle name="Percent 2 2 2 3 2 3 2 2" xfId="6244"/>
    <cellStyle name="Percent 2 2 2 3 2 3 2 2 2" xfId="12020"/>
    <cellStyle name="Percent 2 2 2 3 2 3 2 3" xfId="9135"/>
    <cellStyle name="Percent 2 2 2 3 2 3 3" xfId="4804"/>
    <cellStyle name="Percent 2 2 2 3 2 3 3 2" xfId="10580"/>
    <cellStyle name="Percent 2 2 2 3 2 3 4" xfId="7695"/>
    <cellStyle name="Percent 2 2 2 3 2 4" xfId="2685"/>
    <cellStyle name="Percent 2 2 2 3 2 4 2" xfId="5586"/>
    <cellStyle name="Percent 2 2 2 3 2 4 2 2" xfId="11362"/>
    <cellStyle name="Percent 2 2 2 3 2 4 3" xfId="8477"/>
    <cellStyle name="Percent 2 2 2 3 2 5" xfId="4146"/>
    <cellStyle name="Percent 2 2 2 3 2 5 2" xfId="9922"/>
    <cellStyle name="Percent 2 2 2 3 2 6" xfId="7037"/>
    <cellStyle name="Percent 2 2 2 3 3" xfId="1273"/>
    <cellStyle name="Percent 2 2 2 3 3 2" xfId="1977"/>
    <cellStyle name="Percent 2 2 2 3 3 2 2" xfId="3460"/>
    <cellStyle name="Percent 2 2 2 3 3 2 2 2" xfId="6361"/>
    <cellStyle name="Percent 2 2 2 3 3 2 2 2 2" xfId="12137"/>
    <cellStyle name="Percent 2 2 2 3 3 2 2 3" xfId="9252"/>
    <cellStyle name="Percent 2 2 2 3 3 2 3" xfId="4921"/>
    <cellStyle name="Percent 2 2 2 3 3 2 3 2" xfId="10697"/>
    <cellStyle name="Percent 2 2 2 3 3 2 4" xfId="7812"/>
    <cellStyle name="Percent 2 2 2 3 3 3" xfId="2802"/>
    <cellStyle name="Percent 2 2 2 3 3 3 2" xfId="5703"/>
    <cellStyle name="Percent 2 2 2 3 3 3 2 2" xfId="11479"/>
    <cellStyle name="Percent 2 2 2 3 3 3 3" xfId="8594"/>
    <cellStyle name="Percent 2 2 2 3 3 4" xfId="4263"/>
    <cellStyle name="Percent 2 2 2 3 3 4 2" xfId="10039"/>
    <cellStyle name="Percent 2 2 2 3 3 5" xfId="7154"/>
    <cellStyle name="Percent 2 2 2 3 4" xfId="1037"/>
    <cellStyle name="Percent 2 2 2 3 4 2" xfId="1744"/>
    <cellStyle name="Percent 2 2 2 3 4 2 2" xfId="3227"/>
    <cellStyle name="Percent 2 2 2 3 4 2 2 2" xfId="6128"/>
    <cellStyle name="Percent 2 2 2 3 4 2 2 2 2" xfId="11904"/>
    <cellStyle name="Percent 2 2 2 3 4 2 2 3" xfId="9019"/>
    <cellStyle name="Percent 2 2 2 3 4 2 3" xfId="4688"/>
    <cellStyle name="Percent 2 2 2 3 4 2 3 2" xfId="10464"/>
    <cellStyle name="Percent 2 2 2 3 4 2 4" xfId="7579"/>
    <cellStyle name="Percent 2 2 2 3 4 3" xfId="2568"/>
    <cellStyle name="Percent 2 2 2 3 4 3 2" xfId="5470"/>
    <cellStyle name="Percent 2 2 2 3 4 3 2 2" xfId="11246"/>
    <cellStyle name="Percent 2 2 2 3 4 3 3" xfId="8361"/>
    <cellStyle name="Percent 2 2 2 3 4 4" xfId="4030"/>
    <cellStyle name="Percent 2 2 2 3 4 4 2" xfId="9806"/>
    <cellStyle name="Percent 2 2 2 3 4 5" xfId="6921"/>
    <cellStyle name="Percent 2 2 2 3 5" xfId="1572"/>
    <cellStyle name="Percent 2 2 2 3 5 2" xfId="3056"/>
    <cellStyle name="Percent 2 2 2 3 5 2 2" xfId="5957"/>
    <cellStyle name="Percent 2 2 2 3 5 2 2 2" xfId="11733"/>
    <cellStyle name="Percent 2 2 2 3 5 2 3" xfId="8848"/>
    <cellStyle name="Percent 2 2 2 3 5 3" xfId="4517"/>
    <cellStyle name="Percent 2 2 2 3 5 3 2" xfId="10293"/>
    <cellStyle name="Percent 2 2 2 3 5 4" xfId="7408"/>
    <cellStyle name="Percent 2 2 2 3 6" xfId="2395"/>
    <cellStyle name="Percent 2 2 2 3 6 2" xfId="5299"/>
    <cellStyle name="Percent 2 2 2 3 6 2 2" xfId="11075"/>
    <cellStyle name="Percent 2 2 2 3 6 3" xfId="8190"/>
    <cellStyle name="Percent 2 2 2 3 7" xfId="3859"/>
    <cellStyle name="Percent 2 2 2 3 7 2" xfId="9635"/>
    <cellStyle name="Percent 2 2 2 3 8" xfId="6750"/>
    <cellStyle name="Percent 2 2 2 4" xfId="895"/>
    <cellStyle name="Percent 2 2 2 4 2" xfId="1337"/>
    <cellStyle name="Percent 2 2 2 4 2 2" xfId="2041"/>
    <cellStyle name="Percent 2 2 2 4 2 2 2" xfId="3524"/>
    <cellStyle name="Percent 2 2 2 4 2 2 2 2" xfId="6425"/>
    <cellStyle name="Percent 2 2 2 4 2 2 2 2 2" xfId="12201"/>
    <cellStyle name="Percent 2 2 2 4 2 2 2 3" xfId="9316"/>
    <cellStyle name="Percent 2 2 2 4 2 2 3" xfId="4985"/>
    <cellStyle name="Percent 2 2 2 4 2 2 3 2" xfId="10761"/>
    <cellStyle name="Percent 2 2 2 4 2 2 4" xfId="7876"/>
    <cellStyle name="Percent 2 2 2 4 2 3" xfId="2866"/>
    <cellStyle name="Percent 2 2 2 4 2 3 2" xfId="5767"/>
    <cellStyle name="Percent 2 2 2 4 2 3 2 2" xfId="11543"/>
    <cellStyle name="Percent 2 2 2 4 2 3 3" xfId="8658"/>
    <cellStyle name="Percent 2 2 2 4 2 4" xfId="4327"/>
    <cellStyle name="Percent 2 2 2 4 2 4 2" xfId="10103"/>
    <cellStyle name="Percent 2 2 2 4 2 5" xfId="7218"/>
    <cellStyle name="Percent 2 2 2 4 3" xfId="1104"/>
    <cellStyle name="Percent 2 2 2 4 3 2" xfId="1808"/>
    <cellStyle name="Percent 2 2 2 4 3 2 2" xfId="3291"/>
    <cellStyle name="Percent 2 2 2 4 3 2 2 2" xfId="6192"/>
    <cellStyle name="Percent 2 2 2 4 3 2 2 2 2" xfId="11968"/>
    <cellStyle name="Percent 2 2 2 4 3 2 2 3" xfId="9083"/>
    <cellStyle name="Percent 2 2 2 4 3 2 3" xfId="4752"/>
    <cellStyle name="Percent 2 2 2 4 3 2 3 2" xfId="10528"/>
    <cellStyle name="Percent 2 2 2 4 3 2 4" xfId="7643"/>
    <cellStyle name="Percent 2 2 2 4 3 3" xfId="2633"/>
    <cellStyle name="Percent 2 2 2 4 3 3 2" xfId="5534"/>
    <cellStyle name="Percent 2 2 2 4 3 3 2 2" xfId="11310"/>
    <cellStyle name="Percent 2 2 2 4 3 3 3" xfId="8425"/>
    <cellStyle name="Percent 2 2 2 4 3 4" xfId="4094"/>
    <cellStyle name="Percent 2 2 2 4 3 4 2" xfId="9870"/>
    <cellStyle name="Percent 2 2 2 4 3 5" xfId="6985"/>
    <cellStyle name="Percent 2 2 2 4 4" xfId="1629"/>
    <cellStyle name="Percent 2 2 2 4 4 2" xfId="3112"/>
    <cellStyle name="Percent 2 2 2 4 4 2 2" xfId="6013"/>
    <cellStyle name="Percent 2 2 2 4 4 2 2 2" xfId="11789"/>
    <cellStyle name="Percent 2 2 2 4 4 2 3" xfId="8904"/>
    <cellStyle name="Percent 2 2 2 4 4 3" xfId="4573"/>
    <cellStyle name="Percent 2 2 2 4 4 3 2" xfId="10349"/>
    <cellStyle name="Percent 2 2 2 4 4 4" xfId="7464"/>
    <cellStyle name="Percent 2 2 2 4 5" xfId="2452"/>
    <cellStyle name="Percent 2 2 2 4 5 2" xfId="5355"/>
    <cellStyle name="Percent 2 2 2 4 5 2 2" xfId="11131"/>
    <cellStyle name="Percent 2 2 2 4 5 3" xfId="8246"/>
    <cellStyle name="Percent 2 2 2 4 6" xfId="3915"/>
    <cellStyle name="Percent 2 2 2 4 6 2" xfId="9691"/>
    <cellStyle name="Percent 2 2 2 4 7" xfId="6806"/>
    <cellStyle name="Percent 2 2 2 5" xfId="1221"/>
    <cellStyle name="Percent 2 2 2 5 2" xfId="1925"/>
    <cellStyle name="Percent 2 2 2 5 2 2" xfId="3408"/>
    <cellStyle name="Percent 2 2 2 5 2 2 2" xfId="6309"/>
    <cellStyle name="Percent 2 2 2 5 2 2 2 2" xfId="12085"/>
    <cellStyle name="Percent 2 2 2 5 2 2 3" xfId="9200"/>
    <cellStyle name="Percent 2 2 2 5 2 3" xfId="4869"/>
    <cellStyle name="Percent 2 2 2 5 2 3 2" xfId="10645"/>
    <cellStyle name="Percent 2 2 2 5 2 4" xfId="7760"/>
    <cellStyle name="Percent 2 2 2 5 3" xfId="2750"/>
    <cellStyle name="Percent 2 2 2 5 3 2" xfId="5651"/>
    <cellStyle name="Percent 2 2 2 5 3 2 2" xfId="11427"/>
    <cellStyle name="Percent 2 2 2 5 3 3" xfId="8542"/>
    <cellStyle name="Percent 2 2 2 5 4" xfId="4211"/>
    <cellStyle name="Percent 2 2 2 5 4 2" xfId="9987"/>
    <cellStyle name="Percent 2 2 2 5 5" xfId="7102"/>
    <cellStyle name="Percent 2 2 2 6" xfId="984"/>
    <cellStyle name="Percent 2 2 2 6 2" xfId="1692"/>
    <cellStyle name="Percent 2 2 2 6 2 2" xfId="3175"/>
    <cellStyle name="Percent 2 2 2 6 2 2 2" xfId="6076"/>
    <cellStyle name="Percent 2 2 2 6 2 2 2 2" xfId="11852"/>
    <cellStyle name="Percent 2 2 2 6 2 2 3" xfId="8967"/>
    <cellStyle name="Percent 2 2 2 6 2 3" xfId="4636"/>
    <cellStyle name="Percent 2 2 2 6 2 3 2" xfId="10412"/>
    <cellStyle name="Percent 2 2 2 6 2 4" xfId="7527"/>
    <cellStyle name="Percent 2 2 2 6 3" xfId="2516"/>
    <cellStyle name="Percent 2 2 2 6 3 2" xfId="5418"/>
    <cellStyle name="Percent 2 2 2 6 3 2 2" xfId="11194"/>
    <cellStyle name="Percent 2 2 2 6 3 3" xfId="8309"/>
    <cellStyle name="Percent 2 2 2 6 4" xfId="3978"/>
    <cellStyle name="Percent 2 2 2 6 4 2" xfId="9754"/>
    <cellStyle name="Percent 2 2 2 6 5" xfId="6869"/>
    <cellStyle name="Percent 2 2 2 7" xfId="2159"/>
    <cellStyle name="Percent 2 2 2 7 2" xfId="3638"/>
    <cellStyle name="Percent 2 2 2 7 2 2" xfId="6539"/>
    <cellStyle name="Percent 2 2 2 7 2 2 2" xfId="12315"/>
    <cellStyle name="Percent 2 2 2 7 2 3" xfId="9430"/>
    <cellStyle name="Percent 2 2 2 7 3" xfId="5099"/>
    <cellStyle name="Percent 2 2 2 7 3 2" xfId="10875"/>
    <cellStyle name="Percent 2 2 2 7 4" xfId="7990"/>
    <cellStyle name="Percent 2 2 2 8" xfId="2218"/>
    <cellStyle name="Percent 2 2 2 8 2" xfId="3695"/>
    <cellStyle name="Percent 2 2 2 8 2 2" xfId="6596"/>
    <cellStyle name="Percent 2 2 2 8 2 2 2" xfId="12372"/>
    <cellStyle name="Percent 2 2 2 8 2 3" xfId="9487"/>
    <cellStyle name="Percent 2 2 2 8 3" xfId="5156"/>
    <cellStyle name="Percent 2 2 2 8 3 2" xfId="10932"/>
    <cellStyle name="Percent 2 2 2 8 4" xfId="8047"/>
    <cellStyle name="Percent 2 2 2 9" xfId="1488"/>
    <cellStyle name="Percent 2 2 2 9 2" xfId="2975"/>
    <cellStyle name="Percent 2 2 2 9 2 2" xfId="5876"/>
    <cellStyle name="Percent 2 2 2 9 2 2 2" xfId="11652"/>
    <cellStyle name="Percent 2 2 2 9 2 3" xfId="8767"/>
    <cellStyle name="Percent 2 2 2 9 3" xfId="4436"/>
    <cellStyle name="Percent 2 2 2 9 3 2" xfId="10212"/>
    <cellStyle name="Percent 2 2 2 9 4" xfId="7327"/>
    <cellStyle name="Percent 2 2 3" xfId="653"/>
    <cellStyle name="Percent 2 2 3 10" xfId="2321"/>
    <cellStyle name="Percent 2 2 3 10 2" xfId="5226"/>
    <cellStyle name="Percent 2 2 3 10 2 2" xfId="11002"/>
    <cellStyle name="Percent 2 2 3 10 3" xfId="8117"/>
    <cellStyle name="Percent 2 2 3 11" xfId="3786"/>
    <cellStyle name="Percent 2 2 3 11 2" xfId="9562"/>
    <cellStyle name="Percent 2 2 3 12" xfId="6677"/>
    <cellStyle name="Percent 2 2 3 13" xfId="16453"/>
    <cellStyle name="Percent 2 2 3 2" xfId="690"/>
    <cellStyle name="Percent 2 2 3 2 10" xfId="3816"/>
    <cellStyle name="Percent 2 2 3 2 10 2" xfId="9592"/>
    <cellStyle name="Percent 2 2 3 2 11" xfId="6707"/>
    <cellStyle name="Percent 2 2 3 2 2" xfId="863"/>
    <cellStyle name="Percent 2 2 3 2 2 2" xfId="1194"/>
    <cellStyle name="Percent 2 2 3 2 2 2 2" xfId="1427"/>
    <cellStyle name="Percent 2 2 3 2 2 2 2 2" xfId="2131"/>
    <cellStyle name="Percent 2 2 3 2 2 2 2 2 2" xfId="3614"/>
    <cellStyle name="Percent 2 2 3 2 2 2 2 2 2 2" xfId="6515"/>
    <cellStyle name="Percent 2 2 3 2 2 2 2 2 2 2 2" xfId="12291"/>
    <cellStyle name="Percent 2 2 3 2 2 2 2 2 2 3" xfId="9406"/>
    <cellStyle name="Percent 2 2 3 2 2 2 2 2 3" xfId="5075"/>
    <cellStyle name="Percent 2 2 3 2 2 2 2 2 3 2" xfId="10851"/>
    <cellStyle name="Percent 2 2 3 2 2 2 2 2 4" xfId="7966"/>
    <cellStyle name="Percent 2 2 3 2 2 2 2 3" xfId="2956"/>
    <cellStyle name="Percent 2 2 3 2 2 2 2 3 2" xfId="5857"/>
    <cellStyle name="Percent 2 2 3 2 2 2 2 3 2 2" xfId="11633"/>
    <cellStyle name="Percent 2 2 3 2 2 2 2 3 3" xfId="8748"/>
    <cellStyle name="Percent 2 2 3 2 2 2 2 4" xfId="4417"/>
    <cellStyle name="Percent 2 2 3 2 2 2 2 4 2" xfId="10193"/>
    <cellStyle name="Percent 2 2 3 2 2 2 2 5" xfId="7308"/>
    <cellStyle name="Percent 2 2 3 2 2 2 3" xfId="1898"/>
    <cellStyle name="Percent 2 2 3 2 2 2 3 2" xfId="3381"/>
    <cellStyle name="Percent 2 2 3 2 2 2 3 2 2" xfId="6282"/>
    <cellStyle name="Percent 2 2 3 2 2 2 3 2 2 2" xfId="12058"/>
    <cellStyle name="Percent 2 2 3 2 2 2 3 2 3" xfId="9173"/>
    <cellStyle name="Percent 2 2 3 2 2 2 3 3" xfId="4842"/>
    <cellStyle name="Percent 2 2 3 2 2 2 3 3 2" xfId="10618"/>
    <cellStyle name="Percent 2 2 3 2 2 2 3 4" xfId="7733"/>
    <cellStyle name="Percent 2 2 3 2 2 2 4" xfId="2723"/>
    <cellStyle name="Percent 2 2 3 2 2 2 4 2" xfId="5624"/>
    <cellStyle name="Percent 2 2 3 2 2 2 4 2 2" xfId="11400"/>
    <cellStyle name="Percent 2 2 3 2 2 2 4 3" xfId="8515"/>
    <cellStyle name="Percent 2 2 3 2 2 2 5" xfId="4184"/>
    <cellStyle name="Percent 2 2 3 2 2 2 5 2" xfId="9960"/>
    <cellStyle name="Percent 2 2 3 2 2 2 6" xfId="7075"/>
    <cellStyle name="Percent 2 2 3 2 2 3" xfId="1311"/>
    <cellStyle name="Percent 2 2 3 2 2 3 2" xfId="2015"/>
    <cellStyle name="Percent 2 2 3 2 2 3 2 2" xfId="3498"/>
    <cellStyle name="Percent 2 2 3 2 2 3 2 2 2" xfId="6399"/>
    <cellStyle name="Percent 2 2 3 2 2 3 2 2 2 2" xfId="12175"/>
    <cellStyle name="Percent 2 2 3 2 2 3 2 2 3" xfId="9290"/>
    <cellStyle name="Percent 2 2 3 2 2 3 2 3" xfId="4959"/>
    <cellStyle name="Percent 2 2 3 2 2 3 2 3 2" xfId="10735"/>
    <cellStyle name="Percent 2 2 3 2 2 3 2 4" xfId="7850"/>
    <cellStyle name="Percent 2 2 3 2 2 3 3" xfId="2840"/>
    <cellStyle name="Percent 2 2 3 2 2 3 3 2" xfId="5741"/>
    <cellStyle name="Percent 2 2 3 2 2 3 3 2 2" xfId="11517"/>
    <cellStyle name="Percent 2 2 3 2 2 3 3 3" xfId="8632"/>
    <cellStyle name="Percent 2 2 3 2 2 3 4" xfId="4301"/>
    <cellStyle name="Percent 2 2 3 2 2 3 4 2" xfId="10077"/>
    <cellStyle name="Percent 2 2 3 2 2 3 5" xfId="7192"/>
    <cellStyle name="Percent 2 2 3 2 2 4" xfId="1075"/>
    <cellStyle name="Percent 2 2 3 2 2 4 2" xfId="1782"/>
    <cellStyle name="Percent 2 2 3 2 2 4 2 2" xfId="3265"/>
    <cellStyle name="Percent 2 2 3 2 2 4 2 2 2" xfId="6166"/>
    <cellStyle name="Percent 2 2 3 2 2 4 2 2 2 2" xfId="11942"/>
    <cellStyle name="Percent 2 2 3 2 2 4 2 2 3" xfId="9057"/>
    <cellStyle name="Percent 2 2 3 2 2 4 2 3" xfId="4726"/>
    <cellStyle name="Percent 2 2 3 2 2 4 2 3 2" xfId="10502"/>
    <cellStyle name="Percent 2 2 3 2 2 4 2 4" xfId="7617"/>
    <cellStyle name="Percent 2 2 3 2 2 4 3" xfId="2606"/>
    <cellStyle name="Percent 2 2 3 2 2 4 3 2" xfId="5508"/>
    <cellStyle name="Percent 2 2 3 2 2 4 3 2 2" xfId="11284"/>
    <cellStyle name="Percent 2 2 3 2 2 4 3 3" xfId="8399"/>
    <cellStyle name="Percent 2 2 3 2 2 4 4" xfId="4068"/>
    <cellStyle name="Percent 2 2 3 2 2 4 4 2" xfId="9844"/>
    <cellStyle name="Percent 2 2 3 2 2 4 5" xfId="6959"/>
    <cellStyle name="Percent 2 2 3 2 2 5" xfId="1610"/>
    <cellStyle name="Percent 2 2 3 2 2 5 2" xfId="3094"/>
    <cellStyle name="Percent 2 2 3 2 2 5 2 2" xfId="5995"/>
    <cellStyle name="Percent 2 2 3 2 2 5 2 2 2" xfId="11771"/>
    <cellStyle name="Percent 2 2 3 2 2 5 2 3" xfId="8886"/>
    <cellStyle name="Percent 2 2 3 2 2 5 3" xfId="4555"/>
    <cellStyle name="Percent 2 2 3 2 2 5 3 2" xfId="10331"/>
    <cellStyle name="Percent 2 2 3 2 2 5 4" xfId="7446"/>
    <cellStyle name="Percent 2 2 3 2 2 6" xfId="2433"/>
    <cellStyle name="Percent 2 2 3 2 2 6 2" xfId="5337"/>
    <cellStyle name="Percent 2 2 3 2 2 6 2 2" xfId="11113"/>
    <cellStyle name="Percent 2 2 3 2 2 6 3" xfId="8228"/>
    <cellStyle name="Percent 2 2 3 2 2 7" xfId="3897"/>
    <cellStyle name="Percent 2 2 3 2 2 7 2" xfId="9673"/>
    <cellStyle name="Percent 2 2 3 2 2 8" xfId="6788"/>
    <cellStyle name="Percent 2 2 3 2 3" xfId="933"/>
    <cellStyle name="Percent 2 2 3 2 3 2" xfId="1371"/>
    <cellStyle name="Percent 2 2 3 2 3 2 2" xfId="2075"/>
    <cellStyle name="Percent 2 2 3 2 3 2 2 2" xfId="3558"/>
    <cellStyle name="Percent 2 2 3 2 3 2 2 2 2" xfId="6459"/>
    <cellStyle name="Percent 2 2 3 2 3 2 2 2 2 2" xfId="12235"/>
    <cellStyle name="Percent 2 2 3 2 3 2 2 2 3" xfId="9350"/>
    <cellStyle name="Percent 2 2 3 2 3 2 2 3" xfId="5019"/>
    <cellStyle name="Percent 2 2 3 2 3 2 2 3 2" xfId="10795"/>
    <cellStyle name="Percent 2 2 3 2 3 2 2 4" xfId="7910"/>
    <cellStyle name="Percent 2 2 3 2 3 2 3" xfId="2900"/>
    <cellStyle name="Percent 2 2 3 2 3 2 3 2" xfId="5801"/>
    <cellStyle name="Percent 2 2 3 2 3 2 3 2 2" xfId="11577"/>
    <cellStyle name="Percent 2 2 3 2 3 2 3 3" xfId="8692"/>
    <cellStyle name="Percent 2 2 3 2 3 2 4" xfId="4361"/>
    <cellStyle name="Percent 2 2 3 2 3 2 4 2" xfId="10137"/>
    <cellStyle name="Percent 2 2 3 2 3 2 5" xfId="7252"/>
    <cellStyle name="Percent 2 2 3 2 3 3" xfId="1138"/>
    <cellStyle name="Percent 2 2 3 2 3 3 2" xfId="1842"/>
    <cellStyle name="Percent 2 2 3 2 3 3 2 2" xfId="3325"/>
    <cellStyle name="Percent 2 2 3 2 3 3 2 2 2" xfId="6226"/>
    <cellStyle name="Percent 2 2 3 2 3 3 2 2 2 2" xfId="12002"/>
    <cellStyle name="Percent 2 2 3 2 3 3 2 2 3" xfId="9117"/>
    <cellStyle name="Percent 2 2 3 2 3 3 2 3" xfId="4786"/>
    <cellStyle name="Percent 2 2 3 2 3 3 2 3 2" xfId="10562"/>
    <cellStyle name="Percent 2 2 3 2 3 3 2 4" xfId="7677"/>
    <cellStyle name="Percent 2 2 3 2 3 3 3" xfId="2667"/>
    <cellStyle name="Percent 2 2 3 2 3 3 3 2" xfId="5568"/>
    <cellStyle name="Percent 2 2 3 2 3 3 3 2 2" xfId="11344"/>
    <cellStyle name="Percent 2 2 3 2 3 3 3 3" xfId="8459"/>
    <cellStyle name="Percent 2 2 3 2 3 3 4" xfId="4128"/>
    <cellStyle name="Percent 2 2 3 2 3 3 4 2" xfId="9904"/>
    <cellStyle name="Percent 2 2 3 2 3 3 5" xfId="7019"/>
    <cellStyle name="Percent 2 2 3 2 3 4" xfId="1667"/>
    <cellStyle name="Percent 2 2 3 2 3 4 2" xfId="3150"/>
    <cellStyle name="Percent 2 2 3 2 3 4 2 2" xfId="6051"/>
    <cellStyle name="Percent 2 2 3 2 3 4 2 2 2" xfId="11827"/>
    <cellStyle name="Percent 2 2 3 2 3 4 2 3" xfId="8942"/>
    <cellStyle name="Percent 2 2 3 2 3 4 3" xfId="4611"/>
    <cellStyle name="Percent 2 2 3 2 3 4 3 2" xfId="10387"/>
    <cellStyle name="Percent 2 2 3 2 3 4 4" xfId="7502"/>
    <cellStyle name="Percent 2 2 3 2 3 5" xfId="2490"/>
    <cellStyle name="Percent 2 2 3 2 3 5 2" xfId="5393"/>
    <cellStyle name="Percent 2 2 3 2 3 5 2 2" xfId="11169"/>
    <cellStyle name="Percent 2 2 3 2 3 5 3" xfId="8284"/>
    <cellStyle name="Percent 2 2 3 2 3 6" xfId="3953"/>
    <cellStyle name="Percent 2 2 3 2 3 6 2" xfId="9729"/>
    <cellStyle name="Percent 2 2 3 2 3 7" xfId="6844"/>
    <cellStyle name="Percent 2 2 3 2 4" xfId="1255"/>
    <cellStyle name="Percent 2 2 3 2 4 2" xfId="1959"/>
    <cellStyle name="Percent 2 2 3 2 4 2 2" xfId="3442"/>
    <cellStyle name="Percent 2 2 3 2 4 2 2 2" xfId="6343"/>
    <cellStyle name="Percent 2 2 3 2 4 2 2 2 2" xfId="12119"/>
    <cellStyle name="Percent 2 2 3 2 4 2 2 3" xfId="9234"/>
    <cellStyle name="Percent 2 2 3 2 4 2 3" xfId="4903"/>
    <cellStyle name="Percent 2 2 3 2 4 2 3 2" xfId="10679"/>
    <cellStyle name="Percent 2 2 3 2 4 2 4" xfId="7794"/>
    <cellStyle name="Percent 2 2 3 2 4 3" xfId="2784"/>
    <cellStyle name="Percent 2 2 3 2 4 3 2" xfId="5685"/>
    <cellStyle name="Percent 2 2 3 2 4 3 2 2" xfId="11461"/>
    <cellStyle name="Percent 2 2 3 2 4 3 3" xfId="8576"/>
    <cellStyle name="Percent 2 2 3 2 4 4" xfId="4245"/>
    <cellStyle name="Percent 2 2 3 2 4 4 2" xfId="10021"/>
    <cellStyle name="Percent 2 2 3 2 4 5" xfId="7136"/>
    <cellStyle name="Percent 2 2 3 2 5" xfId="1018"/>
    <cellStyle name="Percent 2 2 3 2 5 2" xfId="1726"/>
    <cellStyle name="Percent 2 2 3 2 5 2 2" xfId="3209"/>
    <cellStyle name="Percent 2 2 3 2 5 2 2 2" xfId="6110"/>
    <cellStyle name="Percent 2 2 3 2 5 2 2 2 2" xfId="11886"/>
    <cellStyle name="Percent 2 2 3 2 5 2 2 3" xfId="9001"/>
    <cellStyle name="Percent 2 2 3 2 5 2 3" xfId="4670"/>
    <cellStyle name="Percent 2 2 3 2 5 2 3 2" xfId="10446"/>
    <cellStyle name="Percent 2 2 3 2 5 2 4" xfId="7561"/>
    <cellStyle name="Percent 2 2 3 2 5 3" xfId="2550"/>
    <cellStyle name="Percent 2 2 3 2 5 3 2" xfId="5452"/>
    <cellStyle name="Percent 2 2 3 2 5 3 2 2" xfId="11228"/>
    <cellStyle name="Percent 2 2 3 2 5 3 3" xfId="8343"/>
    <cellStyle name="Percent 2 2 3 2 5 4" xfId="4012"/>
    <cellStyle name="Percent 2 2 3 2 5 4 2" xfId="9788"/>
    <cellStyle name="Percent 2 2 3 2 5 5" xfId="6903"/>
    <cellStyle name="Percent 2 2 3 2 6" xfId="2193"/>
    <cellStyle name="Percent 2 2 3 2 6 2" xfId="3672"/>
    <cellStyle name="Percent 2 2 3 2 6 2 2" xfId="6573"/>
    <cellStyle name="Percent 2 2 3 2 6 2 2 2" xfId="12349"/>
    <cellStyle name="Percent 2 2 3 2 6 2 3" xfId="9464"/>
    <cellStyle name="Percent 2 2 3 2 6 3" xfId="5133"/>
    <cellStyle name="Percent 2 2 3 2 6 3 2" xfId="10909"/>
    <cellStyle name="Percent 2 2 3 2 6 4" xfId="8024"/>
    <cellStyle name="Percent 2 2 3 2 7" xfId="2252"/>
    <cellStyle name="Percent 2 2 3 2 7 2" xfId="3729"/>
    <cellStyle name="Percent 2 2 3 2 7 2 2" xfId="6630"/>
    <cellStyle name="Percent 2 2 3 2 7 2 2 2" xfId="12406"/>
    <cellStyle name="Percent 2 2 3 2 7 2 3" xfId="9521"/>
    <cellStyle name="Percent 2 2 3 2 7 3" xfId="5190"/>
    <cellStyle name="Percent 2 2 3 2 7 3 2" xfId="10966"/>
    <cellStyle name="Percent 2 2 3 2 7 4" xfId="8081"/>
    <cellStyle name="Percent 2 2 3 2 8" xfId="1527"/>
    <cellStyle name="Percent 2 2 3 2 8 2" xfId="3013"/>
    <cellStyle name="Percent 2 2 3 2 8 2 2" xfId="5914"/>
    <cellStyle name="Percent 2 2 3 2 8 2 2 2" xfId="11690"/>
    <cellStyle name="Percent 2 2 3 2 8 2 3" xfId="8805"/>
    <cellStyle name="Percent 2 2 3 2 8 3" xfId="4474"/>
    <cellStyle name="Percent 2 2 3 2 8 3 2" xfId="10250"/>
    <cellStyle name="Percent 2 2 3 2 8 4" xfId="7365"/>
    <cellStyle name="Percent 2 2 3 2 9" xfId="2351"/>
    <cellStyle name="Percent 2 2 3 2 9 2" xfId="5256"/>
    <cellStyle name="Percent 2 2 3 2 9 2 2" xfId="11032"/>
    <cellStyle name="Percent 2 2 3 2 9 3" xfId="8147"/>
    <cellStyle name="Percent 2 2 3 3" xfId="830"/>
    <cellStyle name="Percent 2 2 3 3 2" xfId="1164"/>
    <cellStyle name="Percent 2 2 3 3 2 2" xfId="1397"/>
    <cellStyle name="Percent 2 2 3 3 2 2 2" xfId="2101"/>
    <cellStyle name="Percent 2 2 3 3 2 2 2 2" xfId="3584"/>
    <cellStyle name="Percent 2 2 3 3 2 2 2 2 2" xfId="6485"/>
    <cellStyle name="Percent 2 2 3 3 2 2 2 2 2 2" xfId="12261"/>
    <cellStyle name="Percent 2 2 3 3 2 2 2 2 3" xfId="9376"/>
    <cellStyle name="Percent 2 2 3 3 2 2 2 3" xfId="5045"/>
    <cellStyle name="Percent 2 2 3 3 2 2 2 3 2" xfId="10821"/>
    <cellStyle name="Percent 2 2 3 3 2 2 2 4" xfId="7936"/>
    <cellStyle name="Percent 2 2 3 3 2 2 3" xfId="2926"/>
    <cellStyle name="Percent 2 2 3 3 2 2 3 2" xfId="5827"/>
    <cellStyle name="Percent 2 2 3 3 2 2 3 2 2" xfId="11603"/>
    <cellStyle name="Percent 2 2 3 3 2 2 3 3" xfId="8718"/>
    <cellStyle name="Percent 2 2 3 3 2 2 4" xfId="4387"/>
    <cellStyle name="Percent 2 2 3 3 2 2 4 2" xfId="10163"/>
    <cellStyle name="Percent 2 2 3 3 2 2 5" xfId="7278"/>
    <cellStyle name="Percent 2 2 3 3 2 3" xfId="1868"/>
    <cellStyle name="Percent 2 2 3 3 2 3 2" xfId="3351"/>
    <cellStyle name="Percent 2 2 3 3 2 3 2 2" xfId="6252"/>
    <cellStyle name="Percent 2 2 3 3 2 3 2 2 2" xfId="12028"/>
    <cellStyle name="Percent 2 2 3 3 2 3 2 3" xfId="9143"/>
    <cellStyle name="Percent 2 2 3 3 2 3 3" xfId="4812"/>
    <cellStyle name="Percent 2 2 3 3 2 3 3 2" xfId="10588"/>
    <cellStyle name="Percent 2 2 3 3 2 3 4" xfId="7703"/>
    <cellStyle name="Percent 2 2 3 3 2 4" xfId="2693"/>
    <cellStyle name="Percent 2 2 3 3 2 4 2" xfId="5594"/>
    <cellStyle name="Percent 2 2 3 3 2 4 2 2" xfId="11370"/>
    <cellStyle name="Percent 2 2 3 3 2 4 3" xfId="8485"/>
    <cellStyle name="Percent 2 2 3 3 2 5" xfId="4154"/>
    <cellStyle name="Percent 2 2 3 3 2 5 2" xfId="9930"/>
    <cellStyle name="Percent 2 2 3 3 2 6" xfId="7045"/>
    <cellStyle name="Percent 2 2 3 3 3" xfId="1281"/>
    <cellStyle name="Percent 2 2 3 3 3 2" xfId="1985"/>
    <cellStyle name="Percent 2 2 3 3 3 2 2" xfId="3468"/>
    <cellStyle name="Percent 2 2 3 3 3 2 2 2" xfId="6369"/>
    <cellStyle name="Percent 2 2 3 3 3 2 2 2 2" xfId="12145"/>
    <cellStyle name="Percent 2 2 3 3 3 2 2 3" xfId="9260"/>
    <cellStyle name="Percent 2 2 3 3 3 2 3" xfId="4929"/>
    <cellStyle name="Percent 2 2 3 3 3 2 3 2" xfId="10705"/>
    <cellStyle name="Percent 2 2 3 3 3 2 4" xfId="7820"/>
    <cellStyle name="Percent 2 2 3 3 3 3" xfId="2810"/>
    <cellStyle name="Percent 2 2 3 3 3 3 2" xfId="5711"/>
    <cellStyle name="Percent 2 2 3 3 3 3 2 2" xfId="11487"/>
    <cellStyle name="Percent 2 2 3 3 3 3 3" xfId="8602"/>
    <cellStyle name="Percent 2 2 3 3 3 4" xfId="4271"/>
    <cellStyle name="Percent 2 2 3 3 3 4 2" xfId="10047"/>
    <cellStyle name="Percent 2 2 3 3 3 5" xfId="7162"/>
    <cellStyle name="Percent 2 2 3 3 4" xfId="1045"/>
    <cellStyle name="Percent 2 2 3 3 4 2" xfId="1752"/>
    <cellStyle name="Percent 2 2 3 3 4 2 2" xfId="3235"/>
    <cellStyle name="Percent 2 2 3 3 4 2 2 2" xfId="6136"/>
    <cellStyle name="Percent 2 2 3 3 4 2 2 2 2" xfId="11912"/>
    <cellStyle name="Percent 2 2 3 3 4 2 2 3" xfId="9027"/>
    <cellStyle name="Percent 2 2 3 3 4 2 3" xfId="4696"/>
    <cellStyle name="Percent 2 2 3 3 4 2 3 2" xfId="10472"/>
    <cellStyle name="Percent 2 2 3 3 4 2 4" xfId="7587"/>
    <cellStyle name="Percent 2 2 3 3 4 3" xfId="2576"/>
    <cellStyle name="Percent 2 2 3 3 4 3 2" xfId="5478"/>
    <cellStyle name="Percent 2 2 3 3 4 3 2 2" xfId="11254"/>
    <cellStyle name="Percent 2 2 3 3 4 3 3" xfId="8369"/>
    <cellStyle name="Percent 2 2 3 3 4 4" xfId="4038"/>
    <cellStyle name="Percent 2 2 3 3 4 4 2" xfId="9814"/>
    <cellStyle name="Percent 2 2 3 3 4 5" xfId="6929"/>
    <cellStyle name="Percent 2 2 3 3 5" xfId="1580"/>
    <cellStyle name="Percent 2 2 3 3 5 2" xfId="3064"/>
    <cellStyle name="Percent 2 2 3 3 5 2 2" xfId="5965"/>
    <cellStyle name="Percent 2 2 3 3 5 2 2 2" xfId="11741"/>
    <cellStyle name="Percent 2 2 3 3 5 2 3" xfId="8856"/>
    <cellStyle name="Percent 2 2 3 3 5 3" xfId="4525"/>
    <cellStyle name="Percent 2 2 3 3 5 3 2" xfId="10301"/>
    <cellStyle name="Percent 2 2 3 3 5 4" xfId="7416"/>
    <cellStyle name="Percent 2 2 3 3 6" xfId="2403"/>
    <cellStyle name="Percent 2 2 3 3 6 2" xfId="5307"/>
    <cellStyle name="Percent 2 2 3 3 6 2 2" xfId="11083"/>
    <cellStyle name="Percent 2 2 3 3 6 3" xfId="8198"/>
    <cellStyle name="Percent 2 2 3 3 7" xfId="3867"/>
    <cellStyle name="Percent 2 2 3 3 7 2" xfId="9643"/>
    <cellStyle name="Percent 2 2 3 3 8" xfId="6758"/>
    <cellStyle name="Percent 2 2 3 4" xfId="903"/>
    <cellStyle name="Percent 2 2 3 4 2" xfId="1345"/>
    <cellStyle name="Percent 2 2 3 4 2 2" xfId="2049"/>
    <cellStyle name="Percent 2 2 3 4 2 2 2" xfId="3532"/>
    <cellStyle name="Percent 2 2 3 4 2 2 2 2" xfId="6433"/>
    <cellStyle name="Percent 2 2 3 4 2 2 2 2 2" xfId="12209"/>
    <cellStyle name="Percent 2 2 3 4 2 2 2 3" xfId="9324"/>
    <cellStyle name="Percent 2 2 3 4 2 2 3" xfId="4993"/>
    <cellStyle name="Percent 2 2 3 4 2 2 3 2" xfId="10769"/>
    <cellStyle name="Percent 2 2 3 4 2 2 4" xfId="7884"/>
    <cellStyle name="Percent 2 2 3 4 2 3" xfId="2874"/>
    <cellStyle name="Percent 2 2 3 4 2 3 2" xfId="5775"/>
    <cellStyle name="Percent 2 2 3 4 2 3 2 2" xfId="11551"/>
    <cellStyle name="Percent 2 2 3 4 2 3 3" xfId="8666"/>
    <cellStyle name="Percent 2 2 3 4 2 4" xfId="4335"/>
    <cellStyle name="Percent 2 2 3 4 2 4 2" xfId="10111"/>
    <cellStyle name="Percent 2 2 3 4 2 5" xfId="7226"/>
    <cellStyle name="Percent 2 2 3 4 3" xfId="1112"/>
    <cellStyle name="Percent 2 2 3 4 3 2" xfId="1816"/>
    <cellStyle name="Percent 2 2 3 4 3 2 2" xfId="3299"/>
    <cellStyle name="Percent 2 2 3 4 3 2 2 2" xfId="6200"/>
    <cellStyle name="Percent 2 2 3 4 3 2 2 2 2" xfId="11976"/>
    <cellStyle name="Percent 2 2 3 4 3 2 2 3" xfId="9091"/>
    <cellStyle name="Percent 2 2 3 4 3 2 3" xfId="4760"/>
    <cellStyle name="Percent 2 2 3 4 3 2 3 2" xfId="10536"/>
    <cellStyle name="Percent 2 2 3 4 3 2 4" xfId="7651"/>
    <cellStyle name="Percent 2 2 3 4 3 3" xfId="2641"/>
    <cellStyle name="Percent 2 2 3 4 3 3 2" xfId="5542"/>
    <cellStyle name="Percent 2 2 3 4 3 3 2 2" xfId="11318"/>
    <cellStyle name="Percent 2 2 3 4 3 3 3" xfId="8433"/>
    <cellStyle name="Percent 2 2 3 4 3 4" xfId="4102"/>
    <cellStyle name="Percent 2 2 3 4 3 4 2" xfId="9878"/>
    <cellStyle name="Percent 2 2 3 4 3 5" xfId="6993"/>
    <cellStyle name="Percent 2 2 3 4 4" xfId="1637"/>
    <cellStyle name="Percent 2 2 3 4 4 2" xfId="3120"/>
    <cellStyle name="Percent 2 2 3 4 4 2 2" xfId="6021"/>
    <cellStyle name="Percent 2 2 3 4 4 2 2 2" xfId="11797"/>
    <cellStyle name="Percent 2 2 3 4 4 2 3" xfId="8912"/>
    <cellStyle name="Percent 2 2 3 4 4 3" xfId="4581"/>
    <cellStyle name="Percent 2 2 3 4 4 3 2" xfId="10357"/>
    <cellStyle name="Percent 2 2 3 4 4 4" xfId="7472"/>
    <cellStyle name="Percent 2 2 3 4 5" xfId="2460"/>
    <cellStyle name="Percent 2 2 3 4 5 2" xfId="5363"/>
    <cellStyle name="Percent 2 2 3 4 5 2 2" xfId="11139"/>
    <cellStyle name="Percent 2 2 3 4 5 3" xfId="8254"/>
    <cellStyle name="Percent 2 2 3 4 6" xfId="3923"/>
    <cellStyle name="Percent 2 2 3 4 6 2" xfId="9699"/>
    <cellStyle name="Percent 2 2 3 4 7" xfId="6814"/>
    <cellStyle name="Percent 2 2 3 5" xfId="1229"/>
    <cellStyle name="Percent 2 2 3 5 2" xfId="1933"/>
    <cellStyle name="Percent 2 2 3 5 2 2" xfId="3416"/>
    <cellStyle name="Percent 2 2 3 5 2 2 2" xfId="6317"/>
    <cellStyle name="Percent 2 2 3 5 2 2 2 2" xfId="12093"/>
    <cellStyle name="Percent 2 2 3 5 2 2 3" xfId="9208"/>
    <cellStyle name="Percent 2 2 3 5 2 3" xfId="4877"/>
    <cellStyle name="Percent 2 2 3 5 2 3 2" xfId="10653"/>
    <cellStyle name="Percent 2 2 3 5 2 4" xfId="7768"/>
    <cellStyle name="Percent 2 2 3 5 3" xfId="2758"/>
    <cellStyle name="Percent 2 2 3 5 3 2" xfId="5659"/>
    <cellStyle name="Percent 2 2 3 5 3 2 2" xfId="11435"/>
    <cellStyle name="Percent 2 2 3 5 3 3" xfId="8550"/>
    <cellStyle name="Percent 2 2 3 5 4" xfId="4219"/>
    <cellStyle name="Percent 2 2 3 5 4 2" xfId="9995"/>
    <cellStyle name="Percent 2 2 3 5 5" xfId="7110"/>
    <cellStyle name="Percent 2 2 3 6" xfId="992"/>
    <cellStyle name="Percent 2 2 3 6 2" xfId="1700"/>
    <cellStyle name="Percent 2 2 3 6 2 2" xfId="3183"/>
    <cellStyle name="Percent 2 2 3 6 2 2 2" xfId="6084"/>
    <cellStyle name="Percent 2 2 3 6 2 2 2 2" xfId="11860"/>
    <cellStyle name="Percent 2 2 3 6 2 2 3" xfId="8975"/>
    <cellStyle name="Percent 2 2 3 6 2 3" xfId="4644"/>
    <cellStyle name="Percent 2 2 3 6 2 3 2" xfId="10420"/>
    <cellStyle name="Percent 2 2 3 6 2 4" xfId="7535"/>
    <cellStyle name="Percent 2 2 3 6 3" xfId="2524"/>
    <cellStyle name="Percent 2 2 3 6 3 2" xfId="5426"/>
    <cellStyle name="Percent 2 2 3 6 3 2 2" xfId="11202"/>
    <cellStyle name="Percent 2 2 3 6 3 3" xfId="8317"/>
    <cellStyle name="Percent 2 2 3 6 4" xfId="3986"/>
    <cellStyle name="Percent 2 2 3 6 4 2" xfId="9762"/>
    <cellStyle name="Percent 2 2 3 6 5" xfId="6877"/>
    <cellStyle name="Percent 2 2 3 7" xfId="2167"/>
    <cellStyle name="Percent 2 2 3 7 2" xfId="3646"/>
    <cellStyle name="Percent 2 2 3 7 2 2" xfId="6547"/>
    <cellStyle name="Percent 2 2 3 7 2 2 2" xfId="12323"/>
    <cellStyle name="Percent 2 2 3 7 2 3" xfId="9438"/>
    <cellStyle name="Percent 2 2 3 7 3" xfId="5107"/>
    <cellStyle name="Percent 2 2 3 7 3 2" xfId="10883"/>
    <cellStyle name="Percent 2 2 3 7 4" xfId="7998"/>
    <cellStyle name="Percent 2 2 3 8" xfId="2226"/>
    <cellStyle name="Percent 2 2 3 8 2" xfId="3703"/>
    <cellStyle name="Percent 2 2 3 8 2 2" xfId="6604"/>
    <cellStyle name="Percent 2 2 3 8 2 2 2" xfId="12380"/>
    <cellStyle name="Percent 2 2 3 8 2 3" xfId="9495"/>
    <cellStyle name="Percent 2 2 3 8 3" xfId="5164"/>
    <cellStyle name="Percent 2 2 3 8 3 2" xfId="10940"/>
    <cellStyle name="Percent 2 2 3 8 4" xfId="8055"/>
    <cellStyle name="Percent 2 2 3 9" xfId="1496"/>
    <cellStyle name="Percent 2 2 3 9 2" xfId="2983"/>
    <cellStyle name="Percent 2 2 3 9 2 2" xfId="5884"/>
    <cellStyle name="Percent 2 2 3 9 2 2 2" xfId="11660"/>
    <cellStyle name="Percent 2 2 3 9 2 3" xfId="8775"/>
    <cellStyle name="Percent 2 2 3 9 3" xfId="4444"/>
    <cellStyle name="Percent 2 2 3 9 3 2" xfId="10220"/>
    <cellStyle name="Percent 2 2 3 9 4" xfId="7335"/>
    <cellStyle name="Percent 2 2 4" xfId="674"/>
    <cellStyle name="Percent 2 2 4 10" xfId="3800"/>
    <cellStyle name="Percent 2 2 4 10 2" xfId="9576"/>
    <cellStyle name="Percent 2 2 4 11" xfId="6691"/>
    <cellStyle name="Percent 2 2 4 12" xfId="16454"/>
    <cellStyle name="Percent 2 2 4 2" xfId="847"/>
    <cellStyle name="Percent 2 2 4 2 2" xfId="1178"/>
    <cellStyle name="Percent 2 2 4 2 2 2" xfId="1411"/>
    <cellStyle name="Percent 2 2 4 2 2 2 2" xfId="2115"/>
    <cellStyle name="Percent 2 2 4 2 2 2 2 2" xfId="3598"/>
    <cellStyle name="Percent 2 2 4 2 2 2 2 2 2" xfId="6499"/>
    <cellStyle name="Percent 2 2 4 2 2 2 2 2 2 2" xfId="12275"/>
    <cellStyle name="Percent 2 2 4 2 2 2 2 2 3" xfId="9390"/>
    <cellStyle name="Percent 2 2 4 2 2 2 2 3" xfId="5059"/>
    <cellStyle name="Percent 2 2 4 2 2 2 2 3 2" xfId="10835"/>
    <cellStyle name="Percent 2 2 4 2 2 2 2 4" xfId="7950"/>
    <cellStyle name="Percent 2 2 4 2 2 2 3" xfId="2940"/>
    <cellStyle name="Percent 2 2 4 2 2 2 3 2" xfId="5841"/>
    <cellStyle name="Percent 2 2 4 2 2 2 3 2 2" xfId="11617"/>
    <cellStyle name="Percent 2 2 4 2 2 2 3 3" xfId="8732"/>
    <cellStyle name="Percent 2 2 4 2 2 2 4" xfId="4401"/>
    <cellStyle name="Percent 2 2 4 2 2 2 4 2" xfId="10177"/>
    <cellStyle name="Percent 2 2 4 2 2 2 5" xfId="7292"/>
    <cellStyle name="Percent 2 2 4 2 2 2 6" xfId="16457"/>
    <cellStyle name="Percent 2 2 4 2 2 3" xfId="1882"/>
    <cellStyle name="Percent 2 2 4 2 2 3 2" xfId="3365"/>
    <cellStyle name="Percent 2 2 4 2 2 3 2 2" xfId="6266"/>
    <cellStyle name="Percent 2 2 4 2 2 3 2 2 2" xfId="12042"/>
    <cellStyle name="Percent 2 2 4 2 2 3 2 3" xfId="9157"/>
    <cellStyle name="Percent 2 2 4 2 2 3 3" xfId="4826"/>
    <cellStyle name="Percent 2 2 4 2 2 3 3 2" xfId="10602"/>
    <cellStyle name="Percent 2 2 4 2 2 3 4" xfId="7717"/>
    <cellStyle name="Percent 2 2 4 2 2 4" xfId="2707"/>
    <cellStyle name="Percent 2 2 4 2 2 4 2" xfId="5608"/>
    <cellStyle name="Percent 2 2 4 2 2 4 2 2" xfId="11384"/>
    <cellStyle name="Percent 2 2 4 2 2 4 3" xfId="8499"/>
    <cellStyle name="Percent 2 2 4 2 2 5" xfId="4168"/>
    <cellStyle name="Percent 2 2 4 2 2 5 2" xfId="9944"/>
    <cellStyle name="Percent 2 2 4 2 2 6" xfId="7059"/>
    <cellStyle name="Percent 2 2 4 2 2 7" xfId="16456"/>
    <cellStyle name="Percent 2 2 4 2 3" xfId="1295"/>
    <cellStyle name="Percent 2 2 4 2 3 2" xfId="1999"/>
    <cellStyle name="Percent 2 2 4 2 3 2 2" xfId="3482"/>
    <cellStyle name="Percent 2 2 4 2 3 2 2 2" xfId="6383"/>
    <cellStyle name="Percent 2 2 4 2 3 2 2 2 2" xfId="12159"/>
    <cellStyle name="Percent 2 2 4 2 3 2 2 3" xfId="9274"/>
    <cellStyle name="Percent 2 2 4 2 3 2 3" xfId="4943"/>
    <cellStyle name="Percent 2 2 4 2 3 2 3 2" xfId="10719"/>
    <cellStyle name="Percent 2 2 4 2 3 2 4" xfId="7834"/>
    <cellStyle name="Percent 2 2 4 2 3 3" xfId="2824"/>
    <cellStyle name="Percent 2 2 4 2 3 3 2" xfId="5725"/>
    <cellStyle name="Percent 2 2 4 2 3 3 2 2" xfId="11501"/>
    <cellStyle name="Percent 2 2 4 2 3 3 3" xfId="8616"/>
    <cellStyle name="Percent 2 2 4 2 3 4" xfId="4285"/>
    <cellStyle name="Percent 2 2 4 2 3 4 2" xfId="10061"/>
    <cellStyle name="Percent 2 2 4 2 3 5" xfId="7176"/>
    <cellStyle name="Percent 2 2 4 2 3 6" xfId="16458"/>
    <cellStyle name="Percent 2 2 4 2 4" xfId="1059"/>
    <cellStyle name="Percent 2 2 4 2 4 2" xfId="1766"/>
    <cellStyle name="Percent 2 2 4 2 4 2 2" xfId="3249"/>
    <cellStyle name="Percent 2 2 4 2 4 2 2 2" xfId="6150"/>
    <cellStyle name="Percent 2 2 4 2 4 2 2 2 2" xfId="11926"/>
    <cellStyle name="Percent 2 2 4 2 4 2 2 3" xfId="9041"/>
    <cellStyle name="Percent 2 2 4 2 4 2 3" xfId="4710"/>
    <cellStyle name="Percent 2 2 4 2 4 2 3 2" xfId="10486"/>
    <cellStyle name="Percent 2 2 4 2 4 2 4" xfId="7601"/>
    <cellStyle name="Percent 2 2 4 2 4 3" xfId="2590"/>
    <cellStyle name="Percent 2 2 4 2 4 3 2" xfId="5492"/>
    <cellStyle name="Percent 2 2 4 2 4 3 2 2" xfId="11268"/>
    <cellStyle name="Percent 2 2 4 2 4 3 3" xfId="8383"/>
    <cellStyle name="Percent 2 2 4 2 4 4" xfId="4052"/>
    <cellStyle name="Percent 2 2 4 2 4 4 2" xfId="9828"/>
    <cellStyle name="Percent 2 2 4 2 4 5" xfId="6943"/>
    <cellStyle name="Percent 2 2 4 2 5" xfId="1594"/>
    <cellStyle name="Percent 2 2 4 2 5 2" xfId="3078"/>
    <cellStyle name="Percent 2 2 4 2 5 2 2" xfId="5979"/>
    <cellStyle name="Percent 2 2 4 2 5 2 2 2" xfId="11755"/>
    <cellStyle name="Percent 2 2 4 2 5 2 3" xfId="8870"/>
    <cellStyle name="Percent 2 2 4 2 5 3" xfId="4539"/>
    <cellStyle name="Percent 2 2 4 2 5 3 2" xfId="10315"/>
    <cellStyle name="Percent 2 2 4 2 5 4" xfId="7430"/>
    <cellStyle name="Percent 2 2 4 2 6" xfId="2417"/>
    <cellStyle name="Percent 2 2 4 2 6 2" xfId="5321"/>
    <cellStyle name="Percent 2 2 4 2 6 2 2" xfId="11097"/>
    <cellStyle name="Percent 2 2 4 2 6 3" xfId="8212"/>
    <cellStyle name="Percent 2 2 4 2 7" xfId="3881"/>
    <cellStyle name="Percent 2 2 4 2 7 2" xfId="9657"/>
    <cellStyle name="Percent 2 2 4 2 8" xfId="6772"/>
    <cellStyle name="Percent 2 2 4 2 9" xfId="16455"/>
    <cellStyle name="Percent 2 2 4 3" xfId="917"/>
    <cellStyle name="Percent 2 2 4 3 2" xfId="1355"/>
    <cellStyle name="Percent 2 2 4 3 2 2" xfId="2059"/>
    <cellStyle name="Percent 2 2 4 3 2 2 2" xfId="3542"/>
    <cellStyle name="Percent 2 2 4 3 2 2 2 2" xfId="6443"/>
    <cellStyle name="Percent 2 2 4 3 2 2 2 2 2" xfId="12219"/>
    <cellStyle name="Percent 2 2 4 3 2 2 2 3" xfId="9334"/>
    <cellStyle name="Percent 2 2 4 3 2 2 3" xfId="5003"/>
    <cellStyle name="Percent 2 2 4 3 2 2 3 2" xfId="10779"/>
    <cellStyle name="Percent 2 2 4 3 2 2 4" xfId="7894"/>
    <cellStyle name="Percent 2 2 4 3 2 3" xfId="2884"/>
    <cellStyle name="Percent 2 2 4 3 2 3 2" xfId="5785"/>
    <cellStyle name="Percent 2 2 4 3 2 3 2 2" xfId="11561"/>
    <cellStyle name="Percent 2 2 4 3 2 3 3" xfId="8676"/>
    <cellStyle name="Percent 2 2 4 3 2 4" xfId="4345"/>
    <cellStyle name="Percent 2 2 4 3 2 4 2" xfId="10121"/>
    <cellStyle name="Percent 2 2 4 3 2 5" xfId="7236"/>
    <cellStyle name="Percent 2 2 4 3 2 6" xfId="16460"/>
    <cellStyle name="Percent 2 2 4 3 3" xfId="1122"/>
    <cellStyle name="Percent 2 2 4 3 3 2" xfId="1826"/>
    <cellStyle name="Percent 2 2 4 3 3 2 2" xfId="3309"/>
    <cellStyle name="Percent 2 2 4 3 3 2 2 2" xfId="6210"/>
    <cellStyle name="Percent 2 2 4 3 3 2 2 2 2" xfId="11986"/>
    <cellStyle name="Percent 2 2 4 3 3 2 2 3" xfId="9101"/>
    <cellStyle name="Percent 2 2 4 3 3 2 3" xfId="4770"/>
    <cellStyle name="Percent 2 2 4 3 3 2 3 2" xfId="10546"/>
    <cellStyle name="Percent 2 2 4 3 3 2 4" xfId="7661"/>
    <cellStyle name="Percent 2 2 4 3 3 3" xfId="2651"/>
    <cellStyle name="Percent 2 2 4 3 3 3 2" xfId="5552"/>
    <cellStyle name="Percent 2 2 4 3 3 3 2 2" xfId="11328"/>
    <cellStyle name="Percent 2 2 4 3 3 3 3" xfId="8443"/>
    <cellStyle name="Percent 2 2 4 3 3 4" xfId="4112"/>
    <cellStyle name="Percent 2 2 4 3 3 4 2" xfId="9888"/>
    <cellStyle name="Percent 2 2 4 3 3 5" xfId="7003"/>
    <cellStyle name="Percent 2 2 4 3 4" xfId="1651"/>
    <cellStyle name="Percent 2 2 4 3 4 2" xfId="3134"/>
    <cellStyle name="Percent 2 2 4 3 4 2 2" xfId="6035"/>
    <cellStyle name="Percent 2 2 4 3 4 2 2 2" xfId="11811"/>
    <cellStyle name="Percent 2 2 4 3 4 2 3" xfId="8926"/>
    <cellStyle name="Percent 2 2 4 3 4 3" xfId="4595"/>
    <cellStyle name="Percent 2 2 4 3 4 3 2" xfId="10371"/>
    <cellStyle name="Percent 2 2 4 3 4 4" xfId="7486"/>
    <cellStyle name="Percent 2 2 4 3 5" xfId="2474"/>
    <cellStyle name="Percent 2 2 4 3 5 2" xfId="5377"/>
    <cellStyle name="Percent 2 2 4 3 5 2 2" xfId="11153"/>
    <cellStyle name="Percent 2 2 4 3 5 3" xfId="8268"/>
    <cellStyle name="Percent 2 2 4 3 6" xfId="3937"/>
    <cellStyle name="Percent 2 2 4 3 6 2" xfId="9713"/>
    <cellStyle name="Percent 2 2 4 3 7" xfId="6828"/>
    <cellStyle name="Percent 2 2 4 3 8" xfId="16459"/>
    <cellStyle name="Percent 2 2 4 4" xfId="1239"/>
    <cellStyle name="Percent 2 2 4 4 2" xfId="1943"/>
    <cellStyle name="Percent 2 2 4 4 2 2" xfId="3426"/>
    <cellStyle name="Percent 2 2 4 4 2 2 2" xfId="6327"/>
    <cellStyle name="Percent 2 2 4 4 2 2 2 2" xfId="12103"/>
    <cellStyle name="Percent 2 2 4 4 2 2 3" xfId="9218"/>
    <cellStyle name="Percent 2 2 4 4 2 3" xfId="4887"/>
    <cellStyle name="Percent 2 2 4 4 2 3 2" xfId="10663"/>
    <cellStyle name="Percent 2 2 4 4 2 4" xfId="7778"/>
    <cellStyle name="Percent 2 2 4 4 3" xfId="2768"/>
    <cellStyle name="Percent 2 2 4 4 3 2" xfId="5669"/>
    <cellStyle name="Percent 2 2 4 4 3 2 2" xfId="11445"/>
    <cellStyle name="Percent 2 2 4 4 3 3" xfId="8560"/>
    <cellStyle name="Percent 2 2 4 4 4" xfId="4229"/>
    <cellStyle name="Percent 2 2 4 4 4 2" xfId="10005"/>
    <cellStyle name="Percent 2 2 4 4 5" xfId="7120"/>
    <cellStyle name="Percent 2 2 4 4 6" xfId="16461"/>
    <cellStyle name="Percent 2 2 4 5" xfId="1002"/>
    <cellStyle name="Percent 2 2 4 5 2" xfId="1710"/>
    <cellStyle name="Percent 2 2 4 5 2 2" xfId="3193"/>
    <cellStyle name="Percent 2 2 4 5 2 2 2" xfId="6094"/>
    <cellStyle name="Percent 2 2 4 5 2 2 2 2" xfId="11870"/>
    <cellStyle name="Percent 2 2 4 5 2 2 3" xfId="8985"/>
    <cellStyle name="Percent 2 2 4 5 2 3" xfId="4654"/>
    <cellStyle name="Percent 2 2 4 5 2 3 2" xfId="10430"/>
    <cellStyle name="Percent 2 2 4 5 2 4" xfId="7545"/>
    <cellStyle name="Percent 2 2 4 5 3" xfId="2534"/>
    <cellStyle name="Percent 2 2 4 5 3 2" xfId="5436"/>
    <cellStyle name="Percent 2 2 4 5 3 2 2" xfId="11212"/>
    <cellStyle name="Percent 2 2 4 5 3 3" xfId="8327"/>
    <cellStyle name="Percent 2 2 4 5 4" xfId="3996"/>
    <cellStyle name="Percent 2 2 4 5 4 2" xfId="9772"/>
    <cellStyle name="Percent 2 2 4 5 5" xfId="6887"/>
    <cellStyle name="Percent 2 2 4 6" xfId="2177"/>
    <cellStyle name="Percent 2 2 4 6 2" xfId="3656"/>
    <cellStyle name="Percent 2 2 4 6 2 2" xfId="6557"/>
    <cellStyle name="Percent 2 2 4 6 2 2 2" xfId="12333"/>
    <cellStyle name="Percent 2 2 4 6 2 3" xfId="9448"/>
    <cellStyle name="Percent 2 2 4 6 3" xfId="5117"/>
    <cellStyle name="Percent 2 2 4 6 3 2" xfId="10893"/>
    <cellStyle name="Percent 2 2 4 6 4" xfId="8008"/>
    <cellStyle name="Percent 2 2 4 7" xfId="2236"/>
    <cellStyle name="Percent 2 2 4 7 2" xfId="3713"/>
    <cellStyle name="Percent 2 2 4 7 2 2" xfId="6614"/>
    <cellStyle name="Percent 2 2 4 7 2 2 2" xfId="12390"/>
    <cellStyle name="Percent 2 2 4 7 2 3" xfId="9505"/>
    <cellStyle name="Percent 2 2 4 7 3" xfId="5174"/>
    <cellStyle name="Percent 2 2 4 7 3 2" xfId="10950"/>
    <cellStyle name="Percent 2 2 4 7 4" xfId="8065"/>
    <cellStyle name="Percent 2 2 4 8" xfId="1511"/>
    <cellStyle name="Percent 2 2 4 8 2" xfId="2997"/>
    <cellStyle name="Percent 2 2 4 8 2 2" xfId="5898"/>
    <cellStyle name="Percent 2 2 4 8 2 2 2" xfId="11674"/>
    <cellStyle name="Percent 2 2 4 8 2 3" xfId="8789"/>
    <cellStyle name="Percent 2 2 4 8 3" xfId="4458"/>
    <cellStyle name="Percent 2 2 4 8 3 2" xfId="10234"/>
    <cellStyle name="Percent 2 2 4 8 4" xfId="7349"/>
    <cellStyle name="Percent 2 2 4 9" xfId="2335"/>
    <cellStyle name="Percent 2 2 4 9 2" xfId="5240"/>
    <cellStyle name="Percent 2 2 4 9 2 2" xfId="11016"/>
    <cellStyle name="Percent 2 2 4 9 3" xfId="8131"/>
    <cellStyle name="Percent 2 2 5" xfId="814"/>
    <cellStyle name="Percent 2 2 5 2" xfId="1148"/>
    <cellStyle name="Percent 2 2 5 2 2" xfId="1381"/>
    <cellStyle name="Percent 2 2 5 2 2 2" xfId="2085"/>
    <cellStyle name="Percent 2 2 5 2 2 2 2" xfId="3568"/>
    <cellStyle name="Percent 2 2 5 2 2 2 2 2" xfId="6469"/>
    <cellStyle name="Percent 2 2 5 2 2 2 2 2 2" xfId="12245"/>
    <cellStyle name="Percent 2 2 5 2 2 2 2 3" xfId="9360"/>
    <cellStyle name="Percent 2 2 5 2 2 2 3" xfId="5029"/>
    <cellStyle name="Percent 2 2 5 2 2 2 3 2" xfId="10805"/>
    <cellStyle name="Percent 2 2 5 2 2 2 4" xfId="7920"/>
    <cellStyle name="Percent 2 2 5 2 2 3" xfId="2910"/>
    <cellStyle name="Percent 2 2 5 2 2 3 2" xfId="5811"/>
    <cellStyle name="Percent 2 2 5 2 2 3 2 2" xfId="11587"/>
    <cellStyle name="Percent 2 2 5 2 2 3 3" xfId="8702"/>
    <cellStyle name="Percent 2 2 5 2 2 4" xfId="4371"/>
    <cellStyle name="Percent 2 2 5 2 2 4 2" xfId="10147"/>
    <cellStyle name="Percent 2 2 5 2 2 5" xfId="7262"/>
    <cellStyle name="Percent 2 2 5 2 3" xfId="1852"/>
    <cellStyle name="Percent 2 2 5 2 3 2" xfId="3335"/>
    <cellStyle name="Percent 2 2 5 2 3 2 2" xfId="6236"/>
    <cellStyle name="Percent 2 2 5 2 3 2 2 2" xfId="12012"/>
    <cellStyle name="Percent 2 2 5 2 3 2 3" xfId="9127"/>
    <cellStyle name="Percent 2 2 5 2 3 3" xfId="4796"/>
    <cellStyle name="Percent 2 2 5 2 3 3 2" xfId="10572"/>
    <cellStyle name="Percent 2 2 5 2 3 4" xfId="7687"/>
    <cellStyle name="Percent 2 2 5 2 4" xfId="2677"/>
    <cellStyle name="Percent 2 2 5 2 4 2" xfId="5578"/>
    <cellStyle name="Percent 2 2 5 2 4 2 2" xfId="11354"/>
    <cellStyle name="Percent 2 2 5 2 4 3" xfId="8469"/>
    <cellStyle name="Percent 2 2 5 2 5" xfId="4138"/>
    <cellStyle name="Percent 2 2 5 2 5 2" xfId="9914"/>
    <cellStyle name="Percent 2 2 5 2 6" xfId="7029"/>
    <cellStyle name="Percent 2 2 5 3" xfId="1265"/>
    <cellStyle name="Percent 2 2 5 3 2" xfId="1969"/>
    <cellStyle name="Percent 2 2 5 3 2 2" xfId="3452"/>
    <cellStyle name="Percent 2 2 5 3 2 2 2" xfId="6353"/>
    <cellStyle name="Percent 2 2 5 3 2 2 2 2" xfId="12129"/>
    <cellStyle name="Percent 2 2 5 3 2 2 3" xfId="9244"/>
    <cellStyle name="Percent 2 2 5 3 2 3" xfId="4913"/>
    <cellStyle name="Percent 2 2 5 3 2 3 2" xfId="10689"/>
    <cellStyle name="Percent 2 2 5 3 2 4" xfId="7804"/>
    <cellStyle name="Percent 2 2 5 3 3" xfId="2794"/>
    <cellStyle name="Percent 2 2 5 3 3 2" xfId="5695"/>
    <cellStyle name="Percent 2 2 5 3 3 2 2" xfId="11471"/>
    <cellStyle name="Percent 2 2 5 3 3 3" xfId="8586"/>
    <cellStyle name="Percent 2 2 5 3 4" xfId="4255"/>
    <cellStyle name="Percent 2 2 5 3 4 2" xfId="10031"/>
    <cellStyle name="Percent 2 2 5 3 5" xfId="7146"/>
    <cellStyle name="Percent 2 2 5 4" xfId="1029"/>
    <cellStyle name="Percent 2 2 5 4 2" xfId="1736"/>
    <cellStyle name="Percent 2 2 5 4 2 2" xfId="3219"/>
    <cellStyle name="Percent 2 2 5 4 2 2 2" xfId="6120"/>
    <cellStyle name="Percent 2 2 5 4 2 2 2 2" xfId="11896"/>
    <cellStyle name="Percent 2 2 5 4 2 2 3" xfId="9011"/>
    <cellStyle name="Percent 2 2 5 4 2 3" xfId="4680"/>
    <cellStyle name="Percent 2 2 5 4 2 3 2" xfId="10456"/>
    <cellStyle name="Percent 2 2 5 4 2 4" xfId="7571"/>
    <cellStyle name="Percent 2 2 5 4 3" xfId="2560"/>
    <cellStyle name="Percent 2 2 5 4 3 2" xfId="5462"/>
    <cellStyle name="Percent 2 2 5 4 3 2 2" xfId="11238"/>
    <cellStyle name="Percent 2 2 5 4 3 3" xfId="8353"/>
    <cellStyle name="Percent 2 2 5 4 4" xfId="4022"/>
    <cellStyle name="Percent 2 2 5 4 4 2" xfId="9798"/>
    <cellStyle name="Percent 2 2 5 4 5" xfId="6913"/>
    <cellStyle name="Percent 2 2 5 5" xfId="1564"/>
    <cellStyle name="Percent 2 2 5 5 2" xfId="3048"/>
    <cellStyle name="Percent 2 2 5 5 2 2" xfId="5949"/>
    <cellStyle name="Percent 2 2 5 5 2 2 2" xfId="11725"/>
    <cellStyle name="Percent 2 2 5 5 2 3" xfId="8840"/>
    <cellStyle name="Percent 2 2 5 5 3" xfId="4509"/>
    <cellStyle name="Percent 2 2 5 5 3 2" xfId="10285"/>
    <cellStyle name="Percent 2 2 5 5 4" xfId="7400"/>
    <cellStyle name="Percent 2 2 5 6" xfId="2387"/>
    <cellStyle name="Percent 2 2 5 6 2" xfId="5291"/>
    <cellStyle name="Percent 2 2 5 6 2 2" xfId="11067"/>
    <cellStyle name="Percent 2 2 5 6 3" xfId="8182"/>
    <cellStyle name="Percent 2 2 5 7" xfId="3851"/>
    <cellStyle name="Percent 2 2 5 7 2" xfId="9627"/>
    <cellStyle name="Percent 2 2 5 8" xfId="6742"/>
    <cellStyle name="Percent 2 2 5 9" xfId="16462"/>
    <cellStyle name="Percent 2 2 6" xfId="887"/>
    <cellStyle name="Percent 2 2 6 2" xfId="1329"/>
    <cellStyle name="Percent 2 2 6 2 2" xfId="2033"/>
    <cellStyle name="Percent 2 2 6 2 2 2" xfId="3516"/>
    <cellStyle name="Percent 2 2 6 2 2 2 2" xfId="6417"/>
    <cellStyle name="Percent 2 2 6 2 2 2 2 2" xfId="12193"/>
    <cellStyle name="Percent 2 2 6 2 2 2 3" xfId="9308"/>
    <cellStyle name="Percent 2 2 6 2 2 3" xfId="4977"/>
    <cellStyle name="Percent 2 2 6 2 2 3 2" xfId="10753"/>
    <cellStyle name="Percent 2 2 6 2 2 4" xfId="7868"/>
    <cellStyle name="Percent 2 2 6 2 3" xfId="2858"/>
    <cellStyle name="Percent 2 2 6 2 3 2" xfId="5759"/>
    <cellStyle name="Percent 2 2 6 2 3 2 2" xfId="11535"/>
    <cellStyle name="Percent 2 2 6 2 3 3" xfId="8650"/>
    <cellStyle name="Percent 2 2 6 2 4" xfId="4319"/>
    <cellStyle name="Percent 2 2 6 2 4 2" xfId="10095"/>
    <cellStyle name="Percent 2 2 6 2 5" xfId="7210"/>
    <cellStyle name="Percent 2 2 6 3" xfId="1096"/>
    <cellStyle name="Percent 2 2 6 3 2" xfId="1800"/>
    <cellStyle name="Percent 2 2 6 3 2 2" xfId="3283"/>
    <cellStyle name="Percent 2 2 6 3 2 2 2" xfId="6184"/>
    <cellStyle name="Percent 2 2 6 3 2 2 2 2" xfId="11960"/>
    <cellStyle name="Percent 2 2 6 3 2 2 3" xfId="9075"/>
    <cellStyle name="Percent 2 2 6 3 2 3" xfId="4744"/>
    <cellStyle name="Percent 2 2 6 3 2 3 2" xfId="10520"/>
    <cellStyle name="Percent 2 2 6 3 2 4" xfId="7635"/>
    <cellStyle name="Percent 2 2 6 3 3" xfId="2625"/>
    <cellStyle name="Percent 2 2 6 3 3 2" xfId="5526"/>
    <cellStyle name="Percent 2 2 6 3 3 2 2" xfId="11302"/>
    <cellStyle name="Percent 2 2 6 3 3 3" xfId="8417"/>
    <cellStyle name="Percent 2 2 6 3 4" xfId="4086"/>
    <cellStyle name="Percent 2 2 6 3 4 2" xfId="9862"/>
    <cellStyle name="Percent 2 2 6 3 5" xfId="6977"/>
    <cellStyle name="Percent 2 2 6 4" xfId="1621"/>
    <cellStyle name="Percent 2 2 6 4 2" xfId="3104"/>
    <cellStyle name="Percent 2 2 6 4 2 2" xfId="6005"/>
    <cellStyle name="Percent 2 2 6 4 2 2 2" xfId="11781"/>
    <cellStyle name="Percent 2 2 6 4 2 3" xfId="8896"/>
    <cellStyle name="Percent 2 2 6 4 3" xfId="4565"/>
    <cellStyle name="Percent 2 2 6 4 3 2" xfId="10341"/>
    <cellStyle name="Percent 2 2 6 4 4" xfId="7456"/>
    <cellStyle name="Percent 2 2 6 5" xfId="2444"/>
    <cellStyle name="Percent 2 2 6 5 2" xfId="5347"/>
    <cellStyle name="Percent 2 2 6 5 2 2" xfId="11123"/>
    <cellStyle name="Percent 2 2 6 5 3" xfId="8238"/>
    <cellStyle name="Percent 2 2 6 6" xfId="3907"/>
    <cellStyle name="Percent 2 2 6 6 2" xfId="9683"/>
    <cellStyle name="Percent 2 2 6 7" xfId="6798"/>
    <cellStyle name="Percent 2 2 6 8" xfId="16463"/>
    <cellStyle name="Percent 2 2 7" xfId="1213"/>
    <cellStyle name="Percent 2 2 7 2" xfId="1917"/>
    <cellStyle name="Percent 2 2 7 2 2" xfId="3400"/>
    <cellStyle name="Percent 2 2 7 2 2 2" xfId="6301"/>
    <cellStyle name="Percent 2 2 7 2 2 2 2" xfId="12077"/>
    <cellStyle name="Percent 2 2 7 2 2 3" xfId="9192"/>
    <cellStyle name="Percent 2 2 7 2 3" xfId="4861"/>
    <cellStyle name="Percent 2 2 7 2 3 2" xfId="10637"/>
    <cellStyle name="Percent 2 2 7 2 4" xfId="7752"/>
    <cellStyle name="Percent 2 2 7 3" xfId="2742"/>
    <cellStyle name="Percent 2 2 7 3 2" xfId="5643"/>
    <cellStyle name="Percent 2 2 7 3 2 2" xfId="11419"/>
    <cellStyle name="Percent 2 2 7 3 3" xfId="8534"/>
    <cellStyle name="Percent 2 2 7 4" xfId="4203"/>
    <cellStyle name="Percent 2 2 7 4 2" xfId="9979"/>
    <cellStyle name="Percent 2 2 7 5" xfId="7094"/>
    <cellStyle name="Percent 2 2 7 6" xfId="17290"/>
    <cellStyle name="Percent 2 2 8" xfId="976"/>
    <cellStyle name="Percent 2 2 8 2" xfId="1684"/>
    <cellStyle name="Percent 2 2 8 2 2" xfId="3167"/>
    <cellStyle name="Percent 2 2 8 2 2 2" xfId="6068"/>
    <cellStyle name="Percent 2 2 8 2 2 2 2" xfId="11844"/>
    <cellStyle name="Percent 2 2 8 2 2 3" xfId="8959"/>
    <cellStyle name="Percent 2 2 8 2 3" xfId="4628"/>
    <cellStyle name="Percent 2 2 8 2 3 2" xfId="10404"/>
    <cellStyle name="Percent 2 2 8 2 4" xfId="7519"/>
    <cellStyle name="Percent 2 2 8 3" xfId="2508"/>
    <cellStyle name="Percent 2 2 8 3 2" xfId="5410"/>
    <cellStyle name="Percent 2 2 8 3 2 2" xfId="11186"/>
    <cellStyle name="Percent 2 2 8 3 3" xfId="8301"/>
    <cellStyle name="Percent 2 2 8 4" xfId="3970"/>
    <cellStyle name="Percent 2 2 8 4 2" xfId="9746"/>
    <cellStyle name="Percent 2 2 8 5" xfId="6861"/>
    <cellStyle name="Percent 2 2 9" xfId="2151"/>
    <cellStyle name="Percent 2 2 9 2" xfId="3630"/>
    <cellStyle name="Percent 2 2 9 2 2" xfId="6531"/>
    <cellStyle name="Percent 2 2 9 2 2 2" xfId="12307"/>
    <cellStyle name="Percent 2 2 9 2 3" xfId="9422"/>
    <cellStyle name="Percent 2 2 9 3" xfId="5091"/>
    <cellStyle name="Percent 2 2 9 3 2" xfId="10867"/>
    <cellStyle name="Percent 2 2 9 4" xfId="7982"/>
    <cellStyle name="Percent 2 20" xfId="17289"/>
    <cellStyle name="Percent 2 3" xfId="638"/>
    <cellStyle name="Percent 2 3 10" xfId="2211"/>
    <cellStyle name="Percent 2 3 10 2" xfId="3688"/>
    <cellStyle name="Percent 2 3 10 2 2" xfId="6589"/>
    <cellStyle name="Percent 2 3 10 2 2 2" xfId="12365"/>
    <cellStyle name="Percent 2 3 10 2 3" xfId="9480"/>
    <cellStyle name="Percent 2 3 10 3" xfId="5149"/>
    <cellStyle name="Percent 2 3 10 3 2" xfId="10925"/>
    <cellStyle name="Percent 2 3 10 4" xfId="8040"/>
    <cellStyle name="Percent 2 3 11" xfId="1481"/>
    <cellStyle name="Percent 2 3 11 2" xfId="2968"/>
    <cellStyle name="Percent 2 3 11 2 2" xfId="5869"/>
    <cellStyle name="Percent 2 3 11 2 2 2" xfId="11645"/>
    <cellStyle name="Percent 2 3 11 2 3" xfId="8760"/>
    <cellStyle name="Percent 2 3 11 3" xfId="4429"/>
    <cellStyle name="Percent 2 3 11 3 2" xfId="10205"/>
    <cellStyle name="Percent 2 3 11 4" xfId="7320"/>
    <cellStyle name="Percent 2 3 12" xfId="2306"/>
    <cellStyle name="Percent 2 3 12 2" xfId="5211"/>
    <cellStyle name="Percent 2 3 12 2 2" xfId="10987"/>
    <cellStyle name="Percent 2 3 12 3" xfId="8102"/>
    <cellStyle name="Percent 2 3 13" xfId="3771"/>
    <cellStyle name="Percent 2 3 13 2" xfId="9547"/>
    <cellStyle name="Percent 2 3 14" xfId="6662"/>
    <cellStyle name="Percent 2 3 15" xfId="12459"/>
    <cellStyle name="Percent 2 3 2" xfId="646"/>
    <cellStyle name="Percent 2 3 2 10" xfId="2314"/>
    <cellStyle name="Percent 2 3 2 10 2" xfId="5219"/>
    <cellStyle name="Percent 2 3 2 10 2 2" xfId="10995"/>
    <cellStyle name="Percent 2 3 2 10 3" xfId="8110"/>
    <cellStyle name="Percent 2 3 2 11" xfId="3779"/>
    <cellStyle name="Percent 2 3 2 11 2" xfId="9555"/>
    <cellStyle name="Percent 2 3 2 12" xfId="6670"/>
    <cellStyle name="Percent 2 3 2 13" xfId="18196"/>
    <cellStyle name="Percent 2 3 2 2" xfId="683"/>
    <cellStyle name="Percent 2 3 2 2 10" xfId="3809"/>
    <cellStyle name="Percent 2 3 2 2 10 2" xfId="9585"/>
    <cellStyle name="Percent 2 3 2 2 11" xfId="6700"/>
    <cellStyle name="Percent 2 3 2 2 12" xfId="23146"/>
    <cellStyle name="Percent 2 3 2 2 2" xfId="856"/>
    <cellStyle name="Percent 2 3 2 2 2 2" xfId="1187"/>
    <cellStyle name="Percent 2 3 2 2 2 2 2" xfId="1420"/>
    <cellStyle name="Percent 2 3 2 2 2 2 2 2" xfId="2124"/>
    <cellStyle name="Percent 2 3 2 2 2 2 2 2 2" xfId="3607"/>
    <cellStyle name="Percent 2 3 2 2 2 2 2 2 2 2" xfId="6508"/>
    <cellStyle name="Percent 2 3 2 2 2 2 2 2 2 2 2" xfId="12284"/>
    <cellStyle name="Percent 2 3 2 2 2 2 2 2 2 3" xfId="9399"/>
    <cellStyle name="Percent 2 3 2 2 2 2 2 2 3" xfId="5068"/>
    <cellStyle name="Percent 2 3 2 2 2 2 2 2 3 2" xfId="10844"/>
    <cellStyle name="Percent 2 3 2 2 2 2 2 2 4" xfId="7959"/>
    <cellStyle name="Percent 2 3 2 2 2 2 2 3" xfId="2949"/>
    <cellStyle name="Percent 2 3 2 2 2 2 2 3 2" xfId="5850"/>
    <cellStyle name="Percent 2 3 2 2 2 2 2 3 2 2" xfId="11626"/>
    <cellStyle name="Percent 2 3 2 2 2 2 2 3 3" xfId="8741"/>
    <cellStyle name="Percent 2 3 2 2 2 2 2 4" xfId="4410"/>
    <cellStyle name="Percent 2 3 2 2 2 2 2 4 2" xfId="10186"/>
    <cellStyle name="Percent 2 3 2 2 2 2 2 5" xfId="7301"/>
    <cellStyle name="Percent 2 3 2 2 2 2 2 6" xfId="45938"/>
    <cellStyle name="Percent 2 3 2 2 2 2 3" xfId="1891"/>
    <cellStyle name="Percent 2 3 2 2 2 2 3 2" xfId="3374"/>
    <cellStyle name="Percent 2 3 2 2 2 2 3 2 2" xfId="6275"/>
    <cellStyle name="Percent 2 3 2 2 2 2 3 2 2 2" xfId="12051"/>
    <cellStyle name="Percent 2 3 2 2 2 2 3 2 3" xfId="9166"/>
    <cellStyle name="Percent 2 3 2 2 2 2 3 3" xfId="4835"/>
    <cellStyle name="Percent 2 3 2 2 2 2 3 3 2" xfId="10611"/>
    <cellStyle name="Percent 2 3 2 2 2 2 3 4" xfId="7726"/>
    <cellStyle name="Percent 2 3 2 2 2 2 4" xfId="2716"/>
    <cellStyle name="Percent 2 3 2 2 2 2 4 2" xfId="5617"/>
    <cellStyle name="Percent 2 3 2 2 2 2 4 2 2" xfId="11393"/>
    <cellStyle name="Percent 2 3 2 2 2 2 4 3" xfId="8508"/>
    <cellStyle name="Percent 2 3 2 2 2 2 5" xfId="4177"/>
    <cellStyle name="Percent 2 3 2 2 2 2 5 2" xfId="9953"/>
    <cellStyle name="Percent 2 3 2 2 2 2 6" xfId="7068"/>
    <cellStyle name="Percent 2 3 2 2 2 2 7" xfId="36733"/>
    <cellStyle name="Percent 2 3 2 2 2 3" xfId="1304"/>
    <cellStyle name="Percent 2 3 2 2 2 3 2" xfId="2008"/>
    <cellStyle name="Percent 2 3 2 2 2 3 2 2" xfId="3491"/>
    <cellStyle name="Percent 2 3 2 2 2 3 2 2 2" xfId="6392"/>
    <cellStyle name="Percent 2 3 2 2 2 3 2 2 2 2" xfId="12168"/>
    <cellStyle name="Percent 2 3 2 2 2 3 2 2 3" xfId="9283"/>
    <cellStyle name="Percent 2 3 2 2 2 3 2 3" xfId="4952"/>
    <cellStyle name="Percent 2 3 2 2 2 3 2 3 2" xfId="10728"/>
    <cellStyle name="Percent 2 3 2 2 2 3 2 4" xfId="7843"/>
    <cellStyle name="Percent 2 3 2 2 2 3 3" xfId="2833"/>
    <cellStyle name="Percent 2 3 2 2 2 3 3 2" xfId="5734"/>
    <cellStyle name="Percent 2 3 2 2 2 3 3 2 2" xfId="11510"/>
    <cellStyle name="Percent 2 3 2 2 2 3 3 3" xfId="8625"/>
    <cellStyle name="Percent 2 3 2 2 2 3 4" xfId="4294"/>
    <cellStyle name="Percent 2 3 2 2 2 3 4 2" xfId="10070"/>
    <cellStyle name="Percent 2 3 2 2 2 3 5" xfId="7185"/>
    <cellStyle name="Percent 2 3 2 2 2 3 6" xfId="39994"/>
    <cellStyle name="Percent 2 3 2 2 2 4" xfId="1068"/>
    <cellStyle name="Percent 2 3 2 2 2 4 2" xfId="1775"/>
    <cellStyle name="Percent 2 3 2 2 2 4 2 2" xfId="3258"/>
    <cellStyle name="Percent 2 3 2 2 2 4 2 2 2" xfId="6159"/>
    <cellStyle name="Percent 2 3 2 2 2 4 2 2 2 2" xfId="11935"/>
    <cellStyle name="Percent 2 3 2 2 2 4 2 2 3" xfId="9050"/>
    <cellStyle name="Percent 2 3 2 2 2 4 2 3" xfId="4719"/>
    <cellStyle name="Percent 2 3 2 2 2 4 2 3 2" xfId="10495"/>
    <cellStyle name="Percent 2 3 2 2 2 4 2 4" xfId="7610"/>
    <cellStyle name="Percent 2 3 2 2 2 4 3" xfId="2599"/>
    <cellStyle name="Percent 2 3 2 2 2 4 3 2" xfId="5501"/>
    <cellStyle name="Percent 2 3 2 2 2 4 3 2 2" xfId="11277"/>
    <cellStyle name="Percent 2 3 2 2 2 4 3 3" xfId="8392"/>
    <cellStyle name="Percent 2 3 2 2 2 4 4" xfId="4061"/>
    <cellStyle name="Percent 2 3 2 2 2 4 4 2" xfId="9837"/>
    <cellStyle name="Percent 2 3 2 2 2 4 5" xfId="6952"/>
    <cellStyle name="Percent 2 3 2 2 2 4 6" xfId="50637"/>
    <cellStyle name="Percent 2 3 2 2 2 5" xfId="1603"/>
    <cellStyle name="Percent 2 3 2 2 2 5 2" xfId="3087"/>
    <cellStyle name="Percent 2 3 2 2 2 5 2 2" xfId="5988"/>
    <cellStyle name="Percent 2 3 2 2 2 5 2 2 2" xfId="11764"/>
    <cellStyle name="Percent 2 3 2 2 2 5 2 3" xfId="8879"/>
    <cellStyle name="Percent 2 3 2 2 2 5 3" xfId="4548"/>
    <cellStyle name="Percent 2 3 2 2 2 5 3 2" xfId="10324"/>
    <cellStyle name="Percent 2 3 2 2 2 5 4" xfId="7439"/>
    <cellStyle name="Percent 2 3 2 2 2 5 5" xfId="55266"/>
    <cellStyle name="Percent 2 3 2 2 2 6" xfId="2426"/>
    <cellStyle name="Percent 2 3 2 2 2 6 2" xfId="5330"/>
    <cellStyle name="Percent 2 3 2 2 2 6 2 2" xfId="11106"/>
    <cellStyle name="Percent 2 3 2 2 2 6 3" xfId="8221"/>
    <cellStyle name="Percent 2 3 2 2 2 7" xfId="3890"/>
    <cellStyle name="Percent 2 3 2 2 2 7 2" xfId="9666"/>
    <cellStyle name="Percent 2 3 2 2 2 8" xfId="6781"/>
    <cellStyle name="Percent 2 3 2 2 2 9" xfId="25987"/>
    <cellStyle name="Percent 2 3 2 2 3" xfId="926"/>
    <cellStyle name="Percent 2 3 2 2 3 2" xfId="1364"/>
    <cellStyle name="Percent 2 3 2 2 3 2 2" xfId="2068"/>
    <cellStyle name="Percent 2 3 2 2 3 2 2 2" xfId="3551"/>
    <cellStyle name="Percent 2 3 2 2 3 2 2 2 2" xfId="6452"/>
    <cellStyle name="Percent 2 3 2 2 3 2 2 2 2 2" xfId="12228"/>
    <cellStyle name="Percent 2 3 2 2 3 2 2 2 3" xfId="9343"/>
    <cellStyle name="Percent 2 3 2 2 3 2 2 3" xfId="5012"/>
    <cellStyle name="Percent 2 3 2 2 3 2 2 3 2" xfId="10788"/>
    <cellStyle name="Percent 2 3 2 2 3 2 2 4" xfId="7903"/>
    <cellStyle name="Percent 2 3 2 2 3 2 2 5" xfId="45939"/>
    <cellStyle name="Percent 2 3 2 2 3 2 3" xfId="2893"/>
    <cellStyle name="Percent 2 3 2 2 3 2 3 2" xfId="5794"/>
    <cellStyle name="Percent 2 3 2 2 3 2 3 2 2" xfId="11570"/>
    <cellStyle name="Percent 2 3 2 2 3 2 3 3" xfId="8685"/>
    <cellStyle name="Percent 2 3 2 2 3 2 4" xfId="4354"/>
    <cellStyle name="Percent 2 3 2 2 3 2 4 2" xfId="10130"/>
    <cellStyle name="Percent 2 3 2 2 3 2 5" xfId="7245"/>
    <cellStyle name="Percent 2 3 2 2 3 2 6" xfId="36734"/>
    <cellStyle name="Percent 2 3 2 2 3 3" xfId="1131"/>
    <cellStyle name="Percent 2 3 2 2 3 3 2" xfId="1835"/>
    <cellStyle name="Percent 2 3 2 2 3 3 2 2" xfId="3318"/>
    <cellStyle name="Percent 2 3 2 2 3 3 2 2 2" xfId="6219"/>
    <cellStyle name="Percent 2 3 2 2 3 3 2 2 2 2" xfId="11995"/>
    <cellStyle name="Percent 2 3 2 2 3 3 2 2 3" xfId="9110"/>
    <cellStyle name="Percent 2 3 2 2 3 3 2 3" xfId="4779"/>
    <cellStyle name="Percent 2 3 2 2 3 3 2 3 2" xfId="10555"/>
    <cellStyle name="Percent 2 3 2 2 3 3 2 4" xfId="7670"/>
    <cellStyle name="Percent 2 3 2 2 3 3 3" xfId="2660"/>
    <cellStyle name="Percent 2 3 2 2 3 3 3 2" xfId="5561"/>
    <cellStyle name="Percent 2 3 2 2 3 3 3 2 2" xfId="11337"/>
    <cellStyle name="Percent 2 3 2 2 3 3 3 3" xfId="8452"/>
    <cellStyle name="Percent 2 3 2 2 3 3 4" xfId="4121"/>
    <cellStyle name="Percent 2 3 2 2 3 3 4 2" xfId="9897"/>
    <cellStyle name="Percent 2 3 2 2 3 3 5" xfId="7012"/>
    <cellStyle name="Percent 2 3 2 2 3 3 6" xfId="41296"/>
    <cellStyle name="Percent 2 3 2 2 3 4" xfId="1660"/>
    <cellStyle name="Percent 2 3 2 2 3 4 2" xfId="3143"/>
    <cellStyle name="Percent 2 3 2 2 3 4 2 2" xfId="6044"/>
    <cellStyle name="Percent 2 3 2 2 3 4 2 2 2" xfId="11820"/>
    <cellStyle name="Percent 2 3 2 2 3 4 2 3" xfId="8935"/>
    <cellStyle name="Percent 2 3 2 2 3 4 3" xfId="4604"/>
    <cellStyle name="Percent 2 3 2 2 3 4 3 2" xfId="10380"/>
    <cellStyle name="Percent 2 3 2 2 3 4 4" xfId="7495"/>
    <cellStyle name="Percent 2 3 2 2 3 4 5" xfId="50638"/>
    <cellStyle name="Percent 2 3 2 2 3 5" xfId="2483"/>
    <cellStyle name="Percent 2 3 2 2 3 5 2" xfId="5386"/>
    <cellStyle name="Percent 2 3 2 2 3 5 2 2" xfId="11162"/>
    <cellStyle name="Percent 2 3 2 2 3 5 3" xfId="8277"/>
    <cellStyle name="Percent 2 3 2 2 3 5 4" xfId="55267"/>
    <cellStyle name="Percent 2 3 2 2 3 6" xfId="3946"/>
    <cellStyle name="Percent 2 3 2 2 3 6 2" xfId="9722"/>
    <cellStyle name="Percent 2 3 2 2 3 7" xfId="6837"/>
    <cellStyle name="Percent 2 3 2 2 3 8" xfId="27270"/>
    <cellStyle name="Percent 2 3 2 2 4" xfId="1248"/>
    <cellStyle name="Percent 2 3 2 2 4 2" xfId="1952"/>
    <cellStyle name="Percent 2 3 2 2 4 2 2" xfId="3435"/>
    <cellStyle name="Percent 2 3 2 2 4 2 2 2" xfId="6336"/>
    <cellStyle name="Percent 2 3 2 2 4 2 2 2 2" xfId="12112"/>
    <cellStyle name="Percent 2 3 2 2 4 2 2 3" xfId="9227"/>
    <cellStyle name="Percent 2 3 2 2 4 2 3" xfId="4896"/>
    <cellStyle name="Percent 2 3 2 2 4 2 3 2" xfId="10672"/>
    <cellStyle name="Percent 2 3 2 2 4 2 4" xfId="7787"/>
    <cellStyle name="Percent 2 3 2 2 4 2 5" xfId="45937"/>
    <cellStyle name="Percent 2 3 2 2 4 3" xfId="2777"/>
    <cellStyle name="Percent 2 3 2 2 4 3 2" xfId="5678"/>
    <cellStyle name="Percent 2 3 2 2 4 3 2 2" xfId="11454"/>
    <cellStyle name="Percent 2 3 2 2 4 3 3" xfId="8569"/>
    <cellStyle name="Percent 2 3 2 2 4 4" xfId="4238"/>
    <cellStyle name="Percent 2 3 2 2 4 4 2" xfId="10014"/>
    <cellStyle name="Percent 2 3 2 2 4 5" xfId="7129"/>
    <cellStyle name="Percent 2 3 2 2 4 6" xfId="36732"/>
    <cellStyle name="Percent 2 3 2 2 5" xfId="1011"/>
    <cellStyle name="Percent 2 3 2 2 5 2" xfId="1719"/>
    <cellStyle name="Percent 2 3 2 2 5 2 2" xfId="3202"/>
    <cellStyle name="Percent 2 3 2 2 5 2 2 2" xfId="6103"/>
    <cellStyle name="Percent 2 3 2 2 5 2 2 2 2" xfId="11879"/>
    <cellStyle name="Percent 2 3 2 2 5 2 2 3" xfId="8994"/>
    <cellStyle name="Percent 2 3 2 2 5 2 3" xfId="4663"/>
    <cellStyle name="Percent 2 3 2 2 5 2 3 2" xfId="10439"/>
    <cellStyle name="Percent 2 3 2 2 5 2 4" xfId="7554"/>
    <cellStyle name="Percent 2 3 2 2 5 3" xfId="2543"/>
    <cellStyle name="Percent 2 3 2 2 5 3 2" xfId="5445"/>
    <cellStyle name="Percent 2 3 2 2 5 3 2 2" xfId="11221"/>
    <cellStyle name="Percent 2 3 2 2 5 3 3" xfId="8336"/>
    <cellStyle name="Percent 2 3 2 2 5 4" xfId="4005"/>
    <cellStyle name="Percent 2 3 2 2 5 4 2" xfId="9781"/>
    <cellStyle name="Percent 2 3 2 2 5 5" xfId="6896"/>
    <cellStyle name="Percent 2 3 2 2 5 6" xfId="38694"/>
    <cellStyle name="Percent 2 3 2 2 6" xfId="2186"/>
    <cellStyle name="Percent 2 3 2 2 6 2" xfId="3665"/>
    <cellStyle name="Percent 2 3 2 2 6 2 2" xfId="6566"/>
    <cellStyle name="Percent 2 3 2 2 6 2 2 2" xfId="12342"/>
    <cellStyle name="Percent 2 3 2 2 6 2 3" xfId="9457"/>
    <cellStyle name="Percent 2 3 2 2 6 3" xfId="5126"/>
    <cellStyle name="Percent 2 3 2 2 6 3 2" xfId="10902"/>
    <cellStyle name="Percent 2 3 2 2 6 4" xfId="8017"/>
    <cellStyle name="Percent 2 3 2 2 6 5" xfId="50636"/>
    <cellStyle name="Percent 2 3 2 2 7" xfId="2245"/>
    <cellStyle name="Percent 2 3 2 2 7 2" xfId="3722"/>
    <cellStyle name="Percent 2 3 2 2 7 2 2" xfId="6623"/>
    <cellStyle name="Percent 2 3 2 2 7 2 2 2" xfId="12399"/>
    <cellStyle name="Percent 2 3 2 2 7 2 3" xfId="9514"/>
    <cellStyle name="Percent 2 3 2 2 7 3" xfId="5183"/>
    <cellStyle name="Percent 2 3 2 2 7 3 2" xfId="10959"/>
    <cellStyle name="Percent 2 3 2 2 7 4" xfId="8074"/>
    <cellStyle name="Percent 2 3 2 2 7 5" xfId="55265"/>
    <cellStyle name="Percent 2 3 2 2 8" xfId="1520"/>
    <cellStyle name="Percent 2 3 2 2 8 2" xfId="3006"/>
    <cellStyle name="Percent 2 3 2 2 8 2 2" xfId="5907"/>
    <cellStyle name="Percent 2 3 2 2 8 2 2 2" xfId="11683"/>
    <cellStyle name="Percent 2 3 2 2 8 2 3" xfId="8798"/>
    <cellStyle name="Percent 2 3 2 2 8 3" xfId="4467"/>
    <cellStyle name="Percent 2 3 2 2 8 3 2" xfId="10243"/>
    <cellStyle name="Percent 2 3 2 2 8 4" xfId="7358"/>
    <cellStyle name="Percent 2 3 2 2 9" xfId="2344"/>
    <cellStyle name="Percent 2 3 2 2 9 2" xfId="5249"/>
    <cellStyle name="Percent 2 3 2 2 9 2 2" xfId="11025"/>
    <cellStyle name="Percent 2 3 2 2 9 3" xfId="8140"/>
    <cellStyle name="Percent 2 3 2 3" xfId="823"/>
    <cellStyle name="Percent 2 3 2 3 2" xfId="1157"/>
    <cellStyle name="Percent 2 3 2 3 2 2" xfId="1390"/>
    <cellStyle name="Percent 2 3 2 3 2 2 2" xfId="2094"/>
    <cellStyle name="Percent 2 3 2 3 2 2 2 2" xfId="3577"/>
    <cellStyle name="Percent 2 3 2 3 2 2 2 2 2" xfId="6478"/>
    <cellStyle name="Percent 2 3 2 3 2 2 2 2 2 2" xfId="12254"/>
    <cellStyle name="Percent 2 3 2 3 2 2 2 2 3" xfId="9369"/>
    <cellStyle name="Percent 2 3 2 3 2 2 2 3" xfId="5038"/>
    <cellStyle name="Percent 2 3 2 3 2 2 2 3 2" xfId="10814"/>
    <cellStyle name="Percent 2 3 2 3 2 2 2 4" xfId="7929"/>
    <cellStyle name="Percent 2 3 2 3 2 2 3" xfId="2919"/>
    <cellStyle name="Percent 2 3 2 3 2 2 3 2" xfId="5820"/>
    <cellStyle name="Percent 2 3 2 3 2 2 3 2 2" xfId="11596"/>
    <cellStyle name="Percent 2 3 2 3 2 2 3 3" xfId="8711"/>
    <cellStyle name="Percent 2 3 2 3 2 2 4" xfId="4380"/>
    <cellStyle name="Percent 2 3 2 3 2 2 4 2" xfId="10156"/>
    <cellStyle name="Percent 2 3 2 3 2 2 5" xfId="7271"/>
    <cellStyle name="Percent 2 3 2 3 2 2 6" xfId="45940"/>
    <cellStyle name="Percent 2 3 2 3 2 3" xfId="1861"/>
    <cellStyle name="Percent 2 3 2 3 2 3 2" xfId="3344"/>
    <cellStyle name="Percent 2 3 2 3 2 3 2 2" xfId="6245"/>
    <cellStyle name="Percent 2 3 2 3 2 3 2 2 2" xfId="12021"/>
    <cellStyle name="Percent 2 3 2 3 2 3 2 3" xfId="9136"/>
    <cellStyle name="Percent 2 3 2 3 2 3 3" xfId="4805"/>
    <cellStyle name="Percent 2 3 2 3 2 3 3 2" xfId="10581"/>
    <cellStyle name="Percent 2 3 2 3 2 3 4" xfId="7696"/>
    <cellStyle name="Percent 2 3 2 3 2 4" xfId="2686"/>
    <cellStyle name="Percent 2 3 2 3 2 4 2" xfId="5587"/>
    <cellStyle name="Percent 2 3 2 3 2 4 2 2" xfId="11363"/>
    <cellStyle name="Percent 2 3 2 3 2 4 3" xfId="8478"/>
    <cellStyle name="Percent 2 3 2 3 2 5" xfId="4147"/>
    <cellStyle name="Percent 2 3 2 3 2 5 2" xfId="9923"/>
    <cellStyle name="Percent 2 3 2 3 2 6" xfId="7038"/>
    <cellStyle name="Percent 2 3 2 3 2 7" xfId="36735"/>
    <cellStyle name="Percent 2 3 2 3 3" xfId="1274"/>
    <cellStyle name="Percent 2 3 2 3 3 2" xfId="1978"/>
    <cellStyle name="Percent 2 3 2 3 3 2 2" xfId="3461"/>
    <cellStyle name="Percent 2 3 2 3 3 2 2 2" xfId="6362"/>
    <cellStyle name="Percent 2 3 2 3 3 2 2 2 2" xfId="12138"/>
    <cellStyle name="Percent 2 3 2 3 3 2 2 3" xfId="9253"/>
    <cellStyle name="Percent 2 3 2 3 3 2 3" xfId="4922"/>
    <cellStyle name="Percent 2 3 2 3 3 2 3 2" xfId="10698"/>
    <cellStyle name="Percent 2 3 2 3 3 2 4" xfId="7813"/>
    <cellStyle name="Percent 2 3 2 3 3 3" xfId="2803"/>
    <cellStyle name="Percent 2 3 2 3 3 3 2" xfId="5704"/>
    <cellStyle name="Percent 2 3 2 3 3 3 2 2" xfId="11480"/>
    <cellStyle name="Percent 2 3 2 3 3 3 3" xfId="8595"/>
    <cellStyle name="Percent 2 3 2 3 3 4" xfId="4264"/>
    <cellStyle name="Percent 2 3 2 3 3 4 2" xfId="10040"/>
    <cellStyle name="Percent 2 3 2 3 3 5" xfId="7155"/>
    <cellStyle name="Percent 2 3 2 3 3 6" xfId="38044"/>
    <cellStyle name="Percent 2 3 2 3 4" xfId="1038"/>
    <cellStyle name="Percent 2 3 2 3 4 2" xfId="1745"/>
    <cellStyle name="Percent 2 3 2 3 4 2 2" xfId="3228"/>
    <cellStyle name="Percent 2 3 2 3 4 2 2 2" xfId="6129"/>
    <cellStyle name="Percent 2 3 2 3 4 2 2 2 2" xfId="11905"/>
    <cellStyle name="Percent 2 3 2 3 4 2 2 3" xfId="9020"/>
    <cellStyle name="Percent 2 3 2 3 4 2 3" xfId="4689"/>
    <cellStyle name="Percent 2 3 2 3 4 2 3 2" xfId="10465"/>
    <cellStyle name="Percent 2 3 2 3 4 2 4" xfId="7580"/>
    <cellStyle name="Percent 2 3 2 3 4 3" xfId="2569"/>
    <cellStyle name="Percent 2 3 2 3 4 3 2" xfId="5471"/>
    <cellStyle name="Percent 2 3 2 3 4 3 2 2" xfId="11247"/>
    <cellStyle name="Percent 2 3 2 3 4 3 3" xfId="8362"/>
    <cellStyle name="Percent 2 3 2 3 4 4" xfId="4031"/>
    <cellStyle name="Percent 2 3 2 3 4 4 2" xfId="9807"/>
    <cellStyle name="Percent 2 3 2 3 4 5" xfId="6922"/>
    <cellStyle name="Percent 2 3 2 3 4 6" xfId="50639"/>
    <cellStyle name="Percent 2 3 2 3 5" xfId="1573"/>
    <cellStyle name="Percent 2 3 2 3 5 2" xfId="3057"/>
    <cellStyle name="Percent 2 3 2 3 5 2 2" xfId="5958"/>
    <cellStyle name="Percent 2 3 2 3 5 2 2 2" xfId="11734"/>
    <cellStyle name="Percent 2 3 2 3 5 2 3" xfId="8849"/>
    <cellStyle name="Percent 2 3 2 3 5 3" xfId="4518"/>
    <cellStyle name="Percent 2 3 2 3 5 3 2" xfId="10294"/>
    <cellStyle name="Percent 2 3 2 3 5 4" xfId="7409"/>
    <cellStyle name="Percent 2 3 2 3 5 5" xfId="55268"/>
    <cellStyle name="Percent 2 3 2 3 6" xfId="2396"/>
    <cellStyle name="Percent 2 3 2 3 6 2" xfId="5300"/>
    <cellStyle name="Percent 2 3 2 3 6 2 2" xfId="11076"/>
    <cellStyle name="Percent 2 3 2 3 6 3" xfId="8191"/>
    <cellStyle name="Percent 2 3 2 3 7" xfId="3860"/>
    <cellStyle name="Percent 2 3 2 3 7 2" xfId="9636"/>
    <cellStyle name="Percent 2 3 2 3 8" xfId="6751"/>
    <cellStyle name="Percent 2 3 2 3 9" xfId="20931"/>
    <cellStyle name="Percent 2 3 2 4" xfId="896"/>
    <cellStyle name="Percent 2 3 2 4 2" xfId="1338"/>
    <cellStyle name="Percent 2 3 2 4 2 2" xfId="2042"/>
    <cellStyle name="Percent 2 3 2 4 2 2 2" xfId="3525"/>
    <cellStyle name="Percent 2 3 2 4 2 2 2 2" xfId="6426"/>
    <cellStyle name="Percent 2 3 2 4 2 2 2 2 2" xfId="12202"/>
    <cellStyle name="Percent 2 3 2 4 2 2 2 3" xfId="9317"/>
    <cellStyle name="Percent 2 3 2 4 2 2 3" xfId="4986"/>
    <cellStyle name="Percent 2 3 2 4 2 2 3 2" xfId="10762"/>
    <cellStyle name="Percent 2 3 2 4 2 2 4" xfId="7877"/>
    <cellStyle name="Percent 2 3 2 4 2 2 5" xfId="45941"/>
    <cellStyle name="Percent 2 3 2 4 2 3" xfId="2867"/>
    <cellStyle name="Percent 2 3 2 4 2 3 2" xfId="5768"/>
    <cellStyle name="Percent 2 3 2 4 2 3 2 2" xfId="11544"/>
    <cellStyle name="Percent 2 3 2 4 2 3 3" xfId="8659"/>
    <cellStyle name="Percent 2 3 2 4 2 4" xfId="4328"/>
    <cellStyle name="Percent 2 3 2 4 2 4 2" xfId="10104"/>
    <cellStyle name="Percent 2 3 2 4 2 5" xfId="7219"/>
    <cellStyle name="Percent 2 3 2 4 2 6" xfId="36736"/>
    <cellStyle name="Percent 2 3 2 4 3" xfId="1105"/>
    <cellStyle name="Percent 2 3 2 4 3 2" xfId="1809"/>
    <cellStyle name="Percent 2 3 2 4 3 2 2" xfId="3292"/>
    <cellStyle name="Percent 2 3 2 4 3 2 2 2" xfId="6193"/>
    <cellStyle name="Percent 2 3 2 4 3 2 2 2 2" xfId="11969"/>
    <cellStyle name="Percent 2 3 2 4 3 2 2 3" xfId="9084"/>
    <cellStyle name="Percent 2 3 2 4 3 2 3" xfId="4753"/>
    <cellStyle name="Percent 2 3 2 4 3 2 3 2" xfId="10529"/>
    <cellStyle name="Percent 2 3 2 4 3 2 4" xfId="7644"/>
    <cellStyle name="Percent 2 3 2 4 3 3" xfId="2634"/>
    <cellStyle name="Percent 2 3 2 4 3 3 2" xfId="5535"/>
    <cellStyle name="Percent 2 3 2 4 3 3 2 2" xfId="11311"/>
    <cellStyle name="Percent 2 3 2 4 3 3 3" xfId="8426"/>
    <cellStyle name="Percent 2 3 2 4 3 4" xfId="4095"/>
    <cellStyle name="Percent 2 3 2 4 3 4 2" xfId="9871"/>
    <cellStyle name="Percent 2 3 2 4 3 5" xfId="6986"/>
    <cellStyle name="Percent 2 3 2 4 3 6" xfId="39345"/>
    <cellStyle name="Percent 2 3 2 4 4" xfId="1630"/>
    <cellStyle name="Percent 2 3 2 4 4 2" xfId="3113"/>
    <cellStyle name="Percent 2 3 2 4 4 2 2" xfId="6014"/>
    <cellStyle name="Percent 2 3 2 4 4 2 2 2" xfId="11790"/>
    <cellStyle name="Percent 2 3 2 4 4 2 3" xfId="8905"/>
    <cellStyle name="Percent 2 3 2 4 4 3" xfId="4574"/>
    <cellStyle name="Percent 2 3 2 4 4 3 2" xfId="10350"/>
    <cellStyle name="Percent 2 3 2 4 4 4" xfId="7465"/>
    <cellStyle name="Percent 2 3 2 4 4 5" xfId="50640"/>
    <cellStyle name="Percent 2 3 2 4 5" xfId="2453"/>
    <cellStyle name="Percent 2 3 2 4 5 2" xfId="5356"/>
    <cellStyle name="Percent 2 3 2 4 5 2 2" xfId="11132"/>
    <cellStyle name="Percent 2 3 2 4 5 3" xfId="8247"/>
    <cellStyle name="Percent 2 3 2 4 5 4" xfId="55269"/>
    <cellStyle name="Percent 2 3 2 4 6" xfId="3916"/>
    <cellStyle name="Percent 2 3 2 4 6 2" xfId="9692"/>
    <cellStyle name="Percent 2 3 2 4 7" xfId="6807"/>
    <cellStyle name="Percent 2 3 2 4 8" xfId="25353"/>
    <cellStyle name="Percent 2 3 2 5" xfId="1222"/>
    <cellStyle name="Percent 2 3 2 5 2" xfId="1926"/>
    <cellStyle name="Percent 2 3 2 5 2 2" xfId="3409"/>
    <cellStyle name="Percent 2 3 2 5 2 2 2" xfId="6310"/>
    <cellStyle name="Percent 2 3 2 5 2 2 2 2" xfId="12086"/>
    <cellStyle name="Percent 2 3 2 5 2 2 3" xfId="9201"/>
    <cellStyle name="Percent 2 3 2 5 2 2 4" xfId="45942"/>
    <cellStyle name="Percent 2 3 2 5 2 3" xfId="4870"/>
    <cellStyle name="Percent 2 3 2 5 2 3 2" xfId="10646"/>
    <cellStyle name="Percent 2 3 2 5 2 4" xfId="7761"/>
    <cellStyle name="Percent 2 3 2 5 2 5" xfId="36737"/>
    <cellStyle name="Percent 2 3 2 5 3" xfId="2751"/>
    <cellStyle name="Percent 2 3 2 5 3 2" xfId="5652"/>
    <cellStyle name="Percent 2 3 2 5 3 2 2" xfId="11428"/>
    <cellStyle name="Percent 2 3 2 5 3 3" xfId="8543"/>
    <cellStyle name="Percent 2 3 2 5 3 4" xfId="40644"/>
    <cellStyle name="Percent 2 3 2 5 4" xfId="4212"/>
    <cellStyle name="Percent 2 3 2 5 4 2" xfId="9988"/>
    <cellStyle name="Percent 2 3 2 5 4 3" xfId="50641"/>
    <cellStyle name="Percent 2 3 2 5 5" xfId="7103"/>
    <cellStyle name="Percent 2 3 2 5 5 2" xfId="55270"/>
    <cellStyle name="Percent 2 3 2 5 6" xfId="26633"/>
    <cellStyle name="Percent 2 3 2 6" xfId="985"/>
    <cellStyle name="Percent 2 3 2 6 2" xfId="1693"/>
    <cellStyle name="Percent 2 3 2 6 2 2" xfId="3176"/>
    <cellStyle name="Percent 2 3 2 6 2 2 2" xfId="6077"/>
    <cellStyle name="Percent 2 3 2 6 2 2 2 2" xfId="11853"/>
    <cellStyle name="Percent 2 3 2 6 2 2 3" xfId="8968"/>
    <cellStyle name="Percent 2 3 2 6 2 3" xfId="4637"/>
    <cellStyle name="Percent 2 3 2 6 2 3 2" xfId="10413"/>
    <cellStyle name="Percent 2 3 2 6 2 4" xfId="7528"/>
    <cellStyle name="Percent 2 3 2 6 2 5" xfId="45936"/>
    <cellStyle name="Percent 2 3 2 6 3" xfId="2517"/>
    <cellStyle name="Percent 2 3 2 6 3 2" xfId="5419"/>
    <cellStyle name="Percent 2 3 2 6 3 2 2" xfId="11195"/>
    <cellStyle name="Percent 2 3 2 6 3 3" xfId="8310"/>
    <cellStyle name="Percent 2 3 2 6 4" xfId="3979"/>
    <cellStyle name="Percent 2 3 2 6 4 2" xfId="9755"/>
    <cellStyle name="Percent 2 3 2 6 5" xfId="6870"/>
    <cellStyle name="Percent 2 3 2 6 6" xfId="36731"/>
    <cellStyle name="Percent 2 3 2 7" xfId="2160"/>
    <cellStyle name="Percent 2 3 2 7 2" xfId="3639"/>
    <cellStyle name="Percent 2 3 2 7 2 2" xfId="6540"/>
    <cellStyle name="Percent 2 3 2 7 2 2 2" xfId="12316"/>
    <cellStyle name="Percent 2 3 2 7 2 3" xfId="9431"/>
    <cellStyle name="Percent 2 3 2 7 3" xfId="5100"/>
    <cellStyle name="Percent 2 3 2 7 3 2" xfId="10876"/>
    <cellStyle name="Percent 2 3 2 7 4" xfId="7991"/>
    <cellStyle name="Percent 2 3 2 7 5" xfId="37384"/>
    <cellStyle name="Percent 2 3 2 8" xfId="2219"/>
    <cellStyle name="Percent 2 3 2 8 2" xfId="3696"/>
    <cellStyle name="Percent 2 3 2 8 2 2" xfId="6597"/>
    <cellStyle name="Percent 2 3 2 8 2 2 2" xfId="12373"/>
    <cellStyle name="Percent 2 3 2 8 2 3" xfId="9488"/>
    <cellStyle name="Percent 2 3 2 8 3" xfId="5157"/>
    <cellStyle name="Percent 2 3 2 8 3 2" xfId="10933"/>
    <cellStyle name="Percent 2 3 2 8 4" xfId="8048"/>
    <cellStyle name="Percent 2 3 2 8 5" xfId="50635"/>
    <cellStyle name="Percent 2 3 2 9" xfId="1489"/>
    <cellStyle name="Percent 2 3 2 9 2" xfId="2976"/>
    <cellStyle name="Percent 2 3 2 9 2 2" xfId="5877"/>
    <cellStyle name="Percent 2 3 2 9 2 2 2" xfId="11653"/>
    <cellStyle name="Percent 2 3 2 9 2 3" xfId="8768"/>
    <cellStyle name="Percent 2 3 2 9 3" xfId="4437"/>
    <cellStyle name="Percent 2 3 2 9 3 2" xfId="10213"/>
    <cellStyle name="Percent 2 3 2 9 4" xfId="7328"/>
    <cellStyle name="Percent 2 3 2 9 5" xfId="55264"/>
    <cellStyle name="Percent 2 3 3" xfId="654"/>
    <cellStyle name="Percent 2 3 3 10" xfId="2322"/>
    <cellStyle name="Percent 2 3 3 10 2" xfId="5227"/>
    <cellStyle name="Percent 2 3 3 10 2 2" xfId="11003"/>
    <cellStyle name="Percent 2 3 3 10 3" xfId="8118"/>
    <cellStyle name="Percent 2 3 3 11" xfId="3787"/>
    <cellStyle name="Percent 2 3 3 11 2" xfId="9563"/>
    <cellStyle name="Percent 2 3 3 12" xfId="6678"/>
    <cellStyle name="Percent 2 3 3 13" xfId="17291"/>
    <cellStyle name="Percent 2 3 3 2" xfId="691"/>
    <cellStyle name="Percent 2 3 3 2 10" xfId="3817"/>
    <cellStyle name="Percent 2 3 3 2 10 2" xfId="9593"/>
    <cellStyle name="Percent 2 3 3 2 11" xfId="6708"/>
    <cellStyle name="Percent 2 3 3 2 2" xfId="864"/>
    <cellStyle name="Percent 2 3 3 2 2 2" xfId="1195"/>
    <cellStyle name="Percent 2 3 3 2 2 2 2" xfId="1428"/>
    <cellStyle name="Percent 2 3 3 2 2 2 2 2" xfId="2132"/>
    <cellStyle name="Percent 2 3 3 2 2 2 2 2 2" xfId="3615"/>
    <cellStyle name="Percent 2 3 3 2 2 2 2 2 2 2" xfId="6516"/>
    <cellStyle name="Percent 2 3 3 2 2 2 2 2 2 2 2" xfId="12292"/>
    <cellStyle name="Percent 2 3 3 2 2 2 2 2 2 3" xfId="9407"/>
    <cellStyle name="Percent 2 3 3 2 2 2 2 2 3" xfId="5076"/>
    <cellStyle name="Percent 2 3 3 2 2 2 2 2 3 2" xfId="10852"/>
    <cellStyle name="Percent 2 3 3 2 2 2 2 2 4" xfId="7967"/>
    <cellStyle name="Percent 2 3 3 2 2 2 2 3" xfId="2957"/>
    <cellStyle name="Percent 2 3 3 2 2 2 2 3 2" xfId="5858"/>
    <cellStyle name="Percent 2 3 3 2 2 2 2 3 2 2" xfId="11634"/>
    <cellStyle name="Percent 2 3 3 2 2 2 2 3 3" xfId="8749"/>
    <cellStyle name="Percent 2 3 3 2 2 2 2 4" xfId="4418"/>
    <cellStyle name="Percent 2 3 3 2 2 2 2 4 2" xfId="10194"/>
    <cellStyle name="Percent 2 3 3 2 2 2 2 5" xfId="7309"/>
    <cellStyle name="Percent 2 3 3 2 2 2 3" xfId="1899"/>
    <cellStyle name="Percent 2 3 3 2 2 2 3 2" xfId="3382"/>
    <cellStyle name="Percent 2 3 3 2 2 2 3 2 2" xfId="6283"/>
    <cellStyle name="Percent 2 3 3 2 2 2 3 2 2 2" xfId="12059"/>
    <cellStyle name="Percent 2 3 3 2 2 2 3 2 3" xfId="9174"/>
    <cellStyle name="Percent 2 3 3 2 2 2 3 3" xfId="4843"/>
    <cellStyle name="Percent 2 3 3 2 2 2 3 3 2" xfId="10619"/>
    <cellStyle name="Percent 2 3 3 2 2 2 3 4" xfId="7734"/>
    <cellStyle name="Percent 2 3 3 2 2 2 4" xfId="2724"/>
    <cellStyle name="Percent 2 3 3 2 2 2 4 2" xfId="5625"/>
    <cellStyle name="Percent 2 3 3 2 2 2 4 2 2" xfId="11401"/>
    <cellStyle name="Percent 2 3 3 2 2 2 4 3" xfId="8516"/>
    <cellStyle name="Percent 2 3 3 2 2 2 5" xfId="4185"/>
    <cellStyle name="Percent 2 3 3 2 2 2 5 2" xfId="9961"/>
    <cellStyle name="Percent 2 3 3 2 2 2 6" xfId="7076"/>
    <cellStyle name="Percent 2 3 3 2 2 3" xfId="1312"/>
    <cellStyle name="Percent 2 3 3 2 2 3 2" xfId="2016"/>
    <cellStyle name="Percent 2 3 3 2 2 3 2 2" xfId="3499"/>
    <cellStyle name="Percent 2 3 3 2 2 3 2 2 2" xfId="6400"/>
    <cellStyle name="Percent 2 3 3 2 2 3 2 2 2 2" xfId="12176"/>
    <cellStyle name="Percent 2 3 3 2 2 3 2 2 3" xfId="9291"/>
    <cellStyle name="Percent 2 3 3 2 2 3 2 3" xfId="4960"/>
    <cellStyle name="Percent 2 3 3 2 2 3 2 3 2" xfId="10736"/>
    <cellStyle name="Percent 2 3 3 2 2 3 2 4" xfId="7851"/>
    <cellStyle name="Percent 2 3 3 2 2 3 3" xfId="2841"/>
    <cellStyle name="Percent 2 3 3 2 2 3 3 2" xfId="5742"/>
    <cellStyle name="Percent 2 3 3 2 2 3 3 2 2" xfId="11518"/>
    <cellStyle name="Percent 2 3 3 2 2 3 3 3" xfId="8633"/>
    <cellStyle name="Percent 2 3 3 2 2 3 4" xfId="4302"/>
    <cellStyle name="Percent 2 3 3 2 2 3 4 2" xfId="10078"/>
    <cellStyle name="Percent 2 3 3 2 2 3 5" xfId="7193"/>
    <cellStyle name="Percent 2 3 3 2 2 4" xfId="1076"/>
    <cellStyle name="Percent 2 3 3 2 2 4 2" xfId="1783"/>
    <cellStyle name="Percent 2 3 3 2 2 4 2 2" xfId="3266"/>
    <cellStyle name="Percent 2 3 3 2 2 4 2 2 2" xfId="6167"/>
    <cellStyle name="Percent 2 3 3 2 2 4 2 2 2 2" xfId="11943"/>
    <cellStyle name="Percent 2 3 3 2 2 4 2 2 3" xfId="9058"/>
    <cellStyle name="Percent 2 3 3 2 2 4 2 3" xfId="4727"/>
    <cellStyle name="Percent 2 3 3 2 2 4 2 3 2" xfId="10503"/>
    <cellStyle name="Percent 2 3 3 2 2 4 2 4" xfId="7618"/>
    <cellStyle name="Percent 2 3 3 2 2 4 3" xfId="2607"/>
    <cellStyle name="Percent 2 3 3 2 2 4 3 2" xfId="5509"/>
    <cellStyle name="Percent 2 3 3 2 2 4 3 2 2" xfId="11285"/>
    <cellStyle name="Percent 2 3 3 2 2 4 3 3" xfId="8400"/>
    <cellStyle name="Percent 2 3 3 2 2 4 4" xfId="4069"/>
    <cellStyle name="Percent 2 3 3 2 2 4 4 2" xfId="9845"/>
    <cellStyle name="Percent 2 3 3 2 2 4 5" xfId="6960"/>
    <cellStyle name="Percent 2 3 3 2 2 5" xfId="1611"/>
    <cellStyle name="Percent 2 3 3 2 2 5 2" xfId="3095"/>
    <cellStyle name="Percent 2 3 3 2 2 5 2 2" xfId="5996"/>
    <cellStyle name="Percent 2 3 3 2 2 5 2 2 2" xfId="11772"/>
    <cellStyle name="Percent 2 3 3 2 2 5 2 3" xfId="8887"/>
    <cellStyle name="Percent 2 3 3 2 2 5 3" xfId="4556"/>
    <cellStyle name="Percent 2 3 3 2 2 5 3 2" xfId="10332"/>
    <cellStyle name="Percent 2 3 3 2 2 5 4" xfId="7447"/>
    <cellStyle name="Percent 2 3 3 2 2 6" xfId="2434"/>
    <cellStyle name="Percent 2 3 3 2 2 6 2" xfId="5338"/>
    <cellStyle name="Percent 2 3 3 2 2 6 2 2" xfId="11114"/>
    <cellStyle name="Percent 2 3 3 2 2 6 3" xfId="8229"/>
    <cellStyle name="Percent 2 3 3 2 2 7" xfId="3898"/>
    <cellStyle name="Percent 2 3 3 2 2 7 2" xfId="9674"/>
    <cellStyle name="Percent 2 3 3 2 2 8" xfId="6789"/>
    <cellStyle name="Percent 2 3 3 2 3" xfId="934"/>
    <cellStyle name="Percent 2 3 3 2 3 2" xfId="1372"/>
    <cellStyle name="Percent 2 3 3 2 3 2 2" xfId="2076"/>
    <cellStyle name="Percent 2 3 3 2 3 2 2 2" xfId="3559"/>
    <cellStyle name="Percent 2 3 3 2 3 2 2 2 2" xfId="6460"/>
    <cellStyle name="Percent 2 3 3 2 3 2 2 2 2 2" xfId="12236"/>
    <cellStyle name="Percent 2 3 3 2 3 2 2 2 3" xfId="9351"/>
    <cellStyle name="Percent 2 3 3 2 3 2 2 3" xfId="5020"/>
    <cellStyle name="Percent 2 3 3 2 3 2 2 3 2" xfId="10796"/>
    <cellStyle name="Percent 2 3 3 2 3 2 2 4" xfId="7911"/>
    <cellStyle name="Percent 2 3 3 2 3 2 3" xfId="2901"/>
    <cellStyle name="Percent 2 3 3 2 3 2 3 2" xfId="5802"/>
    <cellStyle name="Percent 2 3 3 2 3 2 3 2 2" xfId="11578"/>
    <cellStyle name="Percent 2 3 3 2 3 2 3 3" xfId="8693"/>
    <cellStyle name="Percent 2 3 3 2 3 2 4" xfId="4362"/>
    <cellStyle name="Percent 2 3 3 2 3 2 4 2" xfId="10138"/>
    <cellStyle name="Percent 2 3 3 2 3 2 5" xfId="7253"/>
    <cellStyle name="Percent 2 3 3 2 3 3" xfId="1139"/>
    <cellStyle name="Percent 2 3 3 2 3 3 2" xfId="1843"/>
    <cellStyle name="Percent 2 3 3 2 3 3 2 2" xfId="3326"/>
    <cellStyle name="Percent 2 3 3 2 3 3 2 2 2" xfId="6227"/>
    <cellStyle name="Percent 2 3 3 2 3 3 2 2 2 2" xfId="12003"/>
    <cellStyle name="Percent 2 3 3 2 3 3 2 2 3" xfId="9118"/>
    <cellStyle name="Percent 2 3 3 2 3 3 2 3" xfId="4787"/>
    <cellStyle name="Percent 2 3 3 2 3 3 2 3 2" xfId="10563"/>
    <cellStyle name="Percent 2 3 3 2 3 3 2 4" xfId="7678"/>
    <cellStyle name="Percent 2 3 3 2 3 3 3" xfId="2668"/>
    <cellStyle name="Percent 2 3 3 2 3 3 3 2" xfId="5569"/>
    <cellStyle name="Percent 2 3 3 2 3 3 3 2 2" xfId="11345"/>
    <cellStyle name="Percent 2 3 3 2 3 3 3 3" xfId="8460"/>
    <cellStyle name="Percent 2 3 3 2 3 3 4" xfId="4129"/>
    <cellStyle name="Percent 2 3 3 2 3 3 4 2" xfId="9905"/>
    <cellStyle name="Percent 2 3 3 2 3 3 5" xfId="7020"/>
    <cellStyle name="Percent 2 3 3 2 3 4" xfId="1668"/>
    <cellStyle name="Percent 2 3 3 2 3 4 2" xfId="3151"/>
    <cellStyle name="Percent 2 3 3 2 3 4 2 2" xfId="6052"/>
    <cellStyle name="Percent 2 3 3 2 3 4 2 2 2" xfId="11828"/>
    <cellStyle name="Percent 2 3 3 2 3 4 2 3" xfId="8943"/>
    <cellStyle name="Percent 2 3 3 2 3 4 3" xfId="4612"/>
    <cellStyle name="Percent 2 3 3 2 3 4 3 2" xfId="10388"/>
    <cellStyle name="Percent 2 3 3 2 3 4 4" xfId="7503"/>
    <cellStyle name="Percent 2 3 3 2 3 5" xfId="2491"/>
    <cellStyle name="Percent 2 3 3 2 3 5 2" xfId="5394"/>
    <cellStyle name="Percent 2 3 3 2 3 5 2 2" xfId="11170"/>
    <cellStyle name="Percent 2 3 3 2 3 5 3" xfId="8285"/>
    <cellStyle name="Percent 2 3 3 2 3 6" xfId="3954"/>
    <cellStyle name="Percent 2 3 3 2 3 6 2" xfId="9730"/>
    <cellStyle name="Percent 2 3 3 2 3 7" xfId="6845"/>
    <cellStyle name="Percent 2 3 3 2 4" xfId="1256"/>
    <cellStyle name="Percent 2 3 3 2 4 2" xfId="1960"/>
    <cellStyle name="Percent 2 3 3 2 4 2 2" xfId="3443"/>
    <cellStyle name="Percent 2 3 3 2 4 2 2 2" xfId="6344"/>
    <cellStyle name="Percent 2 3 3 2 4 2 2 2 2" xfId="12120"/>
    <cellStyle name="Percent 2 3 3 2 4 2 2 3" xfId="9235"/>
    <cellStyle name="Percent 2 3 3 2 4 2 3" xfId="4904"/>
    <cellStyle name="Percent 2 3 3 2 4 2 3 2" xfId="10680"/>
    <cellStyle name="Percent 2 3 3 2 4 2 4" xfId="7795"/>
    <cellStyle name="Percent 2 3 3 2 4 3" xfId="2785"/>
    <cellStyle name="Percent 2 3 3 2 4 3 2" xfId="5686"/>
    <cellStyle name="Percent 2 3 3 2 4 3 2 2" xfId="11462"/>
    <cellStyle name="Percent 2 3 3 2 4 3 3" xfId="8577"/>
    <cellStyle name="Percent 2 3 3 2 4 4" xfId="4246"/>
    <cellStyle name="Percent 2 3 3 2 4 4 2" xfId="10022"/>
    <cellStyle name="Percent 2 3 3 2 4 5" xfId="7137"/>
    <cellStyle name="Percent 2 3 3 2 5" xfId="1019"/>
    <cellStyle name="Percent 2 3 3 2 5 2" xfId="1727"/>
    <cellStyle name="Percent 2 3 3 2 5 2 2" xfId="3210"/>
    <cellStyle name="Percent 2 3 3 2 5 2 2 2" xfId="6111"/>
    <cellStyle name="Percent 2 3 3 2 5 2 2 2 2" xfId="11887"/>
    <cellStyle name="Percent 2 3 3 2 5 2 2 3" xfId="9002"/>
    <cellStyle name="Percent 2 3 3 2 5 2 3" xfId="4671"/>
    <cellStyle name="Percent 2 3 3 2 5 2 3 2" xfId="10447"/>
    <cellStyle name="Percent 2 3 3 2 5 2 4" xfId="7562"/>
    <cellStyle name="Percent 2 3 3 2 5 3" xfId="2551"/>
    <cellStyle name="Percent 2 3 3 2 5 3 2" xfId="5453"/>
    <cellStyle name="Percent 2 3 3 2 5 3 2 2" xfId="11229"/>
    <cellStyle name="Percent 2 3 3 2 5 3 3" xfId="8344"/>
    <cellStyle name="Percent 2 3 3 2 5 4" xfId="4013"/>
    <cellStyle name="Percent 2 3 3 2 5 4 2" xfId="9789"/>
    <cellStyle name="Percent 2 3 3 2 5 5" xfId="6904"/>
    <cellStyle name="Percent 2 3 3 2 6" xfId="2194"/>
    <cellStyle name="Percent 2 3 3 2 6 2" xfId="3673"/>
    <cellStyle name="Percent 2 3 3 2 6 2 2" xfId="6574"/>
    <cellStyle name="Percent 2 3 3 2 6 2 2 2" xfId="12350"/>
    <cellStyle name="Percent 2 3 3 2 6 2 3" xfId="9465"/>
    <cellStyle name="Percent 2 3 3 2 6 3" xfId="5134"/>
    <cellStyle name="Percent 2 3 3 2 6 3 2" xfId="10910"/>
    <cellStyle name="Percent 2 3 3 2 6 4" xfId="8025"/>
    <cellStyle name="Percent 2 3 3 2 7" xfId="2253"/>
    <cellStyle name="Percent 2 3 3 2 7 2" xfId="3730"/>
    <cellStyle name="Percent 2 3 3 2 7 2 2" xfId="6631"/>
    <cellStyle name="Percent 2 3 3 2 7 2 2 2" xfId="12407"/>
    <cellStyle name="Percent 2 3 3 2 7 2 3" xfId="9522"/>
    <cellStyle name="Percent 2 3 3 2 7 3" xfId="5191"/>
    <cellStyle name="Percent 2 3 3 2 7 3 2" xfId="10967"/>
    <cellStyle name="Percent 2 3 3 2 7 4" xfId="8082"/>
    <cellStyle name="Percent 2 3 3 2 8" xfId="1528"/>
    <cellStyle name="Percent 2 3 3 2 8 2" xfId="3014"/>
    <cellStyle name="Percent 2 3 3 2 8 2 2" xfId="5915"/>
    <cellStyle name="Percent 2 3 3 2 8 2 2 2" xfId="11691"/>
    <cellStyle name="Percent 2 3 3 2 8 2 3" xfId="8806"/>
    <cellStyle name="Percent 2 3 3 2 8 3" xfId="4475"/>
    <cellStyle name="Percent 2 3 3 2 8 3 2" xfId="10251"/>
    <cellStyle name="Percent 2 3 3 2 8 4" xfId="7366"/>
    <cellStyle name="Percent 2 3 3 2 9" xfId="2352"/>
    <cellStyle name="Percent 2 3 3 2 9 2" xfId="5257"/>
    <cellStyle name="Percent 2 3 3 2 9 2 2" xfId="11033"/>
    <cellStyle name="Percent 2 3 3 2 9 3" xfId="8148"/>
    <cellStyle name="Percent 2 3 3 3" xfId="831"/>
    <cellStyle name="Percent 2 3 3 3 2" xfId="1165"/>
    <cellStyle name="Percent 2 3 3 3 2 2" xfId="1398"/>
    <cellStyle name="Percent 2 3 3 3 2 2 2" xfId="2102"/>
    <cellStyle name="Percent 2 3 3 3 2 2 2 2" xfId="3585"/>
    <cellStyle name="Percent 2 3 3 3 2 2 2 2 2" xfId="6486"/>
    <cellStyle name="Percent 2 3 3 3 2 2 2 2 2 2" xfId="12262"/>
    <cellStyle name="Percent 2 3 3 3 2 2 2 2 3" xfId="9377"/>
    <cellStyle name="Percent 2 3 3 3 2 2 2 3" xfId="5046"/>
    <cellStyle name="Percent 2 3 3 3 2 2 2 3 2" xfId="10822"/>
    <cellStyle name="Percent 2 3 3 3 2 2 2 4" xfId="7937"/>
    <cellStyle name="Percent 2 3 3 3 2 2 3" xfId="2927"/>
    <cellStyle name="Percent 2 3 3 3 2 2 3 2" xfId="5828"/>
    <cellStyle name="Percent 2 3 3 3 2 2 3 2 2" xfId="11604"/>
    <cellStyle name="Percent 2 3 3 3 2 2 3 3" xfId="8719"/>
    <cellStyle name="Percent 2 3 3 3 2 2 4" xfId="4388"/>
    <cellStyle name="Percent 2 3 3 3 2 2 4 2" xfId="10164"/>
    <cellStyle name="Percent 2 3 3 3 2 2 5" xfId="7279"/>
    <cellStyle name="Percent 2 3 3 3 2 3" xfId="1869"/>
    <cellStyle name="Percent 2 3 3 3 2 3 2" xfId="3352"/>
    <cellStyle name="Percent 2 3 3 3 2 3 2 2" xfId="6253"/>
    <cellStyle name="Percent 2 3 3 3 2 3 2 2 2" xfId="12029"/>
    <cellStyle name="Percent 2 3 3 3 2 3 2 3" xfId="9144"/>
    <cellStyle name="Percent 2 3 3 3 2 3 3" xfId="4813"/>
    <cellStyle name="Percent 2 3 3 3 2 3 3 2" xfId="10589"/>
    <cellStyle name="Percent 2 3 3 3 2 3 4" xfId="7704"/>
    <cellStyle name="Percent 2 3 3 3 2 4" xfId="2694"/>
    <cellStyle name="Percent 2 3 3 3 2 4 2" xfId="5595"/>
    <cellStyle name="Percent 2 3 3 3 2 4 2 2" xfId="11371"/>
    <cellStyle name="Percent 2 3 3 3 2 4 3" xfId="8486"/>
    <cellStyle name="Percent 2 3 3 3 2 5" xfId="4155"/>
    <cellStyle name="Percent 2 3 3 3 2 5 2" xfId="9931"/>
    <cellStyle name="Percent 2 3 3 3 2 6" xfId="7046"/>
    <cellStyle name="Percent 2 3 3 3 3" xfId="1282"/>
    <cellStyle name="Percent 2 3 3 3 3 2" xfId="1986"/>
    <cellStyle name="Percent 2 3 3 3 3 2 2" xfId="3469"/>
    <cellStyle name="Percent 2 3 3 3 3 2 2 2" xfId="6370"/>
    <cellStyle name="Percent 2 3 3 3 3 2 2 2 2" xfId="12146"/>
    <cellStyle name="Percent 2 3 3 3 3 2 2 3" xfId="9261"/>
    <cellStyle name="Percent 2 3 3 3 3 2 3" xfId="4930"/>
    <cellStyle name="Percent 2 3 3 3 3 2 3 2" xfId="10706"/>
    <cellStyle name="Percent 2 3 3 3 3 2 4" xfId="7821"/>
    <cellStyle name="Percent 2 3 3 3 3 3" xfId="2811"/>
    <cellStyle name="Percent 2 3 3 3 3 3 2" xfId="5712"/>
    <cellStyle name="Percent 2 3 3 3 3 3 2 2" xfId="11488"/>
    <cellStyle name="Percent 2 3 3 3 3 3 3" xfId="8603"/>
    <cellStyle name="Percent 2 3 3 3 3 4" xfId="4272"/>
    <cellStyle name="Percent 2 3 3 3 3 4 2" xfId="10048"/>
    <cellStyle name="Percent 2 3 3 3 3 5" xfId="7163"/>
    <cellStyle name="Percent 2 3 3 3 4" xfId="1046"/>
    <cellStyle name="Percent 2 3 3 3 4 2" xfId="1753"/>
    <cellStyle name="Percent 2 3 3 3 4 2 2" xfId="3236"/>
    <cellStyle name="Percent 2 3 3 3 4 2 2 2" xfId="6137"/>
    <cellStyle name="Percent 2 3 3 3 4 2 2 2 2" xfId="11913"/>
    <cellStyle name="Percent 2 3 3 3 4 2 2 3" xfId="9028"/>
    <cellStyle name="Percent 2 3 3 3 4 2 3" xfId="4697"/>
    <cellStyle name="Percent 2 3 3 3 4 2 3 2" xfId="10473"/>
    <cellStyle name="Percent 2 3 3 3 4 2 4" xfId="7588"/>
    <cellStyle name="Percent 2 3 3 3 4 3" xfId="2577"/>
    <cellStyle name="Percent 2 3 3 3 4 3 2" xfId="5479"/>
    <cellStyle name="Percent 2 3 3 3 4 3 2 2" xfId="11255"/>
    <cellStyle name="Percent 2 3 3 3 4 3 3" xfId="8370"/>
    <cellStyle name="Percent 2 3 3 3 4 4" xfId="4039"/>
    <cellStyle name="Percent 2 3 3 3 4 4 2" xfId="9815"/>
    <cellStyle name="Percent 2 3 3 3 4 5" xfId="6930"/>
    <cellStyle name="Percent 2 3 3 3 5" xfId="1581"/>
    <cellStyle name="Percent 2 3 3 3 5 2" xfId="3065"/>
    <cellStyle name="Percent 2 3 3 3 5 2 2" xfId="5966"/>
    <cellStyle name="Percent 2 3 3 3 5 2 2 2" xfId="11742"/>
    <cellStyle name="Percent 2 3 3 3 5 2 3" xfId="8857"/>
    <cellStyle name="Percent 2 3 3 3 5 3" xfId="4526"/>
    <cellStyle name="Percent 2 3 3 3 5 3 2" xfId="10302"/>
    <cellStyle name="Percent 2 3 3 3 5 4" xfId="7417"/>
    <cellStyle name="Percent 2 3 3 3 6" xfId="2404"/>
    <cellStyle name="Percent 2 3 3 3 6 2" xfId="5308"/>
    <cellStyle name="Percent 2 3 3 3 6 2 2" xfId="11084"/>
    <cellStyle name="Percent 2 3 3 3 6 3" xfId="8199"/>
    <cellStyle name="Percent 2 3 3 3 7" xfId="3868"/>
    <cellStyle name="Percent 2 3 3 3 7 2" xfId="9644"/>
    <cellStyle name="Percent 2 3 3 3 8" xfId="6759"/>
    <cellStyle name="Percent 2 3 3 4" xfId="904"/>
    <cellStyle name="Percent 2 3 3 4 2" xfId="1346"/>
    <cellStyle name="Percent 2 3 3 4 2 2" xfId="2050"/>
    <cellStyle name="Percent 2 3 3 4 2 2 2" xfId="3533"/>
    <cellStyle name="Percent 2 3 3 4 2 2 2 2" xfId="6434"/>
    <cellStyle name="Percent 2 3 3 4 2 2 2 2 2" xfId="12210"/>
    <cellStyle name="Percent 2 3 3 4 2 2 2 3" xfId="9325"/>
    <cellStyle name="Percent 2 3 3 4 2 2 3" xfId="4994"/>
    <cellStyle name="Percent 2 3 3 4 2 2 3 2" xfId="10770"/>
    <cellStyle name="Percent 2 3 3 4 2 2 4" xfId="7885"/>
    <cellStyle name="Percent 2 3 3 4 2 3" xfId="2875"/>
    <cellStyle name="Percent 2 3 3 4 2 3 2" xfId="5776"/>
    <cellStyle name="Percent 2 3 3 4 2 3 2 2" xfId="11552"/>
    <cellStyle name="Percent 2 3 3 4 2 3 3" xfId="8667"/>
    <cellStyle name="Percent 2 3 3 4 2 4" xfId="4336"/>
    <cellStyle name="Percent 2 3 3 4 2 4 2" xfId="10112"/>
    <cellStyle name="Percent 2 3 3 4 2 5" xfId="7227"/>
    <cellStyle name="Percent 2 3 3 4 3" xfId="1113"/>
    <cellStyle name="Percent 2 3 3 4 3 2" xfId="1817"/>
    <cellStyle name="Percent 2 3 3 4 3 2 2" xfId="3300"/>
    <cellStyle name="Percent 2 3 3 4 3 2 2 2" xfId="6201"/>
    <cellStyle name="Percent 2 3 3 4 3 2 2 2 2" xfId="11977"/>
    <cellStyle name="Percent 2 3 3 4 3 2 2 3" xfId="9092"/>
    <cellStyle name="Percent 2 3 3 4 3 2 3" xfId="4761"/>
    <cellStyle name="Percent 2 3 3 4 3 2 3 2" xfId="10537"/>
    <cellStyle name="Percent 2 3 3 4 3 2 4" xfId="7652"/>
    <cellStyle name="Percent 2 3 3 4 3 3" xfId="2642"/>
    <cellStyle name="Percent 2 3 3 4 3 3 2" xfId="5543"/>
    <cellStyle name="Percent 2 3 3 4 3 3 2 2" xfId="11319"/>
    <cellStyle name="Percent 2 3 3 4 3 3 3" xfId="8434"/>
    <cellStyle name="Percent 2 3 3 4 3 4" xfId="4103"/>
    <cellStyle name="Percent 2 3 3 4 3 4 2" xfId="9879"/>
    <cellStyle name="Percent 2 3 3 4 3 5" xfId="6994"/>
    <cellStyle name="Percent 2 3 3 4 4" xfId="1638"/>
    <cellStyle name="Percent 2 3 3 4 4 2" xfId="3121"/>
    <cellStyle name="Percent 2 3 3 4 4 2 2" xfId="6022"/>
    <cellStyle name="Percent 2 3 3 4 4 2 2 2" xfId="11798"/>
    <cellStyle name="Percent 2 3 3 4 4 2 3" xfId="8913"/>
    <cellStyle name="Percent 2 3 3 4 4 3" xfId="4582"/>
    <cellStyle name="Percent 2 3 3 4 4 3 2" xfId="10358"/>
    <cellStyle name="Percent 2 3 3 4 4 4" xfId="7473"/>
    <cellStyle name="Percent 2 3 3 4 5" xfId="2461"/>
    <cellStyle name="Percent 2 3 3 4 5 2" xfId="5364"/>
    <cellStyle name="Percent 2 3 3 4 5 2 2" xfId="11140"/>
    <cellStyle name="Percent 2 3 3 4 5 3" xfId="8255"/>
    <cellStyle name="Percent 2 3 3 4 6" xfId="3924"/>
    <cellStyle name="Percent 2 3 3 4 6 2" xfId="9700"/>
    <cellStyle name="Percent 2 3 3 4 7" xfId="6815"/>
    <cellStyle name="Percent 2 3 3 5" xfId="1230"/>
    <cellStyle name="Percent 2 3 3 5 2" xfId="1934"/>
    <cellStyle name="Percent 2 3 3 5 2 2" xfId="3417"/>
    <cellStyle name="Percent 2 3 3 5 2 2 2" xfId="6318"/>
    <cellStyle name="Percent 2 3 3 5 2 2 2 2" xfId="12094"/>
    <cellStyle name="Percent 2 3 3 5 2 2 3" xfId="9209"/>
    <cellStyle name="Percent 2 3 3 5 2 3" xfId="4878"/>
    <cellStyle name="Percent 2 3 3 5 2 3 2" xfId="10654"/>
    <cellStyle name="Percent 2 3 3 5 2 4" xfId="7769"/>
    <cellStyle name="Percent 2 3 3 5 3" xfId="2759"/>
    <cellStyle name="Percent 2 3 3 5 3 2" xfId="5660"/>
    <cellStyle name="Percent 2 3 3 5 3 2 2" xfId="11436"/>
    <cellStyle name="Percent 2 3 3 5 3 3" xfId="8551"/>
    <cellStyle name="Percent 2 3 3 5 4" xfId="4220"/>
    <cellStyle name="Percent 2 3 3 5 4 2" xfId="9996"/>
    <cellStyle name="Percent 2 3 3 5 5" xfId="7111"/>
    <cellStyle name="Percent 2 3 3 6" xfId="993"/>
    <cellStyle name="Percent 2 3 3 6 2" xfId="1701"/>
    <cellStyle name="Percent 2 3 3 6 2 2" xfId="3184"/>
    <cellStyle name="Percent 2 3 3 6 2 2 2" xfId="6085"/>
    <cellStyle name="Percent 2 3 3 6 2 2 2 2" xfId="11861"/>
    <cellStyle name="Percent 2 3 3 6 2 2 3" xfId="8976"/>
    <cellStyle name="Percent 2 3 3 6 2 3" xfId="4645"/>
    <cellStyle name="Percent 2 3 3 6 2 3 2" xfId="10421"/>
    <cellStyle name="Percent 2 3 3 6 2 4" xfId="7536"/>
    <cellStyle name="Percent 2 3 3 6 3" xfId="2525"/>
    <cellStyle name="Percent 2 3 3 6 3 2" xfId="5427"/>
    <cellStyle name="Percent 2 3 3 6 3 2 2" xfId="11203"/>
    <cellStyle name="Percent 2 3 3 6 3 3" xfId="8318"/>
    <cellStyle name="Percent 2 3 3 6 4" xfId="3987"/>
    <cellStyle name="Percent 2 3 3 6 4 2" xfId="9763"/>
    <cellStyle name="Percent 2 3 3 6 5" xfId="6878"/>
    <cellStyle name="Percent 2 3 3 7" xfId="2168"/>
    <cellStyle name="Percent 2 3 3 7 2" xfId="3647"/>
    <cellStyle name="Percent 2 3 3 7 2 2" xfId="6548"/>
    <cellStyle name="Percent 2 3 3 7 2 2 2" xfId="12324"/>
    <cellStyle name="Percent 2 3 3 7 2 3" xfId="9439"/>
    <cellStyle name="Percent 2 3 3 7 3" xfId="5108"/>
    <cellStyle name="Percent 2 3 3 7 3 2" xfId="10884"/>
    <cellStyle name="Percent 2 3 3 7 4" xfId="7999"/>
    <cellStyle name="Percent 2 3 3 8" xfId="2227"/>
    <cellStyle name="Percent 2 3 3 8 2" xfId="3704"/>
    <cellStyle name="Percent 2 3 3 8 2 2" xfId="6605"/>
    <cellStyle name="Percent 2 3 3 8 2 2 2" xfId="12381"/>
    <cellStyle name="Percent 2 3 3 8 2 3" xfId="9496"/>
    <cellStyle name="Percent 2 3 3 8 3" xfId="5165"/>
    <cellStyle name="Percent 2 3 3 8 3 2" xfId="10941"/>
    <cellStyle name="Percent 2 3 3 8 4" xfId="8056"/>
    <cellStyle name="Percent 2 3 3 9" xfId="1497"/>
    <cellStyle name="Percent 2 3 3 9 2" xfId="2984"/>
    <cellStyle name="Percent 2 3 3 9 2 2" xfId="5885"/>
    <cellStyle name="Percent 2 3 3 9 2 2 2" xfId="11661"/>
    <cellStyle name="Percent 2 3 3 9 2 3" xfId="8776"/>
    <cellStyle name="Percent 2 3 3 9 3" xfId="4445"/>
    <cellStyle name="Percent 2 3 3 9 3 2" xfId="10221"/>
    <cellStyle name="Percent 2 3 3 9 4" xfId="7336"/>
    <cellStyle name="Percent 2 3 4" xfId="675"/>
    <cellStyle name="Percent 2 3 4 10" xfId="3801"/>
    <cellStyle name="Percent 2 3 4 10 2" xfId="9577"/>
    <cellStyle name="Percent 2 3 4 11" xfId="6692"/>
    <cellStyle name="Percent 2 3 4 12" xfId="55557"/>
    <cellStyle name="Percent 2 3 4 2" xfId="848"/>
    <cellStyle name="Percent 2 3 4 2 2" xfId="1179"/>
    <cellStyle name="Percent 2 3 4 2 2 2" xfId="1412"/>
    <cellStyle name="Percent 2 3 4 2 2 2 2" xfId="2116"/>
    <cellStyle name="Percent 2 3 4 2 2 2 2 2" xfId="3599"/>
    <cellStyle name="Percent 2 3 4 2 2 2 2 2 2" xfId="6500"/>
    <cellStyle name="Percent 2 3 4 2 2 2 2 2 2 2" xfId="12276"/>
    <cellStyle name="Percent 2 3 4 2 2 2 2 2 3" xfId="9391"/>
    <cellStyle name="Percent 2 3 4 2 2 2 2 3" xfId="5060"/>
    <cellStyle name="Percent 2 3 4 2 2 2 2 3 2" xfId="10836"/>
    <cellStyle name="Percent 2 3 4 2 2 2 2 4" xfId="7951"/>
    <cellStyle name="Percent 2 3 4 2 2 2 3" xfId="2941"/>
    <cellStyle name="Percent 2 3 4 2 2 2 3 2" xfId="5842"/>
    <cellStyle name="Percent 2 3 4 2 2 2 3 2 2" xfId="11618"/>
    <cellStyle name="Percent 2 3 4 2 2 2 3 3" xfId="8733"/>
    <cellStyle name="Percent 2 3 4 2 2 2 4" xfId="4402"/>
    <cellStyle name="Percent 2 3 4 2 2 2 4 2" xfId="10178"/>
    <cellStyle name="Percent 2 3 4 2 2 2 5" xfId="7293"/>
    <cellStyle name="Percent 2 3 4 2 2 3" xfId="1883"/>
    <cellStyle name="Percent 2 3 4 2 2 3 2" xfId="3366"/>
    <cellStyle name="Percent 2 3 4 2 2 3 2 2" xfId="6267"/>
    <cellStyle name="Percent 2 3 4 2 2 3 2 2 2" xfId="12043"/>
    <cellStyle name="Percent 2 3 4 2 2 3 2 3" xfId="9158"/>
    <cellStyle name="Percent 2 3 4 2 2 3 3" xfId="4827"/>
    <cellStyle name="Percent 2 3 4 2 2 3 3 2" xfId="10603"/>
    <cellStyle name="Percent 2 3 4 2 2 3 4" xfId="7718"/>
    <cellStyle name="Percent 2 3 4 2 2 4" xfId="2708"/>
    <cellStyle name="Percent 2 3 4 2 2 4 2" xfId="5609"/>
    <cellStyle name="Percent 2 3 4 2 2 4 2 2" xfId="11385"/>
    <cellStyle name="Percent 2 3 4 2 2 4 3" xfId="8500"/>
    <cellStyle name="Percent 2 3 4 2 2 5" xfId="4169"/>
    <cellStyle name="Percent 2 3 4 2 2 5 2" xfId="9945"/>
    <cellStyle name="Percent 2 3 4 2 2 6" xfId="7060"/>
    <cellStyle name="Percent 2 3 4 2 3" xfId="1296"/>
    <cellStyle name="Percent 2 3 4 2 3 2" xfId="2000"/>
    <cellStyle name="Percent 2 3 4 2 3 2 2" xfId="3483"/>
    <cellStyle name="Percent 2 3 4 2 3 2 2 2" xfId="6384"/>
    <cellStyle name="Percent 2 3 4 2 3 2 2 2 2" xfId="12160"/>
    <cellStyle name="Percent 2 3 4 2 3 2 2 3" xfId="9275"/>
    <cellStyle name="Percent 2 3 4 2 3 2 3" xfId="4944"/>
    <cellStyle name="Percent 2 3 4 2 3 2 3 2" xfId="10720"/>
    <cellStyle name="Percent 2 3 4 2 3 2 4" xfId="7835"/>
    <cellStyle name="Percent 2 3 4 2 3 3" xfId="2825"/>
    <cellStyle name="Percent 2 3 4 2 3 3 2" xfId="5726"/>
    <cellStyle name="Percent 2 3 4 2 3 3 2 2" xfId="11502"/>
    <cellStyle name="Percent 2 3 4 2 3 3 3" xfId="8617"/>
    <cellStyle name="Percent 2 3 4 2 3 4" xfId="4286"/>
    <cellStyle name="Percent 2 3 4 2 3 4 2" xfId="10062"/>
    <cellStyle name="Percent 2 3 4 2 3 5" xfId="7177"/>
    <cellStyle name="Percent 2 3 4 2 4" xfId="1060"/>
    <cellStyle name="Percent 2 3 4 2 4 2" xfId="1767"/>
    <cellStyle name="Percent 2 3 4 2 4 2 2" xfId="3250"/>
    <cellStyle name="Percent 2 3 4 2 4 2 2 2" xfId="6151"/>
    <cellStyle name="Percent 2 3 4 2 4 2 2 2 2" xfId="11927"/>
    <cellStyle name="Percent 2 3 4 2 4 2 2 3" xfId="9042"/>
    <cellStyle name="Percent 2 3 4 2 4 2 3" xfId="4711"/>
    <cellStyle name="Percent 2 3 4 2 4 2 3 2" xfId="10487"/>
    <cellStyle name="Percent 2 3 4 2 4 2 4" xfId="7602"/>
    <cellStyle name="Percent 2 3 4 2 4 3" xfId="2591"/>
    <cellStyle name="Percent 2 3 4 2 4 3 2" xfId="5493"/>
    <cellStyle name="Percent 2 3 4 2 4 3 2 2" xfId="11269"/>
    <cellStyle name="Percent 2 3 4 2 4 3 3" xfId="8384"/>
    <cellStyle name="Percent 2 3 4 2 4 4" xfId="4053"/>
    <cellStyle name="Percent 2 3 4 2 4 4 2" xfId="9829"/>
    <cellStyle name="Percent 2 3 4 2 4 5" xfId="6944"/>
    <cellStyle name="Percent 2 3 4 2 5" xfId="1595"/>
    <cellStyle name="Percent 2 3 4 2 5 2" xfId="3079"/>
    <cellStyle name="Percent 2 3 4 2 5 2 2" xfId="5980"/>
    <cellStyle name="Percent 2 3 4 2 5 2 2 2" xfId="11756"/>
    <cellStyle name="Percent 2 3 4 2 5 2 3" xfId="8871"/>
    <cellStyle name="Percent 2 3 4 2 5 3" xfId="4540"/>
    <cellStyle name="Percent 2 3 4 2 5 3 2" xfId="10316"/>
    <cellStyle name="Percent 2 3 4 2 5 4" xfId="7431"/>
    <cellStyle name="Percent 2 3 4 2 6" xfId="2418"/>
    <cellStyle name="Percent 2 3 4 2 6 2" xfId="5322"/>
    <cellStyle name="Percent 2 3 4 2 6 2 2" xfId="11098"/>
    <cellStyle name="Percent 2 3 4 2 6 3" xfId="8213"/>
    <cellStyle name="Percent 2 3 4 2 7" xfId="3882"/>
    <cellStyle name="Percent 2 3 4 2 7 2" xfId="9658"/>
    <cellStyle name="Percent 2 3 4 2 8" xfId="6773"/>
    <cellStyle name="Percent 2 3 4 3" xfId="918"/>
    <cellStyle name="Percent 2 3 4 3 2" xfId="1356"/>
    <cellStyle name="Percent 2 3 4 3 2 2" xfId="2060"/>
    <cellStyle name="Percent 2 3 4 3 2 2 2" xfId="3543"/>
    <cellStyle name="Percent 2 3 4 3 2 2 2 2" xfId="6444"/>
    <cellStyle name="Percent 2 3 4 3 2 2 2 2 2" xfId="12220"/>
    <cellStyle name="Percent 2 3 4 3 2 2 2 3" xfId="9335"/>
    <cellStyle name="Percent 2 3 4 3 2 2 3" xfId="5004"/>
    <cellStyle name="Percent 2 3 4 3 2 2 3 2" xfId="10780"/>
    <cellStyle name="Percent 2 3 4 3 2 2 4" xfId="7895"/>
    <cellStyle name="Percent 2 3 4 3 2 3" xfId="2885"/>
    <cellStyle name="Percent 2 3 4 3 2 3 2" xfId="5786"/>
    <cellStyle name="Percent 2 3 4 3 2 3 2 2" xfId="11562"/>
    <cellStyle name="Percent 2 3 4 3 2 3 3" xfId="8677"/>
    <cellStyle name="Percent 2 3 4 3 2 4" xfId="4346"/>
    <cellStyle name="Percent 2 3 4 3 2 4 2" xfId="10122"/>
    <cellStyle name="Percent 2 3 4 3 2 5" xfId="7237"/>
    <cellStyle name="Percent 2 3 4 3 3" xfId="1123"/>
    <cellStyle name="Percent 2 3 4 3 3 2" xfId="1827"/>
    <cellStyle name="Percent 2 3 4 3 3 2 2" xfId="3310"/>
    <cellStyle name="Percent 2 3 4 3 3 2 2 2" xfId="6211"/>
    <cellStyle name="Percent 2 3 4 3 3 2 2 2 2" xfId="11987"/>
    <cellStyle name="Percent 2 3 4 3 3 2 2 3" xfId="9102"/>
    <cellStyle name="Percent 2 3 4 3 3 2 3" xfId="4771"/>
    <cellStyle name="Percent 2 3 4 3 3 2 3 2" xfId="10547"/>
    <cellStyle name="Percent 2 3 4 3 3 2 4" xfId="7662"/>
    <cellStyle name="Percent 2 3 4 3 3 3" xfId="2652"/>
    <cellStyle name="Percent 2 3 4 3 3 3 2" xfId="5553"/>
    <cellStyle name="Percent 2 3 4 3 3 3 2 2" xfId="11329"/>
    <cellStyle name="Percent 2 3 4 3 3 3 3" xfId="8444"/>
    <cellStyle name="Percent 2 3 4 3 3 4" xfId="4113"/>
    <cellStyle name="Percent 2 3 4 3 3 4 2" xfId="9889"/>
    <cellStyle name="Percent 2 3 4 3 3 5" xfId="7004"/>
    <cellStyle name="Percent 2 3 4 3 4" xfId="1652"/>
    <cellStyle name="Percent 2 3 4 3 4 2" xfId="3135"/>
    <cellStyle name="Percent 2 3 4 3 4 2 2" xfId="6036"/>
    <cellStyle name="Percent 2 3 4 3 4 2 2 2" xfId="11812"/>
    <cellStyle name="Percent 2 3 4 3 4 2 3" xfId="8927"/>
    <cellStyle name="Percent 2 3 4 3 4 3" xfId="4596"/>
    <cellStyle name="Percent 2 3 4 3 4 3 2" xfId="10372"/>
    <cellStyle name="Percent 2 3 4 3 4 4" xfId="7487"/>
    <cellStyle name="Percent 2 3 4 3 5" xfId="2475"/>
    <cellStyle name="Percent 2 3 4 3 5 2" xfId="5378"/>
    <cellStyle name="Percent 2 3 4 3 5 2 2" xfId="11154"/>
    <cellStyle name="Percent 2 3 4 3 5 3" xfId="8269"/>
    <cellStyle name="Percent 2 3 4 3 6" xfId="3938"/>
    <cellStyle name="Percent 2 3 4 3 6 2" xfId="9714"/>
    <cellStyle name="Percent 2 3 4 3 7" xfId="6829"/>
    <cellStyle name="Percent 2 3 4 4" xfId="1240"/>
    <cellStyle name="Percent 2 3 4 4 2" xfId="1944"/>
    <cellStyle name="Percent 2 3 4 4 2 2" xfId="3427"/>
    <cellStyle name="Percent 2 3 4 4 2 2 2" xfId="6328"/>
    <cellStyle name="Percent 2 3 4 4 2 2 2 2" xfId="12104"/>
    <cellStyle name="Percent 2 3 4 4 2 2 3" xfId="9219"/>
    <cellStyle name="Percent 2 3 4 4 2 3" xfId="4888"/>
    <cellStyle name="Percent 2 3 4 4 2 3 2" xfId="10664"/>
    <cellStyle name="Percent 2 3 4 4 2 4" xfId="7779"/>
    <cellStyle name="Percent 2 3 4 4 3" xfId="2769"/>
    <cellStyle name="Percent 2 3 4 4 3 2" xfId="5670"/>
    <cellStyle name="Percent 2 3 4 4 3 2 2" xfId="11446"/>
    <cellStyle name="Percent 2 3 4 4 3 3" xfId="8561"/>
    <cellStyle name="Percent 2 3 4 4 4" xfId="4230"/>
    <cellStyle name="Percent 2 3 4 4 4 2" xfId="10006"/>
    <cellStyle name="Percent 2 3 4 4 5" xfId="7121"/>
    <cellStyle name="Percent 2 3 4 5" xfId="1003"/>
    <cellStyle name="Percent 2 3 4 5 2" xfId="1711"/>
    <cellStyle name="Percent 2 3 4 5 2 2" xfId="3194"/>
    <cellStyle name="Percent 2 3 4 5 2 2 2" xfId="6095"/>
    <cellStyle name="Percent 2 3 4 5 2 2 2 2" xfId="11871"/>
    <cellStyle name="Percent 2 3 4 5 2 2 3" xfId="8986"/>
    <cellStyle name="Percent 2 3 4 5 2 3" xfId="4655"/>
    <cellStyle name="Percent 2 3 4 5 2 3 2" xfId="10431"/>
    <cellStyle name="Percent 2 3 4 5 2 4" xfId="7546"/>
    <cellStyle name="Percent 2 3 4 5 3" xfId="2535"/>
    <cellStyle name="Percent 2 3 4 5 3 2" xfId="5437"/>
    <cellStyle name="Percent 2 3 4 5 3 2 2" xfId="11213"/>
    <cellStyle name="Percent 2 3 4 5 3 3" xfId="8328"/>
    <cellStyle name="Percent 2 3 4 5 4" xfId="3997"/>
    <cellStyle name="Percent 2 3 4 5 4 2" xfId="9773"/>
    <cellStyle name="Percent 2 3 4 5 5" xfId="6888"/>
    <cellStyle name="Percent 2 3 4 6" xfId="2178"/>
    <cellStyle name="Percent 2 3 4 6 2" xfId="3657"/>
    <cellStyle name="Percent 2 3 4 6 2 2" xfId="6558"/>
    <cellStyle name="Percent 2 3 4 6 2 2 2" xfId="12334"/>
    <cellStyle name="Percent 2 3 4 6 2 3" xfId="9449"/>
    <cellStyle name="Percent 2 3 4 6 3" xfId="5118"/>
    <cellStyle name="Percent 2 3 4 6 3 2" xfId="10894"/>
    <cellStyle name="Percent 2 3 4 6 4" xfId="8009"/>
    <cellStyle name="Percent 2 3 4 7" xfId="2237"/>
    <cellStyle name="Percent 2 3 4 7 2" xfId="3714"/>
    <cellStyle name="Percent 2 3 4 7 2 2" xfId="6615"/>
    <cellStyle name="Percent 2 3 4 7 2 2 2" xfId="12391"/>
    <cellStyle name="Percent 2 3 4 7 2 3" xfId="9506"/>
    <cellStyle name="Percent 2 3 4 7 3" xfId="5175"/>
    <cellStyle name="Percent 2 3 4 7 3 2" xfId="10951"/>
    <cellStyle name="Percent 2 3 4 7 4" xfId="8066"/>
    <cellStyle name="Percent 2 3 4 8" xfId="1512"/>
    <cellStyle name="Percent 2 3 4 8 2" xfId="2998"/>
    <cellStyle name="Percent 2 3 4 8 2 2" xfId="5899"/>
    <cellStyle name="Percent 2 3 4 8 2 2 2" xfId="11675"/>
    <cellStyle name="Percent 2 3 4 8 2 3" xfId="8790"/>
    <cellStyle name="Percent 2 3 4 8 3" xfId="4459"/>
    <cellStyle name="Percent 2 3 4 8 3 2" xfId="10235"/>
    <cellStyle name="Percent 2 3 4 8 4" xfId="7350"/>
    <cellStyle name="Percent 2 3 4 9" xfId="2336"/>
    <cellStyle name="Percent 2 3 4 9 2" xfId="5241"/>
    <cellStyle name="Percent 2 3 4 9 2 2" xfId="11017"/>
    <cellStyle name="Percent 2 3 4 9 3" xfId="8132"/>
    <cellStyle name="Percent 2 3 5" xfId="815"/>
    <cellStyle name="Percent 2 3 5 2" xfId="1149"/>
    <cellStyle name="Percent 2 3 5 2 2" xfId="1382"/>
    <cellStyle name="Percent 2 3 5 2 2 2" xfId="2086"/>
    <cellStyle name="Percent 2 3 5 2 2 2 2" xfId="3569"/>
    <cellStyle name="Percent 2 3 5 2 2 2 2 2" xfId="6470"/>
    <cellStyle name="Percent 2 3 5 2 2 2 2 2 2" xfId="12246"/>
    <cellStyle name="Percent 2 3 5 2 2 2 2 3" xfId="9361"/>
    <cellStyle name="Percent 2 3 5 2 2 2 3" xfId="5030"/>
    <cellStyle name="Percent 2 3 5 2 2 2 3 2" xfId="10806"/>
    <cellStyle name="Percent 2 3 5 2 2 2 4" xfId="7921"/>
    <cellStyle name="Percent 2 3 5 2 2 3" xfId="2911"/>
    <cellStyle name="Percent 2 3 5 2 2 3 2" xfId="5812"/>
    <cellStyle name="Percent 2 3 5 2 2 3 2 2" xfId="11588"/>
    <cellStyle name="Percent 2 3 5 2 2 3 3" xfId="8703"/>
    <cellStyle name="Percent 2 3 5 2 2 4" xfId="4372"/>
    <cellStyle name="Percent 2 3 5 2 2 4 2" xfId="10148"/>
    <cellStyle name="Percent 2 3 5 2 2 5" xfId="7263"/>
    <cellStyle name="Percent 2 3 5 2 3" xfId="1853"/>
    <cellStyle name="Percent 2 3 5 2 3 2" xfId="3336"/>
    <cellStyle name="Percent 2 3 5 2 3 2 2" xfId="6237"/>
    <cellStyle name="Percent 2 3 5 2 3 2 2 2" xfId="12013"/>
    <cellStyle name="Percent 2 3 5 2 3 2 3" xfId="9128"/>
    <cellStyle name="Percent 2 3 5 2 3 3" xfId="4797"/>
    <cellStyle name="Percent 2 3 5 2 3 3 2" xfId="10573"/>
    <cellStyle name="Percent 2 3 5 2 3 4" xfId="7688"/>
    <cellStyle name="Percent 2 3 5 2 4" xfId="2678"/>
    <cellStyle name="Percent 2 3 5 2 4 2" xfId="5579"/>
    <cellStyle name="Percent 2 3 5 2 4 2 2" xfId="11355"/>
    <cellStyle name="Percent 2 3 5 2 4 3" xfId="8470"/>
    <cellStyle name="Percent 2 3 5 2 5" xfId="4139"/>
    <cellStyle name="Percent 2 3 5 2 5 2" xfId="9915"/>
    <cellStyle name="Percent 2 3 5 2 6" xfId="7030"/>
    <cellStyle name="Percent 2 3 5 3" xfId="1266"/>
    <cellStyle name="Percent 2 3 5 3 2" xfId="1970"/>
    <cellStyle name="Percent 2 3 5 3 2 2" xfId="3453"/>
    <cellStyle name="Percent 2 3 5 3 2 2 2" xfId="6354"/>
    <cellStyle name="Percent 2 3 5 3 2 2 2 2" xfId="12130"/>
    <cellStyle name="Percent 2 3 5 3 2 2 3" xfId="9245"/>
    <cellStyle name="Percent 2 3 5 3 2 3" xfId="4914"/>
    <cellStyle name="Percent 2 3 5 3 2 3 2" xfId="10690"/>
    <cellStyle name="Percent 2 3 5 3 2 4" xfId="7805"/>
    <cellStyle name="Percent 2 3 5 3 3" xfId="2795"/>
    <cellStyle name="Percent 2 3 5 3 3 2" xfId="5696"/>
    <cellStyle name="Percent 2 3 5 3 3 2 2" xfId="11472"/>
    <cellStyle name="Percent 2 3 5 3 3 3" xfId="8587"/>
    <cellStyle name="Percent 2 3 5 3 4" xfId="4256"/>
    <cellStyle name="Percent 2 3 5 3 4 2" xfId="10032"/>
    <cellStyle name="Percent 2 3 5 3 5" xfId="7147"/>
    <cellStyle name="Percent 2 3 5 4" xfId="1030"/>
    <cellStyle name="Percent 2 3 5 4 2" xfId="1737"/>
    <cellStyle name="Percent 2 3 5 4 2 2" xfId="3220"/>
    <cellStyle name="Percent 2 3 5 4 2 2 2" xfId="6121"/>
    <cellStyle name="Percent 2 3 5 4 2 2 2 2" xfId="11897"/>
    <cellStyle name="Percent 2 3 5 4 2 2 3" xfId="9012"/>
    <cellStyle name="Percent 2 3 5 4 2 3" xfId="4681"/>
    <cellStyle name="Percent 2 3 5 4 2 3 2" xfId="10457"/>
    <cellStyle name="Percent 2 3 5 4 2 4" xfId="7572"/>
    <cellStyle name="Percent 2 3 5 4 3" xfId="2561"/>
    <cellStyle name="Percent 2 3 5 4 3 2" xfId="5463"/>
    <cellStyle name="Percent 2 3 5 4 3 2 2" xfId="11239"/>
    <cellStyle name="Percent 2 3 5 4 3 3" xfId="8354"/>
    <cellStyle name="Percent 2 3 5 4 4" xfId="4023"/>
    <cellStyle name="Percent 2 3 5 4 4 2" xfId="9799"/>
    <cellStyle name="Percent 2 3 5 4 5" xfId="6914"/>
    <cellStyle name="Percent 2 3 5 5" xfId="1565"/>
    <cellStyle name="Percent 2 3 5 5 2" xfId="3049"/>
    <cellStyle name="Percent 2 3 5 5 2 2" xfId="5950"/>
    <cellStyle name="Percent 2 3 5 5 2 2 2" xfId="11726"/>
    <cellStyle name="Percent 2 3 5 5 2 3" xfId="8841"/>
    <cellStyle name="Percent 2 3 5 5 3" xfId="4510"/>
    <cellStyle name="Percent 2 3 5 5 3 2" xfId="10286"/>
    <cellStyle name="Percent 2 3 5 5 4" xfId="7401"/>
    <cellStyle name="Percent 2 3 5 6" xfId="2388"/>
    <cellStyle name="Percent 2 3 5 6 2" xfId="5292"/>
    <cellStyle name="Percent 2 3 5 6 2 2" xfId="11068"/>
    <cellStyle name="Percent 2 3 5 6 3" xfId="8183"/>
    <cellStyle name="Percent 2 3 5 7" xfId="3852"/>
    <cellStyle name="Percent 2 3 5 7 2" xfId="9628"/>
    <cellStyle name="Percent 2 3 5 8" xfId="6743"/>
    <cellStyle name="Percent 2 3 6" xfId="888"/>
    <cellStyle name="Percent 2 3 6 2" xfId="1330"/>
    <cellStyle name="Percent 2 3 6 2 2" xfId="2034"/>
    <cellStyle name="Percent 2 3 6 2 2 2" xfId="3517"/>
    <cellStyle name="Percent 2 3 6 2 2 2 2" xfId="6418"/>
    <cellStyle name="Percent 2 3 6 2 2 2 2 2" xfId="12194"/>
    <cellStyle name="Percent 2 3 6 2 2 2 3" xfId="9309"/>
    <cellStyle name="Percent 2 3 6 2 2 3" xfId="4978"/>
    <cellStyle name="Percent 2 3 6 2 2 3 2" xfId="10754"/>
    <cellStyle name="Percent 2 3 6 2 2 4" xfId="7869"/>
    <cellStyle name="Percent 2 3 6 2 3" xfId="2859"/>
    <cellStyle name="Percent 2 3 6 2 3 2" xfId="5760"/>
    <cellStyle name="Percent 2 3 6 2 3 2 2" xfId="11536"/>
    <cellStyle name="Percent 2 3 6 2 3 3" xfId="8651"/>
    <cellStyle name="Percent 2 3 6 2 4" xfId="4320"/>
    <cellStyle name="Percent 2 3 6 2 4 2" xfId="10096"/>
    <cellStyle name="Percent 2 3 6 2 5" xfId="7211"/>
    <cellStyle name="Percent 2 3 6 3" xfId="1097"/>
    <cellStyle name="Percent 2 3 6 3 2" xfId="1801"/>
    <cellStyle name="Percent 2 3 6 3 2 2" xfId="3284"/>
    <cellStyle name="Percent 2 3 6 3 2 2 2" xfId="6185"/>
    <cellStyle name="Percent 2 3 6 3 2 2 2 2" xfId="11961"/>
    <cellStyle name="Percent 2 3 6 3 2 2 3" xfId="9076"/>
    <cellStyle name="Percent 2 3 6 3 2 3" xfId="4745"/>
    <cellStyle name="Percent 2 3 6 3 2 3 2" xfId="10521"/>
    <cellStyle name="Percent 2 3 6 3 2 4" xfId="7636"/>
    <cellStyle name="Percent 2 3 6 3 3" xfId="2626"/>
    <cellStyle name="Percent 2 3 6 3 3 2" xfId="5527"/>
    <cellStyle name="Percent 2 3 6 3 3 2 2" xfId="11303"/>
    <cellStyle name="Percent 2 3 6 3 3 3" xfId="8418"/>
    <cellStyle name="Percent 2 3 6 3 4" xfId="4087"/>
    <cellStyle name="Percent 2 3 6 3 4 2" xfId="9863"/>
    <cellStyle name="Percent 2 3 6 3 5" xfId="6978"/>
    <cellStyle name="Percent 2 3 6 4" xfId="1622"/>
    <cellStyle name="Percent 2 3 6 4 2" xfId="3105"/>
    <cellStyle name="Percent 2 3 6 4 2 2" xfId="6006"/>
    <cellStyle name="Percent 2 3 6 4 2 2 2" xfId="11782"/>
    <cellStyle name="Percent 2 3 6 4 2 3" xfId="8897"/>
    <cellStyle name="Percent 2 3 6 4 3" xfId="4566"/>
    <cellStyle name="Percent 2 3 6 4 3 2" xfId="10342"/>
    <cellStyle name="Percent 2 3 6 4 4" xfId="7457"/>
    <cellStyle name="Percent 2 3 6 5" xfId="2445"/>
    <cellStyle name="Percent 2 3 6 5 2" xfId="5348"/>
    <cellStyle name="Percent 2 3 6 5 2 2" xfId="11124"/>
    <cellStyle name="Percent 2 3 6 5 3" xfId="8239"/>
    <cellStyle name="Percent 2 3 6 6" xfId="3908"/>
    <cellStyle name="Percent 2 3 6 6 2" xfId="9684"/>
    <cellStyle name="Percent 2 3 6 7" xfId="6799"/>
    <cellStyle name="Percent 2 3 7" xfId="1214"/>
    <cellStyle name="Percent 2 3 7 2" xfId="1918"/>
    <cellStyle name="Percent 2 3 7 2 2" xfId="3401"/>
    <cellStyle name="Percent 2 3 7 2 2 2" xfId="6302"/>
    <cellStyle name="Percent 2 3 7 2 2 2 2" xfId="12078"/>
    <cellStyle name="Percent 2 3 7 2 2 3" xfId="9193"/>
    <cellStyle name="Percent 2 3 7 2 3" xfId="4862"/>
    <cellStyle name="Percent 2 3 7 2 3 2" xfId="10638"/>
    <cellStyle name="Percent 2 3 7 2 4" xfId="7753"/>
    <cellStyle name="Percent 2 3 7 3" xfId="2743"/>
    <cellStyle name="Percent 2 3 7 3 2" xfId="5644"/>
    <cellStyle name="Percent 2 3 7 3 2 2" xfId="11420"/>
    <cellStyle name="Percent 2 3 7 3 3" xfId="8535"/>
    <cellStyle name="Percent 2 3 7 4" xfId="4204"/>
    <cellStyle name="Percent 2 3 7 4 2" xfId="9980"/>
    <cellStyle name="Percent 2 3 7 5" xfId="7095"/>
    <cellStyle name="Percent 2 3 8" xfId="977"/>
    <cellStyle name="Percent 2 3 8 2" xfId="1685"/>
    <cellStyle name="Percent 2 3 8 2 2" xfId="3168"/>
    <cellStyle name="Percent 2 3 8 2 2 2" xfId="6069"/>
    <cellStyle name="Percent 2 3 8 2 2 2 2" xfId="11845"/>
    <cellStyle name="Percent 2 3 8 2 2 3" xfId="8960"/>
    <cellStyle name="Percent 2 3 8 2 3" xfId="4629"/>
    <cellStyle name="Percent 2 3 8 2 3 2" xfId="10405"/>
    <cellStyle name="Percent 2 3 8 2 4" xfId="7520"/>
    <cellStyle name="Percent 2 3 8 3" xfId="2509"/>
    <cellStyle name="Percent 2 3 8 3 2" xfId="5411"/>
    <cellStyle name="Percent 2 3 8 3 2 2" xfId="11187"/>
    <cellStyle name="Percent 2 3 8 3 3" xfId="8302"/>
    <cellStyle name="Percent 2 3 8 4" xfId="3971"/>
    <cellStyle name="Percent 2 3 8 4 2" xfId="9747"/>
    <cellStyle name="Percent 2 3 8 5" xfId="6862"/>
    <cellStyle name="Percent 2 3 9" xfId="2152"/>
    <cellStyle name="Percent 2 3 9 2" xfId="3631"/>
    <cellStyle name="Percent 2 3 9 2 2" xfId="6532"/>
    <cellStyle name="Percent 2 3 9 2 2 2" xfId="12308"/>
    <cellStyle name="Percent 2 3 9 2 3" xfId="9423"/>
    <cellStyle name="Percent 2 3 9 3" xfId="5092"/>
    <cellStyle name="Percent 2 3 9 3 2" xfId="10868"/>
    <cellStyle name="Percent 2 3 9 4" xfId="7983"/>
    <cellStyle name="Percent 2 4" xfId="1432"/>
    <cellStyle name="Percent 2 5" xfId="584"/>
    <cellStyle name="Percent 2 5 10" xfId="16464"/>
    <cellStyle name="Percent 2 5 2" xfId="16465"/>
    <cellStyle name="Percent 2 5 2 2" xfId="16466"/>
    <cellStyle name="Percent 2 5 2 2 2" xfId="16467"/>
    <cellStyle name="Percent 2 5 2 2 2 2" xfId="16468"/>
    <cellStyle name="Percent 2 5 2 2 3" xfId="16469"/>
    <cellStyle name="Percent 2 5 2 2 4" xfId="50644"/>
    <cellStyle name="Percent 2 5 2 2 5" xfId="55273"/>
    <cellStyle name="Percent 2 5 2 3" xfId="16470"/>
    <cellStyle name="Percent 2 5 2 3 2" xfId="16471"/>
    <cellStyle name="Percent 2 5 2 3 2 2" xfId="45945"/>
    <cellStyle name="Percent 2 5 2 3 3" xfId="40826"/>
    <cellStyle name="Percent 2 5 2 3 4" xfId="50645"/>
    <cellStyle name="Percent 2 5 2 3 5" xfId="55274"/>
    <cellStyle name="Percent 2 5 2 4" xfId="16472"/>
    <cellStyle name="Percent 2 5 2 4 2" xfId="45944"/>
    <cellStyle name="Percent 2 5 2 5" xfId="38224"/>
    <cellStyle name="Percent 2 5 2 6" xfId="50643"/>
    <cellStyle name="Percent 2 5 2 7" xfId="55272"/>
    <cellStyle name="Percent 2 5 3" xfId="16473"/>
    <cellStyle name="Percent 2 5 3 2" xfId="16474"/>
    <cellStyle name="Percent 2 5 3 2 2" xfId="16475"/>
    <cellStyle name="Percent 2 5 3 2 2 2" xfId="16476"/>
    <cellStyle name="Percent 2 5 3 2 3" xfId="16477"/>
    <cellStyle name="Percent 2 5 3 3" xfId="16478"/>
    <cellStyle name="Percent 2 5 3 3 2" xfId="16479"/>
    <cellStyle name="Percent 2 5 3 4" xfId="16480"/>
    <cellStyle name="Percent 2 5 3 5" xfId="55275"/>
    <cellStyle name="Percent 2 5 4" xfId="16481"/>
    <cellStyle name="Percent 2 5 4 2" xfId="16482"/>
    <cellStyle name="Percent 2 5 4 2 2" xfId="16483"/>
    <cellStyle name="Percent 2 5 4 3" xfId="16484"/>
    <cellStyle name="Percent 2 5 4 4" xfId="50647"/>
    <cellStyle name="Percent 2 5 4 5" xfId="55276"/>
    <cellStyle name="Percent 2 5 5" xfId="16485"/>
    <cellStyle name="Percent 2 5 5 2" xfId="16486"/>
    <cellStyle name="Percent 2 5 5 2 2" xfId="45947"/>
    <cellStyle name="Percent 2 5 5 3" xfId="40174"/>
    <cellStyle name="Percent 2 5 5 4" xfId="50648"/>
    <cellStyle name="Percent 2 5 5 5" xfId="55277"/>
    <cellStyle name="Percent 2 5 6" xfId="16487"/>
    <cellStyle name="Percent 2 5 6 2" xfId="45943"/>
    <cellStyle name="Percent 2 5 7" xfId="36914"/>
    <cellStyle name="Percent 2 5 8" xfId="50642"/>
    <cellStyle name="Percent 2 5 9" xfId="55271"/>
    <cellStyle name="Percent 2 6" xfId="2283"/>
    <cellStyle name="Percent 2 6 10" xfId="16488"/>
    <cellStyle name="Percent 2 6 2" xfId="5201"/>
    <cellStyle name="Percent 2 6 2 2" xfId="10977"/>
    <cellStyle name="Percent 2 6 2 2 2" xfId="16491"/>
    <cellStyle name="Percent 2 6 2 2 2 2" xfId="16492"/>
    <cellStyle name="Percent 2 6 2 2 3" xfId="16493"/>
    <cellStyle name="Percent 2 6 2 2 4" xfId="50651"/>
    <cellStyle name="Percent 2 6 2 2 5" xfId="55280"/>
    <cellStyle name="Percent 2 6 2 2 6" xfId="16490"/>
    <cellStyle name="Percent 2 6 2 3" xfId="16494"/>
    <cellStyle name="Percent 2 6 2 3 2" xfId="16495"/>
    <cellStyle name="Percent 2 6 2 3 2 2" xfId="45951"/>
    <cellStyle name="Percent 2 6 2 3 3" xfId="41350"/>
    <cellStyle name="Percent 2 6 2 3 4" xfId="50652"/>
    <cellStyle name="Percent 2 6 2 3 5" xfId="55281"/>
    <cellStyle name="Percent 2 6 2 4" xfId="16496"/>
    <cellStyle name="Percent 2 6 2 4 2" xfId="45949"/>
    <cellStyle name="Percent 2 6 2 5" xfId="38748"/>
    <cellStyle name="Percent 2 6 2 6" xfId="50650"/>
    <cellStyle name="Percent 2 6 2 7" xfId="55279"/>
    <cellStyle name="Percent 2 6 2 8" xfId="16489"/>
    <cellStyle name="Percent 2 6 3" xfId="8092"/>
    <cellStyle name="Percent 2 6 3 2" xfId="16498"/>
    <cellStyle name="Percent 2 6 3 2 2" xfId="16499"/>
    <cellStyle name="Percent 2 6 3 2 2 2" xfId="16500"/>
    <cellStyle name="Percent 2 6 3 2 3" xfId="16501"/>
    <cellStyle name="Percent 2 6 3 3" xfId="16502"/>
    <cellStyle name="Percent 2 6 3 3 2" xfId="16503"/>
    <cellStyle name="Percent 2 6 3 4" xfId="16504"/>
    <cellStyle name="Percent 2 6 3 5" xfId="55282"/>
    <cellStyle name="Percent 2 6 3 6" xfId="16497"/>
    <cellStyle name="Percent 2 6 4" xfId="16505"/>
    <cellStyle name="Percent 2 6 4 2" xfId="16506"/>
    <cellStyle name="Percent 2 6 4 2 2" xfId="16507"/>
    <cellStyle name="Percent 2 6 4 3" xfId="16508"/>
    <cellStyle name="Percent 2 6 4 4" xfId="50653"/>
    <cellStyle name="Percent 2 6 4 5" xfId="55283"/>
    <cellStyle name="Percent 2 6 5" xfId="16509"/>
    <cellStyle name="Percent 2 6 5 2" xfId="16510"/>
    <cellStyle name="Percent 2 6 5 2 2" xfId="45952"/>
    <cellStyle name="Percent 2 6 5 3" xfId="40698"/>
    <cellStyle name="Percent 2 6 5 4" xfId="50654"/>
    <cellStyle name="Percent 2 6 5 5" xfId="55284"/>
    <cellStyle name="Percent 2 6 6" xfId="16511"/>
    <cellStyle name="Percent 2 6 6 2" xfId="45948"/>
    <cellStyle name="Percent 2 6 7" xfId="37438"/>
    <cellStyle name="Percent 2 6 8" xfId="50649"/>
    <cellStyle name="Percent 2 6 9" xfId="55278"/>
    <cellStyle name="Percent 2 7" xfId="3759"/>
    <cellStyle name="Percent 2 7 2" xfId="9537"/>
    <cellStyle name="Percent 2 7 2 2" xfId="16513"/>
    <cellStyle name="Percent 2 7 3" xfId="16514"/>
    <cellStyle name="Percent 2 7 4" xfId="16515"/>
    <cellStyle name="Percent 2 7 4 2" xfId="16516"/>
    <cellStyle name="Percent 2 7 4 2 2" xfId="16517"/>
    <cellStyle name="Percent 2 7 4 3" xfId="16518"/>
    <cellStyle name="Percent 2 7 5" xfId="16519"/>
    <cellStyle name="Percent 2 7 5 2" xfId="16520"/>
    <cellStyle name="Percent 2 7 6" xfId="16521"/>
    <cellStyle name="Percent 2 7 7" xfId="16512"/>
    <cellStyle name="Percent 2 8" xfId="6651"/>
    <cellStyle name="Percent 2 8 2" xfId="16523"/>
    <cellStyle name="Percent 2 8 2 2" xfId="16524"/>
    <cellStyle name="Percent 2 8 2 2 2" xfId="16525"/>
    <cellStyle name="Percent 2 8 2 3" xfId="16526"/>
    <cellStyle name="Percent 2 8 3" xfId="16527"/>
    <cellStyle name="Percent 2 8 3 2" xfId="16528"/>
    <cellStyle name="Percent 2 8 4" xfId="16529"/>
    <cellStyle name="Percent 2 8 5" xfId="16522"/>
    <cellStyle name="Percent 2 9" xfId="16530"/>
    <cellStyle name="Percent 20" xfId="936"/>
    <cellStyle name="Percent 20 2" xfId="18197"/>
    <cellStyle name="Percent 20 2 2" xfId="23147"/>
    <cellStyle name="Percent 20 2 2 2" xfId="25988"/>
    <cellStyle name="Percent 20 2 2 2 2" xfId="36741"/>
    <cellStyle name="Percent 20 2 2 2 2 2" xfId="45955"/>
    <cellStyle name="Percent 20 2 2 2 3" xfId="39995"/>
    <cellStyle name="Percent 20 2 2 2 4" xfId="50657"/>
    <cellStyle name="Percent 20 2 2 2 5" xfId="55287"/>
    <cellStyle name="Percent 20 2 2 3" xfId="27271"/>
    <cellStyle name="Percent 20 2 2 3 2" xfId="36742"/>
    <cellStyle name="Percent 20 2 2 3 2 2" xfId="45956"/>
    <cellStyle name="Percent 20 2 2 3 3" xfId="41297"/>
    <cellStyle name="Percent 20 2 2 3 4" xfId="50658"/>
    <cellStyle name="Percent 20 2 2 3 5" xfId="55288"/>
    <cellStyle name="Percent 20 2 2 4" xfId="36740"/>
    <cellStyle name="Percent 20 2 2 4 2" xfId="45954"/>
    <cellStyle name="Percent 20 2 2 5" xfId="38695"/>
    <cellStyle name="Percent 20 2 2 6" xfId="50656"/>
    <cellStyle name="Percent 20 2 2 7" xfId="55286"/>
    <cellStyle name="Percent 20 2 3" xfId="20932"/>
    <cellStyle name="Percent 20 2 3 2" xfId="36743"/>
    <cellStyle name="Percent 20 2 3 2 2" xfId="45957"/>
    <cellStyle name="Percent 20 2 3 3" xfId="38045"/>
    <cellStyle name="Percent 20 2 3 4" xfId="50659"/>
    <cellStyle name="Percent 20 2 3 5" xfId="55289"/>
    <cellStyle name="Percent 20 2 4" xfId="25354"/>
    <cellStyle name="Percent 20 2 4 2" xfId="36744"/>
    <cellStyle name="Percent 20 2 4 2 2" xfId="45958"/>
    <cellStyle name="Percent 20 2 4 3" xfId="39346"/>
    <cellStyle name="Percent 20 2 4 4" xfId="50660"/>
    <cellStyle name="Percent 20 2 4 5" xfId="55290"/>
    <cellStyle name="Percent 20 2 5" xfId="26634"/>
    <cellStyle name="Percent 20 2 5 2" xfId="36745"/>
    <cellStyle name="Percent 20 2 5 2 2" xfId="45959"/>
    <cellStyle name="Percent 20 2 5 3" xfId="40645"/>
    <cellStyle name="Percent 20 2 5 4" xfId="50661"/>
    <cellStyle name="Percent 20 2 5 5" xfId="55291"/>
    <cellStyle name="Percent 20 2 6" xfId="36739"/>
    <cellStyle name="Percent 20 2 6 2" xfId="45953"/>
    <cellStyle name="Percent 20 2 7" xfId="37385"/>
    <cellStyle name="Percent 20 2 8" xfId="50655"/>
    <cellStyle name="Percent 20 2 9" xfId="55285"/>
    <cellStyle name="Percent 20 3" xfId="18408"/>
    <cellStyle name="Percent 20 4" xfId="17292"/>
    <cellStyle name="Percent 21" xfId="938"/>
    <cellStyle name="Percent 21 2" xfId="18181"/>
    <cellStyle name="Percent 21 3" xfId="17293"/>
    <cellStyle name="Percent 22" xfId="949"/>
    <cellStyle name="Percent 22 2" xfId="18182"/>
    <cellStyle name="Percent 22 3" xfId="17294"/>
    <cellStyle name="Percent 23" xfId="1433"/>
    <cellStyle name="Percent 23 2" xfId="18162"/>
    <cellStyle name="Percent 23 3" xfId="17295"/>
    <cellStyle name="Percent 24" xfId="952"/>
    <cellStyle name="Percent 24 2" xfId="18235"/>
    <cellStyle name="Percent 24 3" xfId="17296"/>
    <cellStyle name="Percent 25" xfId="1435"/>
    <cellStyle name="Percent 25 2" xfId="18217"/>
    <cellStyle name="Percent 25 3" xfId="17297"/>
    <cellStyle name="Percent 26" xfId="962"/>
    <cellStyle name="Percent 26 2" xfId="18164"/>
    <cellStyle name="Percent 26 3" xfId="17298"/>
    <cellStyle name="Percent 27" xfId="939"/>
    <cellStyle name="Percent 27 2" xfId="18236"/>
    <cellStyle name="Percent 27 3" xfId="17299"/>
    <cellStyle name="Percent 28" xfId="948"/>
    <cellStyle name="Percent 28 2" xfId="18177"/>
    <cellStyle name="Percent 28 3" xfId="17300"/>
    <cellStyle name="Percent 29" xfId="1437"/>
    <cellStyle name="Percent 29 2" xfId="18156"/>
    <cellStyle name="Percent 29 3" xfId="17301"/>
    <cellStyle name="Percent 3" xfId="585"/>
    <cellStyle name="Percent 3 10" xfId="17302"/>
    <cellStyle name="Percent 3 11" xfId="12506"/>
    <cellStyle name="Percent 3 2" xfId="634"/>
    <cellStyle name="Percent 3 2 2" xfId="787"/>
    <cellStyle name="Percent 3 2 2 10" xfId="16532"/>
    <cellStyle name="Percent 3 2 2 2" xfId="1553"/>
    <cellStyle name="Percent 3 2 2 2 2" xfId="3037"/>
    <cellStyle name="Percent 3 2 2 2 2 2" xfId="5938"/>
    <cellStyle name="Percent 3 2 2 2 2 2 2" xfId="11714"/>
    <cellStyle name="Percent 3 2 2 2 2 2 2 2" xfId="45962"/>
    <cellStyle name="Percent 3 2 2 2 2 2 3" xfId="36748"/>
    <cellStyle name="Percent 3 2 2 2 2 3" xfId="8829"/>
    <cellStyle name="Percent 3 2 2 2 2 3 2" xfId="39983"/>
    <cellStyle name="Percent 3 2 2 2 2 4" xfId="50664"/>
    <cellStyle name="Percent 3 2 2 2 2 5" xfId="55294"/>
    <cellStyle name="Percent 3 2 2 2 2 6" xfId="25976"/>
    <cellStyle name="Percent 3 2 2 2 3" xfId="4498"/>
    <cellStyle name="Percent 3 2 2 2 3 2" xfId="10274"/>
    <cellStyle name="Percent 3 2 2 2 3 2 2" xfId="45963"/>
    <cellStyle name="Percent 3 2 2 2 3 2 3" xfId="36749"/>
    <cellStyle name="Percent 3 2 2 2 3 3" xfId="41285"/>
    <cellStyle name="Percent 3 2 2 2 3 4" xfId="50665"/>
    <cellStyle name="Percent 3 2 2 2 3 5" xfId="55295"/>
    <cellStyle name="Percent 3 2 2 2 3 6" xfId="27259"/>
    <cellStyle name="Percent 3 2 2 2 4" xfId="7389"/>
    <cellStyle name="Percent 3 2 2 2 4 2" xfId="45961"/>
    <cellStyle name="Percent 3 2 2 2 4 3" xfId="36747"/>
    <cellStyle name="Percent 3 2 2 2 5" xfId="38683"/>
    <cellStyle name="Percent 3 2 2 2 6" xfId="50663"/>
    <cellStyle name="Percent 3 2 2 2 7" xfId="55293"/>
    <cellStyle name="Percent 3 2 2 2 8" xfId="16533"/>
    <cellStyle name="Percent 3 2 2 3" xfId="2376"/>
    <cellStyle name="Percent 3 2 2 3 2" xfId="5280"/>
    <cellStyle name="Percent 3 2 2 3 2 2" xfId="11056"/>
    <cellStyle name="Percent 3 2 2 3 2 2 2" xfId="45964"/>
    <cellStyle name="Percent 3 2 2 3 2 3" xfId="36750"/>
    <cellStyle name="Percent 3 2 2 3 3" xfId="8171"/>
    <cellStyle name="Percent 3 2 2 3 3 2" xfId="38033"/>
    <cellStyle name="Percent 3 2 2 3 4" xfId="50666"/>
    <cellStyle name="Percent 3 2 2 3 5" xfId="55296"/>
    <cellStyle name="Percent 3 2 2 3 6" xfId="20920"/>
    <cellStyle name="Percent 3 2 2 4" xfId="3840"/>
    <cellStyle name="Percent 3 2 2 4 2" xfId="9616"/>
    <cellStyle name="Percent 3 2 2 4 2 2" xfId="45965"/>
    <cellStyle name="Percent 3 2 2 4 2 3" xfId="36751"/>
    <cellStyle name="Percent 3 2 2 4 3" xfId="39334"/>
    <cellStyle name="Percent 3 2 2 4 4" xfId="50667"/>
    <cellStyle name="Percent 3 2 2 4 5" xfId="55297"/>
    <cellStyle name="Percent 3 2 2 4 6" xfId="25342"/>
    <cellStyle name="Percent 3 2 2 5" xfId="6731"/>
    <cellStyle name="Percent 3 2 2 5 2" xfId="36752"/>
    <cellStyle name="Percent 3 2 2 5 2 2" xfId="45966"/>
    <cellStyle name="Percent 3 2 2 5 3" xfId="40633"/>
    <cellStyle name="Percent 3 2 2 5 4" xfId="50668"/>
    <cellStyle name="Percent 3 2 2 5 5" xfId="55298"/>
    <cellStyle name="Percent 3 2 2 5 6" xfId="26622"/>
    <cellStyle name="Percent 3 2 2 6" xfId="36746"/>
    <cellStyle name="Percent 3 2 2 6 2" xfId="45960"/>
    <cellStyle name="Percent 3 2 2 7" xfId="37373"/>
    <cellStyle name="Percent 3 2 2 8" xfId="50662"/>
    <cellStyle name="Percent 3 2 2 9" xfId="55292"/>
    <cellStyle name="Percent 3 2 3" xfId="15"/>
    <cellStyle name="Percent 3 2 3 2" xfId="2273"/>
    <cellStyle name="Percent 3 2 3 2 2" xfId="3734"/>
    <cellStyle name="Percent 3 2 3 2 2 2" xfId="6635"/>
    <cellStyle name="Percent 3 2 3 2 2 2 2" xfId="12411"/>
    <cellStyle name="Percent 3 2 3 2 2 3" xfId="9526"/>
    <cellStyle name="Percent 3 2 3 2 3" xfId="5195"/>
    <cellStyle name="Percent 3 2 3 2 3 2" xfId="10971"/>
    <cellStyle name="Percent 3 2 3 2 4" xfId="8086"/>
    <cellStyle name="Percent 3 2 3 2 5" xfId="18361"/>
    <cellStyle name="Percent 3 2 3 3" xfId="2281"/>
    <cellStyle name="Percent 3 2 3 3 2" xfId="5199"/>
    <cellStyle name="Percent 3 2 3 3 2 2" xfId="10975"/>
    <cellStyle name="Percent 3 2 3 3 3" xfId="8090"/>
    <cellStyle name="Percent 3 2 3 4" xfId="3752"/>
    <cellStyle name="Percent 3 2 3 4 2" xfId="6639"/>
    <cellStyle name="Percent 3 2 3 4 2 2" xfId="12415"/>
    <cellStyle name="Percent 3 2 3 4 3" xfId="9531"/>
    <cellStyle name="Percent 3 2 3 5" xfId="3757"/>
    <cellStyle name="Percent 3 2 3 5 2" xfId="9535"/>
    <cellStyle name="Percent 3 2 3 6" xfId="6649"/>
    <cellStyle name="Percent 3 2 3 7" xfId="16534"/>
    <cellStyle name="Percent 3 2 4" xfId="16535"/>
    <cellStyle name="Percent 3 2 4 10" xfId="18573"/>
    <cellStyle name="Percent 3 2 4 2" xfId="23211"/>
    <cellStyle name="Percent 3 2 4 2 2" xfId="26048"/>
    <cellStyle name="Percent 3 2 4 2 2 2" xfId="36755"/>
    <cellStyle name="Percent 3 2 4 2 2 2 2" xfId="45969"/>
    <cellStyle name="Percent 3 2 4 2 2 3" xfId="40057"/>
    <cellStyle name="Percent 3 2 4 2 2 4" xfId="50671"/>
    <cellStyle name="Percent 3 2 4 2 2 5" xfId="55301"/>
    <cellStyle name="Percent 3 2 4 2 3" xfId="27333"/>
    <cellStyle name="Percent 3 2 4 2 3 2" xfId="36756"/>
    <cellStyle name="Percent 3 2 4 2 3 2 2" xfId="45970"/>
    <cellStyle name="Percent 3 2 4 2 3 3" xfId="41360"/>
    <cellStyle name="Percent 3 2 4 2 3 4" xfId="50672"/>
    <cellStyle name="Percent 3 2 4 2 3 5" xfId="55302"/>
    <cellStyle name="Percent 3 2 4 2 4" xfId="36754"/>
    <cellStyle name="Percent 3 2 4 2 4 2" xfId="45968"/>
    <cellStyle name="Percent 3 2 4 2 5" xfId="38758"/>
    <cellStyle name="Percent 3 2 4 2 6" xfId="50670"/>
    <cellStyle name="Percent 3 2 4 2 7" xfId="55300"/>
    <cellStyle name="Percent 3 2 4 3" xfId="20998"/>
    <cellStyle name="Percent 3 2 4 3 2" xfId="36757"/>
    <cellStyle name="Percent 3 2 4 3 2 2" xfId="45971"/>
    <cellStyle name="Percent 3 2 4 3 3" xfId="38107"/>
    <cellStyle name="Percent 3 2 4 3 4" xfId="50673"/>
    <cellStyle name="Percent 3 2 4 3 5" xfId="55303"/>
    <cellStyle name="Percent 3 2 4 4" xfId="25416"/>
    <cellStyle name="Percent 3 2 4 4 2" xfId="36758"/>
    <cellStyle name="Percent 3 2 4 4 2 2" xfId="45972"/>
    <cellStyle name="Percent 3 2 4 4 3" xfId="39408"/>
    <cellStyle name="Percent 3 2 4 4 4" xfId="50674"/>
    <cellStyle name="Percent 3 2 4 4 5" xfId="55304"/>
    <cellStyle name="Percent 3 2 4 5" xfId="26696"/>
    <cellStyle name="Percent 3 2 4 5 2" xfId="36759"/>
    <cellStyle name="Percent 3 2 4 5 2 2" xfId="45973"/>
    <cellStyle name="Percent 3 2 4 5 3" xfId="40708"/>
    <cellStyle name="Percent 3 2 4 5 4" xfId="50675"/>
    <cellStyle name="Percent 3 2 4 5 5" xfId="55305"/>
    <cellStyle name="Percent 3 2 4 6" xfId="36753"/>
    <cellStyle name="Percent 3 2 4 6 2" xfId="45967"/>
    <cellStyle name="Percent 3 2 4 7" xfId="37448"/>
    <cellStyle name="Percent 3 2 4 8" xfId="50669"/>
    <cellStyle name="Percent 3 2 4 9" xfId="55299"/>
    <cellStyle name="Percent 3 2 5" xfId="17303"/>
    <cellStyle name="Percent 3 2 6" xfId="16531"/>
    <cellStyle name="Percent 3 3" xfId="658"/>
    <cellStyle name="Percent 3 3 2" xfId="18379"/>
    <cellStyle name="Percent 3 3 2 2" xfId="23172"/>
    <cellStyle name="Percent 3 3 2 2 2" xfId="26012"/>
    <cellStyle name="Percent 3 3 2 2 2 2" xfId="36762"/>
    <cellStyle name="Percent 3 3 2 2 2 2 2" xfId="45976"/>
    <cellStyle name="Percent 3 3 2 2 2 3" xfId="40020"/>
    <cellStyle name="Percent 3 3 2 2 2 4" xfId="50678"/>
    <cellStyle name="Percent 3 3 2 2 2 5" xfId="55308"/>
    <cellStyle name="Percent 3 3 2 2 3" xfId="27296"/>
    <cellStyle name="Percent 3 3 2 2 3 2" xfId="36763"/>
    <cellStyle name="Percent 3 3 2 2 3 2 2" xfId="45977"/>
    <cellStyle name="Percent 3 3 2 2 3 3" xfId="41322"/>
    <cellStyle name="Percent 3 3 2 2 3 4" xfId="50679"/>
    <cellStyle name="Percent 3 3 2 2 3 5" xfId="55309"/>
    <cellStyle name="Percent 3 3 2 2 4" xfId="36761"/>
    <cellStyle name="Percent 3 3 2 2 4 2" xfId="45975"/>
    <cellStyle name="Percent 3 3 2 2 5" xfId="38720"/>
    <cellStyle name="Percent 3 3 2 2 6" xfId="50677"/>
    <cellStyle name="Percent 3 3 2 2 7" xfId="55307"/>
    <cellStyle name="Percent 3 3 2 3" xfId="20958"/>
    <cellStyle name="Percent 3 3 2 3 2" xfId="36764"/>
    <cellStyle name="Percent 3 3 2 3 2 2" xfId="45978"/>
    <cellStyle name="Percent 3 3 2 3 3" xfId="38070"/>
    <cellStyle name="Percent 3 3 2 3 4" xfId="50680"/>
    <cellStyle name="Percent 3 3 2 3 5" xfId="55310"/>
    <cellStyle name="Percent 3 3 2 4" xfId="25379"/>
    <cellStyle name="Percent 3 3 2 4 2" xfId="36765"/>
    <cellStyle name="Percent 3 3 2 4 2 2" xfId="45979"/>
    <cellStyle name="Percent 3 3 2 4 3" xfId="39371"/>
    <cellStyle name="Percent 3 3 2 4 4" xfId="50681"/>
    <cellStyle name="Percent 3 3 2 4 5" xfId="55311"/>
    <cellStyle name="Percent 3 3 2 5" xfId="26659"/>
    <cellStyle name="Percent 3 3 2 5 2" xfId="36766"/>
    <cellStyle name="Percent 3 3 2 5 2 2" xfId="45980"/>
    <cellStyle name="Percent 3 3 2 5 3" xfId="40670"/>
    <cellStyle name="Percent 3 3 2 5 4" xfId="50682"/>
    <cellStyle name="Percent 3 3 2 5 5" xfId="55312"/>
    <cellStyle name="Percent 3 3 2 6" xfId="36760"/>
    <cellStyle name="Percent 3 3 2 6 2" xfId="45974"/>
    <cellStyle name="Percent 3 3 2 7" xfId="37410"/>
    <cellStyle name="Percent 3 3 2 8" xfId="50676"/>
    <cellStyle name="Percent 3 3 2 9" xfId="55306"/>
    <cellStyle name="Percent 3 3 3" xfId="17304"/>
    <cellStyle name="Percent 3 3 4" xfId="16536"/>
    <cellStyle name="Percent 3 4" xfId="765"/>
    <cellStyle name="Percent 3 4 2" xfId="1548"/>
    <cellStyle name="Percent 3 4 2 2" xfId="3033"/>
    <cellStyle name="Percent 3 4 2 2 2" xfId="5934"/>
    <cellStyle name="Percent 3 4 2 2 2 2" xfId="11710"/>
    <cellStyle name="Percent 3 4 2 2 3" xfId="8825"/>
    <cellStyle name="Percent 3 4 2 3" xfId="4494"/>
    <cellStyle name="Percent 3 4 2 3 2" xfId="10270"/>
    <cellStyle name="Percent 3 4 2 4" xfId="7385"/>
    <cellStyle name="Percent 3 4 2 5" xfId="18434"/>
    <cellStyle name="Percent 3 4 3" xfId="2372"/>
    <cellStyle name="Percent 3 4 3 2" xfId="5276"/>
    <cellStyle name="Percent 3 4 3 2 2" xfId="11052"/>
    <cellStyle name="Percent 3 4 3 3" xfId="8167"/>
    <cellStyle name="Percent 3 4 3 4" xfId="17305"/>
    <cellStyle name="Percent 3 4 4" xfId="3836"/>
    <cellStyle name="Percent 3 4 4 2" xfId="9612"/>
    <cellStyle name="Percent 3 4 5" xfId="6727"/>
    <cellStyle name="Percent 3 4 6" xfId="16537"/>
    <cellStyle name="Percent 3 5" xfId="17495"/>
    <cellStyle name="Percent 3 6" xfId="17609"/>
    <cellStyle name="Percent 3 6 2" xfId="22679"/>
    <cellStyle name="Percent 3 6 2 2" xfId="25522"/>
    <cellStyle name="Percent 3 6 2 2 2" xfId="36769"/>
    <cellStyle name="Percent 3 6 2 2 2 2" xfId="45983"/>
    <cellStyle name="Percent 3 6 2 2 3" xfId="39525"/>
    <cellStyle name="Percent 3 6 2 2 4" xfId="50685"/>
    <cellStyle name="Percent 3 6 2 2 5" xfId="55315"/>
    <cellStyle name="Percent 3 6 2 3" xfId="26804"/>
    <cellStyle name="Percent 3 6 2 3 2" xfId="36770"/>
    <cellStyle name="Percent 3 6 2 3 2 2" xfId="45984"/>
    <cellStyle name="Percent 3 6 2 3 3" xfId="40827"/>
    <cellStyle name="Percent 3 6 2 3 4" xfId="50686"/>
    <cellStyle name="Percent 3 6 2 3 5" xfId="55316"/>
    <cellStyle name="Percent 3 6 2 4" xfId="36768"/>
    <cellStyle name="Percent 3 6 2 4 2" xfId="45982"/>
    <cellStyle name="Percent 3 6 2 5" xfId="38225"/>
    <cellStyle name="Percent 3 6 2 6" xfId="50684"/>
    <cellStyle name="Percent 3 6 2 7" xfId="55314"/>
    <cellStyle name="Percent 3 6 3" xfId="20464"/>
    <cellStyle name="Percent 3 6 3 2" xfId="36771"/>
    <cellStyle name="Percent 3 6 3 2 2" xfId="45985"/>
    <cellStyle name="Percent 3 6 3 3" xfId="37575"/>
    <cellStyle name="Percent 3 6 3 4" xfId="50687"/>
    <cellStyle name="Percent 3 6 3 5" xfId="55317"/>
    <cellStyle name="Percent 3 6 4" xfId="24887"/>
    <cellStyle name="Percent 3 6 4 2" xfId="36772"/>
    <cellStyle name="Percent 3 6 4 2 2" xfId="45986"/>
    <cellStyle name="Percent 3 6 4 3" xfId="38876"/>
    <cellStyle name="Percent 3 6 4 4" xfId="50688"/>
    <cellStyle name="Percent 3 6 4 5" xfId="55318"/>
    <cellStyle name="Percent 3 6 5" xfId="26164"/>
    <cellStyle name="Percent 3 6 5 2" xfId="36773"/>
    <cellStyle name="Percent 3 6 5 2 2" xfId="45987"/>
    <cellStyle name="Percent 3 6 5 3" xfId="40175"/>
    <cellStyle name="Percent 3 6 5 4" xfId="50689"/>
    <cellStyle name="Percent 3 6 5 5" xfId="55319"/>
    <cellStyle name="Percent 3 6 6" xfId="36767"/>
    <cellStyle name="Percent 3 6 6 2" xfId="45981"/>
    <cellStyle name="Percent 3 6 7" xfId="36915"/>
    <cellStyle name="Percent 3 6 8" xfId="50683"/>
    <cellStyle name="Percent 3 6 9" xfId="55313"/>
    <cellStyle name="Percent 3 7" xfId="18567"/>
    <cellStyle name="Percent 3 7 2" xfId="23205"/>
    <cellStyle name="Percent 3 7 2 2" xfId="26042"/>
    <cellStyle name="Percent 3 7 2 2 2" xfId="36776"/>
    <cellStyle name="Percent 3 7 2 2 2 2" xfId="45990"/>
    <cellStyle name="Percent 3 7 2 2 3" xfId="40050"/>
    <cellStyle name="Percent 3 7 2 2 4" xfId="50692"/>
    <cellStyle name="Percent 3 7 2 2 5" xfId="55322"/>
    <cellStyle name="Percent 3 7 2 3" xfId="27326"/>
    <cellStyle name="Percent 3 7 2 3 2" xfId="36777"/>
    <cellStyle name="Percent 3 7 2 3 2 2" xfId="45991"/>
    <cellStyle name="Percent 3 7 2 3 3" xfId="41353"/>
    <cellStyle name="Percent 3 7 2 3 4" xfId="50693"/>
    <cellStyle name="Percent 3 7 2 3 5" xfId="55323"/>
    <cellStyle name="Percent 3 7 2 4" xfId="36775"/>
    <cellStyle name="Percent 3 7 2 4 2" xfId="45989"/>
    <cellStyle name="Percent 3 7 2 5" xfId="38751"/>
    <cellStyle name="Percent 3 7 2 6" xfId="50691"/>
    <cellStyle name="Percent 3 7 2 7" xfId="55321"/>
    <cellStyle name="Percent 3 7 3" xfId="20992"/>
    <cellStyle name="Percent 3 7 3 2" xfId="36778"/>
    <cellStyle name="Percent 3 7 3 2 2" xfId="45992"/>
    <cellStyle name="Percent 3 7 3 3" xfId="38100"/>
    <cellStyle name="Percent 3 7 3 4" xfId="50694"/>
    <cellStyle name="Percent 3 7 3 5" xfId="55324"/>
    <cellStyle name="Percent 3 7 4" xfId="25409"/>
    <cellStyle name="Percent 3 7 4 2" xfId="36779"/>
    <cellStyle name="Percent 3 7 4 2 2" xfId="45993"/>
    <cellStyle name="Percent 3 7 4 3" xfId="39401"/>
    <cellStyle name="Percent 3 7 4 4" xfId="50695"/>
    <cellStyle name="Percent 3 7 4 5" xfId="55325"/>
    <cellStyle name="Percent 3 7 5" xfId="26689"/>
    <cellStyle name="Percent 3 7 5 2" xfId="36780"/>
    <cellStyle name="Percent 3 7 5 2 2" xfId="45994"/>
    <cellStyle name="Percent 3 7 5 3" xfId="40701"/>
    <cellStyle name="Percent 3 7 5 4" xfId="50696"/>
    <cellStyle name="Percent 3 7 5 5" xfId="55326"/>
    <cellStyle name="Percent 3 7 6" xfId="36774"/>
    <cellStyle name="Percent 3 7 6 2" xfId="45988"/>
    <cellStyle name="Percent 3 7 7" xfId="37441"/>
    <cellStyle name="Percent 3 7 8" xfId="50690"/>
    <cellStyle name="Percent 3 7 9" xfId="55320"/>
    <cellStyle name="Percent 3 8" xfId="18671"/>
    <cellStyle name="Percent 3 8 2" xfId="23271"/>
    <cellStyle name="Percent 3 8 2 2" xfId="26107"/>
    <cellStyle name="Percent 3 8 2 2 2" xfId="36783"/>
    <cellStyle name="Percent 3 8 2 2 2 2" xfId="45997"/>
    <cellStyle name="Percent 3 8 2 2 3" xfId="40117"/>
    <cellStyle name="Percent 3 8 2 2 4" xfId="50699"/>
    <cellStyle name="Percent 3 8 2 2 5" xfId="55329"/>
    <cellStyle name="Percent 3 8 2 3" xfId="27393"/>
    <cellStyle name="Percent 3 8 2 3 2" xfId="36784"/>
    <cellStyle name="Percent 3 8 2 3 2 2" xfId="45998"/>
    <cellStyle name="Percent 3 8 2 3 3" xfId="41421"/>
    <cellStyle name="Percent 3 8 2 3 4" xfId="50700"/>
    <cellStyle name="Percent 3 8 2 3 5" xfId="55330"/>
    <cellStyle name="Percent 3 8 2 4" xfId="36782"/>
    <cellStyle name="Percent 3 8 2 4 2" xfId="45996"/>
    <cellStyle name="Percent 3 8 2 5" xfId="38819"/>
    <cellStyle name="Percent 3 8 2 6" xfId="50698"/>
    <cellStyle name="Percent 3 8 2 7" xfId="55328"/>
    <cellStyle name="Percent 3 8 3" xfId="21058"/>
    <cellStyle name="Percent 3 8 3 2" xfId="36785"/>
    <cellStyle name="Percent 3 8 3 2 2" xfId="45999"/>
    <cellStyle name="Percent 3 8 3 3" xfId="38167"/>
    <cellStyle name="Percent 3 8 3 4" xfId="50701"/>
    <cellStyle name="Percent 3 8 3 5" xfId="55331"/>
    <cellStyle name="Percent 3 8 4" xfId="25473"/>
    <cellStyle name="Percent 3 8 4 2" xfId="36786"/>
    <cellStyle name="Percent 3 8 4 2 2" xfId="46000"/>
    <cellStyle name="Percent 3 8 4 3" xfId="39468"/>
    <cellStyle name="Percent 3 8 4 4" xfId="50702"/>
    <cellStyle name="Percent 3 8 4 5" xfId="55332"/>
    <cellStyle name="Percent 3 8 5" xfId="26753"/>
    <cellStyle name="Percent 3 8 5 2" xfId="36787"/>
    <cellStyle name="Percent 3 8 5 2 2" xfId="46001"/>
    <cellStyle name="Percent 3 8 5 3" xfId="40769"/>
    <cellStyle name="Percent 3 8 5 4" xfId="50703"/>
    <cellStyle name="Percent 3 8 5 5" xfId="55333"/>
    <cellStyle name="Percent 3 8 6" xfId="36781"/>
    <cellStyle name="Percent 3 8 6 2" xfId="45995"/>
    <cellStyle name="Percent 3 8 7" xfId="37506"/>
    <cellStyle name="Percent 3 8 8" xfId="50697"/>
    <cellStyle name="Percent 3 8 9" xfId="55327"/>
    <cellStyle name="Percent 3 9" xfId="27451"/>
    <cellStyle name="Percent 3 9 2" xfId="36788"/>
    <cellStyle name="Percent 3 9 2 2" xfId="46002"/>
    <cellStyle name="Percent 3 9 3" xfId="41464"/>
    <cellStyle name="Percent 3 9 4" xfId="50704"/>
    <cellStyle name="Percent 3 9 5" xfId="55334"/>
    <cellStyle name="Percent 30" xfId="959"/>
    <cellStyle name="Percent 30 2" xfId="18160"/>
    <cellStyle name="Percent 30 3" xfId="17306"/>
    <cellStyle name="Percent 31" xfId="961"/>
    <cellStyle name="Percent 31 2" xfId="18232"/>
    <cellStyle name="Percent 31 3" xfId="17307"/>
    <cellStyle name="Percent 32" xfId="950"/>
    <cellStyle name="Percent 32 2" xfId="18218"/>
    <cellStyle name="Percent 32 3" xfId="17308"/>
    <cellStyle name="Percent 33" xfId="1436"/>
    <cellStyle name="Percent 33 2" xfId="18165"/>
    <cellStyle name="Percent 33 3" xfId="17309"/>
    <cellStyle name="Percent 34" xfId="944"/>
    <cellStyle name="Percent 35" xfId="1434"/>
    <cellStyle name="Percent 35 2" xfId="18163"/>
    <cellStyle name="Percent 35 3" xfId="17343"/>
    <cellStyle name="Percent 36" xfId="1438"/>
    <cellStyle name="Percent 37" xfId="1440"/>
    <cellStyle name="Percent 38" xfId="1442"/>
    <cellStyle name="Percent 39" xfId="1444"/>
    <cellStyle name="Percent 4" xfId="635"/>
    <cellStyle name="Percent 4 2" xfId="806"/>
    <cellStyle name="Percent 4 2 2" xfId="1559"/>
    <cellStyle name="Percent 4 2 2 2" xfId="3043"/>
    <cellStyle name="Percent 4 2 2 2 2" xfId="5944"/>
    <cellStyle name="Percent 4 2 2 2 2 2" xfId="11720"/>
    <cellStyle name="Percent 4 2 2 2 3" xfId="8835"/>
    <cellStyle name="Percent 4 2 2 2 4" xfId="17497"/>
    <cellStyle name="Percent 4 2 2 3" xfId="4504"/>
    <cellStyle name="Percent 4 2 2 3 2" xfId="10280"/>
    <cellStyle name="Percent 4 2 2 4" xfId="7395"/>
    <cellStyle name="Percent 4 2 2 5" xfId="16540"/>
    <cellStyle name="Percent 4 2 3" xfId="2382"/>
    <cellStyle name="Percent 4 2 3 2" xfId="5286"/>
    <cellStyle name="Percent 4 2 3 2 2" xfId="11062"/>
    <cellStyle name="Percent 4 2 3 3" xfId="8177"/>
    <cellStyle name="Percent 4 2 3 4" xfId="17311"/>
    <cellStyle name="Percent 4 2 4" xfId="3846"/>
    <cellStyle name="Percent 4 2 4 2" xfId="9622"/>
    <cellStyle name="Percent 4 2 5" xfId="6737"/>
    <cellStyle name="Percent 4 2 6" xfId="16539"/>
    <cellStyle name="Percent 4 3" xfId="16541"/>
    <cellStyle name="Percent 4 3 2" xfId="16542"/>
    <cellStyle name="Percent 4 3 2 2" xfId="16543"/>
    <cellStyle name="Percent 4 3 2 2 2" xfId="25981"/>
    <cellStyle name="Percent 4 3 2 2 2 2" xfId="36791"/>
    <cellStyle name="Percent 4 3 2 2 2 2 2" xfId="46005"/>
    <cellStyle name="Percent 4 3 2 2 2 3" xfId="39988"/>
    <cellStyle name="Percent 4 3 2 2 2 4" xfId="50707"/>
    <cellStyle name="Percent 4 3 2 2 2 5" xfId="55337"/>
    <cellStyle name="Percent 4 3 2 2 3" xfId="27264"/>
    <cellStyle name="Percent 4 3 2 2 3 2" xfId="36792"/>
    <cellStyle name="Percent 4 3 2 2 3 2 2" xfId="46006"/>
    <cellStyle name="Percent 4 3 2 2 3 3" xfId="41290"/>
    <cellStyle name="Percent 4 3 2 2 3 4" xfId="50708"/>
    <cellStyle name="Percent 4 3 2 2 3 5" xfId="55338"/>
    <cellStyle name="Percent 4 3 2 2 4" xfId="36790"/>
    <cellStyle name="Percent 4 3 2 2 4 2" xfId="46004"/>
    <cellStyle name="Percent 4 3 2 2 5" xfId="38688"/>
    <cellStyle name="Percent 4 3 2 2 6" xfId="50706"/>
    <cellStyle name="Percent 4 3 2 2 7" xfId="55336"/>
    <cellStyle name="Percent 4 3 2 3" xfId="20925"/>
    <cellStyle name="Percent 4 3 2 3 2" xfId="36793"/>
    <cellStyle name="Percent 4 3 2 3 2 2" xfId="46007"/>
    <cellStyle name="Percent 4 3 2 3 3" xfId="38038"/>
    <cellStyle name="Percent 4 3 2 3 4" xfId="50709"/>
    <cellStyle name="Percent 4 3 2 3 5" xfId="55339"/>
    <cellStyle name="Percent 4 3 2 4" xfId="25347"/>
    <cellStyle name="Percent 4 3 2 4 2" xfId="36794"/>
    <cellStyle name="Percent 4 3 2 4 2 2" xfId="46008"/>
    <cellStyle name="Percent 4 3 2 4 3" xfId="39339"/>
    <cellStyle name="Percent 4 3 2 4 4" xfId="50710"/>
    <cellStyle name="Percent 4 3 2 4 5" xfId="55340"/>
    <cellStyle name="Percent 4 3 2 5" xfId="26627"/>
    <cellStyle name="Percent 4 3 2 5 2" xfId="36795"/>
    <cellStyle name="Percent 4 3 2 5 2 2" xfId="46009"/>
    <cellStyle name="Percent 4 3 2 5 3" xfId="40638"/>
    <cellStyle name="Percent 4 3 2 5 4" xfId="50711"/>
    <cellStyle name="Percent 4 3 2 5 5" xfId="55341"/>
    <cellStyle name="Percent 4 3 2 6" xfId="36789"/>
    <cellStyle name="Percent 4 3 2 6 2" xfId="46003"/>
    <cellStyle name="Percent 4 3 2 7" xfId="37378"/>
    <cellStyle name="Percent 4 3 2 8" xfId="50705"/>
    <cellStyle name="Percent 4 3 2 9" xfId="55335"/>
    <cellStyle name="Percent 4 3 3" xfId="16544"/>
    <cellStyle name="Percent 4 3 3 2" xfId="18362"/>
    <cellStyle name="Percent 4 3 4" xfId="17312"/>
    <cellStyle name="Percent 4 4" xfId="17313"/>
    <cellStyle name="Percent 4 4 2" xfId="18380"/>
    <cellStyle name="Percent 4 4 2 2" xfId="23173"/>
    <cellStyle name="Percent 4 4 2 2 2" xfId="26013"/>
    <cellStyle name="Percent 4 4 2 2 2 2" xfId="36798"/>
    <cellStyle name="Percent 4 4 2 2 2 2 2" xfId="46012"/>
    <cellStyle name="Percent 4 4 2 2 2 3" xfId="40021"/>
    <cellStyle name="Percent 4 4 2 2 2 4" xfId="50714"/>
    <cellStyle name="Percent 4 4 2 2 2 5" xfId="55344"/>
    <cellStyle name="Percent 4 4 2 2 3" xfId="27297"/>
    <cellStyle name="Percent 4 4 2 2 3 2" xfId="36799"/>
    <cellStyle name="Percent 4 4 2 2 3 2 2" xfId="46013"/>
    <cellStyle name="Percent 4 4 2 2 3 3" xfId="41323"/>
    <cellStyle name="Percent 4 4 2 2 3 4" xfId="50715"/>
    <cellStyle name="Percent 4 4 2 2 3 5" xfId="55345"/>
    <cellStyle name="Percent 4 4 2 2 4" xfId="36797"/>
    <cellStyle name="Percent 4 4 2 2 4 2" xfId="46011"/>
    <cellStyle name="Percent 4 4 2 2 5" xfId="38721"/>
    <cellStyle name="Percent 4 4 2 2 6" xfId="50713"/>
    <cellStyle name="Percent 4 4 2 2 7" xfId="55343"/>
    <cellStyle name="Percent 4 4 2 3" xfId="20959"/>
    <cellStyle name="Percent 4 4 2 3 2" xfId="36800"/>
    <cellStyle name="Percent 4 4 2 3 2 2" xfId="46014"/>
    <cellStyle name="Percent 4 4 2 3 3" xfId="38071"/>
    <cellStyle name="Percent 4 4 2 3 4" xfId="50716"/>
    <cellStyle name="Percent 4 4 2 3 5" xfId="55346"/>
    <cellStyle name="Percent 4 4 2 4" xfId="25380"/>
    <cellStyle name="Percent 4 4 2 4 2" xfId="36801"/>
    <cellStyle name="Percent 4 4 2 4 2 2" xfId="46015"/>
    <cellStyle name="Percent 4 4 2 4 3" xfId="39372"/>
    <cellStyle name="Percent 4 4 2 4 4" xfId="50717"/>
    <cellStyle name="Percent 4 4 2 4 5" xfId="55347"/>
    <cellStyle name="Percent 4 4 2 5" xfId="26660"/>
    <cellStyle name="Percent 4 4 2 5 2" xfId="36802"/>
    <cellStyle name="Percent 4 4 2 5 2 2" xfId="46016"/>
    <cellStyle name="Percent 4 4 2 5 3" xfId="40671"/>
    <cellStyle name="Percent 4 4 2 5 4" xfId="50718"/>
    <cellStyle name="Percent 4 4 2 5 5" xfId="55348"/>
    <cellStyle name="Percent 4 4 2 6" xfId="36796"/>
    <cellStyle name="Percent 4 4 2 6 2" xfId="46010"/>
    <cellStyle name="Percent 4 4 2 7" xfId="37411"/>
    <cellStyle name="Percent 4 4 2 8" xfId="50712"/>
    <cellStyle name="Percent 4 4 2 9" xfId="55342"/>
    <cellStyle name="Percent 4 5" xfId="17496"/>
    <cellStyle name="Percent 4 6" xfId="17610"/>
    <cellStyle name="Percent 4 6 2" xfId="22680"/>
    <cellStyle name="Percent 4 6 2 2" xfId="25523"/>
    <cellStyle name="Percent 4 6 2 2 2" xfId="36805"/>
    <cellStyle name="Percent 4 6 2 2 2 2" xfId="46019"/>
    <cellStyle name="Percent 4 6 2 2 3" xfId="39526"/>
    <cellStyle name="Percent 4 6 2 2 4" xfId="50721"/>
    <cellStyle name="Percent 4 6 2 2 5" xfId="55351"/>
    <cellStyle name="Percent 4 6 2 3" xfId="26805"/>
    <cellStyle name="Percent 4 6 2 3 2" xfId="36806"/>
    <cellStyle name="Percent 4 6 2 3 2 2" xfId="46020"/>
    <cellStyle name="Percent 4 6 2 3 3" xfId="40828"/>
    <cellStyle name="Percent 4 6 2 3 4" xfId="50722"/>
    <cellStyle name="Percent 4 6 2 3 5" xfId="55352"/>
    <cellStyle name="Percent 4 6 2 4" xfId="36804"/>
    <cellStyle name="Percent 4 6 2 4 2" xfId="46018"/>
    <cellStyle name="Percent 4 6 2 5" xfId="38226"/>
    <cellStyle name="Percent 4 6 2 6" xfId="50720"/>
    <cellStyle name="Percent 4 6 2 7" xfId="55350"/>
    <cellStyle name="Percent 4 6 3" xfId="20465"/>
    <cellStyle name="Percent 4 6 3 2" xfId="36807"/>
    <cellStyle name="Percent 4 6 3 2 2" xfId="46021"/>
    <cellStyle name="Percent 4 6 3 3" xfId="37576"/>
    <cellStyle name="Percent 4 6 3 4" xfId="50723"/>
    <cellStyle name="Percent 4 6 3 5" xfId="55353"/>
    <cellStyle name="Percent 4 6 4" xfId="24888"/>
    <cellStyle name="Percent 4 6 4 2" xfId="36808"/>
    <cellStyle name="Percent 4 6 4 2 2" xfId="46022"/>
    <cellStyle name="Percent 4 6 4 3" xfId="38877"/>
    <cellStyle name="Percent 4 6 4 4" xfId="50724"/>
    <cellStyle name="Percent 4 6 4 5" xfId="55354"/>
    <cellStyle name="Percent 4 6 5" xfId="26165"/>
    <cellStyle name="Percent 4 6 5 2" xfId="36809"/>
    <cellStyle name="Percent 4 6 5 2 2" xfId="46023"/>
    <cellStyle name="Percent 4 6 5 3" xfId="40176"/>
    <cellStyle name="Percent 4 6 5 4" xfId="50725"/>
    <cellStyle name="Percent 4 6 5 5" xfId="55355"/>
    <cellStyle name="Percent 4 6 6" xfId="36803"/>
    <cellStyle name="Percent 4 6 6 2" xfId="46017"/>
    <cellStyle name="Percent 4 6 7" xfId="36916"/>
    <cellStyle name="Percent 4 6 8" xfId="50719"/>
    <cellStyle name="Percent 4 6 9" xfId="55349"/>
    <cellStyle name="Percent 4 7" xfId="18569"/>
    <cellStyle name="Percent 4 7 2" xfId="23207"/>
    <cellStyle name="Percent 4 7 2 2" xfId="26044"/>
    <cellStyle name="Percent 4 7 2 2 2" xfId="36812"/>
    <cellStyle name="Percent 4 7 2 2 2 2" xfId="46026"/>
    <cellStyle name="Percent 4 7 2 2 3" xfId="40052"/>
    <cellStyle name="Percent 4 7 2 2 4" xfId="50728"/>
    <cellStyle name="Percent 4 7 2 2 5" xfId="55358"/>
    <cellStyle name="Percent 4 7 2 3" xfId="27328"/>
    <cellStyle name="Percent 4 7 2 3 2" xfId="36813"/>
    <cellStyle name="Percent 4 7 2 3 2 2" xfId="46027"/>
    <cellStyle name="Percent 4 7 2 3 3" xfId="41355"/>
    <cellStyle name="Percent 4 7 2 3 4" xfId="50729"/>
    <cellStyle name="Percent 4 7 2 3 5" xfId="55359"/>
    <cellStyle name="Percent 4 7 2 4" xfId="36811"/>
    <cellStyle name="Percent 4 7 2 4 2" xfId="46025"/>
    <cellStyle name="Percent 4 7 2 5" xfId="38753"/>
    <cellStyle name="Percent 4 7 2 6" xfId="50727"/>
    <cellStyle name="Percent 4 7 2 7" xfId="55357"/>
    <cellStyle name="Percent 4 7 3" xfId="20994"/>
    <cellStyle name="Percent 4 7 3 2" xfId="36814"/>
    <cellStyle name="Percent 4 7 3 2 2" xfId="46028"/>
    <cellStyle name="Percent 4 7 3 3" xfId="38102"/>
    <cellStyle name="Percent 4 7 3 4" xfId="50730"/>
    <cellStyle name="Percent 4 7 3 5" xfId="55360"/>
    <cellStyle name="Percent 4 7 4" xfId="25411"/>
    <cellStyle name="Percent 4 7 4 2" xfId="36815"/>
    <cellStyle name="Percent 4 7 4 2 2" xfId="46029"/>
    <cellStyle name="Percent 4 7 4 3" xfId="39403"/>
    <cellStyle name="Percent 4 7 4 4" xfId="50731"/>
    <cellStyle name="Percent 4 7 4 5" xfId="55361"/>
    <cellStyle name="Percent 4 7 5" xfId="26691"/>
    <cellStyle name="Percent 4 7 5 2" xfId="36816"/>
    <cellStyle name="Percent 4 7 5 2 2" xfId="46030"/>
    <cellStyle name="Percent 4 7 5 3" xfId="40703"/>
    <cellStyle name="Percent 4 7 5 4" xfId="50732"/>
    <cellStyle name="Percent 4 7 5 5" xfId="55362"/>
    <cellStyle name="Percent 4 7 6" xfId="36810"/>
    <cellStyle name="Percent 4 7 6 2" xfId="46024"/>
    <cellStyle name="Percent 4 7 7" xfId="37443"/>
    <cellStyle name="Percent 4 7 8" xfId="50726"/>
    <cellStyle name="Percent 4 7 9" xfId="55356"/>
    <cellStyle name="Percent 4 8" xfId="17310"/>
    <cellStyle name="Percent 4 9" xfId="16538"/>
    <cellStyle name="Percent 40" xfId="1446"/>
    <cellStyle name="Percent 41" xfId="1448"/>
    <cellStyle name="Percent 42" xfId="1450"/>
    <cellStyle name="Percent 43" xfId="1452"/>
    <cellStyle name="Percent 44" xfId="1454"/>
    <cellStyle name="Percent 45" xfId="1456"/>
    <cellStyle name="Percent 46" xfId="1458"/>
    <cellStyle name="Percent 47" xfId="1460"/>
    <cellStyle name="Percent 48" xfId="1462"/>
    <cellStyle name="Percent 49" xfId="2138"/>
    <cellStyle name="Percent 49 2" xfId="18158"/>
    <cellStyle name="Percent 5" xfId="667"/>
    <cellStyle name="Percent 5 2" xfId="16546"/>
    <cellStyle name="Percent 5 2 2" xfId="16547"/>
    <cellStyle name="Percent 5 2 2 2" xfId="16548"/>
    <cellStyle name="Percent 5 2 2 2 2" xfId="25975"/>
    <cellStyle name="Percent 5 2 2 2 2 2" xfId="36819"/>
    <cellStyle name="Percent 5 2 2 2 2 2 2" xfId="46033"/>
    <cellStyle name="Percent 5 2 2 2 2 3" xfId="39982"/>
    <cellStyle name="Percent 5 2 2 2 2 4" xfId="50735"/>
    <cellStyle name="Percent 5 2 2 2 2 5" xfId="55365"/>
    <cellStyle name="Percent 5 2 2 2 3" xfId="27258"/>
    <cellStyle name="Percent 5 2 2 2 3 2" xfId="36820"/>
    <cellStyle name="Percent 5 2 2 2 3 2 2" xfId="46034"/>
    <cellStyle name="Percent 5 2 2 2 3 3" xfId="41284"/>
    <cellStyle name="Percent 5 2 2 2 3 4" xfId="50736"/>
    <cellStyle name="Percent 5 2 2 2 3 5" xfId="55366"/>
    <cellStyle name="Percent 5 2 2 2 4" xfId="36818"/>
    <cellStyle name="Percent 5 2 2 2 4 2" xfId="46032"/>
    <cellStyle name="Percent 5 2 2 2 5" xfId="38682"/>
    <cellStyle name="Percent 5 2 2 2 6" xfId="50734"/>
    <cellStyle name="Percent 5 2 2 2 7" xfId="55364"/>
    <cellStyle name="Percent 5 2 2 3" xfId="20919"/>
    <cellStyle name="Percent 5 2 2 3 2" xfId="36821"/>
    <cellStyle name="Percent 5 2 2 3 2 2" xfId="46035"/>
    <cellStyle name="Percent 5 2 2 3 3" xfId="38032"/>
    <cellStyle name="Percent 5 2 2 3 4" xfId="50737"/>
    <cellStyle name="Percent 5 2 2 3 5" xfId="55367"/>
    <cellStyle name="Percent 5 2 2 4" xfId="25341"/>
    <cellStyle name="Percent 5 2 2 4 2" xfId="36822"/>
    <cellStyle name="Percent 5 2 2 4 2 2" xfId="46036"/>
    <cellStyle name="Percent 5 2 2 4 3" xfId="39333"/>
    <cellStyle name="Percent 5 2 2 4 4" xfId="50738"/>
    <cellStyle name="Percent 5 2 2 4 5" xfId="55368"/>
    <cellStyle name="Percent 5 2 2 5" xfId="26621"/>
    <cellStyle name="Percent 5 2 2 5 2" xfId="36823"/>
    <cellStyle name="Percent 5 2 2 5 2 2" xfId="46037"/>
    <cellStyle name="Percent 5 2 2 5 3" xfId="40632"/>
    <cellStyle name="Percent 5 2 2 5 4" xfId="50739"/>
    <cellStyle name="Percent 5 2 2 5 5" xfId="55369"/>
    <cellStyle name="Percent 5 2 2 6" xfId="36817"/>
    <cellStyle name="Percent 5 2 2 6 2" xfId="46031"/>
    <cellStyle name="Percent 5 2 2 7" xfId="37372"/>
    <cellStyle name="Percent 5 2 2 8" xfId="50733"/>
    <cellStyle name="Percent 5 2 2 9" xfId="55363"/>
    <cellStyle name="Percent 5 2 3" xfId="16549"/>
    <cellStyle name="Percent 5 2 4" xfId="17498"/>
    <cellStyle name="Percent 5 3" xfId="17314"/>
    <cellStyle name="Percent 5 4" xfId="16545"/>
    <cellStyle name="Percent 50" xfId="2135"/>
    <cellStyle name="Percent 50 2" xfId="18220"/>
    <cellStyle name="Percent 51" xfId="2198"/>
    <cellStyle name="Percent 51 2" xfId="18245"/>
    <cellStyle name="Percent 52" xfId="1473"/>
    <cellStyle name="Percent 52 2" xfId="18169"/>
    <cellStyle name="Percent 53" xfId="1537"/>
    <cellStyle name="Percent 53 2" xfId="18246"/>
    <cellStyle name="Percent 54" xfId="2256"/>
    <cellStyle name="Percent 54 2" xfId="18240"/>
    <cellStyle name="Percent 55" xfId="1467"/>
    <cellStyle name="Percent 55 2" xfId="18222"/>
    <cellStyle name="Percent 56" xfId="2258"/>
    <cellStyle name="Percent 56 2" xfId="18242"/>
    <cellStyle name="Percent 57" xfId="1550"/>
    <cellStyle name="Percent 57 2" xfId="18238"/>
    <cellStyle name="Percent 58" xfId="2261"/>
    <cellStyle name="Percent 58 2" xfId="18146"/>
    <cellStyle name="Percent 59" xfId="1464"/>
    <cellStyle name="Percent 59 2" xfId="18250"/>
    <cellStyle name="Percent 6" xfId="662"/>
    <cellStyle name="Percent 6 2" xfId="837"/>
    <cellStyle name="Percent 6 2 2" xfId="1402"/>
    <cellStyle name="Percent 6 2 2 10" xfId="16552"/>
    <cellStyle name="Percent 6 2 2 2" xfId="2106"/>
    <cellStyle name="Percent 6 2 2 2 2" xfId="3589"/>
    <cellStyle name="Percent 6 2 2 2 2 2" xfId="6490"/>
    <cellStyle name="Percent 6 2 2 2 2 2 2" xfId="12266"/>
    <cellStyle name="Percent 6 2 2 2 2 2 2 2" xfId="46040"/>
    <cellStyle name="Percent 6 2 2 2 2 2 3" xfId="36826"/>
    <cellStyle name="Percent 6 2 2 2 2 3" xfId="9381"/>
    <cellStyle name="Percent 6 2 2 2 2 3 2" xfId="40026"/>
    <cellStyle name="Percent 6 2 2 2 2 4" xfId="50742"/>
    <cellStyle name="Percent 6 2 2 2 2 5" xfId="55372"/>
    <cellStyle name="Percent 6 2 2 2 2 6" xfId="26017"/>
    <cellStyle name="Percent 6 2 2 2 3" xfId="5050"/>
    <cellStyle name="Percent 6 2 2 2 3 2" xfId="10826"/>
    <cellStyle name="Percent 6 2 2 2 3 2 2" xfId="46041"/>
    <cellStyle name="Percent 6 2 2 2 3 2 3" xfId="36827"/>
    <cellStyle name="Percent 6 2 2 2 3 3" xfId="41328"/>
    <cellStyle name="Percent 6 2 2 2 3 4" xfId="50743"/>
    <cellStyle name="Percent 6 2 2 2 3 5" xfId="55373"/>
    <cellStyle name="Percent 6 2 2 2 3 6" xfId="27302"/>
    <cellStyle name="Percent 6 2 2 2 4" xfId="7941"/>
    <cellStyle name="Percent 6 2 2 2 4 2" xfId="46039"/>
    <cellStyle name="Percent 6 2 2 2 4 3" xfId="36825"/>
    <cellStyle name="Percent 6 2 2 2 5" xfId="38726"/>
    <cellStyle name="Percent 6 2 2 2 6" xfId="50741"/>
    <cellStyle name="Percent 6 2 2 2 7" xfId="55371"/>
    <cellStyle name="Percent 6 2 2 2 8" xfId="16553"/>
    <cellStyle name="Percent 6 2 2 3" xfId="2931"/>
    <cellStyle name="Percent 6 2 2 3 2" xfId="5832"/>
    <cellStyle name="Percent 6 2 2 3 2 2" xfId="11608"/>
    <cellStyle name="Percent 6 2 2 3 2 2 2" xfId="46042"/>
    <cellStyle name="Percent 6 2 2 3 2 3" xfId="36828"/>
    <cellStyle name="Percent 6 2 2 3 3" xfId="8723"/>
    <cellStyle name="Percent 6 2 2 3 3 2" xfId="38076"/>
    <cellStyle name="Percent 6 2 2 3 4" xfId="50744"/>
    <cellStyle name="Percent 6 2 2 3 5" xfId="55374"/>
    <cellStyle name="Percent 6 2 2 3 6" xfId="20963"/>
    <cellStyle name="Percent 6 2 2 4" xfId="4392"/>
    <cellStyle name="Percent 6 2 2 4 2" xfId="10168"/>
    <cellStyle name="Percent 6 2 2 4 2 2" xfId="46043"/>
    <cellStyle name="Percent 6 2 2 4 2 3" xfId="36829"/>
    <cellStyle name="Percent 6 2 2 4 3" xfId="39377"/>
    <cellStyle name="Percent 6 2 2 4 4" xfId="50745"/>
    <cellStyle name="Percent 6 2 2 4 5" xfId="55375"/>
    <cellStyle name="Percent 6 2 2 4 6" xfId="25385"/>
    <cellStyle name="Percent 6 2 2 5" xfId="7283"/>
    <cellStyle name="Percent 6 2 2 5 2" xfId="36830"/>
    <cellStyle name="Percent 6 2 2 5 2 2" xfId="46044"/>
    <cellStyle name="Percent 6 2 2 5 3" xfId="40676"/>
    <cellStyle name="Percent 6 2 2 5 4" xfId="50746"/>
    <cellStyle name="Percent 6 2 2 5 5" xfId="55376"/>
    <cellStyle name="Percent 6 2 2 5 6" xfId="26665"/>
    <cellStyle name="Percent 6 2 2 6" xfId="36824"/>
    <cellStyle name="Percent 6 2 2 6 2" xfId="46038"/>
    <cellStyle name="Percent 6 2 2 7" xfId="37416"/>
    <cellStyle name="Percent 6 2 2 8" xfId="50740"/>
    <cellStyle name="Percent 6 2 2 9" xfId="55370"/>
    <cellStyle name="Percent 6 2 3" xfId="1169"/>
    <cellStyle name="Percent 6 2 3 2" xfId="1873"/>
    <cellStyle name="Percent 6 2 3 2 2" xfId="3356"/>
    <cellStyle name="Percent 6 2 3 2 2 2" xfId="6257"/>
    <cellStyle name="Percent 6 2 3 2 2 2 2" xfId="12033"/>
    <cellStyle name="Percent 6 2 3 2 2 3" xfId="9148"/>
    <cellStyle name="Percent 6 2 3 2 3" xfId="4817"/>
    <cellStyle name="Percent 6 2 3 2 3 2" xfId="10593"/>
    <cellStyle name="Percent 6 2 3 2 4" xfId="7708"/>
    <cellStyle name="Percent 6 2 3 3" xfId="2698"/>
    <cellStyle name="Percent 6 2 3 3 2" xfId="5599"/>
    <cellStyle name="Percent 6 2 3 3 2 2" xfId="11375"/>
    <cellStyle name="Percent 6 2 3 3 3" xfId="8490"/>
    <cellStyle name="Percent 6 2 3 4" xfId="4159"/>
    <cellStyle name="Percent 6 2 3 4 2" xfId="9935"/>
    <cellStyle name="Percent 6 2 3 5" xfId="7050"/>
    <cellStyle name="Percent 6 2 3 6" xfId="16554"/>
    <cellStyle name="Percent 6 2 4" xfId="1585"/>
    <cellStyle name="Percent 6 2 4 2" xfId="3069"/>
    <cellStyle name="Percent 6 2 4 2 2" xfId="5970"/>
    <cellStyle name="Percent 6 2 4 2 2 2" xfId="11746"/>
    <cellStyle name="Percent 6 2 4 2 3" xfId="8861"/>
    <cellStyle name="Percent 6 2 4 3" xfId="4530"/>
    <cellStyle name="Percent 6 2 4 3 2" xfId="10306"/>
    <cellStyle name="Percent 6 2 4 4" xfId="7421"/>
    <cellStyle name="Percent 6 2 4 5" xfId="17316"/>
    <cellStyle name="Percent 6 2 5" xfId="2408"/>
    <cellStyle name="Percent 6 2 5 2" xfId="5312"/>
    <cellStyle name="Percent 6 2 5 2 2" xfId="11088"/>
    <cellStyle name="Percent 6 2 5 3" xfId="8203"/>
    <cellStyle name="Percent 6 2 6" xfId="3872"/>
    <cellStyle name="Percent 6 2 6 2" xfId="9648"/>
    <cellStyle name="Percent 6 2 7" xfId="6763"/>
    <cellStyle name="Percent 6 2 8" xfId="16551"/>
    <cellStyle name="Percent 6 3" xfId="908"/>
    <cellStyle name="Percent 6 3 2" xfId="1286"/>
    <cellStyle name="Percent 6 3 2 10" xfId="16556"/>
    <cellStyle name="Percent 6 3 2 2" xfId="1990"/>
    <cellStyle name="Percent 6 3 2 2 2" xfId="3473"/>
    <cellStyle name="Percent 6 3 2 2 2 2" xfId="6374"/>
    <cellStyle name="Percent 6 3 2 2 2 2 2" xfId="12150"/>
    <cellStyle name="Percent 6 3 2 2 2 2 2 2" xfId="46047"/>
    <cellStyle name="Percent 6 3 2 2 2 2 3" xfId="36833"/>
    <cellStyle name="Percent 6 3 2 2 2 3" xfId="9265"/>
    <cellStyle name="Percent 6 3 2 2 2 3 2" xfId="40029"/>
    <cellStyle name="Percent 6 3 2 2 2 4" xfId="50749"/>
    <cellStyle name="Percent 6 3 2 2 2 5" xfId="55379"/>
    <cellStyle name="Percent 6 3 2 2 2 6" xfId="26020"/>
    <cellStyle name="Percent 6 3 2 2 3" xfId="4934"/>
    <cellStyle name="Percent 6 3 2 2 3 2" xfId="10710"/>
    <cellStyle name="Percent 6 3 2 2 3 2 2" xfId="46048"/>
    <cellStyle name="Percent 6 3 2 2 3 2 3" xfId="36834"/>
    <cellStyle name="Percent 6 3 2 2 3 3" xfId="41331"/>
    <cellStyle name="Percent 6 3 2 2 3 4" xfId="50750"/>
    <cellStyle name="Percent 6 3 2 2 3 5" xfId="55380"/>
    <cellStyle name="Percent 6 3 2 2 3 6" xfId="27305"/>
    <cellStyle name="Percent 6 3 2 2 4" xfId="7825"/>
    <cellStyle name="Percent 6 3 2 2 4 2" xfId="46046"/>
    <cellStyle name="Percent 6 3 2 2 4 3" xfId="36832"/>
    <cellStyle name="Percent 6 3 2 2 5" xfId="38729"/>
    <cellStyle name="Percent 6 3 2 2 6" xfId="50748"/>
    <cellStyle name="Percent 6 3 2 2 7" xfId="55378"/>
    <cellStyle name="Percent 6 3 2 2 8" xfId="16557"/>
    <cellStyle name="Percent 6 3 2 3" xfId="2815"/>
    <cellStyle name="Percent 6 3 2 3 2" xfId="5716"/>
    <cellStyle name="Percent 6 3 2 3 2 2" xfId="11492"/>
    <cellStyle name="Percent 6 3 2 3 2 2 2" xfId="46049"/>
    <cellStyle name="Percent 6 3 2 3 2 3" xfId="36835"/>
    <cellStyle name="Percent 6 3 2 3 3" xfId="8607"/>
    <cellStyle name="Percent 6 3 2 3 3 2" xfId="38079"/>
    <cellStyle name="Percent 6 3 2 3 4" xfId="50751"/>
    <cellStyle name="Percent 6 3 2 3 5" xfId="55381"/>
    <cellStyle name="Percent 6 3 2 3 6" xfId="20966"/>
    <cellStyle name="Percent 6 3 2 4" xfId="4276"/>
    <cellStyle name="Percent 6 3 2 4 2" xfId="10052"/>
    <cellStyle name="Percent 6 3 2 4 2 2" xfId="46050"/>
    <cellStyle name="Percent 6 3 2 4 2 3" xfId="36836"/>
    <cellStyle name="Percent 6 3 2 4 3" xfId="39380"/>
    <cellStyle name="Percent 6 3 2 4 4" xfId="50752"/>
    <cellStyle name="Percent 6 3 2 4 5" xfId="55382"/>
    <cellStyle name="Percent 6 3 2 4 6" xfId="25388"/>
    <cellStyle name="Percent 6 3 2 5" xfId="7167"/>
    <cellStyle name="Percent 6 3 2 5 2" xfId="36837"/>
    <cellStyle name="Percent 6 3 2 5 2 2" xfId="46051"/>
    <cellStyle name="Percent 6 3 2 5 3" xfId="40679"/>
    <cellStyle name="Percent 6 3 2 5 4" xfId="50753"/>
    <cellStyle name="Percent 6 3 2 5 5" xfId="55383"/>
    <cellStyle name="Percent 6 3 2 5 6" xfId="26668"/>
    <cellStyle name="Percent 6 3 2 6" xfId="36831"/>
    <cellStyle name="Percent 6 3 2 6 2" xfId="46045"/>
    <cellStyle name="Percent 6 3 2 7" xfId="37419"/>
    <cellStyle name="Percent 6 3 2 8" xfId="50747"/>
    <cellStyle name="Percent 6 3 2 9" xfId="55377"/>
    <cellStyle name="Percent 6 3 3" xfId="1642"/>
    <cellStyle name="Percent 6 3 3 2" xfId="3125"/>
    <cellStyle name="Percent 6 3 3 2 2" xfId="6026"/>
    <cellStyle name="Percent 6 3 3 2 2 2" xfId="11802"/>
    <cellStyle name="Percent 6 3 3 2 3" xfId="8917"/>
    <cellStyle name="Percent 6 3 3 3" xfId="4586"/>
    <cellStyle name="Percent 6 3 3 3 2" xfId="10362"/>
    <cellStyle name="Percent 6 3 3 4" xfId="7477"/>
    <cellStyle name="Percent 6 3 3 5" xfId="16558"/>
    <cellStyle name="Percent 6 3 4" xfId="2465"/>
    <cellStyle name="Percent 6 3 4 2" xfId="5368"/>
    <cellStyle name="Percent 6 3 4 2 2" xfId="11144"/>
    <cellStyle name="Percent 6 3 4 3" xfId="8259"/>
    <cellStyle name="Percent 6 3 4 4" xfId="17317"/>
    <cellStyle name="Percent 6 3 5" xfId="3928"/>
    <cellStyle name="Percent 6 3 5 2" xfId="9704"/>
    <cellStyle name="Percent 6 3 6" xfId="6819"/>
    <cellStyle name="Percent 6 3 7" xfId="16555"/>
    <cellStyle name="Percent 6 4" xfId="1050"/>
    <cellStyle name="Percent 6 4 2" xfId="1757"/>
    <cellStyle name="Percent 6 4 2 2" xfId="3240"/>
    <cellStyle name="Percent 6 4 2 2 2" xfId="6141"/>
    <cellStyle name="Percent 6 4 2 2 2 2" xfId="11917"/>
    <cellStyle name="Percent 6 4 2 2 3" xfId="9032"/>
    <cellStyle name="Percent 6 4 2 3" xfId="4701"/>
    <cellStyle name="Percent 6 4 2 3 2" xfId="10477"/>
    <cellStyle name="Percent 6 4 2 4" xfId="7592"/>
    <cellStyle name="Percent 6 4 2 5" xfId="18479"/>
    <cellStyle name="Percent 6 4 3" xfId="2581"/>
    <cellStyle name="Percent 6 4 3 2" xfId="5483"/>
    <cellStyle name="Percent 6 4 3 2 2" xfId="11259"/>
    <cellStyle name="Percent 6 4 3 3" xfId="8374"/>
    <cellStyle name="Percent 6 4 4" xfId="4043"/>
    <cellStyle name="Percent 6 4 4 2" xfId="9819"/>
    <cellStyle name="Percent 6 4 5" xfId="6934"/>
    <cellStyle name="Percent 6 4 6" xfId="17318"/>
    <cellStyle name="Percent 6 5" xfId="1501"/>
    <cellStyle name="Percent 6 5 10" xfId="18191"/>
    <cellStyle name="Percent 6 5 2" xfId="2988"/>
    <cellStyle name="Percent 6 5 2 2" xfId="5889"/>
    <cellStyle name="Percent 6 5 2 2 2" xfId="11665"/>
    <cellStyle name="Percent 6 5 2 2 2 2" xfId="46054"/>
    <cellStyle name="Percent 6 5 2 2 2 3" xfId="36840"/>
    <cellStyle name="Percent 6 5 2 2 3" xfId="39989"/>
    <cellStyle name="Percent 6 5 2 2 4" xfId="50756"/>
    <cellStyle name="Percent 6 5 2 2 5" xfId="55386"/>
    <cellStyle name="Percent 6 5 2 2 6" xfId="25982"/>
    <cellStyle name="Percent 6 5 2 3" xfId="8780"/>
    <cellStyle name="Percent 6 5 2 3 2" xfId="36841"/>
    <cellStyle name="Percent 6 5 2 3 2 2" xfId="46055"/>
    <cellStyle name="Percent 6 5 2 3 3" xfId="41291"/>
    <cellStyle name="Percent 6 5 2 3 4" xfId="50757"/>
    <cellStyle name="Percent 6 5 2 3 5" xfId="55387"/>
    <cellStyle name="Percent 6 5 2 3 6" xfId="27265"/>
    <cellStyle name="Percent 6 5 2 4" xfId="36839"/>
    <cellStyle name="Percent 6 5 2 4 2" xfId="46053"/>
    <cellStyle name="Percent 6 5 2 5" xfId="38689"/>
    <cellStyle name="Percent 6 5 2 6" xfId="50755"/>
    <cellStyle name="Percent 6 5 2 7" xfId="55385"/>
    <cellStyle name="Percent 6 5 2 8" xfId="23141"/>
    <cellStyle name="Percent 6 5 3" xfId="4449"/>
    <cellStyle name="Percent 6 5 3 2" xfId="10225"/>
    <cellStyle name="Percent 6 5 3 2 2" xfId="46056"/>
    <cellStyle name="Percent 6 5 3 2 3" xfId="36842"/>
    <cellStyle name="Percent 6 5 3 3" xfId="38039"/>
    <cellStyle name="Percent 6 5 3 4" xfId="50758"/>
    <cellStyle name="Percent 6 5 3 5" xfId="55388"/>
    <cellStyle name="Percent 6 5 3 6" xfId="20926"/>
    <cellStyle name="Percent 6 5 4" xfId="7340"/>
    <cellStyle name="Percent 6 5 4 2" xfId="36843"/>
    <cellStyle name="Percent 6 5 4 2 2" xfId="46057"/>
    <cellStyle name="Percent 6 5 4 3" xfId="39340"/>
    <cellStyle name="Percent 6 5 4 4" xfId="50759"/>
    <cellStyle name="Percent 6 5 4 5" xfId="55389"/>
    <cellStyle name="Percent 6 5 4 6" xfId="25348"/>
    <cellStyle name="Percent 6 5 5" xfId="26628"/>
    <cellStyle name="Percent 6 5 5 2" xfId="36844"/>
    <cellStyle name="Percent 6 5 5 2 2" xfId="46058"/>
    <cellStyle name="Percent 6 5 5 3" xfId="40639"/>
    <cellStyle name="Percent 6 5 5 4" xfId="50760"/>
    <cellStyle name="Percent 6 5 5 5" xfId="55390"/>
    <cellStyle name="Percent 6 5 6" xfId="36838"/>
    <cellStyle name="Percent 6 5 6 2" xfId="46052"/>
    <cellStyle name="Percent 6 5 7" xfId="37379"/>
    <cellStyle name="Percent 6 5 8" xfId="50754"/>
    <cellStyle name="Percent 6 5 9" xfId="55384"/>
    <cellStyle name="Percent 6 6" xfId="2326"/>
    <cellStyle name="Percent 6 6 2" xfId="5231"/>
    <cellStyle name="Percent 6 6 2 2" xfId="11007"/>
    <cellStyle name="Percent 6 6 3" xfId="8122"/>
    <cellStyle name="Percent 6 6 4" xfId="17315"/>
    <cellStyle name="Percent 6 7" xfId="3791"/>
    <cellStyle name="Percent 6 7 2" xfId="9567"/>
    <cellStyle name="Percent 6 8" xfId="6682"/>
    <cellStyle name="Percent 6 9" xfId="16550"/>
    <cellStyle name="Percent 60" xfId="2254"/>
    <cellStyle name="Percent 60 2" xfId="18363"/>
    <cellStyle name="Percent 61" xfId="1465"/>
    <cellStyle name="Percent 61 2" xfId="18480"/>
    <cellStyle name="Percent 62" xfId="1468"/>
    <cellStyle name="Percent 62 2" xfId="18274"/>
    <cellStyle name="Percent 63" xfId="1469"/>
    <cellStyle name="Percent 63 2" xfId="18484"/>
    <cellStyle name="Percent 64" xfId="583"/>
    <cellStyle name="Percent 64 2" xfId="18414"/>
    <cellStyle name="Percent 65" xfId="2264"/>
    <cellStyle name="Percent 65 2" xfId="18485"/>
    <cellStyle name="Percent 66" xfId="2267"/>
    <cellStyle name="Percent 66 2" xfId="18277"/>
    <cellStyle name="Percent 67" xfId="2266"/>
    <cellStyle name="Percent 67 2" xfId="18490"/>
    <cellStyle name="Percent 68" xfId="6646"/>
    <cellStyle name="Percent 68 2" xfId="18481"/>
    <cellStyle name="Percent 69" xfId="18376"/>
    <cellStyle name="Percent 7" xfId="870"/>
    <cellStyle name="Percent 7 2" xfId="1083"/>
    <cellStyle name="Percent 7 2 10" xfId="16560"/>
    <cellStyle name="Percent 7 2 2" xfId="16561"/>
    <cellStyle name="Percent 7 2 2 2" xfId="16562"/>
    <cellStyle name="Percent 7 2 2 2 2" xfId="36847"/>
    <cellStyle name="Percent 7 2 2 2 2 2" xfId="46061"/>
    <cellStyle name="Percent 7 2 2 2 3" xfId="40004"/>
    <cellStyle name="Percent 7 2 2 2 4" xfId="50763"/>
    <cellStyle name="Percent 7 2 2 2 5" xfId="55393"/>
    <cellStyle name="Percent 7 2 2 3" xfId="27280"/>
    <cellStyle name="Percent 7 2 2 3 2" xfId="36848"/>
    <cellStyle name="Percent 7 2 2 3 2 2" xfId="46062"/>
    <cellStyle name="Percent 7 2 2 3 3" xfId="41306"/>
    <cellStyle name="Percent 7 2 2 3 4" xfId="50764"/>
    <cellStyle name="Percent 7 2 2 3 5" xfId="55394"/>
    <cellStyle name="Percent 7 2 2 4" xfId="36846"/>
    <cellStyle name="Percent 7 2 2 4 2" xfId="46060"/>
    <cellStyle name="Percent 7 2 2 5" xfId="38704"/>
    <cellStyle name="Percent 7 2 2 6" xfId="50762"/>
    <cellStyle name="Percent 7 2 2 7" xfId="55392"/>
    <cellStyle name="Percent 7 2 3" xfId="16563"/>
    <cellStyle name="Percent 7 2 3 2" xfId="36849"/>
    <cellStyle name="Percent 7 2 3 2 2" xfId="46063"/>
    <cellStyle name="Percent 7 2 3 3" xfId="38054"/>
    <cellStyle name="Percent 7 2 3 4" xfId="50765"/>
    <cellStyle name="Percent 7 2 3 5" xfId="55395"/>
    <cellStyle name="Percent 7 2 4" xfId="25363"/>
    <cellStyle name="Percent 7 2 4 2" xfId="36850"/>
    <cellStyle name="Percent 7 2 4 2 2" xfId="46064"/>
    <cellStyle name="Percent 7 2 4 3" xfId="39355"/>
    <cellStyle name="Percent 7 2 4 4" xfId="50766"/>
    <cellStyle name="Percent 7 2 4 5" xfId="55396"/>
    <cellStyle name="Percent 7 2 5" xfId="26643"/>
    <cellStyle name="Percent 7 2 5 2" xfId="36851"/>
    <cellStyle name="Percent 7 2 5 2 2" xfId="46065"/>
    <cellStyle name="Percent 7 2 5 3" xfId="40654"/>
    <cellStyle name="Percent 7 2 5 4" xfId="50767"/>
    <cellStyle name="Percent 7 2 5 5" xfId="55397"/>
    <cellStyle name="Percent 7 2 6" xfId="36845"/>
    <cellStyle name="Percent 7 2 6 2" xfId="46059"/>
    <cellStyle name="Percent 7 2 7" xfId="37394"/>
    <cellStyle name="Percent 7 2 8" xfId="50761"/>
    <cellStyle name="Percent 7 2 9" xfId="55391"/>
    <cellStyle name="Percent 7 3" xfId="16564"/>
    <cellStyle name="Percent 7 3 2" xfId="16565"/>
    <cellStyle name="Percent 7 3 3" xfId="18319"/>
    <cellStyle name="Percent 7 4" xfId="16566"/>
    <cellStyle name="Percent 7 5" xfId="17319"/>
    <cellStyle name="Percent 7 6" xfId="16559"/>
    <cellStyle name="Percent 70" xfId="18482"/>
    <cellStyle name="Percent 71" xfId="18351"/>
    <cellStyle name="Percent 72" xfId="18352"/>
    <cellStyle name="Percent 73" xfId="18483"/>
    <cellStyle name="Percent 74" xfId="18429"/>
    <cellStyle name="Percent 75" xfId="18486"/>
    <cellStyle name="Percent 76" xfId="18487"/>
    <cellStyle name="Percent 77" xfId="18489"/>
    <cellStyle name="Percent 78" xfId="18488"/>
    <cellStyle name="Percent 79" xfId="18492"/>
    <cellStyle name="Percent 8" xfId="871"/>
    <cellStyle name="Percent 8 2" xfId="1199"/>
    <cellStyle name="Percent 8 2 10" xfId="18198"/>
    <cellStyle name="Percent 8 2 2" xfId="1903"/>
    <cellStyle name="Percent 8 2 2 2" xfId="3386"/>
    <cellStyle name="Percent 8 2 2 2 2" xfId="6287"/>
    <cellStyle name="Percent 8 2 2 2 2 2" xfId="12063"/>
    <cellStyle name="Percent 8 2 2 2 2 2 2" xfId="46068"/>
    <cellStyle name="Percent 8 2 2 2 2 3" xfId="36854"/>
    <cellStyle name="Percent 8 2 2 2 3" xfId="9178"/>
    <cellStyle name="Percent 8 2 2 2 3 2" xfId="39996"/>
    <cellStyle name="Percent 8 2 2 2 4" xfId="50772"/>
    <cellStyle name="Percent 8 2 2 2 5" xfId="55400"/>
    <cellStyle name="Percent 8 2 2 2 6" xfId="25989"/>
    <cellStyle name="Percent 8 2 2 3" xfId="4847"/>
    <cellStyle name="Percent 8 2 2 3 2" xfId="10623"/>
    <cellStyle name="Percent 8 2 2 3 2 2" xfId="46069"/>
    <cellStyle name="Percent 8 2 2 3 2 3" xfId="36855"/>
    <cellStyle name="Percent 8 2 2 3 3" xfId="41298"/>
    <cellStyle name="Percent 8 2 2 3 4" xfId="50773"/>
    <cellStyle name="Percent 8 2 2 3 5" xfId="55401"/>
    <cellStyle name="Percent 8 2 2 3 6" xfId="27272"/>
    <cellStyle name="Percent 8 2 2 4" xfId="7738"/>
    <cellStyle name="Percent 8 2 2 4 2" xfId="46067"/>
    <cellStyle name="Percent 8 2 2 4 3" xfId="36853"/>
    <cellStyle name="Percent 8 2 2 5" xfId="38696"/>
    <cellStyle name="Percent 8 2 2 6" xfId="50771"/>
    <cellStyle name="Percent 8 2 2 7" xfId="55399"/>
    <cellStyle name="Percent 8 2 2 8" xfId="23148"/>
    <cellStyle name="Percent 8 2 3" xfId="2728"/>
    <cellStyle name="Percent 8 2 3 2" xfId="5629"/>
    <cellStyle name="Percent 8 2 3 2 2" xfId="11405"/>
    <cellStyle name="Percent 8 2 3 2 2 2" xfId="46070"/>
    <cellStyle name="Percent 8 2 3 2 3" xfId="36856"/>
    <cellStyle name="Percent 8 2 3 3" xfId="8520"/>
    <cellStyle name="Percent 8 2 3 3 2" xfId="38046"/>
    <cellStyle name="Percent 8 2 3 4" xfId="50774"/>
    <cellStyle name="Percent 8 2 3 5" xfId="55402"/>
    <cellStyle name="Percent 8 2 3 6" xfId="20933"/>
    <cellStyle name="Percent 8 2 4" xfId="4189"/>
    <cellStyle name="Percent 8 2 4 2" xfId="9965"/>
    <cellStyle name="Percent 8 2 4 2 2" xfId="46071"/>
    <cellStyle name="Percent 8 2 4 2 3" xfId="36857"/>
    <cellStyle name="Percent 8 2 4 3" xfId="39347"/>
    <cellStyle name="Percent 8 2 4 4" xfId="50775"/>
    <cellStyle name="Percent 8 2 4 5" xfId="55403"/>
    <cellStyle name="Percent 8 2 4 6" xfId="25355"/>
    <cellStyle name="Percent 8 2 5" xfId="7080"/>
    <cellStyle name="Percent 8 2 5 2" xfId="36858"/>
    <cellStyle name="Percent 8 2 5 2 2" xfId="46072"/>
    <cellStyle name="Percent 8 2 5 3" xfId="40646"/>
    <cellStyle name="Percent 8 2 5 4" xfId="50776"/>
    <cellStyle name="Percent 8 2 5 5" xfId="55404"/>
    <cellStyle name="Percent 8 2 5 6" xfId="26635"/>
    <cellStyle name="Percent 8 2 6" xfId="36852"/>
    <cellStyle name="Percent 8 2 6 2" xfId="46066"/>
    <cellStyle name="Percent 8 2 7" xfId="37386"/>
    <cellStyle name="Percent 8 2 8" xfId="50770"/>
    <cellStyle name="Percent 8 2 9" xfId="55398"/>
    <cellStyle name="Percent 8 3" xfId="18366"/>
    <cellStyle name="Percent 8 4" xfId="17320"/>
    <cellStyle name="Percent 8 5" xfId="16567"/>
    <cellStyle name="Percent 80" xfId="18495"/>
    <cellStyle name="Percent 81" xfId="18494"/>
    <cellStyle name="Percent 82" xfId="18498"/>
    <cellStyle name="Percent 83" xfId="18500"/>
    <cellStyle name="Percent 84" xfId="18497"/>
    <cellStyle name="Percent 85" xfId="18496"/>
    <cellStyle name="Percent 86" xfId="18499"/>
    <cellStyle name="Percent 87" xfId="18493"/>
    <cellStyle name="Percent 88" xfId="18491"/>
    <cellStyle name="Percent 89" xfId="18501"/>
    <cellStyle name="Percent 9" xfId="874"/>
    <cellStyle name="Percent 9 2" xfId="18189"/>
    <cellStyle name="Percent 9 2 2" xfId="23139"/>
    <cellStyle name="Percent 9 2 2 2" xfId="25980"/>
    <cellStyle name="Percent 9 2 2 2 2" xfId="36861"/>
    <cellStyle name="Percent 9 2 2 2 2 2" xfId="46075"/>
    <cellStyle name="Percent 9 2 2 2 3" xfId="39987"/>
    <cellStyle name="Percent 9 2 2 2 4" xfId="50780"/>
    <cellStyle name="Percent 9 2 2 2 5" xfId="55407"/>
    <cellStyle name="Percent 9 2 2 3" xfId="27263"/>
    <cellStyle name="Percent 9 2 2 3 2" xfId="36862"/>
    <cellStyle name="Percent 9 2 2 3 2 2" xfId="46076"/>
    <cellStyle name="Percent 9 2 2 3 3" xfId="41289"/>
    <cellStyle name="Percent 9 2 2 3 4" xfId="50781"/>
    <cellStyle name="Percent 9 2 2 3 5" xfId="55408"/>
    <cellStyle name="Percent 9 2 2 4" xfId="36860"/>
    <cellStyle name="Percent 9 2 2 4 2" xfId="46074"/>
    <cellStyle name="Percent 9 2 2 5" xfId="38687"/>
    <cellStyle name="Percent 9 2 2 6" xfId="50779"/>
    <cellStyle name="Percent 9 2 2 7" xfId="55406"/>
    <cellStyle name="Percent 9 2 3" xfId="20924"/>
    <cellStyle name="Percent 9 2 3 2" xfId="36863"/>
    <cellStyle name="Percent 9 2 3 2 2" xfId="46077"/>
    <cellStyle name="Percent 9 2 3 3" xfId="38037"/>
    <cellStyle name="Percent 9 2 3 4" xfId="50782"/>
    <cellStyle name="Percent 9 2 3 5" xfId="55409"/>
    <cellStyle name="Percent 9 2 4" xfId="25346"/>
    <cellStyle name="Percent 9 2 4 2" xfId="36864"/>
    <cellStyle name="Percent 9 2 4 2 2" xfId="46078"/>
    <cellStyle name="Percent 9 2 4 3" xfId="39338"/>
    <cellStyle name="Percent 9 2 4 4" xfId="50783"/>
    <cellStyle name="Percent 9 2 4 5" xfId="55410"/>
    <cellStyle name="Percent 9 2 5" xfId="26626"/>
    <cellStyle name="Percent 9 2 5 2" xfId="36865"/>
    <cellStyle name="Percent 9 2 5 2 2" xfId="46079"/>
    <cellStyle name="Percent 9 2 5 3" xfId="40637"/>
    <cellStyle name="Percent 9 2 5 4" xfId="50784"/>
    <cellStyle name="Percent 9 2 5 5" xfId="55411"/>
    <cellStyle name="Percent 9 2 6" xfId="36859"/>
    <cellStyle name="Percent 9 2 6 2" xfId="46073"/>
    <cellStyle name="Percent 9 2 7" xfId="37377"/>
    <cellStyle name="Percent 9 2 8" xfId="50778"/>
    <cellStyle name="Percent 9 2 9" xfId="55405"/>
    <cellStyle name="Percent 9 3" xfId="18367"/>
    <cellStyle name="Percent 9 4" xfId="17321"/>
    <cellStyle name="Percent 9 5" xfId="16568"/>
    <cellStyle name="Percent 90" xfId="18515"/>
    <cellStyle name="Percent 91" xfId="18508"/>
    <cellStyle name="Percent 92" xfId="18518"/>
    <cellStyle name="Percent 93" xfId="18522"/>
    <cellStyle name="Percent 94" xfId="18517"/>
    <cellStyle name="Percent 95" xfId="18511"/>
    <cellStyle name="Percent 96" xfId="18524"/>
    <cellStyle name="Percent 97" xfId="18502"/>
    <cellStyle name="Percent 98" xfId="18507"/>
    <cellStyle name="Percent 99" xfId="18523"/>
    <cellStyle name="Percent Hard" xfId="16569"/>
    <cellStyle name="percentage" xfId="16570"/>
    <cellStyle name="PercentChange" xfId="16571"/>
    <cellStyle name="PLAN1" xfId="16572"/>
    <cellStyle name="Porcentaje" xfId="16573"/>
    <cellStyle name="Pourcentage_Profit &amp; Loss" xfId="16574"/>
    <cellStyle name="PrePop Currency (0)" xfId="16575"/>
    <cellStyle name="PrePop Currency (2)" xfId="16576"/>
    <cellStyle name="PrePop Units (0)" xfId="16577"/>
    <cellStyle name="PrePop Units (1)" xfId="16578"/>
    <cellStyle name="PrePop Units (2)" xfId="16579"/>
    <cellStyle name="Procenten" xfId="16580"/>
    <cellStyle name="Procenten estimate" xfId="16581"/>
    <cellStyle name="Procenten_EMI" xfId="16582"/>
    <cellStyle name="Profit figure" xfId="16583"/>
    <cellStyle name="Protected" xfId="16584"/>
    <cellStyle name="ProtectedDates" xfId="16585"/>
    <cellStyle name="PSChar" xfId="16586"/>
    <cellStyle name="PSChar 2" xfId="17499"/>
    <cellStyle name="PSChar 3" xfId="17322"/>
    <cellStyle name="PSDate" xfId="16587"/>
    <cellStyle name="PSDec" xfId="16588"/>
    <cellStyle name="PSHeading" xfId="16589"/>
    <cellStyle name="PSInt" xfId="16590"/>
    <cellStyle name="PSSpacer" xfId="16591"/>
    <cellStyle name="RatioX" xfId="16592"/>
    <cellStyle name="Red font" xfId="16593"/>
    <cellStyle name="ref" xfId="16594"/>
    <cellStyle name="Right" xfId="16595"/>
    <cellStyle name="Salomon Logo" xfId="16596"/>
    <cellStyle name="ScripFactor" xfId="16597"/>
    <cellStyle name="SectionHeading" xfId="16598"/>
    <cellStyle name="Shade" xfId="16599"/>
    <cellStyle name="Shaded" xfId="16600"/>
    <cellStyle name="Single Accounting" xfId="16601"/>
    <cellStyle name="SingleLineAcctgn" xfId="16602"/>
    <cellStyle name="SingleLinePercent" xfId="16603"/>
    <cellStyle name="Source Superscript" xfId="16604"/>
    <cellStyle name="Source Text" xfId="16605"/>
    <cellStyle name="ssp " xfId="16606"/>
    <cellStyle name="Standard" xfId="16607"/>
    <cellStyle name="Style 1" xfId="16608"/>
    <cellStyle name="Style 10" xfId="16609"/>
    <cellStyle name="Style 100" xfId="16610"/>
    <cellStyle name="Style 101" xfId="16611"/>
    <cellStyle name="Style 102" xfId="16612"/>
    <cellStyle name="Style 103" xfId="16613"/>
    <cellStyle name="Style 104" xfId="16614"/>
    <cellStyle name="Style 105" xfId="16615"/>
    <cellStyle name="Style 106" xfId="16616"/>
    <cellStyle name="Style 107" xfId="16617"/>
    <cellStyle name="Style 108" xfId="16618"/>
    <cellStyle name="Style 109" xfId="16619"/>
    <cellStyle name="Style 11" xfId="16620"/>
    <cellStyle name="Style 110" xfId="16621"/>
    <cellStyle name="Style 111" xfId="16622"/>
    <cellStyle name="Style 112" xfId="16623"/>
    <cellStyle name="Style 113" xfId="16624"/>
    <cellStyle name="Style 114" xfId="16625"/>
    <cellStyle name="Style 115" xfId="16626"/>
    <cellStyle name="Style 116" xfId="16627"/>
    <cellStyle name="Style 117" xfId="16628"/>
    <cellStyle name="Style 118" xfId="16629"/>
    <cellStyle name="Style 119" xfId="16630"/>
    <cellStyle name="Style 12" xfId="16631"/>
    <cellStyle name="Style 120" xfId="16632"/>
    <cellStyle name="Style 121" xfId="16633"/>
    <cellStyle name="Style 122" xfId="16634"/>
    <cellStyle name="Style 123" xfId="16635"/>
    <cellStyle name="Style 124" xfId="16636"/>
    <cellStyle name="Style 125" xfId="16637"/>
    <cellStyle name="Style 126" xfId="16638"/>
    <cellStyle name="Style 127" xfId="16639"/>
    <cellStyle name="Style 128" xfId="16640"/>
    <cellStyle name="Style 129" xfId="16641"/>
    <cellStyle name="Style 13" xfId="16642"/>
    <cellStyle name="Style 130" xfId="16643"/>
    <cellStyle name="Style 131" xfId="16644"/>
    <cellStyle name="Style 132" xfId="16645"/>
    <cellStyle name="Style 133" xfId="16646"/>
    <cellStyle name="Style 134" xfId="16647"/>
    <cellStyle name="Style 135" xfId="16648"/>
    <cellStyle name="Style 136" xfId="16649"/>
    <cellStyle name="Style 137" xfId="16650"/>
    <cellStyle name="Style 138" xfId="16651"/>
    <cellStyle name="Style 139" xfId="16652"/>
    <cellStyle name="Style 14" xfId="16653"/>
    <cellStyle name="Style 140" xfId="16654"/>
    <cellStyle name="Style 141" xfId="16655"/>
    <cellStyle name="Style 142" xfId="16656"/>
    <cellStyle name="Style 143" xfId="16657"/>
    <cellStyle name="Style 144" xfId="16658"/>
    <cellStyle name="Style 145" xfId="16659"/>
    <cellStyle name="Style 146" xfId="16660"/>
    <cellStyle name="Style 147" xfId="16661"/>
    <cellStyle name="Style 148" xfId="16662"/>
    <cellStyle name="Style 149" xfId="16663"/>
    <cellStyle name="Style 15" xfId="16664"/>
    <cellStyle name="Style 150" xfId="16665"/>
    <cellStyle name="Style 151" xfId="16666"/>
    <cellStyle name="Style 152" xfId="16667"/>
    <cellStyle name="Style 153" xfId="16668"/>
    <cellStyle name="Style 154" xfId="16669"/>
    <cellStyle name="Style 155" xfId="16670"/>
    <cellStyle name="Style 156" xfId="16671"/>
    <cellStyle name="Style 157" xfId="16672"/>
    <cellStyle name="Style 158" xfId="16673"/>
    <cellStyle name="Style 159" xfId="16674"/>
    <cellStyle name="Style 16" xfId="16675"/>
    <cellStyle name="Style 160" xfId="16676"/>
    <cellStyle name="Style 161" xfId="16677"/>
    <cellStyle name="Style 162" xfId="16678"/>
    <cellStyle name="Style 163" xfId="16679"/>
    <cellStyle name="Style 164" xfId="16680"/>
    <cellStyle name="Style 165" xfId="16681"/>
    <cellStyle name="Style 166" xfId="16682"/>
    <cellStyle name="Style 167" xfId="16683"/>
    <cellStyle name="Style 168" xfId="16684"/>
    <cellStyle name="Style 169" xfId="16685"/>
    <cellStyle name="Style 17" xfId="16686"/>
    <cellStyle name="Style 170" xfId="16687"/>
    <cellStyle name="Style 171" xfId="16688"/>
    <cellStyle name="Style 172" xfId="16689"/>
    <cellStyle name="Style 173" xfId="16690"/>
    <cellStyle name="Style 174" xfId="16691"/>
    <cellStyle name="Style 175" xfId="16692"/>
    <cellStyle name="Style 176" xfId="16693"/>
    <cellStyle name="Style 177" xfId="16694"/>
    <cellStyle name="Style 178" xfId="16695"/>
    <cellStyle name="Style 179" xfId="16696"/>
    <cellStyle name="Style 18" xfId="16697"/>
    <cellStyle name="Style 180" xfId="16698"/>
    <cellStyle name="Style 181" xfId="16699"/>
    <cellStyle name="Style 182" xfId="16700"/>
    <cellStyle name="Style 183" xfId="16701"/>
    <cellStyle name="Style 184" xfId="16702"/>
    <cellStyle name="Style 185" xfId="16703"/>
    <cellStyle name="Style 186" xfId="16704"/>
    <cellStyle name="Style 187" xfId="16705"/>
    <cellStyle name="Style 188" xfId="16706"/>
    <cellStyle name="Style 189" xfId="16707"/>
    <cellStyle name="Style 19" xfId="16708"/>
    <cellStyle name="Style 190" xfId="16709"/>
    <cellStyle name="Style 191" xfId="16710"/>
    <cellStyle name="Style 192" xfId="16711"/>
    <cellStyle name="Style 193" xfId="16712"/>
    <cellStyle name="Style 194" xfId="16713"/>
    <cellStyle name="Style 195" xfId="16714"/>
    <cellStyle name="Style 196" xfId="16715"/>
    <cellStyle name="Style 197" xfId="16716"/>
    <cellStyle name="Style 198" xfId="16717"/>
    <cellStyle name="Style 199" xfId="16718"/>
    <cellStyle name="Style 2" xfId="16719"/>
    <cellStyle name="Style 20" xfId="16720"/>
    <cellStyle name="Style 200" xfId="16721"/>
    <cellStyle name="Style 201" xfId="16722"/>
    <cellStyle name="Style 202" xfId="16723"/>
    <cellStyle name="Style 203" xfId="16724"/>
    <cellStyle name="Style 204" xfId="16725"/>
    <cellStyle name="Style 205" xfId="16726"/>
    <cellStyle name="Style 206" xfId="16727"/>
    <cellStyle name="Style 207" xfId="16728"/>
    <cellStyle name="Style 208" xfId="16729"/>
    <cellStyle name="Style 209" xfId="16730"/>
    <cellStyle name="Style 21" xfId="16731"/>
    <cellStyle name="Style 21 2" xfId="16732"/>
    <cellStyle name="Style 22" xfId="16733"/>
    <cellStyle name="Style 22 2" xfId="16734"/>
    <cellStyle name="Style 22 3" xfId="16735"/>
    <cellStyle name="Style 22 4" xfId="16736"/>
    <cellStyle name="Style 23" xfId="3"/>
    <cellStyle name="Style 23 2" xfId="637"/>
    <cellStyle name="Style 23 3" xfId="636"/>
    <cellStyle name="Style 23 3 2" xfId="16737"/>
    <cellStyle name="Style 24" xfId="16738"/>
    <cellStyle name="Style 24 2" xfId="16739"/>
    <cellStyle name="Style 24 3" xfId="16740"/>
    <cellStyle name="Style 24 4" xfId="16741"/>
    <cellStyle name="Style 25" xfId="16742"/>
    <cellStyle name="Style 25 2" xfId="16743"/>
    <cellStyle name="Style 25 3" xfId="16744"/>
    <cellStyle name="Style 26" xfId="16745"/>
    <cellStyle name="Style 26 2" xfId="16746"/>
    <cellStyle name="Style 26 3" xfId="16747"/>
    <cellStyle name="Style 26 4" xfId="16748"/>
    <cellStyle name="Style 27" xfId="16749"/>
    <cellStyle name="Style 28" xfId="16750"/>
    <cellStyle name="Style 29" xfId="16751"/>
    <cellStyle name="Style 3" xfId="16752"/>
    <cellStyle name="Style 30" xfId="16753"/>
    <cellStyle name="Style 31" xfId="16754"/>
    <cellStyle name="Style 32" xfId="16755"/>
    <cellStyle name="Style 33" xfId="16756"/>
    <cellStyle name="Style 34" xfId="16757"/>
    <cellStyle name="Style 35" xfId="16758"/>
    <cellStyle name="Style 36" xfId="16759"/>
    <cellStyle name="Style 37" xfId="16760"/>
    <cellStyle name="Style 38" xfId="16761"/>
    <cellStyle name="Style 39" xfId="16762"/>
    <cellStyle name="Style 4" xfId="16763"/>
    <cellStyle name="Style 40" xfId="16764"/>
    <cellStyle name="Style 41" xfId="16765"/>
    <cellStyle name="Style 42" xfId="16766"/>
    <cellStyle name="Style 43" xfId="16767"/>
    <cellStyle name="Style 44" xfId="16768"/>
    <cellStyle name="Style 45" xfId="16769"/>
    <cellStyle name="Style 46" xfId="16770"/>
    <cellStyle name="Style 47" xfId="16771"/>
    <cellStyle name="Style 48" xfId="16772"/>
    <cellStyle name="Style 49" xfId="16773"/>
    <cellStyle name="Style 5" xfId="16774"/>
    <cellStyle name="Style 50" xfId="16775"/>
    <cellStyle name="Style 51" xfId="16776"/>
    <cellStyle name="Style 52" xfId="16777"/>
    <cellStyle name="Style 53" xfId="16778"/>
    <cellStyle name="Style 54" xfId="16779"/>
    <cellStyle name="Style 55" xfId="16780"/>
    <cellStyle name="Style 56" xfId="16781"/>
    <cellStyle name="Style 57" xfId="16782"/>
    <cellStyle name="Style 58" xfId="16783"/>
    <cellStyle name="Style 59" xfId="16784"/>
    <cellStyle name="Style 6" xfId="16785"/>
    <cellStyle name="Style 60" xfId="16786"/>
    <cellStyle name="Style 61" xfId="16787"/>
    <cellStyle name="Style 62" xfId="16788"/>
    <cellStyle name="Style 63" xfId="16789"/>
    <cellStyle name="Style 64" xfId="16790"/>
    <cellStyle name="Style 65" xfId="16791"/>
    <cellStyle name="Style 66" xfId="16792"/>
    <cellStyle name="Style 67" xfId="16793"/>
    <cellStyle name="Style 68" xfId="16794"/>
    <cellStyle name="Style 69" xfId="16795"/>
    <cellStyle name="Style 7" xfId="16796"/>
    <cellStyle name="Style 70" xfId="16797"/>
    <cellStyle name="Style 71" xfId="16798"/>
    <cellStyle name="Style 72" xfId="16799"/>
    <cellStyle name="Style 73" xfId="16800"/>
    <cellStyle name="Style 74" xfId="16801"/>
    <cellStyle name="Style 75" xfId="16802"/>
    <cellStyle name="Style 76" xfId="16803"/>
    <cellStyle name="Style 77" xfId="16804"/>
    <cellStyle name="Style 78" xfId="16805"/>
    <cellStyle name="Style 79" xfId="16806"/>
    <cellStyle name="Style 8" xfId="16807"/>
    <cellStyle name="Style 80" xfId="16808"/>
    <cellStyle name="Style 81" xfId="16809"/>
    <cellStyle name="Style 82" xfId="16810"/>
    <cellStyle name="Style 83" xfId="16811"/>
    <cellStyle name="Style 84" xfId="16812"/>
    <cellStyle name="Style 85" xfId="16813"/>
    <cellStyle name="Style 86" xfId="16814"/>
    <cellStyle name="Style 87" xfId="16815"/>
    <cellStyle name="Style 88" xfId="16816"/>
    <cellStyle name="Style 89" xfId="16817"/>
    <cellStyle name="Style 9" xfId="16818"/>
    <cellStyle name="Style 90" xfId="16819"/>
    <cellStyle name="Style 91" xfId="16820"/>
    <cellStyle name="Style 92" xfId="16821"/>
    <cellStyle name="Style 93" xfId="16822"/>
    <cellStyle name="Style 94" xfId="16823"/>
    <cellStyle name="Style 95" xfId="16824"/>
    <cellStyle name="Style 96" xfId="16825"/>
    <cellStyle name="Style 97" xfId="16826"/>
    <cellStyle name="Style 98" xfId="16827"/>
    <cellStyle name="Style 99" xfId="16828"/>
    <cellStyle name="STYLE1" xfId="16829"/>
    <cellStyle name="STYLE1 2" xfId="17359"/>
    <cellStyle name="STYLE2" xfId="16830"/>
    <cellStyle name="STYLE2 2" xfId="17358"/>
    <cellStyle name="STYLE3" xfId="16831"/>
    <cellStyle name="STYLE3 2" xfId="17353"/>
    <cellStyle name="Subhead" xfId="16832"/>
    <cellStyle name="Subtotal_left" xfId="16833"/>
    <cellStyle name="SwitchCell" xfId="16834"/>
    <cellStyle name="t" xfId="16835"/>
    <cellStyle name="Table Col Head" xfId="16836"/>
    <cellStyle name="Table Head" xfId="16837"/>
    <cellStyle name="Table Head Aligned" xfId="16838"/>
    <cellStyle name="Table Head Blue" xfId="16839"/>
    <cellStyle name="Table Head Green" xfId="16840"/>
    <cellStyle name="Table Head_Val_Sum_Graph" xfId="16841"/>
    <cellStyle name="Table Sub Head" xfId="16842"/>
    <cellStyle name="Table Text" xfId="16843"/>
    <cellStyle name="Table Title" xfId="16844"/>
    <cellStyle name="Table Units" xfId="16845"/>
    <cellStyle name="Table_Header" xfId="16846"/>
    <cellStyle name="TableBorder" xfId="16847"/>
    <cellStyle name="TableColumnHeader" xfId="16848"/>
    <cellStyle name="TableColumnHeader 10" xfId="55618"/>
    <cellStyle name="TableColumnHeader 11" xfId="55619"/>
    <cellStyle name="TableColumnHeader 12" xfId="55757"/>
    <cellStyle name="TableColumnHeader 13" xfId="55755"/>
    <cellStyle name="TableColumnHeader 14" xfId="55756"/>
    <cellStyle name="TableColumnHeader 15" xfId="55610"/>
    <cellStyle name="TableColumnHeader 16" xfId="55966"/>
    <cellStyle name="TableColumnHeader 17" xfId="55823"/>
    <cellStyle name="TableColumnHeader 18" xfId="55824"/>
    <cellStyle name="TableColumnHeader 19" xfId="55825"/>
    <cellStyle name="TableColumnHeader 2" xfId="55560"/>
    <cellStyle name="TableColumnHeader 20" xfId="55969"/>
    <cellStyle name="TableColumnHeader 21" xfId="55821"/>
    <cellStyle name="TableColumnHeader 22" xfId="55822"/>
    <cellStyle name="TableColumnHeader 23" xfId="55986"/>
    <cellStyle name="TableColumnHeader 3" xfId="26039"/>
    <cellStyle name="TableColumnHeader 4" xfId="18565"/>
    <cellStyle name="TableColumnHeader 5" xfId="45950"/>
    <cellStyle name="TableColumnHeader 6" xfId="45946"/>
    <cellStyle name="TableColumnHeader 7" xfId="50646"/>
    <cellStyle name="TableColumnHeader 8" xfId="55585"/>
    <cellStyle name="TableColumnHeader 9" xfId="55617"/>
    <cellStyle name="TableHeading" xfId="16849"/>
    <cellStyle name="TableHighlight" xfId="16850"/>
    <cellStyle name="TableNote" xfId="16851"/>
    <cellStyle name="test a style" xfId="16852"/>
    <cellStyle name="Text 1" xfId="16853"/>
    <cellStyle name="Text Head 1" xfId="16854"/>
    <cellStyle name="Text Indent A" xfId="16855"/>
    <cellStyle name="Text Indent B" xfId="16856"/>
    <cellStyle name="Text Indent C" xfId="16857"/>
    <cellStyle name="Text Wrap" xfId="16858"/>
    <cellStyle name="Time" xfId="16859"/>
    <cellStyle name="Times 10" xfId="16860"/>
    <cellStyle name="Times 12" xfId="16861"/>
    <cellStyle name="Times New Roman" xfId="16862"/>
    <cellStyle name="Title" xfId="18" builtinId="15" customBuiltin="1"/>
    <cellStyle name="Title 2" xfId="719"/>
    <cellStyle name="Title 2 2" xfId="963"/>
    <cellStyle name="Title 2 2 2" xfId="17500"/>
    <cellStyle name="Title 2 2 3" xfId="17324"/>
    <cellStyle name="Title 2 2 4" xfId="16863"/>
    <cellStyle name="Title 2 3" xfId="17325"/>
    <cellStyle name="Title 2 3 2" xfId="18323"/>
    <cellStyle name="Title 2 4" xfId="17401"/>
    <cellStyle name="Title 2 5" xfId="17612"/>
    <cellStyle name="Title 2 6" xfId="17323"/>
    <cellStyle name="Title 3" xfId="716"/>
    <cellStyle name="Title 3 2" xfId="18320"/>
    <cellStyle name="Title 3 3" xfId="17326"/>
    <cellStyle name="Title 3 4" xfId="16864"/>
    <cellStyle name="Title 4" xfId="17398"/>
    <cellStyle name="Title 5" xfId="17611"/>
    <cellStyle name="title1" xfId="16865"/>
    <cellStyle name="title2" xfId="16866"/>
    <cellStyle name="Title-2" xfId="16867"/>
    <cellStyle name="Titles" xfId="16868"/>
    <cellStyle name="titre_col" xfId="16869"/>
    <cellStyle name="TOC" xfId="16870"/>
    <cellStyle name="Total" xfId="12432" builtinId="25" customBuiltin="1"/>
    <cellStyle name="Total 10" xfId="586"/>
    <cellStyle name="Total 11" xfId="587"/>
    <cellStyle name="Total 12" xfId="588"/>
    <cellStyle name="Total 13" xfId="589"/>
    <cellStyle name="Total 14" xfId="590"/>
    <cellStyle name="Total 15" xfId="591"/>
    <cellStyle name="Total 16" xfId="717"/>
    <cellStyle name="Total 2" xfId="592"/>
    <cellStyle name="Total 2 10" xfId="16871"/>
    <cellStyle name="Total 2 11" xfId="17327"/>
    <cellStyle name="Total 2 12" xfId="55561"/>
    <cellStyle name="Total 2 13" xfId="23176"/>
    <cellStyle name="Total 2 14" xfId="18184"/>
    <cellStyle name="Total 2 15" xfId="55569"/>
    <cellStyle name="Total 2 16" xfId="23135"/>
    <cellStyle name="Total 2 17" xfId="36738"/>
    <cellStyle name="Total 2 18" xfId="55594"/>
    <cellStyle name="Total 2 19" xfId="55613"/>
    <cellStyle name="Total 2 2" xfId="736"/>
    <cellStyle name="Total 2 2 10" xfId="55595"/>
    <cellStyle name="Total 2 2 11" xfId="55611"/>
    <cellStyle name="Total 2 2 12" xfId="55612"/>
    <cellStyle name="Total 2 2 13" xfId="55614"/>
    <cellStyle name="Total 2 2 14" xfId="55769"/>
    <cellStyle name="Total 2 2 15" xfId="55768"/>
    <cellStyle name="Total 2 2 16" xfId="55775"/>
    <cellStyle name="Total 2 2 17" xfId="55787"/>
    <cellStyle name="Total 2 2 18" xfId="55968"/>
    <cellStyle name="Total 2 2 19" xfId="55815"/>
    <cellStyle name="Total 2 2 2" xfId="12531"/>
    <cellStyle name="Total 2 2 2 2" xfId="17502"/>
    <cellStyle name="Total 2 2 2 3" xfId="55563"/>
    <cellStyle name="Total 2 2 20" xfId="55817"/>
    <cellStyle name="Total 2 2 21" xfId="55818"/>
    <cellStyle name="Total 2 2 22" xfId="55981"/>
    <cellStyle name="Total 2 2 23" xfId="55811"/>
    <cellStyle name="Total 2 2 24" xfId="55812"/>
    <cellStyle name="Total 2 2 25" xfId="55996"/>
    <cellStyle name="Total 2 2 26" xfId="12514"/>
    <cellStyle name="Total 2 2 3" xfId="17328"/>
    <cellStyle name="Total 2 2 4" xfId="55562"/>
    <cellStyle name="Total 2 2 5" xfId="23179"/>
    <cellStyle name="Total 2 2 6" xfId="18206"/>
    <cellStyle name="Total 2 2 7" xfId="55570"/>
    <cellStyle name="Total 2 2 8" xfId="23140"/>
    <cellStyle name="Total 2 2 9" xfId="18190"/>
    <cellStyle name="Total 2 20" xfId="55615"/>
    <cellStyle name="Total 2 21" xfId="55616"/>
    <cellStyle name="Total 2 22" xfId="55767"/>
    <cellStyle name="Total 2 23" xfId="55764"/>
    <cellStyle name="Total 2 24" xfId="55770"/>
    <cellStyle name="Total 2 25" xfId="55786"/>
    <cellStyle name="Total 2 26" xfId="55967"/>
    <cellStyle name="Total 2 27" xfId="55816"/>
    <cellStyle name="Total 2 28" xfId="55819"/>
    <cellStyle name="Total 2 29" xfId="55820"/>
    <cellStyle name="Total 2 3" xfId="12525"/>
    <cellStyle name="Total 2 3 2" xfId="18338"/>
    <cellStyle name="Total 2 3 3" xfId="17329"/>
    <cellStyle name="Total 2 3 4" xfId="55564"/>
    <cellStyle name="Total 2 30" xfId="55980"/>
    <cellStyle name="Total 2 31" xfId="55813"/>
    <cellStyle name="Total 2 32" xfId="55814"/>
    <cellStyle name="Total 2 33" xfId="55995"/>
    <cellStyle name="Total 2 34" xfId="12507"/>
    <cellStyle name="Total 2 4" xfId="16872"/>
    <cellStyle name="Total 2 4 2" xfId="18433"/>
    <cellStyle name="Total 2 4 3" xfId="17330"/>
    <cellStyle name="Total 2 5" xfId="16873"/>
    <cellStyle name="Total 2 5 2" xfId="17417"/>
    <cellStyle name="Total 2 6" xfId="16874"/>
    <cellStyle name="Total 2 6 2" xfId="17614"/>
    <cellStyle name="Total 2 7" xfId="16875"/>
    <cellStyle name="Total 2 8" xfId="16876"/>
    <cellStyle name="Total 2 9" xfId="16877"/>
    <cellStyle name="Total 3" xfId="593"/>
    <cellStyle name="Total 3 2" xfId="17501"/>
    <cellStyle name="Total 3 3" xfId="17331"/>
    <cellStyle name="Total 3 4" xfId="16878"/>
    <cellStyle name="Total 4" xfId="594"/>
    <cellStyle name="Total 4 2" xfId="18140"/>
    <cellStyle name="Total 4 3" xfId="18321"/>
    <cellStyle name="Total 4 4" xfId="17332"/>
    <cellStyle name="Total 5" xfId="595"/>
    <cellStyle name="Total 5 2" xfId="17354"/>
    <cellStyle name="Total 6" xfId="596"/>
    <cellStyle name="Total 6 2" xfId="17399"/>
    <cellStyle name="Total 7" xfId="597"/>
    <cellStyle name="Total 7 2" xfId="17613"/>
    <cellStyle name="Total 8" xfId="598"/>
    <cellStyle name="Total 9" xfId="599"/>
    <cellStyle name="Total Bold" xfId="16879"/>
    <cellStyle name="Totals" xfId="16880"/>
    <cellStyle name="Underline_Single" xfId="16881"/>
    <cellStyle name="UnProtectedCalc" xfId="16882"/>
    <cellStyle name="Valuta (0)_Sheet1" xfId="16883"/>
    <cellStyle name="Valuta_piv_polio" xfId="16884"/>
    <cellStyle name="Währung [0]_A17 - 31.03.1998" xfId="16885"/>
    <cellStyle name="Währung_A17 - 31.03.1998" xfId="16886"/>
    <cellStyle name="Warburg" xfId="16887"/>
    <cellStyle name="Warning Text" xfId="12430" builtinId="11" customBuiltin="1"/>
    <cellStyle name="Warning Text 10" xfId="600"/>
    <cellStyle name="Warning Text 11" xfId="601"/>
    <cellStyle name="Warning Text 12" xfId="602"/>
    <cellStyle name="Warning Text 13" xfId="603"/>
    <cellStyle name="Warning Text 14" xfId="604"/>
    <cellStyle name="Warning Text 15" xfId="605"/>
    <cellStyle name="Warning Text 16" xfId="718"/>
    <cellStyle name="Warning Text 2" xfId="606"/>
    <cellStyle name="Warning Text 2 10" xfId="17333"/>
    <cellStyle name="Warning Text 2 11" xfId="12508"/>
    <cellStyle name="Warning Text 2 2" xfId="733"/>
    <cellStyle name="Warning Text 2 2 2" xfId="17503"/>
    <cellStyle name="Warning Text 2 2 3" xfId="18720"/>
    <cellStyle name="Warning Text 2 2 4" xfId="17334"/>
    <cellStyle name="Warning Text 2 2 5" xfId="16888"/>
    <cellStyle name="Warning Text 2 3" xfId="16889"/>
    <cellStyle name="Warning Text 2 3 2" xfId="18336"/>
    <cellStyle name="Warning Text 2 3 3" xfId="17335"/>
    <cellStyle name="Warning Text 2 4" xfId="16890"/>
    <cellStyle name="Warning Text 2 4 2" xfId="17414"/>
    <cellStyle name="Warning Text 2 5" xfId="16891"/>
    <cellStyle name="Warning Text 2 5 2" xfId="17616"/>
    <cellStyle name="Warning Text 2 6" xfId="16892"/>
    <cellStyle name="Warning Text 2 6 2" xfId="18656"/>
    <cellStyle name="Warning Text 2 7" xfId="16893"/>
    <cellStyle name="Warning Text 2 8" xfId="16894"/>
    <cellStyle name="Warning Text 2 9" xfId="16895"/>
    <cellStyle name="Warning Text 3" xfId="607"/>
    <cellStyle name="Warning Text 3 2" xfId="18141"/>
    <cellStyle name="Warning Text 3 3" xfId="18322"/>
    <cellStyle name="Warning Text 3 4" xfId="17336"/>
    <cellStyle name="Warning Text 4" xfId="608"/>
    <cellStyle name="Warning Text 4 2" xfId="18472"/>
    <cellStyle name="Warning Text 4 3" xfId="17337"/>
    <cellStyle name="Warning Text 5" xfId="609"/>
    <cellStyle name="Warning Text 5 2" xfId="17400"/>
    <cellStyle name="Warning Text 6" xfId="610"/>
    <cellStyle name="Warning Text 6 2" xfId="17615"/>
    <cellStyle name="Warning Text 7" xfId="611"/>
    <cellStyle name="Warning Text 8" xfId="612"/>
    <cellStyle name="Warning Text 9" xfId="613"/>
    <cellStyle name="wild guess" xfId="16896"/>
    <cellStyle name="Wildguess" xfId="16897"/>
    <cellStyle name="Year" xfId="16898"/>
    <cellStyle name="Year Estimate" xfId="16899"/>
    <cellStyle name="Year, Actual" xfId="16900"/>
    <cellStyle name="YearE_ Pies " xfId="16901"/>
    <cellStyle name="YearFormat" xfId="16902"/>
    <cellStyle name="Yen" xfId="16903"/>
    <cellStyle name="YesNo" xfId="16904"/>
    <cellStyle name="쬞\?1@" xfId="16905"/>
    <cellStyle name="常规 2" xfId="16906"/>
    <cellStyle name="標準_car_JP" xfId="16907"/>
  </cellStyles>
  <dxfs count="0"/>
  <tableStyles count="0" defaultTableStyle="TableStyleMedium2" defaultPivotStyle="PivotStyleLight16"/>
  <colors>
    <mruColors>
      <color rgb="FF0000FF"/>
      <color rgb="FFFF5050"/>
      <color rgb="FF66FF66"/>
      <color rgb="FFFFFF66"/>
      <color rgb="FFFFFF99"/>
      <color rgb="FF66FFFF"/>
      <color rgb="FF00FF00"/>
      <color rgb="FF0066CC"/>
      <color rgb="FF0033CC"/>
      <color rgb="FFFF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578544353991479E-2"/>
          <c:y val="3.5542282487470933E-2"/>
          <c:w val="0.89210928414017332"/>
          <c:h val="0.84920739558691527"/>
        </c:manualLayout>
      </c:layout>
      <c:barChart>
        <c:barDir val="col"/>
        <c:grouping val="clustered"/>
        <c:varyColors val="0"/>
        <c:ser>
          <c:idx val="2"/>
          <c:order val="0"/>
          <c:tx>
            <c:strRef>
              <c:f>'2. Purchased Power Model'!$Z$48</c:f>
              <c:strCache>
                <c:ptCount val="1"/>
                <c:pt idx="0">
                  <c:v>kWh Purchased</c:v>
                </c:pt>
              </c:strCache>
            </c:strRef>
          </c:tx>
          <c:invertIfNegative val="0"/>
          <c:cat>
            <c:numRef>
              <c:f>'2. Purchased Power Model'!$Y$49:$Y$60</c:f>
              <c:numCache>
                <c:formatCode>@</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'2. Purchased Power Model'!$Z$49:$Z$60</c:f>
              <c:numCache>
                <c:formatCode>_(* #,##0.00_);_(* \(#,##0.00\);_(* "-"??_);_(@_)</c:formatCode>
                <c:ptCount val="12"/>
                <c:pt idx="0">
                  <c:v>99177534.699999988</c:v>
                </c:pt>
                <c:pt idx="1">
                  <c:v>99726774.810000017</c:v>
                </c:pt>
                <c:pt idx="2">
                  <c:v>101905199.3</c:v>
                </c:pt>
                <c:pt idx="3">
                  <c:v>100510260.57000001</c:v>
                </c:pt>
                <c:pt idx="4">
                  <c:v>93415381.520000011</c:v>
                </c:pt>
                <c:pt idx="5">
                  <c:v>102608264.83</c:v>
                </c:pt>
                <c:pt idx="6">
                  <c:v>105625698.06999999</c:v>
                </c:pt>
                <c:pt idx="7">
                  <c:v>108411816.52</c:v>
                </c:pt>
                <c:pt idx="8">
                  <c:v>110314059.5</c:v>
                </c:pt>
                <c:pt idx="9">
                  <c:v>112420511.94999999</c:v>
                </c:pt>
              </c:numCache>
            </c:numRef>
          </c:val>
        </c:ser>
        <c:ser>
          <c:idx val="0"/>
          <c:order val="1"/>
          <c:tx>
            <c:strRef>
              <c:f>'2. Purchased Power Model'!$AA$48</c:f>
              <c:strCache>
                <c:ptCount val="1"/>
                <c:pt idx="0">
                  <c:v>Predicted</c:v>
                </c:pt>
              </c:strCache>
            </c:strRef>
          </c:tx>
          <c:invertIfNegative val="0"/>
          <c:cat>
            <c:numRef>
              <c:f>'2. Purchased Power Model'!$Y$49:$Y$60</c:f>
              <c:numCache>
                <c:formatCode>@</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'2. Purchased Power Model'!$AA$49:$AA$60</c:f>
              <c:numCache>
                <c:formatCode>_(* #,##0.00_);_(* \(#,##0.00\);_(* "-"??_);_(@_)</c:formatCode>
                <c:ptCount val="12"/>
                <c:pt idx="0">
                  <c:v>100203868.4013779</c:v>
                </c:pt>
                <c:pt idx="1">
                  <c:v>99566096.626833707</c:v>
                </c:pt>
                <c:pt idx="2">
                  <c:v>101456606.44536975</c:v>
                </c:pt>
                <c:pt idx="3">
                  <c:v>99715122.484360456</c:v>
                </c:pt>
                <c:pt idx="4">
                  <c:v>96051560.591529012</c:v>
                </c:pt>
                <c:pt idx="5">
                  <c:v>101470115.44450995</c:v>
                </c:pt>
                <c:pt idx="6">
                  <c:v>104257827.3316236</c:v>
                </c:pt>
                <c:pt idx="7">
                  <c:v>105015880.2212664</c:v>
                </c:pt>
                <c:pt idx="8">
                  <c:v>111948345.5746564</c:v>
                </c:pt>
                <c:pt idx="9">
                  <c:v>114430078.64847314</c:v>
                </c:pt>
              </c:numCache>
            </c:numRef>
          </c:val>
        </c:ser>
        <c:ser>
          <c:idx val="3"/>
          <c:order val="2"/>
          <c:tx>
            <c:strRef>
              <c:f>'2. Purchased Power Model'!$AB$48</c:f>
              <c:strCache>
                <c:ptCount val="1"/>
                <c:pt idx="0">
                  <c:v>kWh Forecasted Purchases</c:v>
                </c:pt>
              </c:strCache>
            </c:strRef>
          </c:tx>
          <c:invertIfNegative val="0"/>
          <c:cat>
            <c:numRef>
              <c:f>'2. Purchased Power Model'!$Y$49:$Y$60</c:f>
              <c:numCache>
                <c:formatCode>@</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'2. Purchased Power Model'!$AB$49:$AB$60</c:f>
              <c:numCache>
                <c:formatCode>_(* #,##0.00_);_(* \(#,##0.00\);_(* "-"??_);_(@_)</c:formatCode>
                <c:ptCount val="12"/>
                <c:pt idx="10">
                  <c:v>111874945.39821737</c:v>
                </c:pt>
                <c:pt idx="11">
                  <c:v>113503938.53592539</c:v>
                </c:pt>
              </c:numCache>
            </c:numRef>
          </c:val>
        </c:ser>
        <c:dLbls>
          <c:showLegendKey val="0"/>
          <c:showVal val="0"/>
          <c:showCatName val="0"/>
          <c:showSerName val="0"/>
          <c:showPercent val="0"/>
          <c:showBubbleSize val="0"/>
        </c:dLbls>
        <c:gapWidth val="0"/>
        <c:axId val="154859776"/>
        <c:axId val="180173824"/>
      </c:barChart>
      <c:dateAx>
        <c:axId val="154859776"/>
        <c:scaling>
          <c:orientation val="minMax"/>
        </c:scaling>
        <c:delete val="0"/>
        <c:axPos val="b"/>
        <c:title>
          <c:tx>
            <c:rich>
              <a:bodyPr/>
              <a:lstStyle/>
              <a:p>
                <a:pPr>
                  <a:defRPr/>
                </a:pPr>
                <a:r>
                  <a:rPr lang="en-US"/>
                  <a:t>Year</a:t>
                </a:r>
              </a:p>
            </c:rich>
          </c:tx>
          <c:layout/>
          <c:overlay val="0"/>
        </c:title>
        <c:numFmt formatCode="@" sourceLinked="1"/>
        <c:majorTickMark val="out"/>
        <c:minorTickMark val="none"/>
        <c:tickLblPos val="nextTo"/>
        <c:crossAx val="180173824"/>
        <c:crosses val="autoZero"/>
        <c:auto val="0"/>
        <c:lblOffset val="100"/>
        <c:baseTimeUnit val="days"/>
      </c:dateAx>
      <c:valAx>
        <c:axId val="180173824"/>
        <c:scaling>
          <c:orientation val="minMax"/>
        </c:scaling>
        <c:delete val="0"/>
        <c:axPos val="l"/>
        <c:majorGridlines/>
        <c:title>
          <c:tx>
            <c:rich>
              <a:bodyPr rot="0" vert="horz"/>
              <a:lstStyle/>
              <a:p>
                <a:pPr>
                  <a:defRPr/>
                </a:pPr>
                <a:r>
                  <a:rPr lang="en-US"/>
                  <a:t>kWh</a:t>
                </a:r>
              </a:p>
            </c:rich>
          </c:tx>
          <c:layout>
            <c:manualLayout>
              <c:xMode val="edge"/>
              <c:yMode val="edge"/>
              <c:x val="1.2783576388157308E-2"/>
              <c:y val="0.21644031263651128"/>
            </c:manualLayout>
          </c:layout>
          <c:overlay val="0"/>
        </c:title>
        <c:numFmt formatCode="#,##0" sourceLinked="0"/>
        <c:majorTickMark val="out"/>
        <c:minorTickMark val="none"/>
        <c:tickLblPos val="nextTo"/>
        <c:crossAx val="154859776"/>
        <c:crossesAt val="1"/>
        <c:crossBetween val="between"/>
        <c:dispUnits>
          <c:builtInUnit val="millions"/>
          <c:dispUnitsLbl>
            <c:layout>
              <c:manualLayout>
                <c:xMode val="edge"/>
                <c:yMode val="edge"/>
                <c:x val="1.2068239802702061E-2"/>
                <c:y val="0.27677743058050702"/>
              </c:manualLayout>
            </c:layout>
          </c:dispUnitsLbl>
        </c:dispUnits>
      </c:valAx>
      <c:spPr>
        <a:noFill/>
        <a:ln w="25400">
          <a:noFill/>
        </a:ln>
      </c:spPr>
    </c:plotArea>
    <c:legend>
      <c:legendPos val="r"/>
      <c:layout>
        <c:manualLayout>
          <c:xMode val="edge"/>
          <c:yMode val="edge"/>
          <c:x val="0.13162346913064432"/>
          <c:y val="4.0431415396805115E-2"/>
          <c:w val="0.3558005725195944"/>
          <c:h val="0.15767397010464335"/>
        </c:manualLayout>
      </c:layout>
      <c:overlay val="0"/>
      <c:spPr>
        <a:solidFill>
          <a:schemeClr val="bg1"/>
        </a:solidFill>
        <a:ln>
          <a:solidFill>
            <a:schemeClr val="tx1"/>
          </a:solidFill>
        </a:ln>
      </c:spPr>
      <c:txPr>
        <a:bodyPr/>
        <a:lstStyle/>
        <a:p>
          <a:pPr>
            <a:defRPr sz="1400">
              <a:latin typeface="Arial" panose="020B0604020202020204" pitchFamily="34" charset="0"/>
              <a:cs typeface="Arial" panose="020B0604020202020204" pitchFamily="34" charset="0"/>
            </a:defRPr>
          </a:pPr>
          <a:endParaRPr lang="en-US"/>
        </a:p>
      </c:txPr>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23</xdr:col>
      <xdr:colOff>1023936</xdr:colOff>
      <xdr:row>46</xdr:row>
      <xdr:rowOff>166686</xdr:rowOff>
    </xdr:from>
    <xdr:to>
      <xdr:col>30</xdr:col>
      <xdr:colOff>71435</xdr:colOff>
      <xdr:row>78</xdr:row>
      <xdr:rowOff>130967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297656</xdr:colOff>
      <xdr:row>121</xdr:row>
      <xdr:rowOff>47625</xdr:rowOff>
    </xdr:from>
    <xdr:to>
      <xdr:col>0</xdr:col>
      <xdr:colOff>1238251</xdr:colOff>
      <xdr:row>133</xdr:row>
      <xdr:rowOff>11907</xdr:rowOff>
    </xdr:to>
    <xdr:grpSp>
      <xdr:nvGrpSpPr>
        <xdr:cNvPr id="4" name="Group 3"/>
        <xdr:cNvGrpSpPr/>
      </xdr:nvGrpSpPr>
      <xdr:grpSpPr>
        <a:xfrm>
          <a:off x="297656" y="20538281"/>
          <a:ext cx="940595" cy="1964532"/>
          <a:chOff x="297656" y="20538281"/>
          <a:chExt cx="940595" cy="1964532"/>
        </a:xfrm>
      </xdr:grpSpPr>
      <xdr:sp macro="" textlink="">
        <xdr:nvSpPr>
          <xdr:cNvPr id="2" name="Left Brace 1"/>
          <xdr:cNvSpPr/>
        </xdr:nvSpPr>
        <xdr:spPr>
          <a:xfrm>
            <a:off x="964407" y="20538281"/>
            <a:ext cx="273844" cy="1964532"/>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3" name="Rectangle 2"/>
          <xdr:cNvSpPr/>
        </xdr:nvSpPr>
        <xdr:spPr>
          <a:xfrm>
            <a:off x="297656" y="21300281"/>
            <a:ext cx="690563" cy="46434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10 year Trend</a:t>
            </a:r>
          </a:p>
        </xdr:txBody>
      </xdr:sp>
    </xdr:grpSp>
    <xdr:clientData/>
  </xdr:twoCellAnchor>
  <xdr:twoCellAnchor>
    <xdr:from>
      <xdr:col>0</xdr:col>
      <xdr:colOff>285750</xdr:colOff>
      <xdr:row>132</xdr:row>
      <xdr:rowOff>154781</xdr:rowOff>
    </xdr:from>
    <xdr:to>
      <xdr:col>0</xdr:col>
      <xdr:colOff>1226345</xdr:colOff>
      <xdr:row>144</xdr:row>
      <xdr:rowOff>119063</xdr:rowOff>
    </xdr:to>
    <xdr:grpSp>
      <xdr:nvGrpSpPr>
        <xdr:cNvPr id="8" name="Group 7"/>
        <xdr:cNvGrpSpPr/>
      </xdr:nvGrpSpPr>
      <xdr:grpSpPr>
        <a:xfrm>
          <a:off x="285750" y="22479000"/>
          <a:ext cx="940595" cy="1964532"/>
          <a:chOff x="297656" y="20538281"/>
          <a:chExt cx="940595" cy="1964532"/>
        </a:xfrm>
      </xdr:grpSpPr>
      <xdr:sp macro="" textlink="">
        <xdr:nvSpPr>
          <xdr:cNvPr id="9" name="Left Brace 8"/>
          <xdr:cNvSpPr/>
        </xdr:nvSpPr>
        <xdr:spPr>
          <a:xfrm>
            <a:off x="964407" y="20538281"/>
            <a:ext cx="273844" cy="1964532"/>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0" name="Rectangle 9"/>
          <xdr:cNvSpPr/>
        </xdr:nvSpPr>
        <xdr:spPr>
          <a:xfrm>
            <a:off x="297656" y="21300281"/>
            <a:ext cx="690563" cy="46434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20 year Trend</a:t>
            </a:r>
          </a:p>
        </xdr:txBody>
      </xdr:sp>
    </xdr:grpSp>
    <xdr:clientData/>
  </xdr:twoCellAnchor>
  <xdr:twoCellAnchor>
    <xdr:from>
      <xdr:col>0</xdr:col>
      <xdr:colOff>333375</xdr:colOff>
      <xdr:row>148</xdr:row>
      <xdr:rowOff>35719</xdr:rowOff>
    </xdr:from>
    <xdr:to>
      <xdr:col>0</xdr:col>
      <xdr:colOff>1273970</xdr:colOff>
      <xdr:row>160</xdr:row>
      <xdr:rowOff>1</xdr:rowOff>
    </xdr:to>
    <xdr:grpSp>
      <xdr:nvGrpSpPr>
        <xdr:cNvPr id="14" name="Group 13"/>
        <xdr:cNvGrpSpPr/>
      </xdr:nvGrpSpPr>
      <xdr:grpSpPr>
        <a:xfrm>
          <a:off x="333375" y="25026938"/>
          <a:ext cx="940595" cy="1964532"/>
          <a:chOff x="297656" y="20538281"/>
          <a:chExt cx="940595" cy="1964532"/>
        </a:xfrm>
      </xdr:grpSpPr>
      <xdr:sp macro="" textlink="">
        <xdr:nvSpPr>
          <xdr:cNvPr id="15" name="Left Brace 14"/>
          <xdr:cNvSpPr/>
        </xdr:nvSpPr>
        <xdr:spPr>
          <a:xfrm>
            <a:off x="964407" y="20538281"/>
            <a:ext cx="273844" cy="1964532"/>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6" name="Rectangle 15"/>
          <xdr:cNvSpPr/>
        </xdr:nvSpPr>
        <xdr:spPr>
          <a:xfrm>
            <a:off x="297656" y="21300281"/>
            <a:ext cx="690563" cy="46434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10 year Average</a:t>
            </a:r>
          </a:p>
        </xdr:txBody>
      </xdr:sp>
    </xdr:grpSp>
    <xdr:clientData/>
  </xdr:twoCellAnchor>
  <xdr:twoCellAnchor>
    <xdr:from>
      <xdr:col>0</xdr:col>
      <xdr:colOff>297656</xdr:colOff>
      <xdr:row>162</xdr:row>
      <xdr:rowOff>47625</xdr:rowOff>
    </xdr:from>
    <xdr:to>
      <xdr:col>0</xdr:col>
      <xdr:colOff>1238251</xdr:colOff>
      <xdr:row>174</xdr:row>
      <xdr:rowOff>11907</xdr:rowOff>
    </xdr:to>
    <xdr:grpSp>
      <xdr:nvGrpSpPr>
        <xdr:cNvPr id="17" name="Group 16"/>
        <xdr:cNvGrpSpPr/>
      </xdr:nvGrpSpPr>
      <xdr:grpSpPr>
        <a:xfrm>
          <a:off x="297656" y="27372469"/>
          <a:ext cx="940595" cy="1964532"/>
          <a:chOff x="297656" y="20538281"/>
          <a:chExt cx="940595" cy="1964532"/>
        </a:xfrm>
      </xdr:grpSpPr>
      <xdr:sp macro="" textlink="">
        <xdr:nvSpPr>
          <xdr:cNvPr id="18" name="Left Brace 17"/>
          <xdr:cNvSpPr/>
        </xdr:nvSpPr>
        <xdr:spPr>
          <a:xfrm>
            <a:off x="964407" y="20538281"/>
            <a:ext cx="273844" cy="1964532"/>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9" name="Rectangle 18"/>
          <xdr:cNvSpPr/>
        </xdr:nvSpPr>
        <xdr:spPr>
          <a:xfrm>
            <a:off x="297656" y="21300281"/>
            <a:ext cx="690563" cy="46434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a:p>
            <a:pPr algn="l"/>
            <a:r>
              <a:rPr lang="en-US" sz="1100"/>
              <a:t>Forecast</a:t>
            </a:r>
          </a:p>
        </xdr:txBody>
      </xdr:sp>
    </xdr:grpSp>
    <xdr:clientData/>
  </xdr:twoCellAnchor>
  <xdr:twoCellAnchor>
    <xdr:from>
      <xdr:col>0</xdr:col>
      <xdr:colOff>285750</xdr:colOff>
      <xdr:row>173</xdr:row>
      <xdr:rowOff>154781</xdr:rowOff>
    </xdr:from>
    <xdr:to>
      <xdr:col>0</xdr:col>
      <xdr:colOff>1226345</xdr:colOff>
      <xdr:row>185</xdr:row>
      <xdr:rowOff>119063</xdr:rowOff>
    </xdr:to>
    <xdr:grpSp>
      <xdr:nvGrpSpPr>
        <xdr:cNvPr id="20" name="Group 19"/>
        <xdr:cNvGrpSpPr/>
      </xdr:nvGrpSpPr>
      <xdr:grpSpPr>
        <a:xfrm>
          <a:off x="285750" y="29313187"/>
          <a:ext cx="940595" cy="1964532"/>
          <a:chOff x="297656" y="20538281"/>
          <a:chExt cx="940595" cy="1964532"/>
        </a:xfrm>
      </xdr:grpSpPr>
      <xdr:sp macro="" textlink="">
        <xdr:nvSpPr>
          <xdr:cNvPr id="21" name="Left Brace 20"/>
          <xdr:cNvSpPr/>
        </xdr:nvSpPr>
        <xdr:spPr>
          <a:xfrm>
            <a:off x="964407" y="20538281"/>
            <a:ext cx="273844" cy="1964532"/>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22" name="Rectangle 21"/>
          <xdr:cNvSpPr/>
        </xdr:nvSpPr>
        <xdr:spPr>
          <a:xfrm>
            <a:off x="297656" y="21300281"/>
            <a:ext cx="690563" cy="46434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 Forecast</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dg\Desktop\Dummy%20Fil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Load%20Forecast%20Variables/WNP_CHEC_Load%20Forecast_Wholesale_201411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CCalhoun\Local%20Settings\Temporary%20Internet%20Files\Content.Outlook\EIW673TU\Documents%20and%20Settings\dferraro\Local%20Settings\Temporary%20Internet%20Files\OLKB\Dummy%20Fil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Orillia%20Power%20Load%20Forecast%20Data\OPDC%20Load%20Forecast_Wholesale%20-%20Load%20Displacement%20-%20WMP%20-%20Adjustment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plications%20Department\Department%20Applications\Application%20Review%20Process\Rec%20%231%20-%20Application%20Filing%20Requirements\Testing%20Protocols%20for%20Models%20and%20Appendices\2014%20IRM%20Rate%20Generator_V2.3_FOR%20TESTING.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OEB/OEB%20Rate%20Applications/2016%20CoS%20Rate%20Application_Working%20File/6_OEB%20Models/2015_Filing_Requirements_Chapter2_Appendices.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LDC%20FTY%20-%20LF\CostAllocatio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Applications%20Department\Department%20Applications\Rates\2013%20Electricity%20Rates\$Models\Final%202013%20IRM%20RG.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Home\Market%20Operations\Department%20Applications\Reports\Rates\Electricity%20Rates%20-%20Billing%20Determinants%20Database\2012%20IRM%20DEVELOPMENT\2012%20IRM%20MODEL%20(2ND%20AND%203R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ummy File"/>
    </sheetNames>
    <sheetDataSet>
      <sheetData sheetId="0"/>
      <sheetData sheetId="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LDC Info"/>
      <sheetName val="2. Customer Classes"/>
      <sheetName val="3. Consumption by Rate Class"/>
      <sheetName val="4. Customer Growth"/>
      <sheetName val="5.Variables"/>
      <sheetName val="6. WS Regression Analysis"/>
      <sheetName val="6.1 Regression Scenarios"/>
      <sheetName val="7. Weather Senstive Class"/>
      <sheetName val="8. KW and Non-Weather Sensitive"/>
      <sheetName val="9. Weather Adj LF"/>
      <sheetName val="10. CDM Adjustment"/>
      <sheetName val="10.1 CDM Allocation"/>
      <sheetName val="11. Final Load Forecast"/>
      <sheetName val="12. Analysis_ Avg Per Cust"/>
      <sheetName val="13. Analysis_Weather adj LF"/>
    </sheetNames>
    <sheetDataSet>
      <sheetData sheetId="0"/>
      <sheetData sheetId="1"/>
      <sheetData sheetId="2"/>
      <sheetData sheetId="3"/>
      <sheetData sheetId="4">
        <row r="16">
          <cell r="B16" t="str">
            <v>HDD</v>
          </cell>
        </row>
        <row r="118">
          <cell r="B118" t="str">
            <v>Employment</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ummy File"/>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LDC Info"/>
      <sheetName val="2. Customer Classes"/>
      <sheetName val="3. Consumption by Rate Class"/>
      <sheetName val="4. Customer Growth"/>
      <sheetName val="5.Variables"/>
      <sheetName val="6. WS Regression Analysis"/>
      <sheetName val="6.1 Regression Scenarios"/>
      <sheetName val="7. Weather Sensitive Class"/>
      <sheetName val="8. KW and Non-Weather Sensitive"/>
      <sheetName val="9. Weather Adj LF"/>
      <sheetName val="10. App.2-I LF_CDM_WF"/>
      <sheetName val="10.1 CDM Allocation"/>
      <sheetName val="11. Final Load Forecast"/>
      <sheetName val="12. Analysis_ Avg Per Cust"/>
      <sheetName val="13. Analysis_Weather adj LF"/>
    </sheetNames>
    <sheetDataSet>
      <sheetData sheetId="0"/>
      <sheetData sheetId="1"/>
      <sheetData sheetId="2"/>
      <sheetData sheetId="3"/>
      <sheetData sheetId="4">
        <row r="10">
          <cell r="B10" t="str">
            <v>HDD</v>
          </cell>
        </row>
        <row r="33">
          <cell r="B33" t="str">
            <v>CDD</v>
          </cell>
        </row>
        <row r="56">
          <cell r="B56" t="str">
            <v>Days in Month</v>
          </cell>
        </row>
        <row r="84">
          <cell r="B84" t="str">
            <v>Customer Count</v>
          </cell>
        </row>
        <row r="98">
          <cell r="B98" t="str">
            <v>GDP</v>
          </cell>
        </row>
        <row r="114">
          <cell r="B114" t="str">
            <v>HDD</v>
          </cell>
        </row>
        <row r="115">
          <cell r="B115" t="str">
            <v>CDD</v>
          </cell>
        </row>
        <row r="116">
          <cell r="B116" t="str">
            <v>Days in Month</v>
          </cell>
        </row>
        <row r="117">
          <cell r="B117" t="str">
            <v>CDM Variable</v>
          </cell>
        </row>
        <row r="118">
          <cell r="B118" t="str">
            <v>Spring Fall Flag</v>
          </cell>
        </row>
        <row r="119">
          <cell r="B119" t="str">
            <v>Customer Count</v>
          </cell>
        </row>
        <row r="120">
          <cell r="B120" t="str">
            <v>GDP</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s>
    <sheetDataSet>
      <sheetData sheetId="0"/>
      <sheetData sheetId="1"/>
      <sheetData sheetId="2">
        <row r="19">
          <cell r="B19" t="str">
            <v>UNMETERED SCATTERED LOAD</v>
          </cell>
        </row>
        <row r="20">
          <cell r="B20" t="str">
            <v>RESIDENTIAL URBAN</v>
          </cell>
        </row>
        <row r="21">
          <cell r="B21" t="str">
            <v>microFIT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OldCGAAP_DepExp_2013"/>
      <sheetName val="App.2-CG_NewCGAAP_DepExp_2013"/>
      <sheetName val="App.2-CH_MIFRS_DepExp_2014"/>
      <sheetName val="App.2-CI MIFRS_DepExp_2015"/>
      <sheetName val="App.2-D_Overhead"/>
      <sheetName val="App.2-EA_1575 (2015)"/>
      <sheetName val="App.2-EB_Account 1576 (2012)"/>
      <sheetName val="App.2-EC_Account 1576 (2013)"/>
      <sheetName val="App.2-FA Proposed REG Invest."/>
      <sheetName val="App.2-FB Calc of REG Improvemnt"/>
      <sheetName val="App.2-FC Calc of REG Expansion"/>
      <sheetName val="App.2-FA Proposed REG Inves (2"/>
      <sheetName val="App.2-FB Calc of REG Improv (2"/>
      <sheetName val="App.2-FC Calc of REG Expans (2"/>
      <sheetName val="App.2-G SQI"/>
      <sheetName val="App.2-H_Other_Oper_Rev"/>
      <sheetName val="App.2-I LF_CDM_WF_OLD"/>
      <sheetName val="App.2-I LF_CDM_WF"/>
      <sheetName val="App.2-IA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_MIFRS Summary Impacts"/>
      <sheetName val="App. 2-Z_Tariff"/>
      <sheetName val="lists"/>
      <sheetName val="lists2"/>
      <sheetName val="Sheet19"/>
      <sheetName val="Sheet1"/>
    </sheetNames>
    <sheetDataSet>
      <sheetData sheetId="0">
        <row r="16">
          <cell r="E16">
            <v>0</v>
          </cell>
        </row>
        <row r="24">
          <cell r="E24">
            <v>0</v>
          </cell>
        </row>
        <row r="26">
          <cell r="E26" t="str">
            <v/>
          </cell>
        </row>
        <row r="28">
          <cell r="E28">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1">
          <cell r="A1" t="str">
            <v>DISTRIBUTED GENERATION [DGEN]</v>
          </cell>
          <cell r="I1" t="str">
            <v>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v>
          </cell>
          <cell r="Z1" t="str">
            <v>Account History</v>
          </cell>
          <cell r="AA1" t="str">
            <v>Account set up charge/change of occupancy charge (plus credit agency costs if applicable)</v>
          </cell>
        </row>
        <row r="2">
          <cell r="A2" t="str">
            <v>EMBEDDED DISTRIBUTOR</v>
          </cell>
          <cell r="I2" t="str">
            <v>Distribution Volumetric Rate</v>
          </cell>
          <cell r="L2" t="str">
            <v>Total Loss Factor – Primary Metered Customer</v>
          </cell>
          <cell r="N2" t="str">
            <v>$</v>
          </cell>
          <cell r="Z2" t="str">
            <v>Account set up charge/change of occupancy charge</v>
          </cell>
          <cell r="AA2" t="str">
            <v>Administrative Billing Charge</v>
          </cell>
        </row>
        <row r="3">
          <cell r="A3" t="str">
            <v>EMBEDDED DISTRIBUTOR</v>
          </cell>
          <cell r="I3" t="str">
            <v>Distribution Volumetric Rate - $/kW of contracted amount</v>
          </cell>
          <cell r="L3" t="str">
            <v>Total Loss Factor – Primary Metered Customer &lt; 5,000 kW</v>
          </cell>
          <cell r="N3" t="str">
            <v>$/kWh</v>
          </cell>
          <cell r="Z3" t="str">
            <v>Account set up charge/change of occupancy charge (plus credit agency costs if applicable – Residential)</v>
          </cell>
          <cell r="AA3" t="str">
            <v>Bell Canada Pole Rentals</v>
          </cell>
        </row>
        <row r="4">
          <cell r="A4" t="str">
            <v>FARMS - SINGLE PHASE ENERGY-BILLED [F1]</v>
          </cell>
          <cell r="I4" t="str">
            <v>Distribution Wheeling Service Rate</v>
          </cell>
          <cell r="L4" t="str">
            <v>Total Loss Factor – Primary Metered Customer &gt; 5,000 kW</v>
          </cell>
          <cell r="N4" t="str">
            <v>$/kW</v>
          </cell>
          <cell r="Z4" t="str">
            <v>Account set up charge/change of occupancy charge (plus credit agency costs if applicable)</v>
          </cell>
          <cell r="AA4" t="str">
            <v>Clearance Pole Attachment charge $/pole/year</v>
          </cell>
        </row>
        <row r="5">
          <cell r="A5" t="str">
            <v>FARMS - THREE PHASE ENERGY-BILLED [F3]</v>
          </cell>
          <cell r="I5" t="str">
            <v>Electricity Rate</v>
          </cell>
          <cell r="L5" t="str">
            <v>Total Loss Factor – Secondary Metered Customer</v>
          </cell>
          <cell r="N5" t="str">
            <v>$/kVA</v>
          </cell>
          <cell r="Z5" t="str">
            <v>Arrears certificate</v>
          </cell>
          <cell r="AA5" t="str">
            <v>Collection of account charge – no disconnection</v>
          </cell>
        </row>
        <row r="6">
          <cell r="A6" t="str">
            <v>GENERAL SERVICE - COMMERCIAL</v>
          </cell>
          <cell r="I6" t="str">
            <v>Electricity Rate - All Additional kWh</v>
          </cell>
          <cell r="L6" t="str">
            <v>Total Loss Factor – Secondary Metered Customer &lt; 5,000 kW</v>
          </cell>
          <cell r="Z6" t="str">
            <v>Arrears certificate (credit reference)</v>
          </cell>
          <cell r="AA6" t="str">
            <v>Collection of account charge – no disconnection – after regular hours</v>
          </cell>
        </row>
        <row r="7">
          <cell r="A7" t="str">
            <v>GENERAL SERVICE - INSTITUTIONAL</v>
          </cell>
          <cell r="I7" t="str">
            <v>Electricity Rate - First 250 kWh</v>
          </cell>
          <cell r="L7">
            <v>0</v>
          </cell>
          <cell r="Z7">
            <v>0</v>
          </cell>
          <cell r="AA7">
            <v>0</v>
          </cell>
        </row>
        <row r="8">
          <cell r="A8" t="str">
            <v>GENERAL SERVICE 1,000 TO 2,999 KW</v>
          </cell>
          <cell r="I8" t="str">
            <v>Electricity Rate -All Additional kWh</v>
          </cell>
          <cell r="L8" t="str">
            <v>Total Loss Factor – Secondary Metered Customer &gt; 5,000 kW</v>
          </cell>
          <cell r="Z8" t="str">
            <v>Charge to certify cheque</v>
          </cell>
          <cell r="AA8" t="str">
            <v>Collection of account charge – no disconnection - during regular business hours</v>
          </cell>
        </row>
        <row r="9">
          <cell r="A9" t="str">
            <v>GENERAL SERVICE 1,000 TO 4,999 KW</v>
          </cell>
          <cell r="I9" t="str">
            <v>Electricity Rate First 1,000 kWh</v>
          </cell>
          <cell r="L9" t="str">
            <v>Distribution Loss Factor - Secondary Metered Customer &lt; 5,000 kW</v>
          </cell>
          <cell r="Z9" t="str">
            <v>Collection of Account Charge – No Disconnection</v>
          </cell>
          <cell r="AA9" t="str">
            <v>Collection of account charge – no disconnection – during regular hours</v>
          </cell>
        </row>
        <row r="10">
          <cell r="A10" t="str">
            <v>GENERAL SERVICE 1,000 TO 4,999 KW - INTERVAL METERS</v>
          </cell>
          <cell r="I10" t="str">
            <v>Electricity Rate First 25,000 kWh</v>
          </cell>
          <cell r="L10" t="str">
            <v>Distribution Loss Factor - Secondary Metered Customer &gt; 5,000 kW</v>
          </cell>
          <cell r="Z10" t="str">
            <v>Credit Card Convenience Charge</v>
          </cell>
          <cell r="AA10" t="str">
            <v>Collection/Disconnection/Load Limiter/Reconnection – if in Community</v>
          </cell>
        </row>
        <row r="11">
          <cell r="A11" t="str">
            <v>GENERAL SERVICE 1,000 TO 4,999 KW (CO-GENERATION)</v>
          </cell>
          <cell r="I11" t="str">
            <v>Electricity Rate First 6,000 kWh</v>
          </cell>
          <cell r="L11" t="str">
            <v>Distribution Loss Factor - Primary Metered Customer &lt; 5,000 kW</v>
          </cell>
          <cell r="Z11" t="str">
            <v>Credit check (plus credit agency costs)</v>
          </cell>
          <cell r="AA11" t="str">
            <v>Credit Card Convenience Charge</v>
          </cell>
        </row>
        <row r="12">
          <cell r="A12" t="str">
            <v>GENERAL SERVICE 1,500 TO 4,999 KW</v>
          </cell>
          <cell r="I12" t="str">
            <v>Electricity Rate Next 1,500 kWh</v>
          </cell>
          <cell r="L12" t="str">
            <v>Distribution Loss Factor - Primary Metered Customer &gt; 5,000 kW</v>
          </cell>
          <cell r="Z12" t="str">
            <v>Credit reference Letter</v>
          </cell>
          <cell r="AA12" t="str">
            <v>Disconnect/Reconnect at meter – after regular hours</v>
          </cell>
        </row>
        <row r="13">
          <cell r="A13" t="str">
            <v>GENERAL SERVICE 2,500 TO 4,999 KW</v>
          </cell>
          <cell r="I13" t="str">
            <v>General Service 1,500 to 4,999 kW customer</v>
          </cell>
          <cell r="L13">
            <v>0</v>
          </cell>
          <cell r="Z13">
            <v>0</v>
          </cell>
          <cell r="AA13">
            <v>0</v>
          </cell>
        </row>
        <row r="14">
          <cell r="A14" t="str">
            <v>GENERAL SERVICE 3,000 TO 4,999 KW</v>
          </cell>
          <cell r="I14" t="str">
            <v>General Service 50 to 1,499 kW customer</v>
          </cell>
          <cell r="L14" t="str">
            <v>Total Loss Factor - Embedded Distributor</v>
          </cell>
          <cell r="Z14" t="str">
            <v>Credit reference/credit check (plus credit agency costs – General Service)</v>
          </cell>
          <cell r="AA14" t="str">
            <v>Disconnect/Reconnect at meter – during regular hours</v>
          </cell>
        </row>
        <row r="15">
          <cell r="A15" t="str">
            <v>GENERAL SERVICE 3,000 TO 4,999 KW - INTERMEDIATE USE</v>
          </cell>
          <cell r="I15" t="str">
            <v>General Service Large Use customer</v>
          </cell>
          <cell r="L15" t="str">
            <v>Total Loss Factor – Embedded Distributor – Hydro One Networks Inc.</v>
          </cell>
          <cell r="Z15" t="str">
            <v>Credit Reference/credit check (plus credit agency costs)</v>
          </cell>
          <cell r="AA15" t="str">
            <v>Disconnect/Reconnect at pole – after regular hours</v>
          </cell>
        </row>
        <row r="16">
          <cell r="A16" t="str">
            <v>GENERAL SERVICE 3,000 TO 4,999 KW - INTERVAL METERED</v>
          </cell>
          <cell r="I16" t="str">
            <v>Green Energy Act Initiatives Funding Adder - effective until the date of the next cost of service-based rate order</v>
          </cell>
          <cell r="Z16" t="str">
            <v>Dispute Test – Commercial self contained -- MC</v>
          </cell>
          <cell r="AA16" t="str">
            <v>Disconnect/Reconnect at pole – during regular hours</v>
          </cell>
        </row>
        <row r="17">
          <cell r="A17" t="str">
            <v>GENERAL SERVICE 3,000 TO 4,999 KW - TIME OF USE</v>
          </cell>
          <cell r="I17" t="str">
            <v>Green Energy Act Plan Funding Adder</v>
          </cell>
          <cell r="Z17" t="str">
            <v>Dispute Test – Commercial TT -- MC</v>
          </cell>
          <cell r="AA17" t="str">
            <v>Disconnect/Reconnect Charge – At Meter – After Hours</v>
          </cell>
        </row>
        <row r="18">
          <cell r="A18" t="str">
            <v>GENERAL SERVICE 50 TO 1,000 KW</v>
          </cell>
          <cell r="I18" t="str">
            <v>Green Energy Act Plan Funding Adder - effective April 1, 2013 until March 31, 2014</v>
          </cell>
          <cell r="Z18" t="str">
            <v>Dispute Test – Residential</v>
          </cell>
          <cell r="AA18" t="str">
            <v>Disconnect/Reconnect Charge – At Meter – During Regular Hours</v>
          </cell>
        </row>
        <row r="19">
          <cell r="A19" t="str">
            <v>GENERAL SERVICE 50 TO 1,000 KW - INTERVAL METERS</v>
          </cell>
          <cell r="I19" t="str">
            <v>Green Energy Act Plan Funding Adder - effective April 1, 2014 until March 31, 2015</v>
          </cell>
          <cell r="Z19" t="str">
            <v>Duplicate Invoices for previous billing</v>
          </cell>
          <cell r="AA19" t="str">
            <v>Disconnect/Reconnect Charge – At Pole – After Hours</v>
          </cell>
        </row>
        <row r="20">
          <cell r="A20" t="str">
            <v>GENERAL SERVICE 50 TO 1,000 KW - NON INTERVAL METERS</v>
          </cell>
          <cell r="I20" t="str">
            <v>ICM Rate Rider (2014) - in effect until the effective date of the next cost of service rates</v>
          </cell>
          <cell r="Z20" t="str">
            <v>Easement Letter</v>
          </cell>
          <cell r="AA20" t="str">
            <v>Disconnect/Reconnect Charge – At Pole – During Regular Hours</v>
          </cell>
        </row>
        <row r="21">
          <cell r="A21" t="str">
            <v>GENERAL SERVICE 50 TO 1,499 KW</v>
          </cell>
          <cell r="I21" t="str">
            <v>Low Voltage Service Charge</v>
          </cell>
          <cell r="Z21" t="str">
            <v>Income Tax Letter</v>
          </cell>
          <cell r="AA21" t="str">
            <v>Disconnect/Reconnect Charges for non payment of account - At Meter After Hours</v>
          </cell>
        </row>
        <row r="22">
          <cell r="A22" t="str">
            <v>GENERAL SERVICE 50 TO 1,499 KW - INTERVAL METERED</v>
          </cell>
          <cell r="I22" t="str">
            <v>Low Voltage Service Rate</v>
          </cell>
          <cell r="Z22" t="str">
            <v>Interval Meter Interrogation</v>
          </cell>
          <cell r="AA22" t="str">
            <v>Disconnect/Reconnect charges for non payment of account – at meter after regular hours</v>
          </cell>
        </row>
        <row r="23">
          <cell r="A23" t="str">
            <v>GENERAL SERVICE 50 TO 2,499 KW</v>
          </cell>
          <cell r="I23" t="str">
            <v>Low Voltage Volumetric Rate</v>
          </cell>
          <cell r="Z23" t="str">
            <v>Interval meter request change</v>
          </cell>
          <cell r="AA23" t="str">
            <v>Disconnect/Reconnect Charges for non payment of account - At Meter During Regular Hours</v>
          </cell>
        </row>
        <row r="24">
          <cell r="A24" t="str">
            <v>GENERAL SERVICE 50 TO 2,999 KW</v>
          </cell>
          <cell r="I24" t="str">
            <v>LRAM Rate Rider - Effective Until April 30, 2015</v>
          </cell>
          <cell r="Z24" t="str">
            <v>Legal letter</v>
          </cell>
          <cell r="AA24" t="str">
            <v>Disconnect/Reconnect charges for non payment of account – at meter during regular hours</v>
          </cell>
        </row>
        <row r="25">
          <cell r="A25" t="str">
            <v>GENERAL SERVICE 50 TO 2,999 KW - INTERVAL METERED</v>
          </cell>
          <cell r="I25" t="str">
            <v>Minimum Distribution Charge - per KW of maximum billing demand in the previous 11 months</v>
          </cell>
          <cell r="Z25" t="str">
            <v>Legal letter charge</v>
          </cell>
          <cell r="AA25" t="str">
            <v>Disconnect/Reconnect charges for non payment of account – at pole after regular hours</v>
          </cell>
        </row>
        <row r="26">
          <cell r="A26" t="str">
            <v>GENERAL SERVICE 50 TO 2,999 KW - TIME OF USE</v>
          </cell>
          <cell r="I26" t="str">
            <v>Monthly Distribution Wheeling Service Rate - Dedicated LV Line</v>
          </cell>
          <cell r="Z26" t="str">
            <v>Meter dispute charge plus Measurement Canada fees (if meter found correct)</v>
          </cell>
          <cell r="AA26" t="str">
            <v>Disconnect/Reconnect charges for non payment of account – at pole during regular hours</v>
          </cell>
        </row>
        <row r="27">
          <cell r="A27" t="str">
            <v>GENERAL SERVICE 50 TO 4,999 KW</v>
          </cell>
          <cell r="I27" t="str">
            <v>Monthly Distribution Wheeling Service Rate - Hydro One Networks</v>
          </cell>
          <cell r="Z27" t="str">
            <v>Notification charge</v>
          </cell>
          <cell r="AA27" t="str">
            <v>Disconnect/Reconnection for &gt;300 volts - after regular hours</v>
          </cell>
        </row>
        <row r="28">
          <cell r="A28" t="str">
            <v>GENERAL SERVICE 50 TO 4,999 KW - INTERVAL METERED</v>
          </cell>
          <cell r="I28" t="str">
            <v>Monthly Distribution Wheeling Service Rate - Shared LV Line</v>
          </cell>
          <cell r="Z28" t="str">
            <v>Pulling Post Dated Cheques</v>
          </cell>
          <cell r="AA28" t="str">
            <v>Disconnect/Reconnection for &gt;300 volts - during regular hours</v>
          </cell>
        </row>
        <row r="29">
          <cell r="A29" t="str">
            <v>GENERAL SERVICE 50 TO 4,999 KW - TIME OF USE</v>
          </cell>
          <cell r="I29" t="str">
            <v>Monthly Distribution Wheeling Service Rate - Waterloo North Hydro</v>
          </cell>
          <cell r="Z29" t="str">
            <v>Request for other billing information</v>
          </cell>
          <cell r="AA29" t="str">
            <v>Disposal of Concrete Poles</v>
          </cell>
        </row>
        <row r="30">
          <cell r="A30" t="str">
            <v>GENERAL SERVICE 50 TO 4,999 KW (COGENERATION)</v>
          </cell>
          <cell r="I30" t="str">
            <v>Rate Rider for Application of Tax Change - effective until April 30, 2015</v>
          </cell>
          <cell r="Z30" t="str">
            <v>Returned cheque (plus bank charges)</v>
          </cell>
          <cell r="AA30" t="str">
            <v>Dispute Test – Commercial TT -- MC</v>
          </cell>
        </row>
        <row r="31">
          <cell r="A31" t="str">
            <v>GENERAL SERVICE 50 TO 4,999 KW (FORMERLY TIME OF USE)</v>
          </cell>
          <cell r="I31" t="str">
            <v>Rate Rider for Application of Tax Change - effective until December 31, 2014</v>
          </cell>
          <cell r="Z31" t="str">
            <v>Returned cheque charge (plus bank charges)</v>
          </cell>
          <cell r="AA31" t="str">
            <v>Install/Remove load control device – after regular hours</v>
          </cell>
        </row>
        <row r="32">
          <cell r="A32" t="str">
            <v>GENERAL SERVICE 50 TO 499 KW</v>
          </cell>
          <cell r="I32" t="str">
            <v>Rate Rider for Application of Tax Change (2014) - effective until April 30, 2015</v>
          </cell>
          <cell r="Z32" t="str">
            <v>Special Billing Service (aggregation)</v>
          </cell>
          <cell r="AA32" t="str">
            <v>Install/Remove load control device – during regular hours</v>
          </cell>
        </row>
        <row r="33">
          <cell r="A33" t="str">
            <v>GENERAL SERVICE 50 TO 699 KW</v>
          </cell>
          <cell r="I33" t="str">
            <v>Rate Rider for Application of Tax Change (per connection) - effective until April 30, 2015</v>
          </cell>
          <cell r="Z33" t="str">
            <v>Special Billing Service (sub-metering charge per meter)</v>
          </cell>
          <cell r="AA33" t="str">
            <v>Interval Meter Interrogation</v>
          </cell>
        </row>
        <row r="34">
          <cell r="A34" t="str">
            <v>GENERAL SERVICE 50 TO 999 KW</v>
          </cell>
          <cell r="I34" t="str">
            <v>Rate Rider for CGAAP Accounting Changes (2013) - effective until April 30, 2017</v>
          </cell>
          <cell r="Z34" t="str">
            <v>Special meter reads</v>
          </cell>
          <cell r="AA34" t="str">
            <v>Interval Meter Load Management Tool Charge $/month</v>
          </cell>
        </row>
        <row r="35">
          <cell r="A35" t="str">
            <v>GENERAL SERVICE 50 TO 999 KW - INTERVAL METERED</v>
          </cell>
          <cell r="I35" t="str">
            <v>Rate Rider for Deferral/Variance Account (2012) - effective unitl April 30, 2016</v>
          </cell>
          <cell r="Z35" t="str">
            <v>Statement of Account</v>
          </cell>
          <cell r="AA35" t="str">
            <v>Interval meter request change</v>
          </cell>
        </row>
        <row r="36">
          <cell r="A36" t="str">
            <v>GENERAL SERVICE 500 TO 4,999 KW</v>
          </cell>
          <cell r="I36" t="str">
            <v>Rate Rider for Deferral/Variance Account Disposition – effective until April 30, 2015</v>
          </cell>
          <cell r="Z36" t="str">
            <v>Unprocessed Payment Charge (plus bank charges)</v>
          </cell>
          <cell r="AA36" t="str">
            <v>Late Payment – per annum</v>
          </cell>
        </row>
        <row r="37">
          <cell r="A37" t="str">
            <v>GENERAL SERVICE 700 TO 4,999 KW</v>
          </cell>
          <cell r="I37" t="str">
            <v>Rate Rider for Deferral/Variance Account Disposition (2012) - effective until April 30, 2016</v>
          </cell>
          <cell r="AA37" t="str">
            <v>Late Payment – per month</v>
          </cell>
        </row>
        <row r="38">
          <cell r="A38" t="str">
            <v>GENERAL SERVICE DEMAND BILLED (50 KW AND ABOVE) [GSD]</v>
          </cell>
          <cell r="I38" t="str">
            <v>Rate Rider for Deferral/Variance Account Disposition (2013) - effective until April 30, 2014</v>
          </cell>
          <cell r="AA38" t="str">
            <v>Layout fees</v>
          </cell>
        </row>
        <row r="39">
          <cell r="A39" t="str">
            <v>GENERAL SERVICE ENERGY BILLED (LESS THAN 50 KW) [GSE-METERED]</v>
          </cell>
          <cell r="I39" t="str">
            <v>Rate Rider for Deferral/Variance Account Disposition (2014) - effective until April 28, 2016</v>
          </cell>
          <cell r="AA39" t="str">
            <v>Meter dispute charge plus Measurement Canada fees (if meter found correct)</v>
          </cell>
        </row>
        <row r="40">
          <cell r="A40" t="str">
            <v>GENERAL SERVICE ENERGY BILLED (LESS THAN TO 50 KW) [GSE-UNMETERED]</v>
          </cell>
          <cell r="I40" t="str">
            <v>Rate Rider for Deferral/Variance Account Disposition (2014) - effective until April 30, 2015</v>
          </cell>
          <cell r="AA40" t="str">
            <v>Meter Interrogation Charge</v>
          </cell>
        </row>
        <row r="41">
          <cell r="A41" t="str">
            <v>GENERAL SERVICE EQUAL TO OR GREATER THAN 1,500 KW</v>
          </cell>
          <cell r="I41" t="str">
            <v>Rate Rider for Deferral/Variance Account Disposition (2014) - effective until Decembeer 31, 2015</v>
          </cell>
          <cell r="AA41" t="str">
            <v>Missed Service Appointment</v>
          </cell>
        </row>
        <row r="42">
          <cell r="A42" t="str">
            <v>GENERAL SERVICE EQUAL TO OR GREATER THAN 1,500 KW - INTERVAL METERED</v>
          </cell>
          <cell r="I42" t="str">
            <v>Rate Rider for Deferral/Variance Account Disposition (2014) - effective until December 30, 2015</v>
          </cell>
          <cell r="AA42" t="str">
            <v>Norfolk Pole Rentals – Billed</v>
          </cell>
        </row>
        <row r="43">
          <cell r="A43" t="str">
            <v>GENERAL SERVICE GREATER THAN 1,000 KW</v>
          </cell>
          <cell r="I43" t="str">
            <v>Rate Rider for Deferral/Variance Account Disposition (2014) - effective until December 31, 2014</v>
          </cell>
          <cell r="AA43" t="str">
            <v>Optional Interval/TOU Meter charge $/month</v>
          </cell>
        </row>
        <row r="44">
          <cell r="A44" t="str">
            <v>GENERAL SERVICE GREATER THAN 50 kW - WMP</v>
          </cell>
          <cell r="I44" t="str">
            <v>Rate Rider for Deferral/Variance Account Disposition (2014) - effective until December 31, 2015</v>
          </cell>
          <cell r="AA44" t="str">
            <v>Overtime Locate</v>
          </cell>
        </row>
        <row r="45">
          <cell r="A45" t="str">
            <v>GENERAL SERVICE INTERMEDIATE 1,000 TO 4,999 KW</v>
          </cell>
          <cell r="I45" t="str">
            <v>Rate Rider for Deferral/Variance Account Dispositon (2012) - effective until April 30, 2016</v>
          </cell>
          <cell r="AA45" t="str">
            <v>Owner Requested Disconnection/Reconnection – after regular hours</v>
          </cell>
        </row>
        <row r="46">
          <cell r="A46" t="str">
            <v>GENERAL SERVICE INTERMEDIATE RATE CLASS 1,000 TO 4,999 KW (FORMERLY GENERAL SERVICE &gt; 50 KW CUSTOMERS)</v>
          </cell>
          <cell r="I46" t="str">
            <v>Rate Rider for Disposition of Accounting Changes Under CGAAP Account 1576 - effective until April 30, 2016</v>
          </cell>
          <cell r="AA46" t="str">
            <v>Owner Requested Disconnection/Reconnection – during regular hours</v>
          </cell>
        </row>
        <row r="47">
          <cell r="A47" t="str">
            <v>GENERAL SERVICE INTERMEDIATE RATE CLASS 1,000 TO 4,999 KW (FORMERLY LARGE USE CUSTOMERS)</v>
          </cell>
          <cell r="I47" t="str">
            <v>Rate Rider for Disposition of Deferral/Variance Accounts (2010) - effective until December 31, 2014</v>
          </cell>
          <cell r="AA47" t="str">
            <v>Returned cheque (plus bank charges)</v>
          </cell>
        </row>
        <row r="48">
          <cell r="A48" t="str">
            <v>GENERAL SERVICE LESS THAN 50 KW</v>
          </cell>
          <cell r="I48" t="str">
            <v>Rate Rider for Disposition of Deferral/Variance Accounts (2011) - effective until April 30, 2015</v>
          </cell>
          <cell r="AA48" t="str">
            <v>Rural system expansion / line connection fee</v>
          </cell>
        </row>
        <row r="49">
          <cell r="A49" t="str">
            <v>GENERAL SERVICE LESS THAN 50 KW - SINGLE PHASE ENERGY-BILLED [G1]</v>
          </cell>
          <cell r="I49" t="str">
            <v>Rate Rider for Disposition of Deferral/Variance Accounts (2011) - effective until April 30, 2016</v>
          </cell>
          <cell r="AA49" t="str">
            <v>Same Day Open Trench</v>
          </cell>
        </row>
        <row r="50">
          <cell r="A50" t="str">
            <v>GENERAL SERVICE LESS THAN 50 KW - THREE PHASE ENERGY-BILLED [G3]</v>
          </cell>
          <cell r="I50" t="str">
            <v>Rate Rider for Disposition of Deferral/Variance Accounts (2012) - effective until April 30, 2014</v>
          </cell>
          <cell r="AA50" t="str">
            <v>Scheduled Day Open Trench</v>
          </cell>
        </row>
        <row r="51">
          <cell r="A51" t="str">
            <v>GENERAL SERVICE LESS THAN 50 KW - TRANSMISSION CLASS ENERGY-BILLED [T]</v>
          </cell>
          <cell r="I51" t="str">
            <v>Rate Rider for Disposition of Deferral/Variance Accounts (2012) - effective until April 30, 2015</v>
          </cell>
          <cell r="AA51" t="str">
            <v>Service call – after regular hours</v>
          </cell>
        </row>
        <row r="52">
          <cell r="A52" t="str">
            <v>GENERAL SERVICE LESS THAN 50 KW - URBAN ENERGY-BILLED [UG]</v>
          </cell>
          <cell r="I52" t="str">
            <v>Rate Rider for Disposition of Deferral/Variance Accounts (2012) - effective until April 30, 2016</v>
          </cell>
          <cell r="AA52" t="str">
            <v>Service call – customer owned equipment</v>
          </cell>
        </row>
        <row r="53">
          <cell r="A53" t="str">
            <v>GENERAL SERVICE SINGLE PHASE - G1</v>
          </cell>
          <cell r="I53" t="str">
            <v>Rate Rider for Disposition of Deferral/Variance Accounts (2012) - effective until August 31, 2014</v>
          </cell>
          <cell r="AA53" t="str">
            <v>Service Call – Customer-owned Equipment – After Regular Hours</v>
          </cell>
        </row>
        <row r="54">
          <cell r="A54" t="str">
            <v>GENERAL SERVICE THREE PHASE - G3</v>
          </cell>
          <cell r="I54" t="str">
            <v>Rate Rider for Disposition of Deferral/Variance Accounts (2012) - effective until December 31, 2015</v>
          </cell>
          <cell r="AA54" t="str">
            <v>Service Call – Customer-owned Equipment – During Regular Hours</v>
          </cell>
        </row>
        <row r="55">
          <cell r="A55" t="str">
            <v>INTERMEDIATE USERS</v>
          </cell>
          <cell r="I55" t="str">
            <v>Rate Rider for Disposition of Deferral/Variance Accounts (2012) - effective until December 31, 2016 Applicable only in the former service area of Clinton Power</v>
          </cell>
          <cell r="AA55" t="str">
            <v>Service Charge for onsite interrogation of interval meter due to customer phone line failure - required weekly until line repaired $ 6</v>
          </cell>
        </row>
        <row r="56">
          <cell r="A56" t="str">
            <v>INTERMEDIATE WITH SELF GENERATION</v>
          </cell>
          <cell r="I56" t="str">
            <v>Rate Rider for Disposition of Deferral/Variance Accounts (2012) – effective until December 31, 2016 Applicable only in the former service area of Clinton Power</v>
          </cell>
          <cell r="AA56" t="str">
            <v>Service Layout - Commercial</v>
          </cell>
        </row>
        <row r="57">
          <cell r="A57" t="str">
            <v>LARGE USE</v>
          </cell>
          <cell r="I57" t="str">
            <v>Rate Rider for Disposition of Deferral/Variance Accounts (2012) - effective until January 31, 2014</v>
          </cell>
          <cell r="AA57" t="str">
            <v>Service Layout - ResidentiaI</v>
          </cell>
        </row>
        <row r="58">
          <cell r="A58" t="str">
            <v>LARGE USE - 3TS</v>
          </cell>
          <cell r="I58" t="str">
            <v>Rate Rider for Disposition of Deferral/Variance Accounts (2012) - effective until June 30, 2014</v>
          </cell>
          <cell r="AA58" t="str">
            <v>Special Billing Service (sub-metering charge per meter)</v>
          </cell>
        </row>
        <row r="59">
          <cell r="A59" t="str">
            <v>LARGE USE - FORD ANNEX</v>
          </cell>
          <cell r="I59" t="str">
            <v>Rate Rider for Disposition of Deferral/Variance Accounts (2013) - Applicable only to Wholesale Market Participants - effective until April 30, 2015</v>
          </cell>
          <cell r="AA59" t="str">
            <v>Special meter reads</v>
          </cell>
        </row>
        <row r="60">
          <cell r="A60" t="str">
            <v>LARGE USE - REGULAR</v>
          </cell>
          <cell r="I60" t="str">
            <v>Rate Rider for Disposition of Deferral/Variance Accounts (2013) - effective until April 30, 2014</v>
          </cell>
          <cell r="AA60" t="str">
            <v>Specific Charge for Access to the Power Poles - $/pole/year</v>
          </cell>
        </row>
        <row r="61">
          <cell r="A61" t="str">
            <v>LARGE USE &gt; 5000 KW</v>
          </cell>
          <cell r="I61" t="str">
            <v>Rate Rider for Disposition of Deferral/Variance Accounts (2013) - effective until April 30, 2015</v>
          </cell>
          <cell r="AA61" t="str">
            <v>Specific Charge for Bell Canada Access to the Power Poles – per pole/year</v>
          </cell>
        </row>
        <row r="62">
          <cell r="A62" t="str">
            <v>microFIT</v>
          </cell>
          <cell r="I62" t="str">
            <v>Rate Rider for Disposition of Deferral/Variance Accounts (2013) - effective until April 30, 2015, not applicable to Wholesale Market Participants</v>
          </cell>
          <cell r="AA62" t="str">
            <v>Switching for company maintenance – Charge based on Time and Materials</v>
          </cell>
        </row>
        <row r="63">
          <cell r="A63" t="str">
            <v>RESIDENTIAL</v>
          </cell>
          <cell r="I63" t="str">
            <v>Rate Rider for Disposition of Deferral/Variance Accounts (2013) - effective until April 30, 2017</v>
          </cell>
          <cell r="AA63" t="str">
            <v>Temporary Service – Install &amp; remove – overhead – no transformer</v>
          </cell>
        </row>
        <row r="64">
          <cell r="A64" t="str">
            <v>RESIDENTIAL - HENSALL</v>
          </cell>
          <cell r="I64" t="str">
            <v>Rate Rider for Disposition of Deferral/Variance Accounts (2013) - effective until August 31, 2014</v>
          </cell>
          <cell r="AA64" t="str">
            <v>Temporary Service – Install &amp; remove – overhead – with transformer</v>
          </cell>
        </row>
        <row r="65">
          <cell r="A65" t="str">
            <v>RESIDENTIAL - HIGH DENSITY [R1]</v>
          </cell>
          <cell r="I65" t="str">
            <v>Rate Rider for Disposition of Deferral/Variance Accounts (2013) - effective until December 31, 2014</v>
          </cell>
          <cell r="AA65" t="str">
            <v>Temporary Service – Install &amp; remove – underground – no transformer</v>
          </cell>
        </row>
        <row r="66">
          <cell r="A66" t="str">
            <v>RESIDENTIAL - LOW DENSITY [R2]</v>
          </cell>
          <cell r="I66" t="str">
            <v>Rate Rider for Disposition of Deferral/Variance Accounts (2013) - effective until May 31, 2014</v>
          </cell>
          <cell r="AA66" t="str">
            <v>Temporary service install &amp; remove – overhead – no transformer</v>
          </cell>
        </row>
        <row r="67">
          <cell r="A67" t="str">
            <v>RESIDENTIAL - MEDIUM DENSITY [R1]</v>
          </cell>
          <cell r="I67" t="str">
            <v>Rate Rider for Disposition of Deferred PILs Variance Account 1562 - effective until March 31, 2016</v>
          </cell>
          <cell r="AA67" t="str">
            <v>Temporary Service Install &amp; Remove – Overhead – With Transformer</v>
          </cell>
        </row>
        <row r="68">
          <cell r="A68" t="str">
            <v>RESIDENTIAL - NORMAL DENSITY [R2]</v>
          </cell>
          <cell r="I68" t="str">
            <v>Rate Rider for Disposition of Deferred PILs Variance Account 1562 (2012) - effective until April 30, 2015</v>
          </cell>
          <cell r="AA68" t="str">
            <v>Temporary Service Install &amp; Remove – Underground – No Transformer</v>
          </cell>
        </row>
        <row r="69">
          <cell r="A69" t="str">
            <v>RESIDENTIAL - TIME OF USE</v>
          </cell>
          <cell r="I69" t="str">
            <v>Rate Rider for Disposition of Deferred PILs Variance Account 1562 (2012) - effective until April 30, 2016</v>
          </cell>
          <cell r="AA69" t="str">
            <v>Temporary service installation and removal – overhead – no transformer</v>
          </cell>
        </row>
        <row r="70">
          <cell r="A70" t="str">
            <v>RESIDENTIAL - URBAN [UR]</v>
          </cell>
          <cell r="I70" t="str">
            <v>Rate Rider for Disposition of Deferred PILs Variance Account 1562 (2nd Installment - 2012) - effective until April 30, 2016</v>
          </cell>
          <cell r="AA70" t="str">
            <v>Temporary service installation and removal – overhead – with transformer</v>
          </cell>
        </row>
        <row r="71">
          <cell r="A71" t="str">
            <v>RESIDENTIAL REGULAR</v>
          </cell>
          <cell r="I71" t="str">
            <v>Rate Rider for Disposition of Deferred PILs Variance Account 1562 (per connection) (2012) - effective until April 30, 2015</v>
          </cell>
          <cell r="AA71" t="str">
            <v>Temporary service installation and removal – underground – no transformer</v>
          </cell>
        </row>
        <row r="72">
          <cell r="A72" t="str">
            <v>RESIDENTIAL SUBURBAN</v>
          </cell>
          <cell r="I72" t="str">
            <v>Rate Rider for Disposition of Deferred PILs Variance Account 1562 (per connection) (2012) - effective until April 30, 2016</v>
          </cell>
        </row>
        <row r="73">
          <cell r="A73" t="str">
            <v>RESIDENTIAL SUBURBAN SEASONAL</v>
          </cell>
          <cell r="I73" t="str">
            <v>Rate Rider for Disposition of Global Adjustment Sub-Account (2011) - effective until April 30, 2015 Applicable only for Non-RPP Customers</v>
          </cell>
        </row>
        <row r="74">
          <cell r="A74" t="str">
            <v>RESIDENTIAL SUBURBAN YEAR ROUND</v>
          </cell>
          <cell r="I74" t="str">
            <v>Rate Rider for Disposition of Global Adjustment Sub-Account (2011) - effective until April 30, 2016 Applicable only for Non-RPP Customers</v>
          </cell>
        </row>
        <row r="75">
          <cell r="A75" t="str">
            <v>RESIDENTIAL URBAN</v>
          </cell>
          <cell r="I75" t="str">
            <v>Rate Rider for Disposition of Global Adjustment Sub-Account (2012) - effective until April 30, 2014 Applicable only for Non-RPP Customers</v>
          </cell>
        </row>
        <row r="76">
          <cell r="A76" t="str">
            <v>RESIDENTIAL URBAN YEAR-ROUND</v>
          </cell>
          <cell r="I76" t="str">
            <v>Rate Rider for Disposition of Global Adjustment Sub-Account (2012) - effective until April 30, 2015 Applicable only for Non-RPP Customers</v>
          </cell>
        </row>
        <row r="77">
          <cell r="A77" t="str">
            <v>SEASONAL RESIDENTIAL</v>
          </cell>
          <cell r="I77" t="str">
            <v>Rate Rider for Disposition of Global Adjustment Sub-Account (2012) - effective until April 30, 2015 Applicatble only for Non-RPP Customers</v>
          </cell>
        </row>
        <row r="78">
          <cell r="A78" t="str">
            <v>SEASONAL RESIDENTIAL - HIGH DENSITY [R3]</v>
          </cell>
          <cell r="I78" t="str">
            <v>Rate Rider for Disposition of Global Adjustment Sub-Account (2012) - effective until April 30, 2016 Applicable only for Non-RPP Customers</v>
          </cell>
        </row>
        <row r="79">
          <cell r="A79" t="str">
            <v>SEASONAL RESIDENTIAL - NORMAL DENSITY [R4]</v>
          </cell>
          <cell r="I79" t="str">
            <v>Rate Rider for Disposition of Global Adjustment Sub-Account (2012) - effective until January 31, 2014. Applicable only for Non-RPP Customers</v>
          </cell>
        </row>
        <row r="80">
          <cell r="A80" t="str">
            <v>SENTINEL LIGHTING</v>
          </cell>
          <cell r="I80" t="str">
            <v>Rate Rider for Disposition of Global Adjustment Sub-Account (2012) - effective until June 30, 2014 Applicable only for Non-RPP Customers</v>
          </cell>
        </row>
        <row r="81">
          <cell r="A81" t="str">
            <v>SMALL COMMERCIAL AND USL - PER CONNECTION</v>
          </cell>
          <cell r="I81" t="str">
            <v>Rate Rider for Disposition of Global Adjustment Sub-Account (2012) Applicable only for Non-RPP Customers - effective until August 31, 2014</v>
          </cell>
        </row>
        <row r="82">
          <cell r="A82" t="str">
            <v>SMALL COMMERCIAL AND USL - PER METER</v>
          </cell>
          <cell r="I82" t="str">
            <v>Rate Rider for Disposition of Global Adjustment Sub-Account (2012) Applicable only to Non-RPP Customers - effective until August 31, 2014</v>
          </cell>
        </row>
        <row r="83">
          <cell r="A83" t="str">
            <v>STANDARD A GENERAL SERVICE AIR ACCESS</v>
          </cell>
          <cell r="I83" t="str">
            <v>Rate Rider for Disposition of Global Adjustment Sub-Account (2013) - effective until April 30, 2014 Applicable only for Non-RPP Customers</v>
          </cell>
        </row>
        <row r="84">
          <cell r="A84" t="str">
            <v>STANDARD A GENERAL SERVICE ROAD/RAIL</v>
          </cell>
          <cell r="I84" t="str">
            <v>Rate Rider for Disposition of Global Adjustment Sub-Account (2013) - effective until April 30, 2015 Applicable only for Non-RPP Customers</v>
          </cell>
        </row>
        <row r="85">
          <cell r="A85" t="str">
            <v>STANDARD A GRID CONNECTED</v>
          </cell>
          <cell r="I85" t="str">
            <v>Rate Rider for Disposition of Global Adjustment Sub-Account (2013) - effective until April 30, 2015 Applicable only for Non-RPP Customers and excluding Wholesale Market Participants</v>
          </cell>
        </row>
        <row r="86">
          <cell r="A86" t="str">
            <v>STANDARD A RESIDENTIAL AIR ACCESS</v>
          </cell>
          <cell r="I86" t="str">
            <v>Rate Rider for Disposition of Global Adjustment Sub-Account (2013) - effective until April 30, 2017 Applicable only for Non-RPP Customers</v>
          </cell>
        </row>
        <row r="87">
          <cell r="A87" t="str">
            <v>STANDARD A RESIDENTIAL ROAD/RAIL</v>
          </cell>
          <cell r="I87" t="str">
            <v>Rate Rider For Disposition of Global Adjustment Sub-Account (2013) - effective until August 31, 2014 Applicable only for Non-RPP Customers</v>
          </cell>
        </row>
        <row r="88">
          <cell r="A88" t="str">
            <v>STANDBY - GENERAL SERVICE 1,000 - 5,000 KW</v>
          </cell>
          <cell r="I88" t="str">
            <v>Rate Rider for Disposition of Global Adjustment Sub-Account (2013) - effective until December 31, 2014 Applicable only for Non-RPP Customers</v>
          </cell>
        </row>
        <row r="89">
          <cell r="A89" t="str">
            <v>STANDBY - GENERAL SERVICE 50 - 1,000 KW</v>
          </cell>
          <cell r="I89" t="str">
            <v>Rate Rider for Disposition of Global Adjustment Sub-Account (2013) - effective until May 31, 2014 Applicable only for Non-RPP Customers</v>
          </cell>
        </row>
        <row r="90">
          <cell r="A90" t="str">
            <v>STANDBY - LARGE USE</v>
          </cell>
          <cell r="I90" t="str">
            <v>Rate Rider for Disposition of Global Adjustment Sub-Account (2014) - effective until December 31, 2014. Applicable only for Non-RPP - Class B Customers</v>
          </cell>
        </row>
        <row r="91">
          <cell r="A91" t="str">
            <v>STANDBY DISTRIBUTION SERVICE</v>
          </cell>
          <cell r="I91" t="str">
            <v>Rate Rider for Disposition of Global Adjustment Sub-Account (2014) - effective until December 31, 2014. Applicable only for Non-RPP Customers</v>
          </cell>
        </row>
        <row r="92">
          <cell r="A92" t="str">
            <v>STANDBY POWER</v>
          </cell>
          <cell r="I92" t="str">
            <v>Rate Rider for Disposition of Global Adjustment Sub-Account (2014) - effective until December 31, 2014. Applicable only for Non-RPP Customers - Class A Customers</v>
          </cell>
        </row>
        <row r="93">
          <cell r="A93" t="str">
            <v>STANDBY POWER - APPROVED ON AN INTERIM BASIS</v>
          </cell>
          <cell r="I93" t="str">
            <v>Rate Rider for Disposition of Global Adjustment Sub-Account (2014) - effective until December 31, 2014. Applicable only for Non-RPP Customers - Interval Metered</v>
          </cell>
        </row>
        <row r="94">
          <cell r="A94" t="str">
            <v>STANDBY POWER GENERAL SERVICE 1,500 TO 4,999 KW</v>
          </cell>
          <cell r="I94" t="str">
            <v>Rate Rider for Disposition of Global Adjustment Sub-Account (2014) - effective until December 31, 2014. Applicable only for Non-RPP Customers - Non Interval Metered</v>
          </cell>
        </row>
        <row r="95">
          <cell r="A95" t="str">
            <v>STANDBY POWER GENERAL SERVICE 50 TO 1,499 KW</v>
          </cell>
          <cell r="I95" t="str">
            <v>Rate Rider for Disposition of Post Retirement Actuarial Gain - effective until March 31, 2025</v>
          </cell>
        </row>
        <row r="96">
          <cell r="A96" t="str">
            <v>STANDBY POWER GENERAL SERVICE LARGE USE</v>
          </cell>
          <cell r="I96" t="str">
            <v>Rate Rider for Disposition of Residual Hisotrical Smart Meter Costs - effective until April 30, 2015</v>
          </cell>
        </row>
        <row r="97">
          <cell r="A97" t="str">
            <v>STREET LIGHTING</v>
          </cell>
          <cell r="I97" t="str">
            <v>Rate Rider for Disposition of Residual Hisotrical Smart Meter Costs - effective until April 30, 2017</v>
          </cell>
        </row>
        <row r="98">
          <cell r="A98" t="str">
            <v>SUB TRANSMISSION [ST]</v>
          </cell>
          <cell r="I98" t="str">
            <v>Rate Rider for Disposition of Residual Historical Smart Meter Costs - effective until April 30, 2014</v>
          </cell>
        </row>
        <row r="99">
          <cell r="A99" t="str">
            <v>UNMETERED SCATTERED LOAD</v>
          </cell>
          <cell r="I99" t="str">
            <v>Rate Rider for Disposition of Residual Historical Smart Meter Costs - effective until April 30, 2016</v>
          </cell>
        </row>
        <row r="100">
          <cell r="A100" t="str">
            <v>URBAN GENERAL SERVICE DEMAND BILLED (50 KW AND ABOVE) [UGD]</v>
          </cell>
          <cell r="I100" t="str">
            <v>Rate Rider for Disposition of Residual Historical Smart Meter Costs - effective until August 31, 2014</v>
          </cell>
        </row>
        <row r="101">
          <cell r="A101" t="str">
            <v>URBAN GENERAL SERVICE ENERGY BILLED (LESS THAN 50 KW) [UGE]</v>
          </cell>
          <cell r="I101" t="str">
            <v>Rate Rider for Disposition of Residual Historical Smart Meter Costs - effective until August 31, 2015</v>
          </cell>
        </row>
        <row r="102">
          <cell r="A102" t="str">
            <v>WESTPORT SEWAGE TREATMENT PLANT</v>
          </cell>
          <cell r="I102" t="str">
            <v>Rate Rider for Disposition of Residual Historical Smart Meter Costs - effective until December 31, 2014</v>
          </cell>
        </row>
        <row r="103">
          <cell r="A103" t="str">
            <v>YEAR-ROUND RESIDENTIAL - R2</v>
          </cell>
          <cell r="I103" t="str">
            <v>Rate Rider for Disposition of Residual Historical Smart Meter Costs – effective until December 31, 2014</v>
          </cell>
        </row>
        <row r="104">
          <cell r="I104" t="str">
            <v>Rate Rider for Disposition of Residual Historical Smart Meter Costs - effective until December 31, 2015</v>
          </cell>
        </row>
        <row r="105">
          <cell r="I105" t="str">
            <v>Rate Rider for Disposition of Residual Historical Smart Meter Costs - effective until December 31, 2016</v>
          </cell>
        </row>
        <row r="106">
          <cell r="I106" t="str">
            <v>Rate Rider for Disposition of Residual Historical Smart Meter Costs - effective until October 31, 2014</v>
          </cell>
        </row>
        <row r="107">
          <cell r="I107" t="str">
            <v>Rate Rider for Disposition of Residual Historical Smart Meter Costs - effective until September 30, 2014</v>
          </cell>
        </row>
        <row r="108">
          <cell r="I108" t="str">
            <v>Rate Rider for Disposition of Residual Historical Smart Meter Costs - Non-Interval Metered 
 - effective until April 30, 2014</v>
          </cell>
        </row>
        <row r="109">
          <cell r="I109" t="str">
            <v>Rate Rider for Disposition of Residual Historical Smart Meter Costs 2 - in effect until the effective 
 date of the next cost of service-based rate order</v>
          </cell>
        </row>
        <row r="110">
          <cell r="I110" t="str">
            <v>Rate Rider for Disposition of Residual Historical Smart Meter Costs 3 - in effect until the effective 
 date of the next cost of service-based rate order</v>
          </cell>
        </row>
        <row r="111">
          <cell r="I111" t="str">
            <v>Rate Rider for Disposition of Residual Incremental Historical Smart Meter Costs - 
 effective until August 31, 2015</v>
          </cell>
        </row>
        <row r="112">
          <cell r="I112" t="str">
            <v>Rate Rider for Disposition of Stranded Meter costs - effective until April 30, 2015</v>
          </cell>
        </row>
        <row r="113">
          <cell r="I113" t="str">
            <v>Rate Rider for Disposition of Stranded Meter Costs - effective until April 30, 2016</v>
          </cell>
        </row>
        <row r="114">
          <cell r="I114" t="str">
            <v>Rate Rider for Disposition of Stranded Meter Costs - effective until April 30, 2017</v>
          </cell>
        </row>
        <row r="115">
          <cell r="I115" t="str">
            <v>Rate Rider for Global Adjustment Sub Account Disposition - effective until April 30, 2016 Applicable only for Non RPP Customers</v>
          </cell>
        </row>
        <row r="116">
          <cell r="I116" t="str">
            <v>Rate Rider for Global Adjustment Sub-Account Disposition 
 Applicable only for Non-RPP Customers – effective until April 30, 2015</v>
          </cell>
        </row>
        <row r="117">
          <cell r="I117" t="str">
            <v>Rate Rider for Global Adjustment Sub-Account Disposition (2014) - effective until April 28, 2016 Applicable only for Non-RPP Customers</v>
          </cell>
        </row>
        <row r="118">
          <cell r="I118" t="str">
            <v>Rate Rider for Global Adjustment Sub-Account Disposition (2014) - effective until April 30, 2015 Applicable only for Non-RPP Customers</v>
          </cell>
        </row>
        <row r="119">
          <cell r="I119" t="str">
            <v>Rate Rider for Global Adjustment Sub-Account Disposition (2014) - effective until December 30, 2015 Applicable only for Non-RPP Customers</v>
          </cell>
        </row>
        <row r="120">
          <cell r="I120" t="str">
            <v>Rate Rider for Global Adjustment Sub-Account Disposition (2014) - effective until December 31, 2014 Applicable only for Non-RPP Customers</v>
          </cell>
        </row>
        <row r="121">
          <cell r="I121" t="str">
            <v>Rate Rider for Global Adjustment Sub-Account Disposition (2014) - effective until December 31, 2015 Applicable only for Non-RPP Customers</v>
          </cell>
        </row>
        <row r="122">
          <cell r="I122" t="str">
            <v>Rate Rider for Global Adjustment Sub-Account Disposition (2014) - effective until December, 2015 Applicable only for Non-RPP Customers</v>
          </cell>
        </row>
        <row r="123">
          <cell r="I123" t="str">
            <v>Rate Rider for Incremental Capital - Distribution Volumetric - effective until April 30, 2016</v>
          </cell>
        </row>
        <row r="124">
          <cell r="I124" t="str">
            <v>Rate Rider for Incremental Capital - Service Charge - effective until April 30, 2016</v>
          </cell>
        </row>
        <row r="125">
          <cell r="I125" t="str">
            <v>Rate Rider for Incremental Capital (2012) - effective until April 30, 2015</v>
          </cell>
        </row>
        <row r="126">
          <cell r="I126" t="str">
            <v>Rate Rider for Lost Revenue Adjustment Mechanism Variance Account (LRAMVA) Recovery 
 (2012 CDM Activities) - effective until April 30, 2015</v>
          </cell>
        </row>
        <row r="127">
          <cell r="I127" t="str">
            <v>Rate Rider for Recover of Residual Historical Smart meter Costs - effective until June 30, 2014</v>
          </cell>
        </row>
        <row r="128">
          <cell r="I128" t="str">
            <v>Rate Rider for Recovery of CGAAP/CWIP Differential - in effect until December 31, 2016</v>
          </cell>
        </row>
        <row r="129">
          <cell r="I129" t="str">
            <v>Rate Rider for Recovery of Foregone Revenue - effective until April 30, 2015</v>
          </cell>
        </row>
        <row r="130">
          <cell r="I130" t="str">
            <v>Rate Rider for Recovery of Forgone Revenue - effective until April 30, 2015</v>
          </cell>
        </row>
        <row r="131">
          <cell r="I131" t="str">
            <v>Rate Rider for Recovery of Forgone Revenue - effective until December 31, 2014</v>
          </cell>
        </row>
        <row r="132">
          <cell r="I132" t="str">
            <v>Rate Rider for Recovery of Green Energy Act related costs - effective until December 31, 2014</v>
          </cell>
        </row>
        <row r="133">
          <cell r="I133" t="str">
            <v>Rate Rider for Recovery of Incremental Capital (2013) - in effect until the effective date of the next cost of service-based rate order</v>
          </cell>
        </row>
        <row r="134">
          <cell r="I134" t="str">
            <v>Rate Rider for Recovery of Incremental Capital (2013) - in effect until the effective date of the
 next cost of service-based rate order</v>
          </cell>
        </row>
        <row r="135">
          <cell r="I135" t="str">
            <v>Rate Rider for Recovery of Incremental Capital (2013) (per connection) - in effect until the effective date of 
 the next cost of service-based rate order</v>
          </cell>
        </row>
        <row r="136">
          <cell r="I136" t="str">
            <v>Rate Rider for Recovery of Incremental Capital (2013) (per connection)- in effect until the effective date of the next cost of service-based rate order</v>
          </cell>
        </row>
        <row r="137">
          <cell r="I137" t="str">
            <v>Rate Rider for Recovery of Incremental Capital Costs</v>
          </cell>
        </row>
        <row r="138">
          <cell r="I138" t="str">
            <v>Rate Rider for Recovery of Incremental Capital Costs - effective until April 30, 2015</v>
          </cell>
        </row>
        <row r="139">
          <cell r="I139" t="str">
            <v>Rate Rider for Recovery of Lost Revenue Adjustment Mechanism ( LRAM)/Shared Savings Mechanism (SSM) (2012) - effective until August 31, 2014</v>
          </cell>
        </row>
        <row r="140">
          <cell r="I140" t="str">
            <v>Rate Rider for Recovery of Lost Revenue Adjustment Mechanism (2013) - effective until December 31, 2014</v>
          </cell>
        </row>
        <row r="141">
          <cell r="I141" t="str">
            <v>Rate Rider for Recovery of Lost Revenue Adjustment Mechanism (LRAM) - effective until April 30, 2016</v>
          </cell>
        </row>
        <row r="142">
          <cell r="I142" t="str">
            <v>Rate Rider for Recovery of Lost Revenue Adjustment Mechanism (LRAM) (pre-2011 CDM Activities) - effective until April 30, 2015</v>
          </cell>
        </row>
        <row r="143">
          <cell r="I143" t="str">
            <v>Rate Rider for Recovery of Lost Revenue Adjustment Mechanism (LRAM) (pre-2011 CDM Activities) (2013) - effective until April 30, 2015</v>
          </cell>
        </row>
        <row r="144">
          <cell r="I144" t="str">
            <v>Rate Rider for Recovery of Lost Revenue Adjustment Mechanism (LRAM)/Shared Savings</v>
          </cell>
        </row>
        <row r="145">
          <cell r="I145" t="str">
            <v>Rate Rider for Recovery of Lost Revenue Adjustment Mechanism (LRAM)/Shared Savings Mechanism (SSM) - effective until December 31, 2014 and applicable in the service area excluding the former service area of Clinton Power</v>
          </cell>
        </row>
        <row r="146">
          <cell r="I146" t="str">
            <v>Rate Rider for Recovery of Lost Revenue Adjustment Mechanism (LRAM)/Shared Savings Mechanism (SSM) - effective until December 31, 2014 and applicable in the service area excluding the former service areas of Clinton Power and West Perth Power</v>
          </cell>
        </row>
        <row r="147">
          <cell r="I147" t="str">
            <v>Rate Rider for Recovery of Lost Revenue Adjustment Mechanism (LRAM)/Shared Savings Mechanism (SSM) - effective until December 31, 2014 and applicable only in the former service area of Clinton Power</v>
          </cell>
        </row>
        <row r="148">
          <cell r="I148" t="str">
            <v>Rate Rider for Recovery of Lost Revenue Adjustment Mechanism (LRAM)/Shared Savings Mechanism (SSM) - effective until December 31, 2014 and applicable only in the former service area of West Perth Power</v>
          </cell>
        </row>
        <row r="149">
          <cell r="I149" t="str">
            <v>Rate Rider for Recovery of Lost Revenue Adjustment Mechanism (LRAM)/Shared Savings Mechanism (SSM) - effective until March 31, 2016</v>
          </cell>
        </row>
        <row r="150">
          <cell r="I150" t="str">
            <v>Rate Rider for Recovery of Lost Revenue Adjustment Mechanism (LRAM)/Shared Savings Mechanism (SSM) (2012) - effective until August 31, 2014</v>
          </cell>
        </row>
        <row r="151">
          <cell r="I151" t="str">
            <v>Rate Rider for Recovery of Lost Revenue Adjustment Mechanism (LRAM)/Shared Savings Mechanism (SSM) Recovery - effective until April 30, 2015</v>
          </cell>
        </row>
        <row r="152">
          <cell r="I152" t="str">
            <v>Rate Rider for Recovery of Lost Revenue Adjustment Mechanism Variance Account (LRAMVA) (2014) - effective until April 30, 2015</v>
          </cell>
        </row>
        <row r="153">
          <cell r="I153" t="str">
            <v>Rate Rider for Recovery of Residual Historical Smart Meter Costs - effective July 1, 2012 - April 30, 2016</v>
          </cell>
        </row>
        <row r="154">
          <cell r="I154" t="str">
            <v>Rate Rider for Recovery of Smart Meter Incremental Revenue Requirement - effective until the date of the next cost of service-based rate order</v>
          </cell>
        </row>
        <row r="155">
          <cell r="I155" t="str">
            <v>Rate Rider for Recovery of Smart Meter Incremental Revenue Requirement - effective until the effective date of the next cost of service-based rate order, or October 31, 2017, whichever occurs earlier</v>
          </cell>
        </row>
        <row r="156">
          <cell r="I156" t="str">
            <v>Rate Rider for Recovery of Smart Meter Incremental Revenue Requirement - in effect until the effective date of the next cost of service-based rate order</v>
          </cell>
        </row>
        <row r="157">
          <cell r="I157" t="str">
            <v>Rate Rider for Recovery of Smart Meter Incremental Revenue Requirement - Non-Interval Metered - in effect until the effective date of the next cost of service-based rate order</v>
          </cell>
        </row>
        <row r="158">
          <cell r="I158" t="str">
            <v>Rate Rider for Recovery of Smart Meter Incremental Revenue Requirements - in effect until the effective date of the next cost of service application</v>
          </cell>
        </row>
        <row r="159">
          <cell r="I159" t="str">
            <v>Rate Rider for Recovery of Smart Meter Stranded Assets - effective until April 30, 2016</v>
          </cell>
        </row>
        <row r="160">
          <cell r="I160" t="str">
            <v>Rate Rider for Recovery of Storm Damage Costs - effective until August 31, 2017</v>
          </cell>
        </row>
        <row r="161">
          <cell r="I161" t="str">
            <v>Rate Rider for Recovery of Stranded Assets - effective until April 30, 2016</v>
          </cell>
        </row>
        <row r="162">
          <cell r="I162" t="str">
            <v>Rate Rider for Recovery of Stranded Meter Assets - effective July 1, 2012 - April 30, 2016</v>
          </cell>
        </row>
        <row r="163">
          <cell r="I163" t="str">
            <v>Rate Rider for Recovery of Stranded Meter Assets – effective until April 30, 2015</v>
          </cell>
        </row>
        <row r="164">
          <cell r="I164" t="str">
            <v>Rate Rider for Recovery of Stranded Meter Assets - effective until April 30, 2016</v>
          </cell>
        </row>
        <row r="165">
          <cell r="I165" t="str">
            <v>Rate Rider for Recovery of Stranded Meter Assets - effective until April 30, 2017</v>
          </cell>
        </row>
        <row r="166">
          <cell r="I166" t="str">
            <v>Rate Rider for Recovery of Stranded Meter Assets - effective until August 31, 2015</v>
          </cell>
        </row>
        <row r="167">
          <cell r="I167" t="str">
            <v>Rate Rider for Recovery of Stranded Meter Assets - effective until August 31, 2017</v>
          </cell>
        </row>
        <row r="168">
          <cell r="I168" t="str">
            <v>Rate Rider for Recovery of Stranded Meter Assets - effective until December 31, 2014</v>
          </cell>
        </row>
        <row r="169">
          <cell r="I169" t="str">
            <v>Rate Rider for Recovery of Stranded Meter Assets - effective until December 31, 2015</v>
          </cell>
        </row>
        <row r="170">
          <cell r="I170" t="str">
            <v>Rate Rider for Recovery of Stranded Meter Assets - effective until June 30, 2016</v>
          </cell>
        </row>
        <row r="171">
          <cell r="I171" t="str">
            <v>Rate Rider for Recovery of Stranded Meter Assets - effective until March 31, 2016</v>
          </cell>
        </row>
        <row r="172">
          <cell r="I172" t="str">
            <v>Rate Rider for Recovery of Stranded Meter Assets - effective until May 31, 2014</v>
          </cell>
        </row>
        <row r="173">
          <cell r="I173" t="str">
            <v>Rate Rider for Reversal of Deferral/Variance Account Disposition (2011) - effective until April 30, 2015</v>
          </cell>
        </row>
        <row r="174">
          <cell r="I174" t="str">
            <v>Rate Rider for Smart Meter Disposition - effective until April 30, 2016</v>
          </cell>
        </row>
        <row r="175">
          <cell r="I175" t="str">
            <v>Rate Rider for Smart Meter Incremental Revenue Requirement - in effect until the effective date of the next cost of service-based rate order</v>
          </cell>
        </row>
        <row r="176">
          <cell r="I176" t="str">
            <v>Rate Rider for Smart Metering Entity Charge - effective until October 31, 2018</v>
          </cell>
        </row>
        <row r="177">
          <cell r="I177" t="str">
            <v>Rate Rider for Stranded Meter Cost Recovery - effective until April 30, 2017</v>
          </cell>
        </row>
        <row r="178">
          <cell r="I178" t="str">
            <v>Rate Rider for Tax Change</v>
          </cell>
        </row>
        <row r="179">
          <cell r="I179" t="str">
            <v>Rate Rider for Tax Change - effective until April 30, 2015</v>
          </cell>
        </row>
        <row r="180">
          <cell r="I180" t="str">
            <v>Rate Rider for Tax Change (2014) - effective until April 30, 2015</v>
          </cell>
        </row>
        <row r="181">
          <cell r="I181" t="str">
            <v>Retail Transmission Rate - Line and Transformation Connection Service Rate</v>
          </cell>
        </row>
        <row r="182">
          <cell r="I182" t="str">
            <v>Retail Transmission Rate - Line and Transformation Connection Service Rate - (less than 1,000 kW)</v>
          </cell>
        </row>
        <row r="183">
          <cell r="I183" t="str">
            <v>Retail Transmission Rate - Line and Transformation Connection Service Rate - Interval Metered</v>
          </cell>
        </row>
        <row r="184">
          <cell r="I184" t="str">
            <v>Retail Transmission Rate - Line and Transformation Connection Service Rate - Interval Metered (1,000 to 4,999 kW)</v>
          </cell>
        </row>
        <row r="185">
          <cell r="I185" t="str">
            <v>Retail Transmission Rate - Line and Transformation Connection Service Rate - Interval Metered (less than 1,000 kW)</v>
          </cell>
        </row>
        <row r="186">
          <cell r="I186" t="str">
            <v>Retail Transmission Rate - Line and Transformation Connection Service Rate - Interval Metered &lt; 1,000 kW</v>
          </cell>
        </row>
        <row r="187">
          <cell r="I187" t="str">
            <v>Retail Transmission Rate - Line and Transformation Connection Service Rate - Interval Metered &gt; 1,000 kW</v>
          </cell>
        </row>
        <row r="188">
          <cell r="I188" t="str">
            <v>Retail Transmission Rate - Line and Transformation Connection Service Rate FOR ALL SERVICE AREAS EXCEPT HENSALL</v>
          </cell>
        </row>
        <row r="189">
          <cell r="I189" t="str">
            <v>Retail Transmission Rate - Line Connection Service Rate</v>
          </cell>
        </row>
        <row r="190">
          <cell r="I190" t="str">
            <v>Retail Transmission Rate - Network Service Rate</v>
          </cell>
        </row>
        <row r="191">
          <cell r="I191" t="str">
            <v>Retail Transmission Rate - Network Service Rate - (less than 1,000 kW)</v>
          </cell>
        </row>
        <row r="192">
          <cell r="I192" t="str">
            <v>Retail Transmission Rate - Network Service Rate - Interval Metered</v>
          </cell>
        </row>
        <row r="193">
          <cell r="I193" t="str">
            <v>Retail Transmission Rate - Network Service Rate - Interval Metered (1,000 to 4,999 kW)</v>
          </cell>
        </row>
        <row r="194">
          <cell r="I194" t="str">
            <v>Retail Transmission Rate - Network Service Rate - Interval Metered (less than 1,000 kW)</v>
          </cell>
        </row>
        <row r="195">
          <cell r="I195" t="str">
            <v>Retail Transmission Rate - Network Service Rate - Interval Metered &gt; 1,000 kW</v>
          </cell>
        </row>
        <row r="196">
          <cell r="I196" t="str">
            <v>Retail Transmission Rate - Transformation Connection Service Rate</v>
          </cell>
        </row>
        <row r="197">
          <cell r="I197" t="str">
            <v>Rider for Global Adjustment Sub-Account Disposition (2012) - effective until April 30, 2016 Applicable only for Non-RPP Customers</v>
          </cell>
        </row>
        <row r="198">
          <cell r="I198" t="str">
            <v>Rural or Remote Electricity Rate Protection Charge (RRRP)</v>
          </cell>
        </row>
        <row r="199">
          <cell r="I199" t="str">
            <v>Sentinel lights (dusk-to-dawn) connected to unmetered wires will have a flat rate monthly energy charge added to the regular customer bill. Further servicing details are available in the distributor’s Conditions of Service.</v>
          </cell>
        </row>
        <row r="200">
          <cell r="I200" t="str">
            <v>Service Charge</v>
          </cell>
        </row>
        <row r="201">
          <cell r="I201" t="str">
            <v>Service Charge (per connection)</v>
          </cell>
        </row>
        <row r="202">
          <cell r="I202" t="str">
            <v>Service Charge (per customer)</v>
          </cell>
        </row>
        <row r="203">
          <cell r="I203" t="str">
            <v>Service Charge (per light)</v>
          </cell>
        </row>
        <row r="204">
          <cell r="I204" t="str">
            <v>Smart Grid Funding Adder (2014) - in effect until December 31, 2014</v>
          </cell>
        </row>
        <row r="205">
          <cell r="I205" t="str">
            <v>Smart Meter Disposition Rider</v>
          </cell>
        </row>
        <row r="206">
          <cell r="I206" t="str">
            <v>Smart Meter Entity Charge</v>
          </cell>
        </row>
        <row r="207">
          <cell r="I207" t="str">
            <v>Smart Meter Incremental Revenue Requirement Rate Rider</v>
          </cell>
        </row>
        <row r="208">
          <cell r="I208" t="str">
            <v>Standard Supply Service - Administrative Charge (if applicable)</v>
          </cell>
        </row>
        <row r="209">
          <cell r="I209" t="str">
            <v>Standby Charge - for a month where standby power is not provided, the charge is based on the applicable General Service 50 to 4,999 kW or Large Use Distribution Volumetric Charge applied to the contracted amount (e.g. Nameplate rating of generating facility).</v>
          </cell>
        </row>
        <row r="210">
          <cell r="I210" t="str">
            <v>Standby Charge - for a month where standby power is not provided. The charge is applied to the amount of reserved load transfer capacity contracted or the amount of monthly peak load displaced by a generating facility</v>
          </cell>
        </row>
        <row r="211">
          <cell r="I211" t="str">
            <v>Standby Charge - for a month where standby power is not provided. The charge is applied to the contracted amount (e.g. nameplate rating of the generation facility).</v>
          </cell>
        </row>
        <row r="212">
          <cell r="I212" t="str">
            <v>Wholesale Market Service Rate</v>
          </cell>
        </row>
      </sheetData>
      <sheetData sheetId="55"/>
      <sheetData sheetId="56"/>
      <sheetData sheetId="5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ClassRevenues"/>
      <sheetName val="ExistingRatesDetails"/>
      <sheetName val="ExistingRatesSummary"/>
      <sheetName val="LoadForecastDetails"/>
      <sheetName val="LoadForecastSummary"/>
      <sheetName val="Refs"/>
    </sheetNames>
    <sheetDataSet>
      <sheetData sheetId="0" refreshError="1">
        <row r="8">
          <cell r="C8" t="str">
            <v>C:\Documents and Settings\jcochrane.ERA-INC\My Documents\2008EDR\FTYv1.3</v>
          </cell>
        </row>
      </sheetData>
      <sheetData sheetId="1"/>
      <sheetData sheetId="2"/>
      <sheetData sheetId="3"/>
      <sheetData sheetId="4"/>
      <sheetData sheetId="5"/>
      <sheetData sheetId="6" refreshError="1">
        <row r="2">
          <cell r="B2" t="str">
            <v>Horizon_Utilities_Corporation_Detailed_CA_model_Run2.xls</v>
          </cell>
        </row>
        <row r="3">
          <cell r="B3" t="str">
            <v>'[Horizon_Utilities_Corporation_Detailed_CA_model_Run2.xls]I2 LDC class'!$C:$G</v>
          </cell>
        </row>
        <row r="4">
          <cell r="B4" t="str">
            <v>'[Horizon_Utilities_Corporation_Detailed_CA_model_Run2.xls]O1 Revenue to cost|RR'!$D$17:$W$17</v>
          </cell>
        </row>
        <row r="5">
          <cell r="B5" t="str">
            <v>Revenue Requirement (includes NI)</v>
          </cell>
        </row>
        <row r="6">
          <cell r="B6">
            <v>92033309.222477198</v>
          </cell>
        </row>
        <row r="7">
          <cell r="B7" t="str">
            <v>'[Horizon_Utilities_Corporation_Detailed_CA_model_Run2.xls]O1 Revenue to cost|RR'!$B:$W</v>
          </cell>
        </row>
        <row r="8">
          <cell r="B8">
            <v>498976676.05552793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climate.weather.gc.ca/climateData/dailydata_e.html?timeframe=2&amp;Prov=&amp;StationID=7844&amp;dlyRange=1992-12-02%7C2014-11-06&amp;Year=2014&amp;Month=10&amp;cmdB2=G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N97"/>
  <sheetViews>
    <sheetView tabSelected="1" zoomScale="90" zoomScaleNormal="90" workbookViewId="0">
      <pane xSplit="1" ySplit="3" topLeftCell="B4" activePane="bottomRight" state="frozen"/>
      <selection pane="topRight" activeCell="B1" sqref="B1"/>
      <selection pane="bottomLeft" activeCell="A4" sqref="A4"/>
      <selection pane="bottomRight" activeCell="P46" sqref="P46"/>
    </sheetView>
  </sheetViews>
  <sheetFormatPr defaultRowHeight="12.75"/>
  <cols>
    <col min="1" max="1" width="34.28515625" customWidth="1"/>
    <col min="2" max="2" width="12.5703125" style="1" customWidth="1"/>
    <col min="3" max="3" width="14.140625" style="1" bestFit="1" customWidth="1"/>
    <col min="4" max="4" width="13.5703125" style="1" customWidth="1"/>
    <col min="5" max="5" width="12.7109375" style="1" customWidth="1"/>
    <col min="6" max="6" width="13" style="1" customWidth="1"/>
    <col min="7" max="7" width="14.28515625" style="1" bestFit="1" customWidth="1"/>
    <col min="8" max="8" width="12.85546875" style="25" customWidth="1"/>
    <col min="9" max="9" width="14" style="26" bestFit="1" customWidth="1"/>
    <col min="10" max="10" width="14" bestFit="1" customWidth="1"/>
    <col min="11" max="13" width="12.7109375" style="11" bestFit="1" customWidth="1"/>
    <col min="14" max="14" width="11.140625" bestFit="1" customWidth="1"/>
  </cols>
  <sheetData>
    <row r="1" spans="1:13" ht="15.75">
      <c r="A1" s="405" t="s">
        <v>105</v>
      </c>
      <c r="H1" s="8"/>
      <c r="I1" s="11"/>
    </row>
    <row r="2" spans="1:13" ht="17.25" customHeight="1">
      <c r="A2" s="406" t="s">
        <v>146</v>
      </c>
      <c r="H2" s="8"/>
      <c r="I2" s="11"/>
    </row>
    <row r="3" spans="1:13" s="78" customFormat="1" ht="38.25" customHeight="1">
      <c r="B3" s="103" t="s">
        <v>109</v>
      </c>
      <c r="C3" s="103" t="s">
        <v>110</v>
      </c>
      <c r="D3" s="103" t="s">
        <v>111</v>
      </c>
      <c r="E3" s="103" t="s">
        <v>112</v>
      </c>
      <c r="F3" s="103" t="s">
        <v>113</v>
      </c>
      <c r="G3" s="103" t="s">
        <v>114</v>
      </c>
      <c r="H3" s="103" t="s">
        <v>115</v>
      </c>
      <c r="I3" s="103" t="s">
        <v>116</v>
      </c>
      <c r="J3" s="103" t="s">
        <v>117</v>
      </c>
      <c r="K3" s="103" t="s">
        <v>118</v>
      </c>
      <c r="L3" s="123" t="s">
        <v>61</v>
      </c>
      <c r="M3" s="123" t="s">
        <v>60</v>
      </c>
    </row>
    <row r="4" spans="1:13">
      <c r="A4" s="134" t="s">
        <v>36</v>
      </c>
      <c r="B4" s="10">
        <v>99177534.699999988</v>
      </c>
      <c r="C4" s="10">
        <v>99726774.810000017</v>
      </c>
      <c r="D4" s="10">
        <v>101905199.3</v>
      </c>
      <c r="E4" s="10">
        <v>100510260.57000001</v>
      </c>
      <c r="F4" s="10">
        <v>93415381.520000011</v>
      </c>
      <c r="G4" s="10">
        <v>102608264.83</v>
      </c>
      <c r="H4" s="27">
        <v>105625698.06999999</v>
      </c>
      <c r="I4" s="9">
        <v>108411816.52</v>
      </c>
      <c r="J4" s="4">
        <v>110314059.5</v>
      </c>
      <c r="K4" s="9">
        <v>112420511.94999999</v>
      </c>
      <c r="L4" s="9"/>
      <c r="M4" s="9"/>
    </row>
    <row r="5" spans="1:13">
      <c r="A5" s="134" t="s">
        <v>37</v>
      </c>
      <c r="B5" s="10">
        <v>100203868.4013779</v>
      </c>
      <c r="C5" s="10">
        <v>99566096.626833707</v>
      </c>
      <c r="D5" s="10">
        <v>101456606.44536975</v>
      </c>
      <c r="E5" s="10">
        <v>99715122.484360456</v>
      </c>
      <c r="F5" s="10">
        <v>96051560.591529012</v>
      </c>
      <c r="G5" s="10">
        <v>101470115.44450995</v>
      </c>
      <c r="H5" s="27">
        <v>104257827.3316236</v>
      </c>
      <c r="I5" s="27">
        <v>105015880.2212664</v>
      </c>
      <c r="J5" s="4">
        <v>111948345.5746564</v>
      </c>
      <c r="K5" s="9">
        <v>114430078.64847314</v>
      </c>
      <c r="L5" s="402">
        <f>'2. Purchased Power Model'!P134</f>
        <v>111874945.39821737</v>
      </c>
      <c r="M5" s="402">
        <f>'2. Purchased Power Model'!P146</f>
        <v>113503938.53592539</v>
      </c>
    </row>
    <row r="6" spans="1:13">
      <c r="A6" s="100" t="s">
        <v>3</v>
      </c>
      <c r="B6" s="19">
        <v>1.0348449419341267E-2</v>
      </c>
      <c r="C6" s="19">
        <v>-1.6111839921870042E-3</v>
      </c>
      <c r="D6" s="19">
        <v>-4.4020605200881715E-3</v>
      </c>
      <c r="E6" s="19">
        <v>-7.9110140709045349E-3</v>
      </c>
      <c r="F6" s="19">
        <v>2.8219967939269203E-2</v>
      </c>
      <c r="G6" s="426">
        <v>-1.1092180414274773E-2</v>
      </c>
      <c r="H6" s="425">
        <v>-1.2950169924272425E-2</v>
      </c>
      <c r="I6" s="425">
        <v>-3.1324411007420984E-2</v>
      </c>
      <c r="J6" s="19">
        <v>1.4814848461418438E-2</v>
      </c>
      <c r="K6" s="32">
        <v>1.7875445180030206E-2</v>
      </c>
      <c r="L6" s="8"/>
      <c r="M6" s="8"/>
    </row>
    <row r="7" spans="1:13">
      <c r="A7" s="134" t="s">
        <v>54</v>
      </c>
      <c r="B7" s="19"/>
      <c r="C7" s="19"/>
      <c r="D7" s="19"/>
      <c r="E7" s="19"/>
      <c r="F7" s="19"/>
      <c r="G7" s="10">
        <v>0</v>
      </c>
      <c r="H7" s="10">
        <v>0</v>
      </c>
      <c r="I7" s="10">
        <v>0</v>
      </c>
      <c r="J7" s="10">
        <v>0</v>
      </c>
      <c r="K7" s="10">
        <v>0</v>
      </c>
      <c r="L7" s="211">
        <v>-698121.02880080836</v>
      </c>
      <c r="M7" s="211">
        <v>-1748973.9596973045</v>
      </c>
    </row>
    <row r="8" spans="1:13">
      <c r="A8" s="134" t="s">
        <v>55</v>
      </c>
      <c r="B8" s="19"/>
      <c r="C8" s="19"/>
      <c r="D8" s="19"/>
      <c r="E8" s="19"/>
      <c r="F8" s="19"/>
      <c r="G8" s="19"/>
      <c r="H8" s="32"/>
      <c r="I8" s="32"/>
      <c r="J8" s="19"/>
      <c r="K8" s="32"/>
      <c r="L8" s="37">
        <v>111176824.36941655</v>
      </c>
      <c r="M8" s="37">
        <v>111754964.57622808</v>
      </c>
    </row>
    <row r="9" spans="1:13">
      <c r="A9" s="7"/>
      <c r="B9" s="18"/>
      <c r="C9" s="18"/>
      <c r="D9" s="18"/>
      <c r="E9" s="18"/>
      <c r="F9" s="18"/>
      <c r="G9" s="18"/>
      <c r="H9" s="28"/>
      <c r="I9" s="11"/>
      <c r="J9" s="1"/>
      <c r="K9" s="8"/>
      <c r="L9" s="8"/>
      <c r="M9" s="8"/>
    </row>
    <row r="10" spans="1:13">
      <c r="A10" s="134" t="s">
        <v>56</v>
      </c>
      <c r="B10" s="10">
        <v>92239845</v>
      </c>
      <c r="C10" s="10">
        <v>93628881</v>
      </c>
      <c r="D10" s="10">
        <v>95248613.280000001</v>
      </c>
      <c r="E10" s="10">
        <v>93522519.969999999</v>
      </c>
      <c r="F10" s="10">
        <v>86446480.75</v>
      </c>
      <c r="G10" s="10">
        <v>96062449.620000005</v>
      </c>
      <c r="H10" s="27">
        <v>99140087.189999998</v>
      </c>
      <c r="I10" s="37">
        <v>101548387.71999998</v>
      </c>
      <c r="J10" s="4">
        <v>103789320.39</v>
      </c>
      <c r="K10" s="9">
        <v>105637369.43999998</v>
      </c>
      <c r="L10" s="9">
        <v>104033470.06201707</v>
      </c>
      <c r="M10" s="9">
        <v>104574463.49511895</v>
      </c>
    </row>
    <row r="11" spans="1:13">
      <c r="A11" s="7"/>
      <c r="B11" s="18"/>
      <c r="C11" s="18"/>
      <c r="D11" s="18"/>
      <c r="E11" s="18"/>
      <c r="F11" s="18"/>
      <c r="G11" s="18"/>
      <c r="H11" s="8"/>
      <c r="I11" s="11"/>
      <c r="J11" s="1"/>
      <c r="K11" s="33"/>
      <c r="L11" s="8"/>
      <c r="M11" s="8"/>
    </row>
    <row r="12" spans="1:13" ht="28.5" customHeight="1">
      <c r="A12" s="141" t="s">
        <v>38</v>
      </c>
      <c r="H12" s="8"/>
      <c r="I12" s="11"/>
      <c r="J12" s="1"/>
      <c r="K12" s="8"/>
      <c r="L12" s="8"/>
      <c r="M12" s="8"/>
    </row>
    <row r="13" spans="1:13">
      <c r="A13" s="92" t="s">
        <v>0</v>
      </c>
      <c r="H13" s="8"/>
      <c r="I13" s="11"/>
      <c r="J13" s="1"/>
      <c r="K13" s="8"/>
      <c r="L13" s="8"/>
      <c r="M13" s="8"/>
    </row>
    <row r="14" spans="1:13">
      <c r="A14" s="3" t="s">
        <v>30</v>
      </c>
      <c r="B14" s="4">
        <v>2868.6666666666665</v>
      </c>
      <c r="C14" s="4">
        <v>2923.3333333333335</v>
      </c>
      <c r="D14" s="4">
        <v>2958.75</v>
      </c>
      <c r="E14" s="4">
        <v>3002.1666666666665</v>
      </c>
      <c r="F14" s="4">
        <v>3037.25</v>
      </c>
      <c r="G14" s="4">
        <v>3072.9166666666665</v>
      </c>
      <c r="H14" s="9">
        <v>3103.25</v>
      </c>
      <c r="I14" s="9">
        <v>3126.3333333333335</v>
      </c>
      <c r="J14" s="4">
        <v>3160.5</v>
      </c>
      <c r="K14" s="9">
        <v>3190.4166666666665</v>
      </c>
      <c r="L14" s="9">
        <v>3220.4870785701391</v>
      </c>
      <c r="M14" s="9">
        <v>3250.8409110316511</v>
      </c>
    </row>
    <row r="15" spans="1:13">
      <c r="A15" s="3" t="s">
        <v>31</v>
      </c>
      <c r="B15" s="4">
        <v>25217181</v>
      </c>
      <c r="C15" s="4">
        <v>25227824</v>
      </c>
      <c r="D15" s="4">
        <v>25023794</v>
      </c>
      <c r="E15" s="4">
        <v>25142788</v>
      </c>
      <c r="F15" s="4">
        <v>25158787</v>
      </c>
      <c r="G15" s="4">
        <v>25200723</v>
      </c>
      <c r="H15" s="9">
        <v>25802534</v>
      </c>
      <c r="I15" s="9">
        <v>24795446.939999998</v>
      </c>
      <c r="J15" s="22">
        <v>25357834.73</v>
      </c>
      <c r="K15" s="9">
        <v>25941255.799999997</v>
      </c>
      <c r="L15" s="9">
        <v>25871119.544909254</v>
      </c>
      <c r="M15" s="9">
        <v>27001751.162906729</v>
      </c>
    </row>
    <row r="16" spans="1:13">
      <c r="H16" s="8"/>
      <c r="I16" s="11"/>
      <c r="J16" s="22"/>
      <c r="K16" s="8"/>
      <c r="L16" s="8"/>
      <c r="M16" s="8"/>
    </row>
    <row r="17" spans="1:14">
      <c r="A17" s="92" t="s">
        <v>106</v>
      </c>
      <c r="H17" s="8"/>
      <c r="I17" s="11"/>
      <c r="J17" s="29"/>
      <c r="K17" s="8"/>
      <c r="L17" s="8"/>
      <c r="M17" s="8"/>
    </row>
    <row r="18" spans="1:14">
      <c r="A18" s="3" t="s">
        <v>30</v>
      </c>
      <c r="B18" s="4">
        <v>462.25</v>
      </c>
      <c r="C18" s="4">
        <v>455.08333333333331</v>
      </c>
      <c r="D18" s="4">
        <v>455.25</v>
      </c>
      <c r="E18" s="4">
        <v>463.58333333333331</v>
      </c>
      <c r="F18" s="4">
        <v>468.25</v>
      </c>
      <c r="G18" s="4">
        <v>479</v>
      </c>
      <c r="H18" s="9">
        <v>477.75</v>
      </c>
      <c r="I18" s="9">
        <v>477.75</v>
      </c>
      <c r="J18" s="4">
        <v>474.25</v>
      </c>
      <c r="K18" s="9">
        <v>473.08333333333331</v>
      </c>
      <c r="L18" s="9">
        <v>474.30260168008766</v>
      </c>
      <c r="M18" s="9">
        <v>475.52501242311058</v>
      </c>
    </row>
    <row r="19" spans="1:14">
      <c r="A19" s="3" t="s">
        <v>31</v>
      </c>
      <c r="B19" s="4">
        <v>12036675</v>
      </c>
      <c r="C19" s="4">
        <v>11886853</v>
      </c>
      <c r="D19" s="4">
        <v>11930026</v>
      </c>
      <c r="E19" s="4">
        <v>11678034</v>
      </c>
      <c r="F19" s="4">
        <v>11573828</v>
      </c>
      <c r="G19" s="4">
        <v>11323787</v>
      </c>
      <c r="H19" s="9">
        <v>11781553.35</v>
      </c>
      <c r="I19" s="9">
        <v>11710252.590000002</v>
      </c>
      <c r="J19" s="4">
        <v>12012886.120000001</v>
      </c>
      <c r="K19" s="9">
        <v>11877868.299999999</v>
      </c>
      <c r="L19" s="9">
        <v>11819832.858061712</v>
      </c>
      <c r="M19" s="9">
        <v>12309393.250706743</v>
      </c>
    </row>
    <row r="20" spans="1:14">
      <c r="H20" s="8"/>
      <c r="I20" s="9"/>
      <c r="J20" s="1"/>
      <c r="K20" s="8"/>
      <c r="L20" s="8"/>
      <c r="M20" s="8"/>
    </row>
    <row r="21" spans="1:14">
      <c r="A21" s="92" t="s">
        <v>107</v>
      </c>
      <c r="H21" s="8"/>
      <c r="I21" s="9"/>
      <c r="J21" s="1"/>
      <c r="K21" s="8"/>
      <c r="L21" s="8"/>
      <c r="M21" s="8"/>
    </row>
    <row r="22" spans="1:14">
      <c r="A22" s="3" t="s">
        <v>30</v>
      </c>
      <c r="B22" s="4">
        <v>39.583333333333336</v>
      </c>
      <c r="C22" s="4">
        <v>38.416666666666664</v>
      </c>
      <c r="D22" s="4">
        <v>38.75</v>
      </c>
      <c r="E22" s="4">
        <v>41</v>
      </c>
      <c r="F22" s="4">
        <v>43.083333333333336</v>
      </c>
      <c r="G22" s="4">
        <v>39.666666666666664</v>
      </c>
      <c r="H22" s="9">
        <v>38.333333333333336</v>
      </c>
      <c r="I22" s="9">
        <v>37.666666666666664</v>
      </c>
      <c r="J22" s="4">
        <v>38.5</v>
      </c>
      <c r="K22" s="9">
        <v>38.333333333333336</v>
      </c>
      <c r="L22" s="9">
        <v>38.196904236974554</v>
      </c>
      <c r="M22" s="9">
        <v>38.060960694485331</v>
      </c>
      <c r="N22" s="23"/>
    </row>
    <row r="23" spans="1:14">
      <c r="A23" s="3" t="s">
        <v>31</v>
      </c>
      <c r="B23" s="4">
        <v>30016678</v>
      </c>
      <c r="C23" s="4">
        <v>29919925</v>
      </c>
      <c r="D23" s="4">
        <v>24233832</v>
      </c>
      <c r="E23" s="4">
        <v>25169769</v>
      </c>
      <c r="F23" s="4">
        <v>20973876</v>
      </c>
      <c r="G23" s="4">
        <v>20890084</v>
      </c>
      <c r="H23" s="9">
        <v>21438642</v>
      </c>
      <c r="I23" s="9">
        <v>21823125.129999999</v>
      </c>
      <c r="J23" s="4">
        <v>17140221.810000002</v>
      </c>
      <c r="K23" s="9">
        <v>15634133.02</v>
      </c>
      <c r="L23" s="9">
        <v>14482546.034846731</v>
      </c>
      <c r="M23" s="9">
        <v>13898564.314152414</v>
      </c>
      <c r="N23" s="23"/>
    </row>
    <row r="24" spans="1:14">
      <c r="A24" s="3" t="s">
        <v>32</v>
      </c>
      <c r="B24" s="4">
        <v>45546.3</v>
      </c>
      <c r="C24" s="4">
        <v>51134.479999999996</v>
      </c>
      <c r="D24" s="4">
        <v>72261.08</v>
      </c>
      <c r="E24" s="4">
        <v>73818</v>
      </c>
      <c r="F24" s="4">
        <v>64959.899999999994</v>
      </c>
      <c r="G24" s="4">
        <v>62104.700000000012</v>
      </c>
      <c r="H24" s="9">
        <v>65570.900000000009</v>
      </c>
      <c r="I24" s="9">
        <v>67391.100000000006</v>
      </c>
      <c r="J24" s="4">
        <v>53733.700000000004</v>
      </c>
      <c r="K24" s="9">
        <v>47684.4</v>
      </c>
      <c r="L24" s="9">
        <v>44648.109456947124</v>
      </c>
      <c r="M24" s="9">
        <v>42847.757521335821</v>
      </c>
      <c r="N24" s="23"/>
    </row>
    <row r="25" spans="1:14">
      <c r="H25" s="8"/>
      <c r="I25" s="11"/>
      <c r="J25" s="1"/>
      <c r="K25" s="8"/>
      <c r="L25" s="8"/>
      <c r="M25" s="8"/>
    </row>
    <row r="26" spans="1:14">
      <c r="A26" s="92" t="s">
        <v>108</v>
      </c>
      <c r="H26" s="8"/>
      <c r="I26" s="9"/>
      <c r="J26" s="1"/>
      <c r="K26" s="8"/>
      <c r="L26" s="8"/>
      <c r="M26" s="8"/>
    </row>
    <row r="27" spans="1:14">
      <c r="A27" s="3" t="s">
        <v>30</v>
      </c>
      <c r="B27" s="4">
        <v>5</v>
      </c>
      <c r="C27" s="4">
        <v>5</v>
      </c>
      <c r="D27" s="4">
        <v>4.416666666666667</v>
      </c>
      <c r="E27" s="4">
        <v>4</v>
      </c>
      <c r="F27" s="4">
        <v>5</v>
      </c>
      <c r="G27" s="4">
        <v>5</v>
      </c>
      <c r="H27" s="9">
        <v>5</v>
      </c>
      <c r="I27" s="9">
        <v>5</v>
      </c>
      <c r="J27" s="4">
        <v>5</v>
      </c>
      <c r="K27" s="9">
        <v>5</v>
      </c>
      <c r="L27" s="9">
        <v>5</v>
      </c>
      <c r="M27" s="9">
        <v>5</v>
      </c>
      <c r="N27" s="23"/>
    </row>
    <row r="28" spans="1:14">
      <c r="A28" s="3" t="s">
        <v>31</v>
      </c>
      <c r="B28" s="4">
        <v>24099432</v>
      </c>
      <c r="C28" s="4">
        <v>25721661.420000002</v>
      </c>
      <c r="D28" s="4">
        <v>33212587.239999998</v>
      </c>
      <c r="E28" s="4">
        <v>30725657.110000003</v>
      </c>
      <c r="F28" s="4">
        <v>27961216.890000004</v>
      </c>
      <c r="G28" s="4">
        <v>37885730.609999999</v>
      </c>
      <c r="H28" s="9">
        <v>39368359.149999999</v>
      </c>
      <c r="I28" s="9">
        <v>42470244.259999998</v>
      </c>
      <c r="J28" s="4">
        <v>48528023.929999992</v>
      </c>
      <c r="K28" s="9">
        <v>51432197.18</v>
      </c>
      <c r="L28" s="9">
        <v>51108488.288249709</v>
      </c>
      <c r="M28" s="9">
        <v>50613209.424374998</v>
      </c>
      <c r="N28" s="23"/>
    </row>
    <row r="29" spans="1:14">
      <c r="A29" s="3" t="s">
        <v>32</v>
      </c>
      <c r="B29" s="4">
        <v>86247.2</v>
      </c>
      <c r="C29" s="4">
        <v>90064.88</v>
      </c>
      <c r="D29" s="4">
        <v>68832.34</v>
      </c>
      <c r="E29" s="4">
        <v>67494.400000000009</v>
      </c>
      <c r="F29" s="4">
        <v>72544.7</v>
      </c>
      <c r="G29" s="4">
        <v>83944.84</v>
      </c>
      <c r="H29" s="9">
        <v>85843.7</v>
      </c>
      <c r="I29" s="9">
        <v>89307.300000000017</v>
      </c>
      <c r="J29" s="4">
        <v>103015.1</v>
      </c>
      <c r="K29" s="9">
        <v>110732.00000000001</v>
      </c>
      <c r="L29" s="9">
        <v>109360.82206248686</v>
      </c>
      <c r="M29" s="9">
        <v>108301.03521459518</v>
      </c>
      <c r="N29" s="23"/>
    </row>
    <row r="30" spans="1:14">
      <c r="H30" s="8"/>
      <c r="I30" s="11"/>
      <c r="J30" s="1"/>
      <c r="K30" s="8"/>
      <c r="L30" s="8"/>
      <c r="M30" s="8"/>
    </row>
    <row r="31" spans="1:14">
      <c r="A31" s="92" t="s">
        <v>39</v>
      </c>
      <c r="H31" s="8"/>
      <c r="I31" s="11"/>
      <c r="J31" s="1"/>
      <c r="K31" s="8"/>
      <c r="L31" s="8"/>
      <c r="M31" s="8"/>
    </row>
    <row r="32" spans="1:14">
      <c r="A32" s="3" t="s">
        <v>30</v>
      </c>
      <c r="B32" s="4">
        <v>942</v>
      </c>
      <c r="C32" s="4">
        <v>942</v>
      </c>
      <c r="D32" s="4">
        <v>942</v>
      </c>
      <c r="E32" s="4">
        <v>942</v>
      </c>
      <c r="F32" s="4">
        <v>900</v>
      </c>
      <c r="G32" s="4">
        <v>900</v>
      </c>
      <c r="H32" s="9">
        <v>899</v>
      </c>
      <c r="I32" s="9">
        <v>898</v>
      </c>
      <c r="J32" s="4">
        <v>899.5</v>
      </c>
      <c r="K32" s="9">
        <v>905</v>
      </c>
      <c r="L32" s="9">
        <v>905</v>
      </c>
      <c r="M32" s="9">
        <v>905</v>
      </c>
      <c r="N32" s="23"/>
    </row>
    <row r="33" spans="1:14">
      <c r="A33" s="3" t="s">
        <v>31</v>
      </c>
      <c r="B33" s="4">
        <v>728596</v>
      </c>
      <c r="C33" s="4">
        <v>731832</v>
      </c>
      <c r="D33" s="4">
        <v>727707</v>
      </c>
      <c r="E33" s="4">
        <v>748942</v>
      </c>
      <c r="F33" s="4">
        <v>738099</v>
      </c>
      <c r="G33" s="4">
        <v>720757</v>
      </c>
      <c r="H33" s="9">
        <v>713439</v>
      </c>
      <c r="I33" s="9">
        <v>715663</v>
      </c>
      <c r="J33" s="4">
        <v>718528</v>
      </c>
      <c r="K33" s="9">
        <v>720704</v>
      </c>
      <c r="L33" s="9">
        <v>723044.43032682862</v>
      </c>
      <c r="M33" s="9">
        <v>725392.46101957001</v>
      </c>
      <c r="N33" s="23"/>
    </row>
    <row r="34" spans="1:14">
      <c r="A34" s="3" t="s">
        <v>32</v>
      </c>
      <c r="B34" s="4">
        <v>1998</v>
      </c>
      <c r="C34" s="4">
        <v>2009.6</v>
      </c>
      <c r="D34" s="4">
        <v>2006.65</v>
      </c>
      <c r="E34" s="4">
        <v>2047.6999999999998</v>
      </c>
      <c r="F34" s="4">
        <v>2026.1999999999996</v>
      </c>
      <c r="G34" s="4">
        <v>1981.4000000000003</v>
      </c>
      <c r="H34" s="9">
        <v>1963.5999999999995</v>
      </c>
      <c r="I34" s="9">
        <v>1963.1999999999996</v>
      </c>
      <c r="J34" s="4">
        <v>1978.1999999999996</v>
      </c>
      <c r="K34" s="9">
        <v>1983.1099999999997</v>
      </c>
      <c r="L34" s="9">
        <v>1988.4175075658588</v>
      </c>
      <c r="M34" s="9">
        <v>1994.8747391576139</v>
      </c>
      <c r="N34" s="23"/>
    </row>
    <row r="35" spans="1:14">
      <c r="H35" s="8"/>
      <c r="I35" s="9"/>
      <c r="J35" s="1"/>
      <c r="K35" s="8"/>
      <c r="L35" s="8"/>
      <c r="M35" s="8"/>
    </row>
    <row r="36" spans="1:14">
      <c r="A36" s="92" t="s">
        <v>64</v>
      </c>
      <c r="B36" s="35"/>
      <c r="C36" s="35"/>
      <c r="D36" s="35"/>
      <c r="E36" s="35"/>
      <c r="F36" s="35"/>
      <c r="G36" s="35"/>
      <c r="H36" s="8"/>
      <c r="I36" s="9"/>
      <c r="J36" s="35"/>
      <c r="K36" s="8"/>
      <c r="L36" s="8"/>
      <c r="M36" s="8"/>
    </row>
    <row r="37" spans="1:14">
      <c r="A37" s="3" t="s">
        <v>30</v>
      </c>
      <c r="B37" s="9">
        <v>23</v>
      </c>
      <c r="C37" s="9">
        <v>23</v>
      </c>
      <c r="D37" s="9">
        <v>23.666666666666668</v>
      </c>
      <c r="E37" s="9">
        <v>34.25</v>
      </c>
      <c r="F37" s="9">
        <v>30.5</v>
      </c>
      <c r="G37" s="9">
        <v>28</v>
      </c>
      <c r="H37" s="9">
        <v>28</v>
      </c>
      <c r="I37" s="9">
        <v>28</v>
      </c>
      <c r="J37" s="9">
        <v>28</v>
      </c>
      <c r="K37" s="9">
        <v>28</v>
      </c>
      <c r="L37" s="9">
        <v>28.618724589783987</v>
      </c>
      <c r="M37" s="9">
        <v>29.25112132663952</v>
      </c>
      <c r="N37" s="23"/>
    </row>
    <row r="38" spans="1:14">
      <c r="A38" s="3" t="s">
        <v>31</v>
      </c>
      <c r="B38" s="9">
        <v>39379</v>
      </c>
      <c r="C38" s="9">
        <v>38908.58</v>
      </c>
      <c r="D38" s="9">
        <v>38081.040000000008</v>
      </c>
      <c r="E38" s="9">
        <v>36605.86</v>
      </c>
      <c r="F38" s="9">
        <v>33137.86</v>
      </c>
      <c r="G38" s="9">
        <v>31636.009999999995</v>
      </c>
      <c r="H38" s="9">
        <v>28023.690000000006</v>
      </c>
      <c r="I38" s="9">
        <v>26092.800000000007</v>
      </c>
      <c r="J38" s="9">
        <v>26092.800000000007</v>
      </c>
      <c r="K38" s="9">
        <v>25478.139999999996</v>
      </c>
      <c r="L38" s="9">
        <v>24274.871853176479</v>
      </c>
      <c r="M38" s="9">
        <v>23128.43101922431</v>
      </c>
      <c r="N38" s="23"/>
    </row>
    <row r="39" spans="1:14">
      <c r="A39" s="3" t="s">
        <v>32</v>
      </c>
      <c r="B39" s="9">
        <v>109.38611111111112</v>
      </c>
      <c r="C39" s="9">
        <v>108.07938888888891</v>
      </c>
      <c r="D39" s="9">
        <v>105.78066666666668</v>
      </c>
      <c r="E39" s="9">
        <v>103.21929738562091</v>
      </c>
      <c r="F39" s="9">
        <v>93.447611111111115</v>
      </c>
      <c r="G39" s="9">
        <v>87.877805555555568</v>
      </c>
      <c r="H39" s="9">
        <v>81.632388888888897</v>
      </c>
      <c r="I39" s="9">
        <v>72.48</v>
      </c>
      <c r="J39" s="9">
        <v>72.48</v>
      </c>
      <c r="K39" s="9">
        <v>70.772611111111104</v>
      </c>
      <c r="L39" s="9">
        <v>68.250690838471286</v>
      </c>
      <c r="M39" s="9">
        <v>65.027383238912122</v>
      </c>
      <c r="N39" s="23"/>
    </row>
    <row r="40" spans="1:14">
      <c r="B40" s="35"/>
      <c r="C40" s="35"/>
      <c r="D40" s="35"/>
      <c r="E40" s="35"/>
      <c r="F40" s="35"/>
      <c r="G40" s="35"/>
      <c r="H40" s="8"/>
      <c r="I40" s="9"/>
      <c r="J40" s="35"/>
      <c r="K40" s="8"/>
      <c r="L40" s="8"/>
      <c r="M40" s="8"/>
    </row>
    <row r="41" spans="1:14">
      <c r="A41" s="92" t="s">
        <v>1</v>
      </c>
      <c r="H41" s="8"/>
      <c r="I41" s="11"/>
      <c r="J41" s="1"/>
      <c r="K41" s="8"/>
      <c r="L41" s="8"/>
      <c r="M41" s="8"/>
    </row>
    <row r="42" spans="1:14">
      <c r="A42" s="3" t="s">
        <v>33</v>
      </c>
      <c r="B42" s="4">
        <v>13</v>
      </c>
      <c r="C42" s="4">
        <v>12.916666666666666</v>
      </c>
      <c r="D42" s="4">
        <v>9.5</v>
      </c>
      <c r="E42" s="4">
        <v>3.1666666666666665</v>
      </c>
      <c r="F42" s="4">
        <v>2.1666666666666665</v>
      </c>
      <c r="G42" s="4">
        <v>1.25</v>
      </c>
      <c r="H42" s="9">
        <v>1.4166666666666667</v>
      </c>
      <c r="I42" s="9">
        <v>1.25</v>
      </c>
      <c r="J42" s="4">
        <v>1.5833333333333333</v>
      </c>
      <c r="K42" s="9">
        <v>1.1666666666666667</v>
      </c>
      <c r="L42" s="9">
        <v>0.89251153601052857</v>
      </c>
      <c r="M42" s="9">
        <v>0.68278015021017691</v>
      </c>
      <c r="N42" s="23"/>
    </row>
    <row r="43" spans="1:14">
      <c r="A43" s="3" t="s">
        <v>31</v>
      </c>
      <c r="B43" s="4">
        <v>101904</v>
      </c>
      <c r="C43" s="4">
        <v>101877</v>
      </c>
      <c r="D43" s="4">
        <v>82586</v>
      </c>
      <c r="E43" s="4">
        <v>20724</v>
      </c>
      <c r="F43" s="4">
        <v>7536</v>
      </c>
      <c r="G43" s="4">
        <v>9732</v>
      </c>
      <c r="H43" s="9">
        <v>7536</v>
      </c>
      <c r="I43" s="9">
        <v>7563</v>
      </c>
      <c r="J43" s="4">
        <v>5733</v>
      </c>
      <c r="K43" s="9">
        <v>5733</v>
      </c>
      <c r="L43" s="9">
        <v>4164.0337696490051</v>
      </c>
      <c r="M43" s="9">
        <v>3024.4509392599521</v>
      </c>
      <c r="N43" s="23"/>
    </row>
    <row r="44" spans="1:14">
      <c r="H44" s="8"/>
      <c r="I44" s="11"/>
      <c r="J44" s="1"/>
      <c r="K44" s="8"/>
      <c r="L44" s="8"/>
      <c r="M44" s="8"/>
    </row>
    <row r="45" spans="1:14">
      <c r="H45" s="8"/>
      <c r="I45" s="11"/>
      <c r="J45" s="8"/>
      <c r="K45" s="8"/>
      <c r="L45" s="8"/>
      <c r="M45" s="8"/>
    </row>
    <row r="46" spans="1:14">
      <c r="A46" s="112" t="s">
        <v>4</v>
      </c>
      <c r="H46" s="8"/>
      <c r="I46" s="11"/>
      <c r="J46" s="8"/>
      <c r="K46" s="8"/>
      <c r="L46" s="8"/>
      <c r="M46" s="8"/>
    </row>
    <row r="47" spans="1:14">
      <c r="A47" s="3" t="s">
        <v>35</v>
      </c>
      <c r="B47" s="9">
        <v>4353.5</v>
      </c>
      <c r="C47" s="9">
        <v>4399.7500000000009</v>
      </c>
      <c r="D47" s="9">
        <v>4432.333333333333</v>
      </c>
      <c r="E47" s="9">
        <v>4490.166666666667</v>
      </c>
      <c r="F47" s="9">
        <v>4486.2500000000009</v>
      </c>
      <c r="G47" s="9">
        <v>4525.833333333333</v>
      </c>
      <c r="H47" s="9">
        <v>4552.7500000000009</v>
      </c>
      <c r="I47" s="9">
        <v>4574</v>
      </c>
      <c r="J47" s="9">
        <v>4607.333333333333</v>
      </c>
      <c r="K47" s="9">
        <v>4641.0000000000009</v>
      </c>
      <c r="L47" s="9">
        <v>4672.4978206129963</v>
      </c>
      <c r="M47" s="9">
        <v>4704.3607856260969</v>
      </c>
    </row>
    <row r="48" spans="1:14">
      <c r="A48" s="3" t="s">
        <v>31</v>
      </c>
      <c r="B48" s="9">
        <v>92239845</v>
      </c>
      <c r="C48" s="9">
        <v>93628881</v>
      </c>
      <c r="D48" s="9">
        <v>95248613.280000001</v>
      </c>
      <c r="E48" s="9">
        <v>93522519.969999999</v>
      </c>
      <c r="F48" s="9">
        <v>86446480.75</v>
      </c>
      <c r="G48" s="9">
        <v>96062449.620000005</v>
      </c>
      <c r="H48" s="9">
        <v>99140087.189999998</v>
      </c>
      <c r="I48" s="9">
        <v>101548387.71999998</v>
      </c>
      <c r="J48" s="9">
        <v>103789320.39</v>
      </c>
      <c r="K48" s="9">
        <v>105637369.43999998</v>
      </c>
      <c r="L48" s="9">
        <v>104033470.06201707</v>
      </c>
      <c r="M48" s="9">
        <v>104574463.49511895</v>
      </c>
    </row>
    <row r="49" spans="1:13">
      <c r="A49" s="3" t="s">
        <v>34</v>
      </c>
      <c r="B49" s="9">
        <v>133900.88611111112</v>
      </c>
      <c r="C49" s="9">
        <v>143317.03938888889</v>
      </c>
      <c r="D49" s="9">
        <v>143205.85066666664</v>
      </c>
      <c r="E49" s="9">
        <v>143463.31929738566</v>
      </c>
      <c r="F49" s="9">
        <v>139624.24761111109</v>
      </c>
      <c r="G49" s="9">
        <v>148118.81780555556</v>
      </c>
      <c r="H49" s="9">
        <v>153459.8323888889</v>
      </c>
      <c r="I49" s="9">
        <v>158734.08000000005</v>
      </c>
      <c r="J49" s="9">
        <v>158799.48000000004</v>
      </c>
      <c r="K49" s="9">
        <v>160470.28261111112</v>
      </c>
      <c r="L49" s="9">
        <v>156065.59971783831</v>
      </c>
      <c r="M49" s="9">
        <v>153208.69485832754</v>
      </c>
    </row>
    <row r="50" spans="1:13">
      <c r="B50" s="4"/>
      <c r="C50" s="4"/>
      <c r="D50" s="4"/>
      <c r="E50" s="4"/>
      <c r="G50" s="4"/>
      <c r="H50" s="9"/>
      <c r="I50" s="11"/>
      <c r="J50" s="34"/>
      <c r="K50" s="8"/>
      <c r="L50" s="8"/>
      <c r="M50" s="8"/>
    </row>
    <row r="51" spans="1:13">
      <c r="B51" s="142">
        <v>4353.5</v>
      </c>
      <c r="C51" s="142">
        <v>4399.7500000000009</v>
      </c>
      <c r="D51" s="142">
        <v>4432.333333333333</v>
      </c>
      <c r="E51" s="142">
        <v>4490.166666666667</v>
      </c>
      <c r="F51" s="142">
        <v>4486.2500000000009</v>
      </c>
      <c r="G51" s="142">
        <v>4525.833333333333</v>
      </c>
      <c r="H51" s="119">
        <v>4552.7500000000009</v>
      </c>
      <c r="I51" s="119">
        <v>4574</v>
      </c>
      <c r="J51" s="119">
        <v>4607.333333333333</v>
      </c>
      <c r="K51" s="119">
        <v>4641.0000000000009</v>
      </c>
      <c r="L51" s="119">
        <v>4672.4978206129963</v>
      </c>
      <c r="M51" s="119">
        <v>4704.3607856260969</v>
      </c>
    </row>
    <row r="52" spans="1:13">
      <c r="B52" s="142">
        <v>92239845</v>
      </c>
      <c r="C52" s="142">
        <v>93628881</v>
      </c>
      <c r="D52" s="142">
        <v>95248613.280000001</v>
      </c>
      <c r="E52" s="142">
        <v>93522519.969999999</v>
      </c>
      <c r="F52" s="142">
        <v>86446480.75</v>
      </c>
      <c r="G52" s="142">
        <v>96062449.620000005</v>
      </c>
      <c r="H52" s="142">
        <v>99140087.189999998</v>
      </c>
      <c r="I52" s="142">
        <v>101548387.71999998</v>
      </c>
      <c r="J52" s="142">
        <v>103789320.39</v>
      </c>
      <c r="K52" s="142">
        <v>105637369.43999998</v>
      </c>
      <c r="L52" s="119">
        <v>104033470.06201707</v>
      </c>
      <c r="M52" s="119">
        <v>104574463.49511895</v>
      </c>
    </row>
    <row r="53" spans="1:13">
      <c r="B53" s="142">
        <v>133900.88611111112</v>
      </c>
      <c r="C53" s="142">
        <v>143317.03938888889</v>
      </c>
      <c r="D53" s="142">
        <v>143205.85066666664</v>
      </c>
      <c r="E53" s="142">
        <v>143463.31929738566</v>
      </c>
      <c r="F53" s="142">
        <v>139624.24761111109</v>
      </c>
      <c r="G53" s="142">
        <v>148118.81780555556</v>
      </c>
      <c r="H53" s="119">
        <v>153459.8323888889</v>
      </c>
      <c r="I53" s="119">
        <v>158734.08000000005</v>
      </c>
      <c r="J53" s="119">
        <v>158799.48000000004</v>
      </c>
      <c r="K53" s="119">
        <v>160470.28261111112</v>
      </c>
      <c r="L53" s="119">
        <v>156065.59971783831</v>
      </c>
      <c r="M53" s="119">
        <v>153208.69485832754</v>
      </c>
    </row>
    <row r="54" spans="1:13">
      <c r="H54" s="8"/>
      <c r="I54" s="11"/>
      <c r="J54" s="11"/>
    </row>
    <row r="55" spans="1:13">
      <c r="A55" s="101" t="s">
        <v>7</v>
      </c>
      <c r="H55"/>
      <c r="I55"/>
    </row>
    <row r="56" spans="1:13">
      <c r="A56" s="98" t="s">
        <v>35</v>
      </c>
      <c r="B56" s="84" t="s">
        <v>157</v>
      </c>
      <c r="C56" s="84" t="s">
        <v>157</v>
      </c>
      <c r="D56" s="84" t="s">
        <v>157</v>
      </c>
      <c r="E56" s="84" t="s">
        <v>157</v>
      </c>
      <c r="F56" s="84" t="s">
        <v>157</v>
      </c>
      <c r="G56" s="84" t="s">
        <v>157</v>
      </c>
      <c r="H56" s="84" t="s">
        <v>157</v>
      </c>
      <c r="I56" s="84" t="s">
        <v>157</v>
      </c>
      <c r="J56" s="84" t="s">
        <v>157</v>
      </c>
      <c r="K56" s="84" t="s">
        <v>157</v>
      </c>
      <c r="L56" s="84" t="s">
        <v>157</v>
      </c>
      <c r="M56" s="84" t="s">
        <v>157</v>
      </c>
    </row>
    <row r="57" spans="1:13">
      <c r="A57" s="98" t="s">
        <v>31</v>
      </c>
      <c r="B57" s="84" t="s">
        <v>157</v>
      </c>
      <c r="C57" s="84" t="s">
        <v>157</v>
      </c>
      <c r="D57" s="84" t="s">
        <v>157</v>
      </c>
      <c r="E57" s="84" t="s">
        <v>157</v>
      </c>
      <c r="F57" s="84" t="s">
        <v>157</v>
      </c>
      <c r="G57" s="84" t="s">
        <v>157</v>
      </c>
      <c r="H57" s="84" t="s">
        <v>157</v>
      </c>
      <c r="I57" s="84" t="s">
        <v>157</v>
      </c>
      <c r="J57" s="84" t="s">
        <v>157</v>
      </c>
      <c r="K57" s="84" t="s">
        <v>157</v>
      </c>
      <c r="L57" s="84" t="s">
        <v>157</v>
      </c>
      <c r="M57" s="84" t="s">
        <v>157</v>
      </c>
    </row>
    <row r="58" spans="1:13">
      <c r="A58" s="98" t="s">
        <v>34</v>
      </c>
      <c r="B58" s="84" t="s">
        <v>157</v>
      </c>
      <c r="C58" s="84" t="s">
        <v>157</v>
      </c>
      <c r="D58" s="84" t="s">
        <v>157</v>
      </c>
      <c r="E58" s="84" t="s">
        <v>157</v>
      </c>
      <c r="F58" s="84" t="s">
        <v>157</v>
      </c>
      <c r="G58" s="84" t="s">
        <v>157</v>
      </c>
      <c r="H58" s="84" t="s">
        <v>157</v>
      </c>
      <c r="I58" s="84" t="s">
        <v>157</v>
      </c>
      <c r="J58" s="84" t="s">
        <v>157</v>
      </c>
      <c r="K58" s="84" t="s">
        <v>157</v>
      </c>
      <c r="L58" s="84" t="s">
        <v>157</v>
      </c>
      <c r="M58" s="84" t="s">
        <v>157</v>
      </c>
    </row>
    <row r="59" spans="1:13">
      <c r="H59"/>
      <c r="I59"/>
    </row>
    <row r="60" spans="1:13">
      <c r="H60"/>
      <c r="I60"/>
    </row>
    <row r="61" spans="1:13">
      <c r="H61"/>
      <c r="I61"/>
    </row>
    <row r="62" spans="1:13">
      <c r="H62"/>
      <c r="I62"/>
    </row>
    <row r="63" spans="1:13">
      <c r="H63"/>
      <c r="I63"/>
    </row>
    <row r="64" spans="1:13">
      <c r="H64"/>
      <c r="I64"/>
    </row>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sheetData>
  <phoneticPr fontId="0" type="noConversion"/>
  <pageMargins left="0.38" right="0.75" top="0.73" bottom="0.74" header="0.5" footer="0.5"/>
  <pageSetup scale="64" orientation="landscape" verticalDpi="300" r:id="rId1"/>
  <headerFooter alignWithMargins="0">
    <oddFooter>&amp;L&amp;Z&amp;F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B201"/>
  <sheetViews>
    <sheetView zoomScale="80" zoomScaleNormal="80" workbookViewId="0">
      <pane xSplit="1" ySplit="2" topLeftCell="K90" activePane="bottomRight" state="frozen"/>
      <selection activeCell="M35" sqref="M35"/>
      <selection pane="topRight" activeCell="M35" sqref="M35"/>
      <selection pane="bottomLeft" activeCell="M35" sqref="M35"/>
      <selection pane="bottomRight" activeCell="F172" sqref="F172"/>
    </sheetView>
  </sheetViews>
  <sheetFormatPr defaultRowHeight="12.75"/>
  <cols>
    <col min="1" max="1" width="13.42578125" style="17" bestFit="1" customWidth="1"/>
    <col min="2" max="2" width="24.5703125" style="4" bestFit="1" customWidth="1"/>
    <col min="3" max="3" width="21.28515625" style="4" bestFit="1" customWidth="1"/>
    <col min="4" max="4" width="12.5703125" style="4" hidden="1" customWidth="1"/>
    <col min="5" max="5" width="20.140625" style="4" bestFit="1" customWidth="1"/>
    <col min="6" max="6" width="16.42578125" style="1" bestFit="1" customWidth="1"/>
    <col min="7" max="7" width="15" style="1" customWidth="1"/>
    <col min="8" max="8" width="15" style="8" customWidth="1"/>
    <col min="9" max="10" width="15" style="1" customWidth="1"/>
    <col min="11" max="11" width="22.42578125" style="12" customWidth="1"/>
    <col min="12" max="12" width="19.85546875" style="12" customWidth="1"/>
    <col min="13" max="13" width="15" style="12" customWidth="1"/>
    <col min="14" max="14" width="5.5703125" style="12" bestFit="1" customWidth="1"/>
    <col min="15" max="15" width="22.140625" style="1" bestFit="1" customWidth="1"/>
    <col min="16" max="16" width="16" style="1" customWidth="1"/>
    <col min="17" max="17" width="10.28515625" style="1" customWidth="1"/>
    <col min="18" max="18" width="12.85546875" style="1" customWidth="1"/>
    <col min="19" max="19" width="18" style="1" customWidth="1"/>
    <col min="20" max="20" width="35.42578125" style="1" customWidth="1"/>
    <col min="21" max="21" width="18.85546875" customWidth="1"/>
    <col min="22" max="22" width="16.140625" customWidth="1"/>
    <col min="23" max="23" width="18" customWidth="1"/>
    <col min="24" max="24" width="18.85546875" customWidth="1"/>
    <col min="25" max="25" width="17.140625" customWidth="1"/>
    <col min="26" max="26" width="16.85546875" bestFit="1" customWidth="1"/>
    <col min="27" max="27" width="15.7109375" bestFit="1" customWidth="1"/>
    <col min="28" max="28" width="16.28515625" bestFit="1" customWidth="1"/>
    <col min="29" max="29" width="15.5703125" bestFit="1" customWidth="1"/>
    <col min="30" max="30" width="26.140625" bestFit="1" customWidth="1"/>
    <col min="31" max="31" width="23" bestFit="1" customWidth="1"/>
    <col min="34" max="34" width="40.7109375" bestFit="1" customWidth="1"/>
    <col min="35" max="35" width="42.85546875" bestFit="1" customWidth="1"/>
  </cols>
  <sheetData>
    <row r="1" spans="1:28" ht="13.5" thickBot="1"/>
    <row r="2" spans="1:28" s="91" customFormat="1" ht="25.5">
      <c r="A2" s="90"/>
      <c r="B2" s="216" t="s">
        <v>136</v>
      </c>
      <c r="C2" s="216" t="s">
        <v>135</v>
      </c>
      <c r="D2" s="217"/>
      <c r="E2" s="215" t="s">
        <v>134</v>
      </c>
      <c r="F2" s="219" t="s">
        <v>89</v>
      </c>
      <c r="G2" s="219" t="s">
        <v>90</v>
      </c>
      <c r="H2" s="219" t="s">
        <v>2</v>
      </c>
      <c r="I2" s="219" t="s">
        <v>86</v>
      </c>
      <c r="J2" s="219" t="s">
        <v>138</v>
      </c>
      <c r="K2" s="219" t="s">
        <v>139</v>
      </c>
      <c r="L2" s="219" t="s">
        <v>158</v>
      </c>
      <c r="M2" s="219"/>
      <c r="N2" s="80"/>
      <c r="O2" s="109" t="s">
        <v>5</v>
      </c>
      <c r="P2" s="109"/>
      <c r="Q2" s="106" t="s">
        <v>6</v>
      </c>
      <c r="R2" s="106" t="s">
        <v>137</v>
      </c>
      <c r="S2"/>
      <c r="T2" t="s">
        <v>8</v>
      </c>
      <c r="U2"/>
      <c r="V2"/>
      <c r="W2"/>
      <c r="X2"/>
      <c r="Y2"/>
      <c r="Z2"/>
      <c r="AA2"/>
      <c r="AB2"/>
    </row>
    <row r="3" spans="1:28" ht="13.5" thickBot="1">
      <c r="A3" s="51">
        <v>38383</v>
      </c>
      <c r="B3" s="5">
        <v>9511621.8000000007</v>
      </c>
      <c r="C3" s="5">
        <v>0</v>
      </c>
      <c r="D3" s="5"/>
      <c r="E3" s="214">
        <v>9511621.8000000007</v>
      </c>
      <c r="F3" s="231">
        <f>IF(F$2='3. Variables'!$A$2,'3. Variables'!$B15)+IF(F$2='3. Variables'!$A$3,'3. Variables'!$C15)+IF(F$2='3. Variables'!$A$4,'3. Variables'!$D15)+IF(F$2='3. Variables'!$A$5,'3. Variables'!$E15)+IF(F$2='3. Variables'!$A$6,'3. Variables'!$F15)+IF(F$2='3. Variables'!$A$7,'3. Variables'!$G15)+IF(F$2='3. Variables'!$A$8,'3. Variables'!$H15)+IF(F$2='3. Variables'!$A$9,'3. Variables'!$I15)+IF(F$2='3. Variables'!$A$10,'3. Variables'!$J15)+IF(F$2='3. Variables'!$A$11,'3. Variables'!$K15)+IF(F$2='3. Variables'!$A$12,'3. Variables'!$K15)</f>
        <v>829.3</v>
      </c>
      <c r="G3" s="231">
        <f>IF(G$2='3. Variables'!$A$2,'3. Variables'!$B15)+IF(G$2='3. Variables'!$A$3,'3. Variables'!$C15)+IF(G$2='3. Variables'!$A$4,'3. Variables'!$D15)+IF(G$2='3. Variables'!$A$5,'3. Variables'!$E15)+IF(G$2='3. Variables'!$A$6,'3. Variables'!$F15)+IF(G$2='3. Variables'!$A$7,'3. Variables'!$G15)+IF(G$2='3. Variables'!$A$8,'3. Variables'!$H15)+IF(G$2='3. Variables'!$A$9,'3. Variables'!$I15)+IF(G$2='3. Variables'!$A$10,'3. Variables'!$J15)+IF(G$2='3. Variables'!$A$11,'3. Variables'!$K15)+IF(G$2='3. Variables'!$A$12,'3. Variables'!$L15)</f>
        <v>0</v>
      </c>
      <c r="H3" s="420">
        <f>IF(H$2='3. Variables'!$A$2,'3. Variables'!$B15)+IF(H$2='3. Variables'!$A$3,'3. Variables'!$C15)+IF(H$2='3. Variables'!$A$4,'3. Variables'!$D15)+IF(H$2='3. Variables'!$A$5,'3. Variables'!$E15)+IF(H$2='3. Variables'!$A$6,'3. Variables'!$F15)+IF(H$2='3. Variables'!$A$7,'3. Variables'!$G15)+IF(H$2='3. Variables'!$A$8,'3. Variables'!$H15)+IF(H$2='3. Variables'!$A$9,'3. Variables'!$I15)+IF(H$2='3. Variables'!$A$10,'3. Variables'!$J15)+IF(H$2='3. Variables'!$A$11,'3. Variables'!$K15)+IF(H$2='3. Variables'!$A$12,'3. Variables'!$L15)</f>
        <v>31</v>
      </c>
      <c r="I3" s="420">
        <f>IF(I$2='3. Variables'!$A$2,'3. Variables'!$B15)+IF(I$2='3. Variables'!$A$3,'3. Variables'!$C15)+IF(I$2='3. Variables'!$A$4,'3. Variables'!$D15)+IF(I$2='3. Variables'!$A$5,'3. Variables'!$E15)+IF(I$2='3. Variables'!$A$6,'3. Variables'!$F15)+IF(I$2='3. Variables'!$A$7,'3. Variables'!$G15)+IF(I$2='3. Variables'!$A$8,'3. Variables'!$H15)+IF(I$2='3. Variables'!$A$9,'3. Variables'!$I15)+IF(I$2='3. Variables'!$A$10,'3. Variables'!$J15)+IF(I$2='3. Variables'!$A$11,'3. Variables'!$K15)+IF(I$2='3. Variables'!$A$12,'3. Variables'!$L15)</f>
        <v>320</v>
      </c>
      <c r="J3" s="231">
        <f>IF(J$2='3. Variables'!$A$2,'3. Variables'!$B15)+IF(J$2='3. Variables'!$A$3,'3. Variables'!$C15)+IF(J$2='3. Variables'!$A$4,'3. Variables'!$D15)+IF(J$2='3. Variables'!$A$5,'3. Variables'!$E15)+IF(J$2='3. Variables'!$A$6,'3. Variables'!$F15)+IF(J$2='3. Variables'!$A$7,'3. Variables'!$G15)+IF(J$2='3. Variables'!$A$8,'3. Variables'!$H15)+IF(J$2='3. Variables'!$A$9,'3. Variables'!$I15)+IF(J$2='3. Variables'!$A$10,'3. Variables'!$J15)+IF(J$2='3. Variables'!$A$11,'3. Variables'!$K15)+IF(J$2='3. Variables'!$A$12,'3. Variables'!$L15)</f>
        <v>629.79999999999995</v>
      </c>
      <c r="K3" s="231">
        <f>IF(K$2='3. Variables'!$A$2,'3. Variables'!$B15)+IF(K$2='3. Variables'!$A$3,'3. Variables'!$C15)+IF(K$2='3. Variables'!$A$4,'3. Variables'!$D15)+IF(K$2='3. Variables'!$A$5,'3. Variables'!$E15)+IF(K$2='3. Variables'!$A$6,'3. Variables'!$F15)+IF(K$2='3. Variables'!$A$7,'3. Variables'!$G15)+IF(K$2='3. Variables'!$A$8,'3. Variables'!$H15)+IF(K$2='3. Variables'!$A$9,'3. Variables'!$I15)+IF(K$2='3. Variables'!$A$10,'3. Variables'!$J15)+IF(K$2='3. Variables'!$A$11,'3. Variables'!$K15)+IF(K$2='3. Variables'!$A$12,'3. Variables'!$L15)</f>
        <v>2182079.51437</v>
      </c>
      <c r="L3" s="420">
        <v>1</v>
      </c>
      <c r="M3" s="231"/>
      <c r="N3" s="41"/>
      <c r="O3" s="221">
        <f>$U$18+$U$19*F3+$U$20*G3+$U$21*H3+$U$22*I3+$U$23*J3+$U$24*K3+$U$25*L3</f>
        <v>9266047.5024864115</v>
      </c>
      <c r="P3" s="223">
        <f>O3-E3</f>
        <v>-245574.29751358926</v>
      </c>
      <c r="Q3" s="227">
        <f>P3/E3</f>
        <v>-2.5818341254231665E-2</v>
      </c>
      <c r="R3" s="225">
        <f t="shared" ref="R3:R27" si="0">ABS(Q3)</f>
        <v>2.5818341254231665E-2</v>
      </c>
      <c r="S3"/>
      <c r="T3"/>
    </row>
    <row r="4" spans="1:28">
      <c r="A4" s="51">
        <f t="shared" ref="A4:A51" si="1">EOMONTH(A3,1)</f>
        <v>38411</v>
      </c>
      <c r="B4" s="5">
        <v>8356416.5</v>
      </c>
      <c r="C4" s="5">
        <v>0</v>
      </c>
      <c r="D4" s="5"/>
      <c r="E4" s="214">
        <v>8356416.5</v>
      </c>
      <c r="F4" s="231">
        <f>IF(F$2='3. Variables'!$A$2,'3. Variables'!$B16)+IF(F$2='3. Variables'!$A$3,'3. Variables'!$C16)+IF(F$2='3. Variables'!$A$4,'3. Variables'!$D16)+IF(F$2='3. Variables'!$A$5,'3. Variables'!$E16)+IF(F$2='3. Variables'!$A$6,'3. Variables'!$F16)+IF(F$2='3. Variables'!$A$7,'3. Variables'!$G16)+IF(F$2='3. Variables'!$A$8,'3. Variables'!$H16)+IF(F$2='3. Variables'!$A$9,'3. Variables'!$I16)+IF(F$2='3. Variables'!$A$10,'3. Variables'!$J16)+IF(F$2='3. Variables'!$A$11,'3. Variables'!$K16)+IF(F$2='3. Variables'!$A$12,'3. Variables'!$K16)</f>
        <v>691</v>
      </c>
      <c r="G4" s="231">
        <f>IF(G$2='3. Variables'!$A$2,'3. Variables'!$B16)+IF(G$2='3. Variables'!$A$3,'3. Variables'!$C16)+IF(G$2='3. Variables'!$A$4,'3. Variables'!$D16)+IF(G$2='3. Variables'!$A$5,'3. Variables'!$E16)+IF(G$2='3. Variables'!$A$6,'3. Variables'!$F16)+IF(G$2='3. Variables'!$A$7,'3. Variables'!$G16)+IF(G$2='3. Variables'!$A$8,'3. Variables'!$H16)+IF(G$2='3. Variables'!$A$9,'3. Variables'!$I16)+IF(G$2='3. Variables'!$A$10,'3. Variables'!$J16)+IF(G$2='3. Variables'!$A$11,'3. Variables'!$K16)+IF(G$2='3. Variables'!$A$12,'3. Variables'!$L16)</f>
        <v>0</v>
      </c>
      <c r="H4" s="420">
        <f>IF(H$2='3. Variables'!$A$2,'3. Variables'!$B16)+IF(H$2='3. Variables'!$A$3,'3. Variables'!$C16)+IF(H$2='3. Variables'!$A$4,'3. Variables'!$D16)+IF(H$2='3. Variables'!$A$5,'3. Variables'!$E16)+IF(H$2='3. Variables'!$A$6,'3. Variables'!$F16)+IF(H$2='3. Variables'!$A$7,'3. Variables'!$G16)+IF(H$2='3. Variables'!$A$8,'3. Variables'!$H16)+IF(H$2='3. Variables'!$A$9,'3. Variables'!$I16)+IF(H$2='3. Variables'!$A$10,'3. Variables'!$J16)+IF(H$2='3. Variables'!$A$11,'3. Variables'!$K16)+IF(H$2='3. Variables'!$A$12,'3. Variables'!$L16)</f>
        <v>28</v>
      </c>
      <c r="I4" s="420">
        <f>IF(I$2='3. Variables'!$A$2,'3. Variables'!$B16)+IF(I$2='3. Variables'!$A$3,'3. Variables'!$C16)+IF(I$2='3. Variables'!$A$4,'3. Variables'!$D16)+IF(I$2='3. Variables'!$A$5,'3. Variables'!$E16)+IF(I$2='3. Variables'!$A$6,'3. Variables'!$F16)+IF(I$2='3. Variables'!$A$7,'3. Variables'!$G16)+IF(I$2='3. Variables'!$A$8,'3. Variables'!$H16)+IF(I$2='3. Variables'!$A$9,'3. Variables'!$I16)+IF(I$2='3. Variables'!$A$10,'3. Variables'!$J16)+IF(I$2='3. Variables'!$A$11,'3. Variables'!$K16)+IF(I$2='3. Variables'!$A$12,'3. Variables'!$L16)</f>
        <v>320</v>
      </c>
      <c r="J4" s="231">
        <f>IF(J$2='3. Variables'!$A$2,'3. Variables'!$B16)+IF(J$2='3. Variables'!$A$3,'3. Variables'!$C16)+IF(J$2='3. Variables'!$A$4,'3. Variables'!$D16)+IF(J$2='3. Variables'!$A$5,'3. Variables'!$E16)+IF(J$2='3. Variables'!$A$6,'3. Variables'!$F16)+IF(J$2='3. Variables'!$A$7,'3. Variables'!$G16)+IF(J$2='3. Variables'!$A$8,'3. Variables'!$H16)+IF(J$2='3. Variables'!$A$9,'3. Variables'!$I16)+IF(J$2='3. Variables'!$A$10,'3. Variables'!$J16)+IF(J$2='3. Variables'!$A$11,'3. Variables'!$K16)+IF(J$2='3. Variables'!$A$12,'3. Variables'!$L16)</f>
        <v>631.29999999999995</v>
      </c>
      <c r="K4" s="231">
        <f>IF(K$2='3. Variables'!$A$2,'3. Variables'!$B16)+IF(K$2='3. Variables'!$A$3,'3. Variables'!$C16)+IF(K$2='3. Variables'!$A$4,'3. Variables'!$D16)+IF(K$2='3. Variables'!$A$5,'3. Variables'!$E16)+IF(K$2='3. Variables'!$A$6,'3. Variables'!$F16)+IF(K$2='3. Variables'!$A$7,'3. Variables'!$G16)+IF(K$2='3. Variables'!$A$8,'3. Variables'!$H16)+IF(K$2='3. Variables'!$A$9,'3. Variables'!$I16)+IF(K$2='3. Variables'!$A$10,'3. Variables'!$J16)+IF(K$2='3. Variables'!$A$11,'3. Variables'!$K16)+IF(K$2='3. Variables'!$A$12,'3. Variables'!$L16)</f>
        <v>1993852.2174900002</v>
      </c>
      <c r="L4" s="420">
        <v>2</v>
      </c>
      <c r="M4" s="231"/>
      <c r="N4" s="41"/>
      <c r="O4" s="221">
        <f t="shared" ref="O4:O67" si="2">$U$18+$U$19*F4+$U$20*G4+$U$21*H4+$U$22*I4+$U$23*J4+$U$24*K4+$U$25*L4</f>
        <v>8409228.90780106</v>
      </c>
      <c r="P4" s="223">
        <f t="shared" ref="P4:P67" si="3">O4-E4</f>
        <v>52812.407801060006</v>
      </c>
      <c r="Q4" s="227">
        <f t="shared" ref="Q4:Q67" si="4">P4/E4</f>
        <v>6.3199827104189945E-3</v>
      </c>
      <c r="R4" s="225">
        <f t="shared" si="0"/>
        <v>6.3199827104189945E-3</v>
      </c>
      <c r="S4"/>
      <c r="T4" s="16" t="s">
        <v>9</v>
      </c>
      <c r="U4" s="16"/>
    </row>
    <row r="5" spans="1:28">
      <c r="A5" s="51">
        <f t="shared" si="1"/>
        <v>38442</v>
      </c>
      <c r="B5" s="5">
        <v>8891063.9000000004</v>
      </c>
      <c r="C5" s="5">
        <v>0</v>
      </c>
      <c r="D5" s="5"/>
      <c r="E5" s="214">
        <v>8891063.9000000004</v>
      </c>
      <c r="F5" s="231">
        <f>IF(F$2='3. Variables'!$A$2,'3. Variables'!$B17)+IF(F$2='3. Variables'!$A$3,'3. Variables'!$C17)+IF(F$2='3. Variables'!$A$4,'3. Variables'!$D17)+IF(F$2='3. Variables'!$A$5,'3. Variables'!$E17)+IF(F$2='3. Variables'!$A$6,'3. Variables'!$F17)+IF(F$2='3. Variables'!$A$7,'3. Variables'!$G17)+IF(F$2='3. Variables'!$A$8,'3. Variables'!$H17)+IF(F$2='3. Variables'!$A$9,'3. Variables'!$I17)+IF(F$2='3. Variables'!$A$10,'3. Variables'!$J17)+IF(F$2='3. Variables'!$A$11,'3. Variables'!$K17)+IF(F$2='3. Variables'!$A$12,'3. Variables'!$K17)</f>
        <v>708.0999999999998</v>
      </c>
      <c r="G5" s="231">
        <f>IF(G$2='3. Variables'!$A$2,'3. Variables'!$B17)+IF(G$2='3. Variables'!$A$3,'3. Variables'!$C17)+IF(G$2='3. Variables'!$A$4,'3. Variables'!$D17)+IF(G$2='3. Variables'!$A$5,'3. Variables'!$E17)+IF(G$2='3. Variables'!$A$6,'3. Variables'!$F17)+IF(G$2='3. Variables'!$A$7,'3. Variables'!$G17)+IF(G$2='3. Variables'!$A$8,'3. Variables'!$H17)+IF(G$2='3. Variables'!$A$9,'3. Variables'!$I17)+IF(G$2='3. Variables'!$A$10,'3. Variables'!$J17)+IF(G$2='3. Variables'!$A$11,'3. Variables'!$K17)+IF(G$2='3. Variables'!$A$12,'3. Variables'!$L17)</f>
        <v>0</v>
      </c>
      <c r="H5" s="420">
        <f>IF(H$2='3. Variables'!$A$2,'3. Variables'!$B17)+IF(H$2='3. Variables'!$A$3,'3. Variables'!$C17)+IF(H$2='3. Variables'!$A$4,'3. Variables'!$D17)+IF(H$2='3. Variables'!$A$5,'3. Variables'!$E17)+IF(H$2='3. Variables'!$A$6,'3. Variables'!$F17)+IF(H$2='3. Variables'!$A$7,'3. Variables'!$G17)+IF(H$2='3. Variables'!$A$8,'3. Variables'!$H17)+IF(H$2='3. Variables'!$A$9,'3. Variables'!$I17)+IF(H$2='3. Variables'!$A$10,'3. Variables'!$J17)+IF(H$2='3. Variables'!$A$11,'3. Variables'!$K17)+IF(H$2='3. Variables'!$A$12,'3. Variables'!$L17)</f>
        <v>31</v>
      </c>
      <c r="I5" s="420">
        <f>IF(I$2='3. Variables'!$A$2,'3. Variables'!$B17)+IF(I$2='3. Variables'!$A$3,'3. Variables'!$C17)+IF(I$2='3. Variables'!$A$4,'3. Variables'!$D17)+IF(I$2='3. Variables'!$A$5,'3. Variables'!$E17)+IF(I$2='3. Variables'!$A$6,'3. Variables'!$F17)+IF(I$2='3. Variables'!$A$7,'3. Variables'!$G17)+IF(I$2='3. Variables'!$A$8,'3. Variables'!$H17)+IF(I$2='3. Variables'!$A$9,'3. Variables'!$I17)+IF(I$2='3. Variables'!$A$10,'3. Variables'!$J17)+IF(I$2='3. Variables'!$A$11,'3. Variables'!$K17)+IF(I$2='3. Variables'!$A$12,'3. Variables'!$L17)</f>
        <v>352</v>
      </c>
      <c r="J5" s="231">
        <f>IF(J$2='3. Variables'!$A$2,'3. Variables'!$B17)+IF(J$2='3. Variables'!$A$3,'3. Variables'!$C17)+IF(J$2='3. Variables'!$A$4,'3. Variables'!$D17)+IF(J$2='3. Variables'!$A$5,'3. Variables'!$E17)+IF(J$2='3. Variables'!$A$6,'3. Variables'!$F17)+IF(J$2='3. Variables'!$A$7,'3. Variables'!$G17)+IF(J$2='3. Variables'!$A$8,'3. Variables'!$H17)+IF(J$2='3. Variables'!$A$9,'3. Variables'!$I17)+IF(J$2='3. Variables'!$A$10,'3. Variables'!$J17)+IF(J$2='3. Variables'!$A$11,'3. Variables'!$K17)+IF(J$2='3. Variables'!$A$12,'3. Variables'!$L17)</f>
        <v>628.70000000000005</v>
      </c>
      <c r="K5" s="231">
        <f>IF(K$2='3. Variables'!$A$2,'3. Variables'!$B17)+IF(K$2='3. Variables'!$A$3,'3. Variables'!$C17)+IF(K$2='3. Variables'!$A$4,'3. Variables'!$D17)+IF(K$2='3. Variables'!$A$5,'3. Variables'!$E17)+IF(K$2='3. Variables'!$A$6,'3. Variables'!$F17)+IF(K$2='3. Variables'!$A$7,'3. Variables'!$G17)+IF(K$2='3. Variables'!$A$8,'3. Variables'!$H17)+IF(K$2='3. Variables'!$A$9,'3. Variables'!$I17)+IF(K$2='3. Variables'!$A$10,'3. Variables'!$J17)+IF(K$2='3. Variables'!$A$11,'3. Variables'!$K17)+IF(K$2='3. Variables'!$A$12,'3. Variables'!$L17)</f>
        <v>2205155.0261300001</v>
      </c>
      <c r="L5" s="420">
        <v>3</v>
      </c>
      <c r="M5" s="231"/>
      <c r="N5" s="41"/>
      <c r="O5" s="221">
        <f t="shared" si="2"/>
        <v>9119006.5469028689</v>
      </c>
      <c r="P5" s="223">
        <f t="shared" si="3"/>
        <v>227942.64690286852</v>
      </c>
      <c r="Q5" s="227">
        <f t="shared" si="4"/>
        <v>2.5637274623891582E-2</v>
      </c>
      <c r="R5" s="225">
        <f t="shared" si="0"/>
        <v>2.5637274623891582E-2</v>
      </c>
      <c r="S5"/>
      <c r="T5" s="13" t="s">
        <v>10</v>
      </c>
      <c r="U5" s="434">
        <v>0.9471541918932761</v>
      </c>
    </row>
    <row r="6" spans="1:28">
      <c r="A6" s="51">
        <f t="shared" si="1"/>
        <v>38472</v>
      </c>
      <c r="B6" s="5">
        <v>7665148.2000000002</v>
      </c>
      <c r="C6" s="5">
        <v>0</v>
      </c>
      <c r="D6" s="5"/>
      <c r="E6" s="214">
        <v>7665148.2000000002</v>
      </c>
      <c r="F6" s="231">
        <f>IF(F$2='3. Variables'!$A$2,'3. Variables'!$B18)+IF(F$2='3. Variables'!$A$3,'3. Variables'!$C18)+IF(F$2='3. Variables'!$A$4,'3. Variables'!$D18)+IF(F$2='3. Variables'!$A$5,'3. Variables'!$E18)+IF(F$2='3. Variables'!$A$6,'3. Variables'!$F18)+IF(F$2='3. Variables'!$A$7,'3. Variables'!$G18)+IF(F$2='3. Variables'!$A$8,'3. Variables'!$H18)+IF(F$2='3. Variables'!$A$9,'3. Variables'!$I18)+IF(F$2='3. Variables'!$A$10,'3. Variables'!$J18)+IF(F$2='3. Variables'!$A$11,'3. Variables'!$K18)+IF(F$2='3. Variables'!$A$12,'3. Variables'!$K18)</f>
        <v>357.59999999999991</v>
      </c>
      <c r="G6" s="231">
        <f>IF(G$2='3. Variables'!$A$2,'3. Variables'!$B18)+IF(G$2='3. Variables'!$A$3,'3. Variables'!$C18)+IF(G$2='3. Variables'!$A$4,'3. Variables'!$D18)+IF(G$2='3. Variables'!$A$5,'3. Variables'!$E18)+IF(G$2='3. Variables'!$A$6,'3. Variables'!$F18)+IF(G$2='3. Variables'!$A$7,'3. Variables'!$G18)+IF(G$2='3. Variables'!$A$8,'3. Variables'!$H18)+IF(G$2='3. Variables'!$A$9,'3. Variables'!$I18)+IF(G$2='3. Variables'!$A$10,'3. Variables'!$J18)+IF(G$2='3. Variables'!$A$11,'3. Variables'!$K18)+IF(G$2='3. Variables'!$A$12,'3. Variables'!$L18)</f>
        <v>0.2</v>
      </c>
      <c r="H6" s="420">
        <f>IF(H$2='3. Variables'!$A$2,'3. Variables'!$B18)+IF(H$2='3. Variables'!$A$3,'3. Variables'!$C18)+IF(H$2='3. Variables'!$A$4,'3. Variables'!$D18)+IF(H$2='3. Variables'!$A$5,'3. Variables'!$E18)+IF(H$2='3. Variables'!$A$6,'3. Variables'!$F18)+IF(H$2='3. Variables'!$A$7,'3. Variables'!$G18)+IF(H$2='3. Variables'!$A$8,'3. Variables'!$H18)+IF(H$2='3. Variables'!$A$9,'3. Variables'!$I18)+IF(H$2='3. Variables'!$A$10,'3. Variables'!$J18)+IF(H$2='3. Variables'!$A$11,'3. Variables'!$K18)+IF(H$2='3. Variables'!$A$12,'3. Variables'!$L18)</f>
        <v>30</v>
      </c>
      <c r="I6" s="420">
        <f>IF(I$2='3. Variables'!$A$2,'3. Variables'!$B18)+IF(I$2='3. Variables'!$A$3,'3. Variables'!$C18)+IF(I$2='3. Variables'!$A$4,'3. Variables'!$D18)+IF(I$2='3. Variables'!$A$5,'3. Variables'!$E18)+IF(I$2='3. Variables'!$A$6,'3. Variables'!$F18)+IF(I$2='3. Variables'!$A$7,'3. Variables'!$G18)+IF(I$2='3. Variables'!$A$8,'3. Variables'!$H18)+IF(I$2='3. Variables'!$A$9,'3. Variables'!$I18)+IF(I$2='3. Variables'!$A$10,'3. Variables'!$J18)+IF(I$2='3. Variables'!$A$11,'3. Variables'!$K18)+IF(I$2='3. Variables'!$A$12,'3. Variables'!$L18)</f>
        <v>336</v>
      </c>
      <c r="J6" s="231">
        <f>IF(J$2='3. Variables'!$A$2,'3. Variables'!$B18)+IF(J$2='3. Variables'!$A$3,'3. Variables'!$C18)+IF(J$2='3. Variables'!$A$4,'3. Variables'!$D18)+IF(J$2='3. Variables'!$A$5,'3. Variables'!$E18)+IF(J$2='3. Variables'!$A$6,'3. Variables'!$F18)+IF(J$2='3. Variables'!$A$7,'3. Variables'!$G18)+IF(J$2='3. Variables'!$A$8,'3. Variables'!$H18)+IF(J$2='3. Variables'!$A$9,'3. Variables'!$I18)+IF(J$2='3. Variables'!$A$10,'3. Variables'!$J18)+IF(J$2='3. Variables'!$A$11,'3. Variables'!$K18)+IF(J$2='3. Variables'!$A$12,'3. Variables'!$L18)</f>
        <v>631.70000000000005</v>
      </c>
      <c r="K6" s="231">
        <f>IF(K$2='3. Variables'!$A$2,'3. Variables'!$B18)+IF(K$2='3. Variables'!$A$3,'3. Variables'!$C18)+IF(K$2='3. Variables'!$A$4,'3. Variables'!$D18)+IF(K$2='3. Variables'!$A$5,'3. Variables'!$E18)+IF(K$2='3. Variables'!$A$6,'3. Variables'!$F18)+IF(K$2='3. Variables'!$A$7,'3. Variables'!$G18)+IF(K$2='3. Variables'!$A$8,'3. Variables'!$H18)+IF(K$2='3. Variables'!$A$9,'3. Variables'!$I18)+IF(K$2='3. Variables'!$A$10,'3. Variables'!$J18)+IF(K$2='3. Variables'!$A$11,'3. Variables'!$K18)+IF(K$2='3. Variables'!$A$12,'3. Variables'!$L18)</f>
        <v>2114231.8562400001</v>
      </c>
      <c r="L6" s="420">
        <v>4</v>
      </c>
      <c r="M6" s="231"/>
      <c r="N6" s="41"/>
      <c r="O6" s="221">
        <f t="shared" si="2"/>
        <v>7952802.6223414754</v>
      </c>
      <c r="P6" s="223">
        <f t="shared" si="3"/>
        <v>287654.42234147526</v>
      </c>
      <c r="Q6" s="227">
        <f t="shared" si="4"/>
        <v>3.7527574788635561E-2</v>
      </c>
      <c r="R6" s="225">
        <f t="shared" si="0"/>
        <v>3.7527574788635561E-2</v>
      </c>
      <c r="S6"/>
      <c r="T6" s="13" t="s">
        <v>11</v>
      </c>
      <c r="U6" s="434">
        <v>0.89710106322100491</v>
      </c>
    </row>
    <row r="7" spans="1:28">
      <c r="A7" s="51">
        <f t="shared" si="1"/>
        <v>38503</v>
      </c>
      <c r="B7" s="5">
        <v>7570242.7999999998</v>
      </c>
      <c r="C7" s="5">
        <v>0</v>
      </c>
      <c r="D7" s="5"/>
      <c r="E7" s="214">
        <v>7570242.7999999998</v>
      </c>
      <c r="F7" s="231">
        <f>IF(F$2='3. Variables'!$A$2,'3. Variables'!$B19)+IF(F$2='3. Variables'!$A$3,'3. Variables'!$C19)+IF(F$2='3. Variables'!$A$4,'3. Variables'!$D19)+IF(F$2='3. Variables'!$A$5,'3. Variables'!$E19)+IF(F$2='3. Variables'!$A$6,'3. Variables'!$F19)+IF(F$2='3. Variables'!$A$7,'3. Variables'!$G19)+IF(F$2='3. Variables'!$A$8,'3. Variables'!$H19)+IF(F$2='3. Variables'!$A$9,'3. Variables'!$I19)+IF(F$2='3. Variables'!$A$10,'3. Variables'!$J19)+IF(F$2='3. Variables'!$A$11,'3. Variables'!$K19)+IF(F$2='3. Variables'!$A$12,'3. Variables'!$K19)</f>
        <v>244.49999999999997</v>
      </c>
      <c r="G7" s="231">
        <f>IF(G$2='3. Variables'!$A$2,'3. Variables'!$B19)+IF(G$2='3. Variables'!$A$3,'3. Variables'!$C19)+IF(G$2='3. Variables'!$A$4,'3. Variables'!$D19)+IF(G$2='3. Variables'!$A$5,'3. Variables'!$E19)+IF(G$2='3. Variables'!$A$6,'3. Variables'!$F19)+IF(G$2='3. Variables'!$A$7,'3. Variables'!$G19)+IF(G$2='3. Variables'!$A$8,'3. Variables'!$H19)+IF(G$2='3. Variables'!$A$9,'3. Variables'!$I19)+IF(G$2='3. Variables'!$A$10,'3. Variables'!$J19)+IF(G$2='3. Variables'!$A$11,'3. Variables'!$K19)+IF(G$2='3. Variables'!$A$12,'3. Variables'!$L19)</f>
        <v>0.6</v>
      </c>
      <c r="H7" s="420">
        <f>IF(H$2='3. Variables'!$A$2,'3. Variables'!$B19)+IF(H$2='3. Variables'!$A$3,'3. Variables'!$C19)+IF(H$2='3. Variables'!$A$4,'3. Variables'!$D19)+IF(H$2='3. Variables'!$A$5,'3. Variables'!$E19)+IF(H$2='3. Variables'!$A$6,'3. Variables'!$F19)+IF(H$2='3. Variables'!$A$7,'3. Variables'!$G19)+IF(H$2='3. Variables'!$A$8,'3. Variables'!$H19)+IF(H$2='3. Variables'!$A$9,'3. Variables'!$I19)+IF(H$2='3. Variables'!$A$10,'3. Variables'!$J19)+IF(H$2='3. Variables'!$A$11,'3. Variables'!$K19)+IF(H$2='3. Variables'!$A$12,'3. Variables'!$L19)</f>
        <v>31</v>
      </c>
      <c r="I7" s="420">
        <f>IF(I$2='3. Variables'!$A$2,'3. Variables'!$B19)+IF(I$2='3. Variables'!$A$3,'3. Variables'!$C19)+IF(I$2='3. Variables'!$A$4,'3. Variables'!$D19)+IF(I$2='3. Variables'!$A$5,'3. Variables'!$E19)+IF(I$2='3. Variables'!$A$6,'3. Variables'!$F19)+IF(I$2='3. Variables'!$A$7,'3. Variables'!$G19)+IF(I$2='3. Variables'!$A$8,'3. Variables'!$H19)+IF(I$2='3. Variables'!$A$9,'3. Variables'!$I19)+IF(I$2='3. Variables'!$A$10,'3. Variables'!$J19)+IF(I$2='3. Variables'!$A$11,'3. Variables'!$K19)+IF(I$2='3. Variables'!$A$12,'3. Variables'!$L19)</f>
        <v>336</v>
      </c>
      <c r="J7" s="231">
        <f>IF(J$2='3. Variables'!$A$2,'3. Variables'!$B19)+IF(J$2='3. Variables'!$A$3,'3. Variables'!$C19)+IF(J$2='3. Variables'!$A$4,'3. Variables'!$D19)+IF(J$2='3. Variables'!$A$5,'3. Variables'!$E19)+IF(J$2='3. Variables'!$A$6,'3. Variables'!$F19)+IF(J$2='3. Variables'!$A$7,'3. Variables'!$G19)+IF(J$2='3. Variables'!$A$8,'3. Variables'!$H19)+IF(J$2='3. Variables'!$A$9,'3. Variables'!$I19)+IF(J$2='3. Variables'!$A$10,'3. Variables'!$J19)+IF(J$2='3. Variables'!$A$11,'3. Variables'!$K19)+IF(J$2='3. Variables'!$A$12,'3. Variables'!$L19)</f>
        <v>639.29999999999995</v>
      </c>
      <c r="K7" s="231">
        <f>IF(K$2='3. Variables'!$A$2,'3. Variables'!$B19)+IF(K$2='3. Variables'!$A$3,'3. Variables'!$C19)+IF(K$2='3. Variables'!$A$4,'3. Variables'!$D19)+IF(K$2='3. Variables'!$A$5,'3. Variables'!$E19)+IF(K$2='3. Variables'!$A$6,'3. Variables'!$F19)+IF(K$2='3. Variables'!$A$7,'3. Variables'!$G19)+IF(K$2='3. Variables'!$A$8,'3. Variables'!$H19)+IF(K$2='3. Variables'!$A$9,'3. Variables'!$I19)+IF(K$2='3. Variables'!$A$10,'3. Variables'!$J19)+IF(K$2='3. Variables'!$A$11,'3. Variables'!$K19)+IF(K$2='3. Variables'!$A$12,'3. Variables'!$L19)</f>
        <v>2253270.2460800004</v>
      </c>
      <c r="L7" s="420">
        <v>5</v>
      </c>
      <c r="M7" s="231"/>
      <c r="N7" s="41"/>
      <c r="O7" s="221">
        <f t="shared" si="2"/>
        <v>7906110.4424867788</v>
      </c>
      <c r="P7" s="223">
        <f t="shared" si="3"/>
        <v>335867.64248677902</v>
      </c>
      <c r="Q7" s="227">
        <f t="shared" si="4"/>
        <v>4.4366825656738385E-2</v>
      </c>
      <c r="R7" s="225">
        <f t="shared" si="0"/>
        <v>4.4366825656738385E-2</v>
      </c>
      <c r="S7"/>
      <c r="T7" s="13" t="s">
        <v>12</v>
      </c>
      <c r="U7" s="434">
        <v>0.89066987967231781</v>
      </c>
    </row>
    <row r="8" spans="1:28">
      <c r="A8" s="51">
        <f t="shared" si="1"/>
        <v>38533</v>
      </c>
      <c r="B8" s="5">
        <v>7982091.4000000004</v>
      </c>
      <c r="C8" s="5">
        <v>0</v>
      </c>
      <c r="D8" s="5"/>
      <c r="E8" s="214">
        <v>7982091.4000000004</v>
      </c>
      <c r="F8" s="231">
        <f>IF(F$2='3. Variables'!$A$2,'3. Variables'!$B20)+IF(F$2='3. Variables'!$A$3,'3. Variables'!$C20)+IF(F$2='3. Variables'!$A$4,'3. Variables'!$D20)+IF(F$2='3. Variables'!$A$5,'3. Variables'!$E20)+IF(F$2='3. Variables'!$A$6,'3. Variables'!$F20)+IF(F$2='3. Variables'!$A$7,'3. Variables'!$G20)+IF(F$2='3. Variables'!$A$8,'3. Variables'!$H20)+IF(F$2='3. Variables'!$A$9,'3. Variables'!$I20)+IF(F$2='3. Variables'!$A$10,'3. Variables'!$J20)+IF(F$2='3. Variables'!$A$11,'3. Variables'!$K20)+IF(F$2='3. Variables'!$A$12,'3. Variables'!$K20)</f>
        <v>26.900000000000002</v>
      </c>
      <c r="G8" s="231">
        <f>IF(G$2='3. Variables'!$A$2,'3. Variables'!$B20)+IF(G$2='3. Variables'!$A$3,'3. Variables'!$C20)+IF(G$2='3. Variables'!$A$4,'3. Variables'!$D20)+IF(G$2='3. Variables'!$A$5,'3. Variables'!$E20)+IF(G$2='3. Variables'!$A$6,'3. Variables'!$F20)+IF(G$2='3. Variables'!$A$7,'3. Variables'!$G20)+IF(G$2='3. Variables'!$A$8,'3. Variables'!$H20)+IF(G$2='3. Variables'!$A$9,'3. Variables'!$I20)+IF(G$2='3. Variables'!$A$10,'3. Variables'!$J20)+IF(G$2='3. Variables'!$A$11,'3. Variables'!$K20)+IF(G$2='3. Variables'!$A$12,'3. Variables'!$L20)</f>
        <v>98.500000000000014</v>
      </c>
      <c r="H8" s="420">
        <f>IF(H$2='3. Variables'!$A$2,'3. Variables'!$B20)+IF(H$2='3. Variables'!$A$3,'3. Variables'!$C20)+IF(H$2='3. Variables'!$A$4,'3. Variables'!$D20)+IF(H$2='3. Variables'!$A$5,'3. Variables'!$E20)+IF(H$2='3. Variables'!$A$6,'3. Variables'!$F20)+IF(H$2='3. Variables'!$A$7,'3. Variables'!$G20)+IF(H$2='3. Variables'!$A$8,'3. Variables'!$H20)+IF(H$2='3. Variables'!$A$9,'3. Variables'!$I20)+IF(H$2='3. Variables'!$A$10,'3. Variables'!$J20)+IF(H$2='3. Variables'!$A$11,'3. Variables'!$K20)+IF(H$2='3. Variables'!$A$12,'3. Variables'!$L20)</f>
        <v>30</v>
      </c>
      <c r="I8" s="420">
        <f>IF(I$2='3. Variables'!$A$2,'3. Variables'!$B20)+IF(I$2='3. Variables'!$A$3,'3. Variables'!$C20)+IF(I$2='3. Variables'!$A$4,'3. Variables'!$D20)+IF(I$2='3. Variables'!$A$5,'3. Variables'!$E20)+IF(I$2='3. Variables'!$A$6,'3. Variables'!$F20)+IF(I$2='3. Variables'!$A$7,'3. Variables'!$G20)+IF(I$2='3. Variables'!$A$8,'3. Variables'!$H20)+IF(I$2='3. Variables'!$A$9,'3. Variables'!$I20)+IF(I$2='3. Variables'!$A$10,'3. Variables'!$J20)+IF(I$2='3. Variables'!$A$11,'3. Variables'!$K20)+IF(I$2='3. Variables'!$A$12,'3. Variables'!$L20)</f>
        <v>352</v>
      </c>
      <c r="J8" s="231">
        <f>IF(J$2='3. Variables'!$A$2,'3. Variables'!$B20)+IF(J$2='3. Variables'!$A$3,'3. Variables'!$C20)+IF(J$2='3. Variables'!$A$4,'3. Variables'!$D20)+IF(J$2='3. Variables'!$A$5,'3. Variables'!$E20)+IF(J$2='3. Variables'!$A$6,'3. Variables'!$F20)+IF(J$2='3. Variables'!$A$7,'3. Variables'!$G20)+IF(J$2='3. Variables'!$A$8,'3. Variables'!$H20)+IF(J$2='3. Variables'!$A$9,'3. Variables'!$I20)+IF(J$2='3. Variables'!$A$10,'3. Variables'!$J20)+IF(J$2='3. Variables'!$A$11,'3. Variables'!$K20)+IF(J$2='3. Variables'!$A$12,'3. Variables'!$L20)</f>
        <v>648.6</v>
      </c>
      <c r="K8" s="231">
        <f>IF(K$2='3. Variables'!$A$2,'3. Variables'!$B20)+IF(K$2='3. Variables'!$A$3,'3. Variables'!$C20)+IF(K$2='3. Variables'!$A$4,'3. Variables'!$D20)+IF(K$2='3. Variables'!$A$5,'3. Variables'!$E20)+IF(K$2='3. Variables'!$A$6,'3. Variables'!$F20)+IF(K$2='3. Variables'!$A$7,'3. Variables'!$G20)+IF(K$2='3. Variables'!$A$8,'3. Variables'!$H20)+IF(K$2='3. Variables'!$A$9,'3. Variables'!$I20)+IF(K$2='3. Variables'!$A$10,'3. Variables'!$J20)+IF(K$2='3. Variables'!$A$11,'3. Variables'!$K20)+IF(K$2='3. Variables'!$A$12,'3. Variables'!$L20)</f>
        <v>2281683.61057</v>
      </c>
      <c r="L8" s="420">
        <v>6</v>
      </c>
      <c r="M8" s="231"/>
      <c r="N8" s="41"/>
      <c r="O8" s="221">
        <f t="shared" si="2"/>
        <v>8178297.420050283</v>
      </c>
      <c r="P8" s="223">
        <f t="shared" si="3"/>
        <v>196206.02005028259</v>
      </c>
      <c r="Q8" s="227">
        <f t="shared" si="4"/>
        <v>2.4580778422342117E-2</v>
      </c>
      <c r="R8" s="225">
        <f t="shared" si="0"/>
        <v>2.4580778422342117E-2</v>
      </c>
      <c r="S8"/>
      <c r="T8" s="13" t="s">
        <v>13</v>
      </c>
      <c r="U8" s="13">
        <v>251249.79811752873</v>
      </c>
    </row>
    <row r="9" spans="1:28" ht="13.5" thickBot="1">
      <c r="A9" s="51">
        <f t="shared" si="1"/>
        <v>38564</v>
      </c>
      <c r="B9" s="5">
        <v>7604889.8999999994</v>
      </c>
      <c r="C9" s="5">
        <v>0</v>
      </c>
      <c r="D9" s="5"/>
      <c r="E9" s="214">
        <v>7604889.8999999994</v>
      </c>
      <c r="F9" s="231">
        <f>IF(F$2='3. Variables'!$A$2,'3. Variables'!$B21)+IF(F$2='3. Variables'!$A$3,'3. Variables'!$C21)+IF(F$2='3. Variables'!$A$4,'3. Variables'!$D21)+IF(F$2='3. Variables'!$A$5,'3. Variables'!$E21)+IF(F$2='3. Variables'!$A$6,'3. Variables'!$F21)+IF(F$2='3. Variables'!$A$7,'3. Variables'!$G21)+IF(F$2='3. Variables'!$A$8,'3. Variables'!$H21)+IF(F$2='3. Variables'!$A$9,'3. Variables'!$I21)+IF(F$2='3. Variables'!$A$10,'3. Variables'!$J21)+IF(F$2='3. Variables'!$A$11,'3. Variables'!$K21)+IF(F$2='3. Variables'!$A$12,'3. Variables'!$K21)</f>
        <v>13.600000000000001</v>
      </c>
      <c r="G9" s="231">
        <f>IF(G$2='3. Variables'!$A$2,'3. Variables'!$B21)+IF(G$2='3. Variables'!$A$3,'3. Variables'!$C21)+IF(G$2='3. Variables'!$A$4,'3. Variables'!$D21)+IF(G$2='3. Variables'!$A$5,'3. Variables'!$E21)+IF(G$2='3. Variables'!$A$6,'3. Variables'!$F21)+IF(G$2='3. Variables'!$A$7,'3. Variables'!$G21)+IF(G$2='3. Variables'!$A$8,'3. Variables'!$H21)+IF(G$2='3. Variables'!$A$9,'3. Variables'!$I21)+IF(G$2='3. Variables'!$A$10,'3. Variables'!$J21)+IF(G$2='3. Variables'!$A$11,'3. Variables'!$K21)+IF(G$2='3. Variables'!$A$12,'3. Variables'!$L21)</f>
        <v>85.299999999999955</v>
      </c>
      <c r="H9" s="420">
        <f>IF(H$2='3. Variables'!$A$2,'3. Variables'!$B21)+IF(H$2='3. Variables'!$A$3,'3. Variables'!$C21)+IF(H$2='3. Variables'!$A$4,'3. Variables'!$D21)+IF(H$2='3. Variables'!$A$5,'3. Variables'!$E21)+IF(H$2='3. Variables'!$A$6,'3. Variables'!$F21)+IF(H$2='3. Variables'!$A$7,'3. Variables'!$G21)+IF(H$2='3. Variables'!$A$8,'3. Variables'!$H21)+IF(H$2='3. Variables'!$A$9,'3. Variables'!$I21)+IF(H$2='3. Variables'!$A$10,'3. Variables'!$J21)+IF(H$2='3. Variables'!$A$11,'3. Variables'!$K21)+IF(H$2='3. Variables'!$A$12,'3. Variables'!$L21)</f>
        <v>31</v>
      </c>
      <c r="I9" s="420">
        <f>IF(I$2='3. Variables'!$A$2,'3. Variables'!$B21)+IF(I$2='3. Variables'!$A$3,'3. Variables'!$C21)+IF(I$2='3. Variables'!$A$4,'3. Variables'!$D21)+IF(I$2='3. Variables'!$A$5,'3. Variables'!$E21)+IF(I$2='3. Variables'!$A$6,'3. Variables'!$F21)+IF(I$2='3. Variables'!$A$7,'3. Variables'!$G21)+IF(I$2='3. Variables'!$A$8,'3. Variables'!$H21)+IF(I$2='3. Variables'!$A$9,'3. Variables'!$I21)+IF(I$2='3. Variables'!$A$10,'3. Variables'!$J21)+IF(I$2='3. Variables'!$A$11,'3. Variables'!$K21)+IF(I$2='3. Variables'!$A$12,'3. Variables'!$L21)</f>
        <v>320</v>
      </c>
      <c r="J9" s="231">
        <f>IF(J$2='3. Variables'!$A$2,'3. Variables'!$B21)+IF(J$2='3. Variables'!$A$3,'3. Variables'!$C21)+IF(J$2='3. Variables'!$A$4,'3. Variables'!$D21)+IF(J$2='3. Variables'!$A$5,'3. Variables'!$E21)+IF(J$2='3. Variables'!$A$6,'3. Variables'!$F21)+IF(J$2='3. Variables'!$A$7,'3. Variables'!$G21)+IF(J$2='3. Variables'!$A$8,'3. Variables'!$H21)+IF(J$2='3. Variables'!$A$9,'3. Variables'!$I21)+IF(J$2='3. Variables'!$A$10,'3. Variables'!$J21)+IF(J$2='3. Variables'!$A$11,'3. Variables'!$K21)+IF(J$2='3. Variables'!$A$12,'3. Variables'!$L21)</f>
        <v>653.6</v>
      </c>
      <c r="K9" s="231">
        <f>IF(K$2='3. Variables'!$A$2,'3. Variables'!$B21)+IF(K$2='3. Variables'!$A$3,'3. Variables'!$C21)+IF(K$2='3. Variables'!$A$4,'3. Variables'!$D21)+IF(K$2='3. Variables'!$A$5,'3. Variables'!$E21)+IF(K$2='3. Variables'!$A$6,'3. Variables'!$F21)+IF(K$2='3. Variables'!$A$7,'3. Variables'!$G21)+IF(K$2='3. Variables'!$A$8,'3. Variables'!$H21)+IF(K$2='3. Variables'!$A$9,'3. Variables'!$I21)+IF(K$2='3. Variables'!$A$10,'3. Variables'!$J21)+IF(K$2='3. Variables'!$A$11,'3. Variables'!$K21)+IF(K$2='3. Variables'!$A$12,'3. Variables'!$L21)</f>
        <v>2007717.0210300002</v>
      </c>
      <c r="L9" s="420">
        <v>7</v>
      </c>
      <c r="M9" s="231"/>
      <c r="N9" s="41"/>
      <c r="O9" s="221">
        <f t="shared" si="2"/>
        <v>7852496.0422419282</v>
      </c>
      <c r="P9" s="223">
        <f t="shared" si="3"/>
        <v>247606.14224192873</v>
      </c>
      <c r="Q9" s="227">
        <f t="shared" si="4"/>
        <v>3.2558806964704215E-2</v>
      </c>
      <c r="R9" s="225">
        <f t="shared" si="0"/>
        <v>3.2558806964704215E-2</v>
      </c>
      <c r="S9"/>
      <c r="T9" s="14" t="s">
        <v>14</v>
      </c>
      <c r="U9" s="14">
        <v>120</v>
      </c>
    </row>
    <row r="10" spans="1:28">
      <c r="A10" s="51">
        <f t="shared" si="1"/>
        <v>38595</v>
      </c>
      <c r="B10" s="5">
        <v>8306209.7000000002</v>
      </c>
      <c r="C10" s="5">
        <v>0</v>
      </c>
      <c r="D10" s="5"/>
      <c r="E10" s="214">
        <v>8306209.7000000002</v>
      </c>
      <c r="F10" s="231">
        <f>IF(F$2='3. Variables'!$A$2,'3. Variables'!$B22)+IF(F$2='3. Variables'!$A$3,'3. Variables'!$C22)+IF(F$2='3. Variables'!$A$4,'3. Variables'!$D22)+IF(F$2='3. Variables'!$A$5,'3. Variables'!$E22)+IF(F$2='3. Variables'!$A$6,'3. Variables'!$F22)+IF(F$2='3. Variables'!$A$7,'3. Variables'!$G22)+IF(F$2='3. Variables'!$A$8,'3. Variables'!$H22)+IF(F$2='3. Variables'!$A$9,'3. Variables'!$I22)+IF(F$2='3. Variables'!$A$10,'3. Variables'!$J22)+IF(F$2='3. Variables'!$A$11,'3. Variables'!$K22)+IF(F$2='3. Variables'!$A$12,'3. Variables'!$K22)</f>
        <v>11.8</v>
      </c>
      <c r="G10" s="231">
        <f>IF(G$2='3. Variables'!$A$2,'3. Variables'!$B22)+IF(G$2='3. Variables'!$A$3,'3. Variables'!$C22)+IF(G$2='3. Variables'!$A$4,'3. Variables'!$D22)+IF(G$2='3. Variables'!$A$5,'3. Variables'!$E22)+IF(G$2='3. Variables'!$A$6,'3. Variables'!$F22)+IF(G$2='3. Variables'!$A$7,'3. Variables'!$G22)+IF(G$2='3. Variables'!$A$8,'3. Variables'!$H22)+IF(G$2='3. Variables'!$A$9,'3. Variables'!$I22)+IF(G$2='3. Variables'!$A$10,'3. Variables'!$J22)+IF(G$2='3. Variables'!$A$11,'3. Variables'!$K22)+IF(G$2='3. Variables'!$A$12,'3. Variables'!$L22)</f>
        <v>62.1</v>
      </c>
      <c r="H10" s="420">
        <f>IF(H$2='3. Variables'!$A$2,'3. Variables'!$B22)+IF(H$2='3. Variables'!$A$3,'3. Variables'!$C22)+IF(H$2='3. Variables'!$A$4,'3. Variables'!$D22)+IF(H$2='3. Variables'!$A$5,'3. Variables'!$E22)+IF(H$2='3. Variables'!$A$6,'3. Variables'!$F22)+IF(H$2='3. Variables'!$A$7,'3. Variables'!$G22)+IF(H$2='3. Variables'!$A$8,'3. Variables'!$H22)+IF(H$2='3. Variables'!$A$9,'3. Variables'!$I22)+IF(H$2='3. Variables'!$A$10,'3. Variables'!$J22)+IF(H$2='3. Variables'!$A$11,'3. Variables'!$K22)+IF(H$2='3. Variables'!$A$12,'3. Variables'!$L22)</f>
        <v>31</v>
      </c>
      <c r="I10" s="420">
        <f>IF(I$2='3. Variables'!$A$2,'3. Variables'!$B22)+IF(I$2='3. Variables'!$A$3,'3. Variables'!$C22)+IF(I$2='3. Variables'!$A$4,'3. Variables'!$D22)+IF(I$2='3. Variables'!$A$5,'3. Variables'!$E22)+IF(I$2='3. Variables'!$A$6,'3. Variables'!$F22)+IF(I$2='3. Variables'!$A$7,'3. Variables'!$G22)+IF(I$2='3. Variables'!$A$8,'3. Variables'!$H22)+IF(I$2='3. Variables'!$A$9,'3. Variables'!$I22)+IF(I$2='3. Variables'!$A$10,'3. Variables'!$J22)+IF(I$2='3. Variables'!$A$11,'3. Variables'!$K22)+IF(I$2='3. Variables'!$A$12,'3. Variables'!$L22)</f>
        <v>352</v>
      </c>
      <c r="J10" s="231">
        <f>IF(J$2='3. Variables'!$A$2,'3. Variables'!$B22)+IF(J$2='3. Variables'!$A$3,'3. Variables'!$C22)+IF(J$2='3. Variables'!$A$4,'3. Variables'!$D22)+IF(J$2='3. Variables'!$A$5,'3. Variables'!$E22)+IF(J$2='3. Variables'!$A$6,'3. Variables'!$F22)+IF(J$2='3. Variables'!$A$7,'3. Variables'!$G22)+IF(J$2='3. Variables'!$A$8,'3. Variables'!$H22)+IF(J$2='3. Variables'!$A$9,'3. Variables'!$I22)+IF(J$2='3. Variables'!$A$10,'3. Variables'!$J22)+IF(J$2='3. Variables'!$A$11,'3. Variables'!$K22)+IF(J$2='3. Variables'!$A$12,'3. Variables'!$L22)</f>
        <v>655.8</v>
      </c>
      <c r="K10" s="231">
        <f>IF(K$2='3. Variables'!$A$2,'3. Variables'!$B22)+IF(K$2='3. Variables'!$A$3,'3. Variables'!$C22)+IF(K$2='3. Variables'!$A$4,'3. Variables'!$D22)+IF(K$2='3. Variables'!$A$5,'3. Variables'!$E22)+IF(K$2='3. Variables'!$A$6,'3. Variables'!$F22)+IF(K$2='3. Variables'!$A$7,'3. Variables'!$G22)+IF(K$2='3. Variables'!$A$8,'3. Variables'!$H22)+IF(K$2='3. Variables'!$A$9,'3. Variables'!$I22)+IF(K$2='3. Variables'!$A$10,'3. Variables'!$J22)+IF(K$2='3. Variables'!$A$11,'3. Variables'!$K22)+IF(K$2='3. Variables'!$A$12,'3. Variables'!$L22)</f>
        <v>2642121.67282</v>
      </c>
      <c r="L10" s="420">
        <v>8</v>
      </c>
      <c r="M10" s="231"/>
      <c r="N10" s="41"/>
      <c r="O10" s="221">
        <f t="shared" si="2"/>
        <v>8213309.4069977766</v>
      </c>
      <c r="P10" s="223">
        <f t="shared" si="3"/>
        <v>-92900.293002223596</v>
      </c>
      <c r="Q10" s="227">
        <f t="shared" si="4"/>
        <v>-1.118443867390244E-2</v>
      </c>
      <c r="R10" s="225">
        <f t="shared" si="0"/>
        <v>1.118443867390244E-2</v>
      </c>
      <c r="S10"/>
      <c r="T10"/>
    </row>
    <row r="11" spans="1:28" ht="13.5" thickBot="1">
      <c r="A11" s="51">
        <f t="shared" si="1"/>
        <v>38625</v>
      </c>
      <c r="B11" s="5">
        <v>7686741.5999999996</v>
      </c>
      <c r="C11" s="5">
        <v>0</v>
      </c>
      <c r="D11" s="5"/>
      <c r="E11" s="214">
        <v>7686741.5999999996</v>
      </c>
      <c r="F11" s="231">
        <f>IF(F$2='3. Variables'!$A$2,'3. Variables'!$B23)+IF(F$2='3. Variables'!$A$3,'3. Variables'!$C23)+IF(F$2='3. Variables'!$A$4,'3. Variables'!$D23)+IF(F$2='3. Variables'!$A$5,'3. Variables'!$E23)+IF(F$2='3. Variables'!$A$6,'3. Variables'!$F23)+IF(F$2='3. Variables'!$A$7,'3. Variables'!$G23)+IF(F$2='3. Variables'!$A$8,'3. Variables'!$H23)+IF(F$2='3. Variables'!$A$9,'3. Variables'!$I23)+IF(F$2='3. Variables'!$A$10,'3. Variables'!$J23)+IF(F$2='3. Variables'!$A$11,'3. Variables'!$K23)+IF(F$2='3. Variables'!$A$12,'3. Variables'!$K23)</f>
        <v>68.2</v>
      </c>
      <c r="G11" s="231">
        <f>IF(G$2='3. Variables'!$A$2,'3. Variables'!$B23)+IF(G$2='3. Variables'!$A$3,'3. Variables'!$C23)+IF(G$2='3. Variables'!$A$4,'3. Variables'!$D23)+IF(G$2='3. Variables'!$A$5,'3. Variables'!$E23)+IF(G$2='3. Variables'!$A$6,'3. Variables'!$F23)+IF(G$2='3. Variables'!$A$7,'3. Variables'!$G23)+IF(G$2='3. Variables'!$A$8,'3. Variables'!$H23)+IF(G$2='3. Variables'!$A$9,'3. Variables'!$I23)+IF(G$2='3. Variables'!$A$10,'3. Variables'!$J23)+IF(G$2='3. Variables'!$A$11,'3. Variables'!$K23)+IF(G$2='3. Variables'!$A$12,'3. Variables'!$L23)</f>
        <v>22.6</v>
      </c>
      <c r="H11" s="420">
        <f>IF(H$2='3. Variables'!$A$2,'3. Variables'!$B23)+IF(H$2='3. Variables'!$A$3,'3. Variables'!$C23)+IF(H$2='3. Variables'!$A$4,'3. Variables'!$D23)+IF(H$2='3. Variables'!$A$5,'3. Variables'!$E23)+IF(H$2='3. Variables'!$A$6,'3. Variables'!$F23)+IF(H$2='3. Variables'!$A$7,'3. Variables'!$G23)+IF(H$2='3. Variables'!$A$8,'3. Variables'!$H23)+IF(H$2='3. Variables'!$A$9,'3. Variables'!$I23)+IF(H$2='3. Variables'!$A$10,'3. Variables'!$J23)+IF(H$2='3. Variables'!$A$11,'3. Variables'!$K23)+IF(H$2='3. Variables'!$A$12,'3. Variables'!$L23)</f>
        <v>30</v>
      </c>
      <c r="I11" s="420">
        <f>IF(I$2='3. Variables'!$A$2,'3. Variables'!$B23)+IF(I$2='3. Variables'!$A$3,'3. Variables'!$C23)+IF(I$2='3. Variables'!$A$4,'3. Variables'!$D23)+IF(I$2='3. Variables'!$A$5,'3. Variables'!$E23)+IF(I$2='3. Variables'!$A$6,'3. Variables'!$F23)+IF(I$2='3. Variables'!$A$7,'3. Variables'!$G23)+IF(I$2='3. Variables'!$A$8,'3. Variables'!$H23)+IF(I$2='3. Variables'!$A$9,'3. Variables'!$I23)+IF(I$2='3. Variables'!$A$10,'3. Variables'!$J23)+IF(I$2='3. Variables'!$A$11,'3. Variables'!$K23)+IF(I$2='3. Variables'!$A$12,'3. Variables'!$L23)</f>
        <v>336</v>
      </c>
      <c r="J11" s="231">
        <f>IF(J$2='3. Variables'!$A$2,'3. Variables'!$B23)+IF(J$2='3. Variables'!$A$3,'3. Variables'!$C23)+IF(J$2='3. Variables'!$A$4,'3. Variables'!$D23)+IF(J$2='3. Variables'!$A$5,'3. Variables'!$E23)+IF(J$2='3. Variables'!$A$6,'3. Variables'!$F23)+IF(J$2='3. Variables'!$A$7,'3. Variables'!$G23)+IF(J$2='3. Variables'!$A$8,'3. Variables'!$H23)+IF(J$2='3. Variables'!$A$9,'3. Variables'!$I23)+IF(J$2='3. Variables'!$A$10,'3. Variables'!$J23)+IF(J$2='3. Variables'!$A$11,'3. Variables'!$K23)+IF(J$2='3. Variables'!$A$12,'3. Variables'!$L23)</f>
        <v>652.29999999999995</v>
      </c>
      <c r="K11" s="231">
        <f>IF(K$2='3. Variables'!$A$2,'3. Variables'!$B23)+IF(K$2='3. Variables'!$A$3,'3. Variables'!$C23)+IF(K$2='3. Variables'!$A$4,'3. Variables'!$D23)+IF(K$2='3. Variables'!$A$5,'3. Variables'!$E23)+IF(K$2='3. Variables'!$A$6,'3. Variables'!$F23)+IF(K$2='3. Variables'!$A$7,'3. Variables'!$G23)+IF(K$2='3. Variables'!$A$8,'3. Variables'!$H23)+IF(K$2='3. Variables'!$A$9,'3. Variables'!$I23)+IF(K$2='3. Variables'!$A$10,'3. Variables'!$J23)+IF(K$2='3. Variables'!$A$11,'3. Variables'!$K23)+IF(K$2='3. Variables'!$A$12,'3. Variables'!$L23)</f>
        <v>2443235.0237400001</v>
      </c>
      <c r="L11" s="420">
        <v>9</v>
      </c>
      <c r="M11" s="231"/>
      <c r="N11" s="41"/>
      <c r="O11" s="221">
        <f t="shared" si="2"/>
        <v>7681761.2814945756</v>
      </c>
      <c r="P11" s="223">
        <f t="shared" si="3"/>
        <v>-4980.3185054240748</v>
      </c>
      <c r="Q11" s="227">
        <f t="shared" si="4"/>
        <v>-6.4791022836309148E-4</v>
      </c>
      <c r="R11" s="225">
        <f t="shared" si="0"/>
        <v>6.4791022836309148E-4</v>
      </c>
      <c r="S11"/>
      <c r="T11" t="s">
        <v>15</v>
      </c>
    </row>
    <row r="12" spans="1:28">
      <c r="A12" s="51">
        <f t="shared" si="1"/>
        <v>38656</v>
      </c>
      <c r="B12" s="5">
        <v>8151171.3000000007</v>
      </c>
      <c r="C12" s="5">
        <v>0</v>
      </c>
      <c r="D12" s="5"/>
      <c r="E12" s="214">
        <v>8151171.3000000007</v>
      </c>
      <c r="F12" s="231">
        <f>IF(F$2='3. Variables'!$A$2,'3. Variables'!$B24)+IF(F$2='3. Variables'!$A$3,'3. Variables'!$C24)+IF(F$2='3. Variables'!$A$4,'3. Variables'!$D24)+IF(F$2='3. Variables'!$A$5,'3. Variables'!$E24)+IF(F$2='3. Variables'!$A$6,'3. Variables'!$F24)+IF(F$2='3. Variables'!$A$7,'3. Variables'!$G24)+IF(F$2='3. Variables'!$A$8,'3. Variables'!$H24)+IF(F$2='3. Variables'!$A$9,'3. Variables'!$I24)+IF(F$2='3. Variables'!$A$10,'3. Variables'!$J24)+IF(F$2='3. Variables'!$A$11,'3. Variables'!$K24)+IF(F$2='3. Variables'!$A$12,'3. Variables'!$K24)</f>
        <v>273.59999999999997</v>
      </c>
      <c r="G12" s="231">
        <f>IF(G$2='3. Variables'!$A$2,'3. Variables'!$B24)+IF(G$2='3. Variables'!$A$3,'3. Variables'!$C24)+IF(G$2='3. Variables'!$A$4,'3. Variables'!$D24)+IF(G$2='3. Variables'!$A$5,'3. Variables'!$E24)+IF(G$2='3. Variables'!$A$6,'3. Variables'!$F24)+IF(G$2='3. Variables'!$A$7,'3. Variables'!$G24)+IF(G$2='3. Variables'!$A$8,'3. Variables'!$H24)+IF(G$2='3. Variables'!$A$9,'3. Variables'!$I24)+IF(G$2='3. Variables'!$A$10,'3. Variables'!$J24)+IF(G$2='3. Variables'!$A$11,'3. Variables'!$K24)+IF(G$2='3. Variables'!$A$12,'3. Variables'!$L24)</f>
        <v>9.4</v>
      </c>
      <c r="H12" s="420">
        <f>IF(H$2='3. Variables'!$A$2,'3. Variables'!$B24)+IF(H$2='3. Variables'!$A$3,'3. Variables'!$C24)+IF(H$2='3. Variables'!$A$4,'3. Variables'!$D24)+IF(H$2='3. Variables'!$A$5,'3. Variables'!$E24)+IF(H$2='3. Variables'!$A$6,'3. Variables'!$F24)+IF(H$2='3. Variables'!$A$7,'3. Variables'!$G24)+IF(H$2='3. Variables'!$A$8,'3. Variables'!$H24)+IF(H$2='3. Variables'!$A$9,'3. Variables'!$I24)+IF(H$2='3. Variables'!$A$10,'3. Variables'!$J24)+IF(H$2='3. Variables'!$A$11,'3. Variables'!$K24)+IF(H$2='3. Variables'!$A$12,'3. Variables'!$L24)</f>
        <v>31</v>
      </c>
      <c r="I12" s="420">
        <f>IF(I$2='3. Variables'!$A$2,'3. Variables'!$B24)+IF(I$2='3. Variables'!$A$3,'3. Variables'!$C24)+IF(I$2='3. Variables'!$A$4,'3. Variables'!$D24)+IF(I$2='3. Variables'!$A$5,'3. Variables'!$E24)+IF(I$2='3. Variables'!$A$6,'3. Variables'!$F24)+IF(I$2='3. Variables'!$A$7,'3. Variables'!$G24)+IF(I$2='3. Variables'!$A$8,'3. Variables'!$H24)+IF(I$2='3. Variables'!$A$9,'3. Variables'!$I24)+IF(I$2='3. Variables'!$A$10,'3. Variables'!$J24)+IF(I$2='3. Variables'!$A$11,'3. Variables'!$K24)+IF(I$2='3. Variables'!$A$12,'3. Variables'!$L24)</f>
        <v>320</v>
      </c>
      <c r="J12" s="231">
        <f>IF(J$2='3. Variables'!$A$2,'3. Variables'!$B24)+IF(J$2='3. Variables'!$A$3,'3. Variables'!$C24)+IF(J$2='3. Variables'!$A$4,'3. Variables'!$D24)+IF(J$2='3. Variables'!$A$5,'3. Variables'!$E24)+IF(J$2='3. Variables'!$A$6,'3. Variables'!$F24)+IF(J$2='3. Variables'!$A$7,'3. Variables'!$G24)+IF(J$2='3. Variables'!$A$8,'3. Variables'!$H24)+IF(J$2='3. Variables'!$A$9,'3. Variables'!$I24)+IF(J$2='3. Variables'!$A$10,'3. Variables'!$J24)+IF(J$2='3. Variables'!$A$11,'3. Variables'!$K24)+IF(J$2='3. Variables'!$A$12,'3. Variables'!$L24)</f>
        <v>649.70000000000005</v>
      </c>
      <c r="K12" s="231">
        <f>IF(K$2='3. Variables'!$A$2,'3. Variables'!$B24)+IF(K$2='3. Variables'!$A$3,'3. Variables'!$C24)+IF(K$2='3. Variables'!$A$4,'3. Variables'!$D24)+IF(K$2='3. Variables'!$A$5,'3. Variables'!$E24)+IF(K$2='3. Variables'!$A$6,'3. Variables'!$F24)+IF(K$2='3. Variables'!$A$7,'3. Variables'!$G24)+IF(K$2='3. Variables'!$A$8,'3. Variables'!$H24)+IF(K$2='3. Variables'!$A$9,'3. Variables'!$I24)+IF(K$2='3. Variables'!$A$10,'3. Variables'!$J24)+IF(K$2='3. Variables'!$A$11,'3. Variables'!$K24)+IF(K$2='3. Variables'!$A$12,'3. Variables'!$L24)</f>
        <v>2551306.6043500002</v>
      </c>
      <c r="L12" s="420">
        <v>10</v>
      </c>
      <c r="M12" s="231"/>
      <c r="N12" s="41"/>
      <c r="O12" s="221">
        <f t="shared" si="2"/>
        <v>8217848.4545482444</v>
      </c>
      <c r="P12" s="223">
        <f t="shared" si="3"/>
        <v>66677.15454824362</v>
      </c>
      <c r="Q12" s="227">
        <f t="shared" si="4"/>
        <v>8.1800703351975462E-3</v>
      </c>
      <c r="R12" s="225">
        <f t="shared" si="0"/>
        <v>8.1800703351975462E-3</v>
      </c>
      <c r="S12"/>
      <c r="T12" s="15"/>
      <c r="U12" s="15" t="s">
        <v>19</v>
      </c>
      <c r="V12" s="15" t="s">
        <v>20</v>
      </c>
      <c r="W12" s="15" t="s">
        <v>21</v>
      </c>
      <c r="X12" s="15" t="s">
        <v>22</v>
      </c>
      <c r="Y12" s="15" t="s">
        <v>23</v>
      </c>
    </row>
    <row r="13" spans="1:28">
      <c r="A13" s="51">
        <f t="shared" si="1"/>
        <v>38686</v>
      </c>
      <c r="B13" s="5">
        <v>8457764.5999999996</v>
      </c>
      <c r="C13" s="5">
        <v>0</v>
      </c>
      <c r="D13" s="5"/>
      <c r="E13" s="214">
        <v>8457764.5999999996</v>
      </c>
      <c r="F13" s="231">
        <f>IF(F$2='3. Variables'!$A$2,'3. Variables'!$B25)+IF(F$2='3. Variables'!$A$3,'3. Variables'!$C25)+IF(F$2='3. Variables'!$A$4,'3. Variables'!$D25)+IF(F$2='3. Variables'!$A$5,'3. Variables'!$E25)+IF(F$2='3. Variables'!$A$6,'3. Variables'!$F25)+IF(F$2='3. Variables'!$A$7,'3. Variables'!$G25)+IF(F$2='3. Variables'!$A$8,'3. Variables'!$H25)+IF(F$2='3. Variables'!$A$9,'3. Variables'!$I25)+IF(F$2='3. Variables'!$A$10,'3. Variables'!$J25)+IF(F$2='3. Variables'!$A$11,'3. Variables'!$K25)+IF(F$2='3. Variables'!$A$12,'3. Variables'!$K25)</f>
        <v>445.50000000000006</v>
      </c>
      <c r="G13" s="231">
        <f>IF(G$2='3. Variables'!$A$2,'3. Variables'!$B25)+IF(G$2='3. Variables'!$A$3,'3. Variables'!$C25)+IF(G$2='3. Variables'!$A$4,'3. Variables'!$D25)+IF(G$2='3. Variables'!$A$5,'3. Variables'!$E25)+IF(G$2='3. Variables'!$A$6,'3. Variables'!$F25)+IF(G$2='3. Variables'!$A$7,'3. Variables'!$G25)+IF(G$2='3. Variables'!$A$8,'3. Variables'!$H25)+IF(G$2='3. Variables'!$A$9,'3. Variables'!$I25)+IF(G$2='3. Variables'!$A$10,'3. Variables'!$J25)+IF(G$2='3. Variables'!$A$11,'3. Variables'!$K25)+IF(G$2='3. Variables'!$A$12,'3. Variables'!$L25)</f>
        <v>0</v>
      </c>
      <c r="H13" s="420">
        <f>IF(H$2='3. Variables'!$A$2,'3. Variables'!$B25)+IF(H$2='3. Variables'!$A$3,'3. Variables'!$C25)+IF(H$2='3. Variables'!$A$4,'3. Variables'!$D25)+IF(H$2='3. Variables'!$A$5,'3. Variables'!$E25)+IF(H$2='3. Variables'!$A$6,'3. Variables'!$F25)+IF(H$2='3. Variables'!$A$7,'3. Variables'!$G25)+IF(H$2='3. Variables'!$A$8,'3. Variables'!$H25)+IF(H$2='3. Variables'!$A$9,'3. Variables'!$I25)+IF(H$2='3. Variables'!$A$10,'3. Variables'!$J25)+IF(H$2='3. Variables'!$A$11,'3. Variables'!$K25)+IF(H$2='3. Variables'!$A$12,'3. Variables'!$L25)</f>
        <v>30</v>
      </c>
      <c r="I13" s="420">
        <f>IF(I$2='3. Variables'!$A$2,'3. Variables'!$B25)+IF(I$2='3. Variables'!$A$3,'3. Variables'!$C25)+IF(I$2='3. Variables'!$A$4,'3. Variables'!$D25)+IF(I$2='3. Variables'!$A$5,'3. Variables'!$E25)+IF(I$2='3. Variables'!$A$6,'3. Variables'!$F25)+IF(I$2='3. Variables'!$A$7,'3. Variables'!$G25)+IF(I$2='3. Variables'!$A$8,'3. Variables'!$H25)+IF(I$2='3. Variables'!$A$9,'3. Variables'!$I25)+IF(I$2='3. Variables'!$A$10,'3. Variables'!$J25)+IF(I$2='3. Variables'!$A$11,'3. Variables'!$K25)+IF(I$2='3. Variables'!$A$12,'3. Variables'!$L25)</f>
        <v>352</v>
      </c>
      <c r="J13" s="231">
        <f>IF(J$2='3. Variables'!$A$2,'3. Variables'!$B25)+IF(J$2='3. Variables'!$A$3,'3. Variables'!$C25)+IF(J$2='3. Variables'!$A$4,'3. Variables'!$D25)+IF(J$2='3. Variables'!$A$5,'3. Variables'!$E25)+IF(J$2='3. Variables'!$A$6,'3. Variables'!$F25)+IF(J$2='3. Variables'!$A$7,'3. Variables'!$G25)+IF(J$2='3. Variables'!$A$8,'3. Variables'!$H25)+IF(J$2='3. Variables'!$A$9,'3. Variables'!$I25)+IF(J$2='3. Variables'!$A$10,'3. Variables'!$J25)+IF(J$2='3. Variables'!$A$11,'3. Variables'!$K25)+IF(J$2='3. Variables'!$A$12,'3. Variables'!$L25)</f>
        <v>643.79999999999995</v>
      </c>
      <c r="K13" s="231">
        <f>IF(K$2='3. Variables'!$A$2,'3. Variables'!$B25)+IF(K$2='3. Variables'!$A$3,'3. Variables'!$C25)+IF(K$2='3. Variables'!$A$4,'3. Variables'!$D25)+IF(K$2='3. Variables'!$A$5,'3. Variables'!$E25)+IF(K$2='3. Variables'!$A$6,'3. Variables'!$F25)+IF(K$2='3. Variables'!$A$7,'3. Variables'!$G25)+IF(K$2='3. Variables'!$A$8,'3. Variables'!$H25)+IF(K$2='3. Variables'!$A$9,'3. Variables'!$I25)+IF(K$2='3. Variables'!$A$10,'3. Variables'!$J25)+IF(K$2='3. Variables'!$A$11,'3. Variables'!$K25)+IF(K$2='3. Variables'!$A$12,'3. Variables'!$L25)</f>
        <v>2348014.9816899998</v>
      </c>
      <c r="L13" s="420">
        <v>11</v>
      </c>
      <c r="M13" s="231"/>
      <c r="N13" s="41"/>
      <c r="O13" s="221">
        <f t="shared" si="2"/>
        <v>8468107.3768468834</v>
      </c>
      <c r="P13" s="223">
        <f t="shared" si="3"/>
        <v>10342.776846883819</v>
      </c>
      <c r="Q13" s="227">
        <f t="shared" si="4"/>
        <v>1.2228735766521355E-3</v>
      </c>
      <c r="R13" s="225">
        <f t="shared" si="0"/>
        <v>1.2228735766521355E-3</v>
      </c>
      <c r="S13"/>
      <c r="T13" s="13" t="s">
        <v>16</v>
      </c>
      <c r="U13" s="13">
        <v>7</v>
      </c>
      <c r="V13" s="13">
        <v>61639619566448.469</v>
      </c>
      <c r="W13" s="13">
        <v>8805659938064.0664</v>
      </c>
      <c r="X13" s="13">
        <v>139.49237437083121</v>
      </c>
      <c r="Y13" s="13">
        <v>2.8942195800560318E-52</v>
      </c>
    </row>
    <row r="14" spans="1:28">
      <c r="A14" s="129">
        <f t="shared" si="1"/>
        <v>38717</v>
      </c>
      <c r="B14" s="117">
        <v>8994173</v>
      </c>
      <c r="C14" s="117">
        <v>0</v>
      </c>
      <c r="D14" s="117"/>
      <c r="E14" s="212">
        <v>8994173</v>
      </c>
      <c r="F14" s="231">
        <f>IF(F$2='3. Variables'!$A$2,'3. Variables'!$B26)+IF(F$2='3. Variables'!$A$3,'3. Variables'!$C26)+IF(F$2='3. Variables'!$A$4,'3. Variables'!$D26)+IF(F$2='3. Variables'!$A$5,'3. Variables'!$E26)+IF(F$2='3. Variables'!$A$6,'3. Variables'!$F26)+IF(F$2='3. Variables'!$A$7,'3. Variables'!$G26)+IF(F$2='3. Variables'!$A$8,'3. Variables'!$H26)+IF(F$2='3. Variables'!$A$9,'3. Variables'!$I26)+IF(F$2='3. Variables'!$A$10,'3. Variables'!$J26)+IF(F$2='3. Variables'!$A$11,'3. Variables'!$K26)+IF(F$2='3. Variables'!$A$12,'3. Variables'!$K26)</f>
        <v>721.80000000000018</v>
      </c>
      <c r="G14" s="231">
        <f>IF(G$2='3. Variables'!$A$2,'3. Variables'!$B26)+IF(G$2='3. Variables'!$A$3,'3. Variables'!$C26)+IF(G$2='3. Variables'!$A$4,'3. Variables'!$D26)+IF(G$2='3. Variables'!$A$5,'3. Variables'!$E26)+IF(G$2='3. Variables'!$A$6,'3. Variables'!$F26)+IF(G$2='3. Variables'!$A$7,'3. Variables'!$G26)+IF(G$2='3. Variables'!$A$8,'3. Variables'!$H26)+IF(G$2='3. Variables'!$A$9,'3. Variables'!$I26)+IF(G$2='3. Variables'!$A$10,'3. Variables'!$J26)+IF(G$2='3. Variables'!$A$11,'3. Variables'!$K26)+IF(G$2='3. Variables'!$A$12,'3. Variables'!$L26)</f>
        <v>0</v>
      </c>
      <c r="H14" s="420">
        <f>IF(H$2='3. Variables'!$A$2,'3. Variables'!$B26)+IF(H$2='3. Variables'!$A$3,'3. Variables'!$C26)+IF(H$2='3. Variables'!$A$4,'3. Variables'!$D26)+IF(H$2='3. Variables'!$A$5,'3. Variables'!$E26)+IF(H$2='3. Variables'!$A$6,'3. Variables'!$F26)+IF(H$2='3. Variables'!$A$7,'3. Variables'!$G26)+IF(H$2='3. Variables'!$A$8,'3. Variables'!$H26)+IF(H$2='3. Variables'!$A$9,'3. Variables'!$I26)+IF(H$2='3. Variables'!$A$10,'3. Variables'!$J26)+IF(H$2='3. Variables'!$A$11,'3. Variables'!$K26)+IF(H$2='3. Variables'!$A$12,'3. Variables'!$L26)</f>
        <v>31</v>
      </c>
      <c r="I14" s="420">
        <f>IF(I$2='3. Variables'!$A$2,'3. Variables'!$B26)+IF(I$2='3. Variables'!$A$3,'3. Variables'!$C26)+IF(I$2='3. Variables'!$A$4,'3. Variables'!$D26)+IF(I$2='3. Variables'!$A$5,'3. Variables'!$E26)+IF(I$2='3. Variables'!$A$6,'3. Variables'!$F26)+IF(I$2='3. Variables'!$A$7,'3. Variables'!$G26)+IF(I$2='3. Variables'!$A$8,'3. Variables'!$H26)+IF(I$2='3. Variables'!$A$9,'3. Variables'!$I26)+IF(I$2='3. Variables'!$A$10,'3. Variables'!$J26)+IF(I$2='3. Variables'!$A$11,'3. Variables'!$K26)+IF(I$2='3. Variables'!$A$12,'3. Variables'!$L26)</f>
        <v>320</v>
      </c>
      <c r="J14" s="231">
        <f>IF(J$2='3. Variables'!$A$2,'3. Variables'!$B26)+IF(J$2='3. Variables'!$A$3,'3. Variables'!$C26)+IF(J$2='3. Variables'!$A$4,'3. Variables'!$D26)+IF(J$2='3. Variables'!$A$5,'3. Variables'!$E26)+IF(J$2='3. Variables'!$A$6,'3. Variables'!$F26)+IF(J$2='3. Variables'!$A$7,'3. Variables'!$G26)+IF(J$2='3. Variables'!$A$8,'3. Variables'!$H26)+IF(J$2='3. Variables'!$A$9,'3. Variables'!$I26)+IF(J$2='3. Variables'!$A$10,'3. Variables'!$J26)+IF(J$2='3. Variables'!$A$11,'3. Variables'!$K26)+IF(J$2='3. Variables'!$A$12,'3. Variables'!$L26)</f>
        <v>644.5</v>
      </c>
      <c r="K14" s="231">
        <f>IF(K$2='3. Variables'!$A$2,'3. Variables'!$B26)+IF(K$2='3. Variables'!$A$3,'3. Variables'!$C26)+IF(K$2='3. Variables'!$A$4,'3. Variables'!$D26)+IF(K$2='3. Variables'!$A$5,'3. Variables'!$E26)+IF(K$2='3. Variables'!$A$6,'3. Variables'!$F26)+IF(K$2='3. Variables'!$A$7,'3. Variables'!$G26)+IF(K$2='3. Variables'!$A$8,'3. Variables'!$H26)+IF(K$2='3. Variables'!$A$9,'3. Variables'!$I26)+IF(K$2='3. Variables'!$A$10,'3. Variables'!$J26)+IF(K$2='3. Variables'!$A$11,'3. Variables'!$K26)+IF(K$2='3. Variables'!$A$12,'3. Variables'!$L26)</f>
        <v>1979573.8039000002</v>
      </c>
      <c r="L14" s="420">
        <v>12</v>
      </c>
      <c r="M14" s="231"/>
      <c r="N14" s="41"/>
      <c r="O14" s="221">
        <f t="shared" si="2"/>
        <v>8938852.3971796166</v>
      </c>
      <c r="P14" s="223">
        <f t="shared" si="3"/>
        <v>-55320.602820383385</v>
      </c>
      <c r="Q14" s="227">
        <f t="shared" si="4"/>
        <v>-6.1507158935438962E-3</v>
      </c>
      <c r="R14" s="225">
        <f t="shared" si="0"/>
        <v>6.1507158935438962E-3</v>
      </c>
      <c r="S14"/>
      <c r="T14" s="13" t="s">
        <v>17</v>
      </c>
      <c r="U14" s="13">
        <v>112</v>
      </c>
      <c r="V14" s="13">
        <v>7070163638059.082</v>
      </c>
      <c r="W14" s="13">
        <v>63126461054.098946</v>
      </c>
      <c r="X14" s="13"/>
      <c r="Y14" s="13"/>
    </row>
    <row r="15" spans="1:28" ht="13.5" thickBot="1">
      <c r="A15" s="51">
        <f>EOMONTH(A14,1)</f>
        <v>38748</v>
      </c>
      <c r="B15" s="5">
        <v>9308926.0999999996</v>
      </c>
      <c r="C15" s="5">
        <v>0</v>
      </c>
      <c r="D15" s="5"/>
      <c r="E15" s="214">
        <v>9308926.0999999996</v>
      </c>
      <c r="F15" s="231">
        <f>IF(F$2='3. Variables'!$A$2,'3. Variables'!$B27)+IF(F$2='3. Variables'!$A$3,'3. Variables'!$C27)+IF(F$2='3. Variables'!$A$4,'3. Variables'!$D27)+IF(F$2='3. Variables'!$A$5,'3. Variables'!$E27)+IF(F$2='3. Variables'!$A$6,'3. Variables'!$F27)+IF(F$2='3. Variables'!$A$7,'3. Variables'!$G27)+IF(F$2='3. Variables'!$A$8,'3. Variables'!$H27)+IF(F$2='3. Variables'!$A$9,'3. Variables'!$I27)+IF(F$2='3. Variables'!$A$10,'3. Variables'!$J27)+IF(F$2='3. Variables'!$A$11,'3. Variables'!$K27)+IF(F$2='3. Variables'!$A$12,'3. Variables'!$K27)</f>
        <v>626.30000000000007</v>
      </c>
      <c r="G15" s="231">
        <f>IF(G$2='3. Variables'!$A$2,'3. Variables'!$B27)+IF(G$2='3. Variables'!$A$3,'3. Variables'!$C27)+IF(G$2='3. Variables'!$A$4,'3. Variables'!$D27)+IF(G$2='3. Variables'!$A$5,'3. Variables'!$E27)+IF(G$2='3. Variables'!$A$6,'3. Variables'!$F27)+IF(G$2='3. Variables'!$A$7,'3. Variables'!$G27)+IF(G$2='3. Variables'!$A$8,'3. Variables'!$H27)+IF(G$2='3. Variables'!$A$9,'3. Variables'!$I27)+IF(G$2='3. Variables'!$A$10,'3. Variables'!$J27)+IF(G$2='3. Variables'!$A$11,'3. Variables'!$K27)+IF(G$2='3. Variables'!$A$12,'3. Variables'!$L27)</f>
        <v>0</v>
      </c>
      <c r="H15" s="420">
        <f>IF(H$2='3. Variables'!$A$2,'3. Variables'!$B27)+IF(H$2='3. Variables'!$A$3,'3. Variables'!$C27)+IF(H$2='3. Variables'!$A$4,'3. Variables'!$D27)+IF(H$2='3. Variables'!$A$5,'3. Variables'!$E27)+IF(H$2='3. Variables'!$A$6,'3. Variables'!$F27)+IF(H$2='3. Variables'!$A$7,'3. Variables'!$G27)+IF(H$2='3. Variables'!$A$8,'3. Variables'!$H27)+IF(H$2='3. Variables'!$A$9,'3. Variables'!$I27)+IF(H$2='3. Variables'!$A$10,'3. Variables'!$J27)+IF(H$2='3. Variables'!$A$11,'3. Variables'!$K27)+IF(H$2='3. Variables'!$A$12,'3. Variables'!$L27)</f>
        <v>31</v>
      </c>
      <c r="I15" s="420">
        <f>IF(I$2='3. Variables'!$A$2,'3. Variables'!$B27)+IF(I$2='3. Variables'!$A$3,'3. Variables'!$C27)+IF(I$2='3. Variables'!$A$4,'3. Variables'!$D27)+IF(I$2='3. Variables'!$A$5,'3. Variables'!$E27)+IF(I$2='3. Variables'!$A$6,'3. Variables'!$F27)+IF(I$2='3. Variables'!$A$7,'3. Variables'!$G27)+IF(I$2='3. Variables'!$A$8,'3. Variables'!$H27)+IF(I$2='3. Variables'!$A$9,'3. Variables'!$I27)+IF(I$2='3. Variables'!$A$10,'3. Variables'!$J27)+IF(I$2='3. Variables'!$A$11,'3. Variables'!$K27)+IF(I$2='3. Variables'!$A$12,'3. Variables'!$L27)</f>
        <v>336</v>
      </c>
      <c r="J15" s="231">
        <f>IF(J$2='3. Variables'!$A$2,'3. Variables'!$B27)+IF(J$2='3. Variables'!$A$3,'3. Variables'!$C27)+IF(J$2='3. Variables'!$A$4,'3. Variables'!$D27)+IF(J$2='3. Variables'!$A$5,'3. Variables'!$E27)+IF(J$2='3. Variables'!$A$6,'3. Variables'!$F27)+IF(J$2='3. Variables'!$A$7,'3. Variables'!$G27)+IF(J$2='3. Variables'!$A$8,'3. Variables'!$H27)+IF(J$2='3. Variables'!$A$9,'3. Variables'!$I27)+IF(J$2='3. Variables'!$A$10,'3. Variables'!$J27)+IF(J$2='3. Variables'!$A$11,'3. Variables'!$K27)+IF(J$2='3. Variables'!$A$12,'3. Variables'!$L27)</f>
        <v>643.20000000000005</v>
      </c>
      <c r="K15" s="231">
        <f>IF(K$2='3. Variables'!$A$2,'3. Variables'!$B27)+IF(K$2='3. Variables'!$A$3,'3. Variables'!$C27)+IF(K$2='3. Variables'!$A$4,'3. Variables'!$D27)+IF(K$2='3. Variables'!$A$5,'3. Variables'!$E27)+IF(K$2='3. Variables'!$A$6,'3. Variables'!$F27)+IF(K$2='3. Variables'!$A$7,'3. Variables'!$G27)+IF(K$2='3. Variables'!$A$8,'3. Variables'!$H27)+IF(K$2='3. Variables'!$A$9,'3. Variables'!$I27)+IF(K$2='3. Variables'!$A$10,'3. Variables'!$J27)+IF(K$2='3. Variables'!$A$11,'3. Variables'!$K27)+IF(K$2='3. Variables'!$A$12,'3. Variables'!$L27)</f>
        <v>2472593.7978000003</v>
      </c>
      <c r="L15" s="420">
        <v>13</v>
      </c>
      <c r="M15" s="231"/>
      <c r="N15" s="41"/>
      <c r="O15" s="221">
        <f t="shared" si="2"/>
        <v>9072915.6109995823</v>
      </c>
      <c r="P15" s="223">
        <f t="shared" si="3"/>
        <v>-236010.48900041729</v>
      </c>
      <c r="Q15" s="227">
        <f t="shared" si="4"/>
        <v>-2.5353138102623598E-2</v>
      </c>
      <c r="R15" s="225">
        <f t="shared" si="0"/>
        <v>2.5353138102623598E-2</v>
      </c>
      <c r="S15"/>
      <c r="T15" s="14" t="s">
        <v>4</v>
      </c>
      <c r="U15" s="14">
        <v>119</v>
      </c>
      <c r="V15" s="14">
        <v>68709783204507.547</v>
      </c>
      <c r="W15" s="14"/>
      <c r="X15" s="14"/>
      <c r="Y15" s="14"/>
    </row>
    <row r="16" spans="1:28" ht="13.5" thickBot="1">
      <c r="A16" s="51">
        <f t="shared" si="1"/>
        <v>38776</v>
      </c>
      <c r="B16" s="5">
        <v>8675457.5999999996</v>
      </c>
      <c r="C16" s="5">
        <v>0</v>
      </c>
      <c r="D16" s="5"/>
      <c r="E16" s="214">
        <v>8675457.5999999996</v>
      </c>
      <c r="F16" s="231">
        <f>IF(F$2='3. Variables'!$A$2,'3. Variables'!$B28)+IF(F$2='3. Variables'!$A$3,'3. Variables'!$C28)+IF(F$2='3. Variables'!$A$4,'3. Variables'!$D28)+IF(F$2='3. Variables'!$A$5,'3. Variables'!$E28)+IF(F$2='3. Variables'!$A$6,'3. Variables'!$F28)+IF(F$2='3. Variables'!$A$7,'3. Variables'!$G28)+IF(F$2='3. Variables'!$A$8,'3. Variables'!$H28)+IF(F$2='3. Variables'!$A$9,'3. Variables'!$I28)+IF(F$2='3. Variables'!$A$10,'3. Variables'!$J28)+IF(F$2='3. Variables'!$A$11,'3. Variables'!$K28)+IF(F$2='3. Variables'!$A$12,'3. Variables'!$K28)</f>
        <v>693.69999999999993</v>
      </c>
      <c r="G16" s="231">
        <f>IF(G$2='3. Variables'!$A$2,'3. Variables'!$B28)+IF(G$2='3. Variables'!$A$3,'3. Variables'!$C28)+IF(G$2='3. Variables'!$A$4,'3. Variables'!$D28)+IF(G$2='3. Variables'!$A$5,'3. Variables'!$E28)+IF(G$2='3. Variables'!$A$6,'3. Variables'!$F28)+IF(G$2='3. Variables'!$A$7,'3. Variables'!$G28)+IF(G$2='3. Variables'!$A$8,'3. Variables'!$H28)+IF(G$2='3. Variables'!$A$9,'3. Variables'!$I28)+IF(G$2='3. Variables'!$A$10,'3. Variables'!$J28)+IF(G$2='3. Variables'!$A$11,'3. Variables'!$K28)+IF(G$2='3. Variables'!$A$12,'3. Variables'!$L28)</f>
        <v>0</v>
      </c>
      <c r="H16" s="420">
        <f>IF(H$2='3. Variables'!$A$2,'3. Variables'!$B28)+IF(H$2='3. Variables'!$A$3,'3. Variables'!$C28)+IF(H$2='3. Variables'!$A$4,'3. Variables'!$D28)+IF(H$2='3. Variables'!$A$5,'3. Variables'!$E28)+IF(H$2='3. Variables'!$A$6,'3. Variables'!$F28)+IF(H$2='3. Variables'!$A$7,'3. Variables'!$G28)+IF(H$2='3. Variables'!$A$8,'3. Variables'!$H28)+IF(H$2='3. Variables'!$A$9,'3. Variables'!$I28)+IF(H$2='3. Variables'!$A$10,'3. Variables'!$J28)+IF(H$2='3. Variables'!$A$11,'3. Variables'!$K28)+IF(H$2='3. Variables'!$A$12,'3. Variables'!$L28)</f>
        <v>28</v>
      </c>
      <c r="I16" s="420">
        <f>IF(I$2='3. Variables'!$A$2,'3. Variables'!$B28)+IF(I$2='3. Variables'!$A$3,'3. Variables'!$C28)+IF(I$2='3. Variables'!$A$4,'3. Variables'!$D28)+IF(I$2='3. Variables'!$A$5,'3. Variables'!$E28)+IF(I$2='3. Variables'!$A$6,'3. Variables'!$F28)+IF(I$2='3. Variables'!$A$7,'3. Variables'!$G28)+IF(I$2='3. Variables'!$A$8,'3. Variables'!$H28)+IF(I$2='3. Variables'!$A$9,'3. Variables'!$I28)+IF(I$2='3. Variables'!$A$10,'3. Variables'!$J28)+IF(I$2='3. Variables'!$A$11,'3. Variables'!$K28)+IF(I$2='3. Variables'!$A$12,'3. Variables'!$L28)</f>
        <v>320</v>
      </c>
      <c r="J16" s="231">
        <f>IF(J$2='3. Variables'!$A$2,'3. Variables'!$B28)+IF(J$2='3. Variables'!$A$3,'3. Variables'!$C28)+IF(J$2='3. Variables'!$A$4,'3. Variables'!$D28)+IF(J$2='3. Variables'!$A$5,'3. Variables'!$E28)+IF(J$2='3. Variables'!$A$6,'3. Variables'!$F28)+IF(J$2='3. Variables'!$A$7,'3. Variables'!$G28)+IF(J$2='3. Variables'!$A$8,'3. Variables'!$H28)+IF(J$2='3. Variables'!$A$9,'3. Variables'!$I28)+IF(J$2='3. Variables'!$A$10,'3. Variables'!$J28)+IF(J$2='3. Variables'!$A$11,'3. Variables'!$K28)+IF(J$2='3. Variables'!$A$12,'3. Variables'!$L28)</f>
        <v>642.4</v>
      </c>
      <c r="K16" s="231">
        <f>IF(K$2='3. Variables'!$A$2,'3. Variables'!$B28)+IF(K$2='3. Variables'!$A$3,'3. Variables'!$C28)+IF(K$2='3. Variables'!$A$4,'3. Variables'!$D28)+IF(K$2='3. Variables'!$A$5,'3. Variables'!$E28)+IF(K$2='3. Variables'!$A$6,'3. Variables'!$F28)+IF(K$2='3. Variables'!$A$7,'3. Variables'!$G28)+IF(K$2='3. Variables'!$A$8,'3. Variables'!$H28)+IF(K$2='3. Variables'!$A$9,'3. Variables'!$I28)+IF(K$2='3. Variables'!$A$10,'3. Variables'!$J28)+IF(K$2='3. Variables'!$A$11,'3. Variables'!$K28)+IF(K$2='3. Variables'!$A$12,'3. Variables'!$L28)</f>
        <v>2310390.5904100006</v>
      </c>
      <c r="L16" s="420">
        <v>14</v>
      </c>
      <c r="M16" s="231"/>
      <c r="N16" s="41"/>
      <c r="O16" s="221">
        <f t="shared" si="2"/>
        <v>8685109.8881901149</v>
      </c>
      <c r="P16" s="223">
        <f t="shared" si="3"/>
        <v>9652.2881901152432</v>
      </c>
      <c r="Q16" s="227">
        <f t="shared" si="4"/>
        <v>1.1125970104580124E-3</v>
      </c>
      <c r="R16" s="225">
        <f t="shared" si="0"/>
        <v>1.1125970104580124E-3</v>
      </c>
      <c r="S16"/>
      <c r="T16"/>
    </row>
    <row r="17" spans="1:28">
      <c r="A17" s="51">
        <f t="shared" si="1"/>
        <v>38807</v>
      </c>
      <c r="B17" s="5">
        <v>9235190.1999999993</v>
      </c>
      <c r="C17" s="5">
        <v>0</v>
      </c>
      <c r="D17" s="5"/>
      <c r="E17" s="214">
        <v>9235190.1999999993</v>
      </c>
      <c r="F17" s="231">
        <f>IF(F$2='3. Variables'!$A$2,'3. Variables'!$B29)+IF(F$2='3. Variables'!$A$3,'3. Variables'!$C29)+IF(F$2='3. Variables'!$A$4,'3. Variables'!$D29)+IF(F$2='3. Variables'!$A$5,'3. Variables'!$E29)+IF(F$2='3. Variables'!$A$6,'3. Variables'!$F29)+IF(F$2='3. Variables'!$A$7,'3. Variables'!$G29)+IF(F$2='3. Variables'!$A$8,'3. Variables'!$H29)+IF(F$2='3. Variables'!$A$9,'3. Variables'!$I29)+IF(F$2='3. Variables'!$A$10,'3. Variables'!$J29)+IF(F$2='3. Variables'!$A$11,'3. Variables'!$K29)+IF(F$2='3. Variables'!$A$12,'3. Variables'!$K29)</f>
        <v>613.6</v>
      </c>
      <c r="G17" s="231">
        <f>IF(G$2='3. Variables'!$A$2,'3. Variables'!$B29)+IF(G$2='3. Variables'!$A$3,'3. Variables'!$C29)+IF(G$2='3. Variables'!$A$4,'3. Variables'!$D29)+IF(G$2='3. Variables'!$A$5,'3. Variables'!$E29)+IF(G$2='3. Variables'!$A$6,'3. Variables'!$F29)+IF(G$2='3. Variables'!$A$7,'3. Variables'!$G29)+IF(G$2='3. Variables'!$A$8,'3. Variables'!$H29)+IF(G$2='3. Variables'!$A$9,'3. Variables'!$I29)+IF(G$2='3. Variables'!$A$10,'3. Variables'!$J29)+IF(G$2='3. Variables'!$A$11,'3. Variables'!$K29)+IF(G$2='3. Variables'!$A$12,'3. Variables'!$L29)</f>
        <v>0</v>
      </c>
      <c r="H17" s="420">
        <f>IF(H$2='3. Variables'!$A$2,'3. Variables'!$B29)+IF(H$2='3. Variables'!$A$3,'3. Variables'!$C29)+IF(H$2='3. Variables'!$A$4,'3. Variables'!$D29)+IF(H$2='3. Variables'!$A$5,'3. Variables'!$E29)+IF(H$2='3. Variables'!$A$6,'3. Variables'!$F29)+IF(H$2='3. Variables'!$A$7,'3. Variables'!$G29)+IF(H$2='3. Variables'!$A$8,'3. Variables'!$H29)+IF(H$2='3. Variables'!$A$9,'3. Variables'!$I29)+IF(H$2='3. Variables'!$A$10,'3. Variables'!$J29)+IF(H$2='3. Variables'!$A$11,'3. Variables'!$K29)+IF(H$2='3. Variables'!$A$12,'3. Variables'!$L29)</f>
        <v>31</v>
      </c>
      <c r="I17" s="420">
        <f>IF(I$2='3. Variables'!$A$2,'3. Variables'!$B29)+IF(I$2='3. Variables'!$A$3,'3. Variables'!$C29)+IF(I$2='3. Variables'!$A$4,'3. Variables'!$D29)+IF(I$2='3. Variables'!$A$5,'3. Variables'!$E29)+IF(I$2='3. Variables'!$A$6,'3. Variables'!$F29)+IF(I$2='3. Variables'!$A$7,'3. Variables'!$G29)+IF(I$2='3. Variables'!$A$8,'3. Variables'!$H29)+IF(I$2='3. Variables'!$A$9,'3. Variables'!$I29)+IF(I$2='3. Variables'!$A$10,'3. Variables'!$J29)+IF(I$2='3. Variables'!$A$11,'3. Variables'!$K29)+IF(I$2='3. Variables'!$A$12,'3. Variables'!$L29)</f>
        <v>368</v>
      </c>
      <c r="J17" s="231">
        <f>IF(J$2='3. Variables'!$A$2,'3. Variables'!$B29)+IF(J$2='3. Variables'!$A$3,'3. Variables'!$C29)+IF(J$2='3. Variables'!$A$4,'3. Variables'!$D29)+IF(J$2='3. Variables'!$A$5,'3. Variables'!$E29)+IF(J$2='3. Variables'!$A$6,'3. Variables'!$F29)+IF(J$2='3. Variables'!$A$7,'3. Variables'!$G29)+IF(J$2='3. Variables'!$A$8,'3. Variables'!$H29)+IF(J$2='3. Variables'!$A$9,'3. Variables'!$I29)+IF(J$2='3. Variables'!$A$10,'3. Variables'!$J29)+IF(J$2='3. Variables'!$A$11,'3. Variables'!$K29)+IF(J$2='3. Variables'!$A$12,'3. Variables'!$L29)</f>
        <v>640.79999999999995</v>
      </c>
      <c r="K17" s="231">
        <f>IF(K$2='3. Variables'!$A$2,'3. Variables'!$B29)+IF(K$2='3. Variables'!$A$3,'3. Variables'!$C29)+IF(K$2='3. Variables'!$A$4,'3. Variables'!$D29)+IF(K$2='3. Variables'!$A$5,'3. Variables'!$E29)+IF(K$2='3. Variables'!$A$6,'3. Variables'!$F29)+IF(K$2='3. Variables'!$A$7,'3. Variables'!$G29)+IF(K$2='3. Variables'!$A$8,'3. Variables'!$H29)+IF(K$2='3. Variables'!$A$9,'3. Variables'!$I29)+IF(K$2='3. Variables'!$A$10,'3. Variables'!$J29)+IF(K$2='3. Variables'!$A$11,'3. Variables'!$K29)+IF(K$2='3. Variables'!$A$12,'3. Variables'!$L29)</f>
        <v>1992557.3366300003</v>
      </c>
      <c r="L17" s="420">
        <v>15</v>
      </c>
      <c r="M17" s="231"/>
      <c r="N17" s="41"/>
      <c r="O17" s="221">
        <f t="shared" si="2"/>
        <v>8889908.1227660701</v>
      </c>
      <c r="P17" s="223">
        <f t="shared" si="3"/>
        <v>-345282.07723392919</v>
      </c>
      <c r="Q17" s="227">
        <f t="shared" si="4"/>
        <v>-3.7387651987278961E-2</v>
      </c>
      <c r="R17" s="225">
        <f t="shared" si="0"/>
        <v>3.7387651987278961E-2</v>
      </c>
      <c r="S17"/>
      <c r="T17" s="15"/>
      <c r="U17" s="15" t="s">
        <v>24</v>
      </c>
      <c r="V17" s="15" t="s">
        <v>13</v>
      </c>
      <c r="W17" s="15" t="s">
        <v>25</v>
      </c>
      <c r="X17" s="15" t="s">
        <v>26</v>
      </c>
      <c r="Y17" s="15" t="s">
        <v>27</v>
      </c>
      <c r="Z17" s="15" t="s">
        <v>28</v>
      </c>
      <c r="AA17" s="15" t="s">
        <v>62</v>
      </c>
      <c r="AB17" s="15" t="s">
        <v>63</v>
      </c>
    </row>
    <row r="18" spans="1:28">
      <c r="A18" s="51">
        <f t="shared" si="1"/>
        <v>38837</v>
      </c>
      <c r="B18" s="5">
        <v>7771829.2000000002</v>
      </c>
      <c r="C18" s="5">
        <v>0</v>
      </c>
      <c r="D18" s="5"/>
      <c r="E18" s="214">
        <v>7771829.2000000002</v>
      </c>
      <c r="F18" s="231">
        <f>IF(F$2='3. Variables'!$A$2,'3. Variables'!$B30)+IF(F$2='3. Variables'!$A$3,'3. Variables'!$C30)+IF(F$2='3. Variables'!$A$4,'3. Variables'!$D30)+IF(F$2='3. Variables'!$A$5,'3. Variables'!$E30)+IF(F$2='3. Variables'!$A$6,'3. Variables'!$F30)+IF(F$2='3. Variables'!$A$7,'3. Variables'!$G30)+IF(F$2='3. Variables'!$A$8,'3. Variables'!$H30)+IF(F$2='3. Variables'!$A$9,'3. Variables'!$I30)+IF(F$2='3. Variables'!$A$10,'3. Variables'!$J30)+IF(F$2='3. Variables'!$A$11,'3. Variables'!$K30)+IF(F$2='3. Variables'!$A$12,'3. Variables'!$K30)</f>
        <v>328.40000000000009</v>
      </c>
      <c r="G18" s="231">
        <f>IF(G$2='3. Variables'!$A$2,'3. Variables'!$B30)+IF(G$2='3. Variables'!$A$3,'3. Variables'!$C30)+IF(G$2='3. Variables'!$A$4,'3. Variables'!$D30)+IF(G$2='3. Variables'!$A$5,'3. Variables'!$E30)+IF(G$2='3. Variables'!$A$6,'3. Variables'!$F30)+IF(G$2='3. Variables'!$A$7,'3. Variables'!$G30)+IF(G$2='3. Variables'!$A$8,'3. Variables'!$H30)+IF(G$2='3. Variables'!$A$9,'3. Variables'!$I30)+IF(G$2='3. Variables'!$A$10,'3. Variables'!$J30)+IF(G$2='3. Variables'!$A$11,'3. Variables'!$K30)+IF(G$2='3. Variables'!$A$12,'3. Variables'!$L30)</f>
        <v>0</v>
      </c>
      <c r="H18" s="420">
        <f>IF(H$2='3. Variables'!$A$2,'3. Variables'!$B30)+IF(H$2='3. Variables'!$A$3,'3. Variables'!$C30)+IF(H$2='3. Variables'!$A$4,'3. Variables'!$D30)+IF(H$2='3. Variables'!$A$5,'3. Variables'!$E30)+IF(H$2='3. Variables'!$A$6,'3. Variables'!$F30)+IF(H$2='3. Variables'!$A$7,'3. Variables'!$G30)+IF(H$2='3. Variables'!$A$8,'3. Variables'!$H30)+IF(H$2='3. Variables'!$A$9,'3. Variables'!$I30)+IF(H$2='3. Variables'!$A$10,'3. Variables'!$J30)+IF(H$2='3. Variables'!$A$11,'3. Variables'!$K30)+IF(H$2='3. Variables'!$A$12,'3. Variables'!$L30)</f>
        <v>30</v>
      </c>
      <c r="I18" s="420">
        <f>IF(I$2='3. Variables'!$A$2,'3. Variables'!$B30)+IF(I$2='3. Variables'!$A$3,'3. Variables'!$C30)+IF(I$2='3. Variables'!$A$4,'3. Variables'!$D30)+IF(I$2='3. Variables'!$A$5,'3. Variables'!$E30)+IF(I$2='3. Variables'!$A$6,'3. Variables'!$F30)+IF(I$2='3. Variables'!$A$7,'3. Variables'!$G30)+IF(I$2='3. Variables'!$A$8,'3. Variables'!$H30)+IF(I$2='3. Variables'!$A$9,'3. Variables'!$I30)+IF(I$2='3. Variables'!$A$10,'3. Variables'!$J30)+IF(I$2='3. Variables'!$A$11,'3. Variables'!$K30)+IF(I$2='3. Variables'!$A$12,'3. Variables'!$L30)</f>
        <v>304</v>
      </c>
      <c r="J18" s="231">
        <f>IF(J$2='3. Variables'!$A$2,'3. Variables'!$B30)+IF(J$2='3. Variables'!$A$3,'3. Variables'!$C30)+IF(J$2='3. Variables'!$A$4,'3. Variables'!$D30)+IF(J$2='3. Variables'!$A$5,'3. Variables'!$E30)+IF(J$2='3. Variables'!$A$6,'3. Variables'!$F30)+IF(J$2='3. Variables'!$A$7,'3. Variables'!$G30)+IF(J$2='3. Variables'!$A$8,'3. Variables'!$H30)+IF(J$2='3. Variables'!$A$9,'3. Variables'!$I30)+IF(J$2='3. Variables'!$A$10,'3. Variables'!$J30)+IF(J$2='3. Variables'!$A$11,'3. Variables'!$K30)+IF(J$2='3. Variables'!$A$12,'3. Variables'!$L30)</f>
        <v>643.5</v>
      </c>
      <c r="K18" s="231">
        <f>IF(K$2='3. Variables'!$A$2,'3. Variables'!$B30)+IF(K$2='3. Variables'!$A$3,'3. Variables'!$C30)+IF(K$2='3. Variables'!$A$4,'3. Variables'!$D30)+IF(K$2='3. Variables'!$A$5,'3. Variables'!$E30)+IF(K$2='3. Variables'!$A$6,'3. Variables'!$F30)+IF(K$2='3. Variables'!$A$7,'3. Variables'!$G30)+IF(K$2='3. Variables'!$A$8,'3. Variables'!$H30)+IF(K$2='3. Variables'!$A$9,'3. Variables'!$I30)+IF(K$2='3. Variables'!$A$10,'3. Variables'!$J30)+IF(K$2='3. Variables'!$A$11,'3. Variables'!$K30)+IF(K$2='3. Variables'!$A$12,'3. Variables'!$L30)</f>
        <v>2226305.73795</v>
      </c>
      <c r="L18" s="420">
        <v>16</v>
      </c>
      <c r="M18" s="231"/>
      <c r="N18" s="41"/>
      <c r="O18" s="221">
        <f t="shared" si="2"/>
        <v>7862224.6572822845</v>
      </c>
      <c r="P18" s="223">
        <f t="shared" si="3"/>
        <v>90395.457282284275</v>
      </c>
      <c r="Q18" s="227">
        <f t="shared" si="4"/>
        <v>1.1631168796437816E-2</v>
      </c>
      <c r="R18" s="225">
        <f t="shared" si="0"/>
        <v>1.1631168796437816E-2</v>
      </c>
      <c r="S18"/>
      <c r="T18" s="13" t="s">
        <v>18</v>
      </c>
      <c r="U18" s="436">
        <v>-2181489.7093592724</v>
      </c>
      <c r="V18" s="13">
        <v>1406278.750204358</v>
      </c>
      <c r="W18" s="436">
        <v>-1.5512498564329882</v>
      </c>
      <c r="X18" s="13">
        <v>0.12366303718364863</v>
      </c>
      <c r="Y18" s="13">
        <v>-4967850.7888736604</v>
      </c>
      <c r="Z18" s="13">
        <v>604871.37015511561</v>
      </c>
      <c r="AA18" s="13">
        <v>-4967850.7888736604</v>
      </c>
      <c r="AB18" s="13">
        <v>604871.37015511561</v>
      </c>
    </row>
    <row r="19" spans="1:28">
      <c r="A19" s="51">
        <f t="shared" si="1"/>
        <v>38868</v>
      </c>
      <c r="B19" s="5">
        <v>8018637.3000000007</v>
      </c>
      <c r="C19" s="5">
        <v>0</v>
      </c>
      <c r="D19" s="5"/>
      <c r="E19" s="214">
        <v>8018637.3000000007</v>
      </c>
      <c r="F19" s="231">
        <f>IF(F$2='3. Variables'!$A$2,'3. Variables'!$B31)+IF(F$2='3. Variables'!$A$3,'3. Variables'!$C31)+IF(F$2='3. Variables'!$A$4,'3. Variables'!$D31)+IF(F$2='3. Variables'!$A$5,'3. Variables'!$E31)+IF(F$2='3. Variables'!$A$6,'3. Variables'!$F31)+IF(F$2='3. Variables'!$A$7,'3. Variables'!$G31)+IF(F$2='3. Variables'!$A$8,'3. Variables'!$H31)+IF(F$2='3. Variables'!$A$9,'3. Variables'!$I31)+IF(F$2='3. Variables'!$A$10,'3. Variables'!$J31)+IF(F$2='3. Variables'!$A$11,'3. Variables'!$K31)+IF(F$2='3. Variables'!$A$12,'3. Variables'!$K31)</f>
        <v>176.50000000000006</v>
      </c>
      <c r="G19" s="231">
        <f>IF(G$2='3. Variables'!$A$2,'3. Variables'!$B31)+IF(G$2='3. Variables'!$A$3,'3. Variables'!$C31)+IF(G$2='3. Variables'!$A$4,'3. Variables'!$D31)+IF(G$2='3. Variables'!$A$5,'3. Variables'!$E31)+IF(G$2='3. Variables'!$A$6,'3. Variables'!$F31)+IF(G$2='3. Variables'!$A$7,'3. Variables'!$G31)+IF(G$2='3. Variables'!$A$8,'3. Variables'!$H31)+IF(G$2='3. Variables'!$A$9,'3. Variables'!$I31)+IF(G$2='3. Variables'!$A$10,'3. Variables'!$J31)+IF(G$2='3. Variables'!$A$11,'3. Variables'!$K31)+IF(G$2='3. Variables'!$A$12,'3. Variables'!$L31)</f>
        <v>21.200000000000003</v>
      </c>
      <c r="H19" s="420">
        <f>IF(H$2='3. Variables'!$A$2,'3. Variables'!$B31)+IF(H$2='3. Variables'!$A$3,'3. Variables'!$C31)+IF(H$2='3. Variables'!$A$4,'3. Variables'!$D31)+IF(H$2='3. Variables'!$A$5,'3. Variables'!$E31)+IF(H$2='3. Variables'!$A$6,'3. Variables'!$F31)+IF(H$2='3. Variables'!$A$7,'3. Variables'!$G31)+IF(H$2='3. Variables'!$A$8,'3. Variables'!$H31)+IF(H$2='3. Variables'!$A$9,'3. Variables'!$I31)+IF(H$2='3. Variables'!$A$10,'3. Variables'!$J31)+IF(H$2='3. Variables'!$A$11,'3. Variables'!$K31)+IF(H$2='3. Variables'!$A$12,'3. Variables'!$L31)</f>
        <v>31</v>
      </c>
      <c r="I19" s="420">
        <f>IF(I$2='3. Variables'!$A$2,'3. Variables'!$B31)+IF(I$2='3. Variables'!$A$3,'3. Variables'!$C31)+IF(I$2='3. Variables'!$A$4,'3. Variables'!$D31)+IF(I$2='3. Variables'!$A$5,'3. Variables'!$E31)+IF(I$2='3. Variables'!$A$6,'3. Variables'!$F31)+IF(I$2='3. Variables'!$A$7,'3. Variables'!$G31)+IF(I$2='3. Variables'!$A$8,'3. Variables'!$H31)+IF(I$2='3. Variables'!$A$9,'3. Variables'!$I31)+IF(I$2='3. Variables'!$A$10,'3. Variables'!$J31)+IF(I$2='3. Variables'!$A$11,'3. Variables'!$K31)+IF(I$2='3. Variables'!$A$12,'3. Variables'!$L31)</f>
        <v>352</v>
      </c>
      <c r="J19" s="231">
        <f>IF(J$2='3. Variables'!$A$2,'3. Variables'!$B31)+IF(J$2='3. Variables'!$A$3,'3. Variables'!$C31)+IF(J$2='3. Variables'!$A$4,'3. Variables'!$D31)+IF(J$2='3. Variables'!$A$5,'3. Variables'!$E31)+IF(J$2='3. Variables'!$A$6,'3. Variables'!$F31)+IF(J$2='3. Variables'!$A$7,'3. Variables'!$G31)+IF(J$2='3. Variables'!$A$8,'3. Variables'!$H31)+IF(J$2='3. Variables'!$A$9,'3. Variables'!$I31)+IF(J$2='3. Variables'!$A$10,'3. Variables'!$J31)+IF(J$2='3. Variables'!$A$11,'3. Variables'!$K31)+IF(J$2='3. Variables'!$A$12,'3. Variables'!$L31)</f>
        <v>652.4</v>
      </c>
      <c r="K19" s="231">
        <f>IF(K$2='3. Variables'!$A$2,'3. Variables'!$B31)+IF(K$2='3. Variables'!$A$3,'3. Variables'!$C31)+IF(K$2='3. Variables'!$A$4,'3. Variables'!$D31)+IF(K$2='3. Variables'!$A$5,'3. Variables'!$E31)+IF(K$2='3. Variables'!$A$6,'3. Variables'!$F31)+IF(K$2='3. Variables'!$A$7,'3. Variables'!$G31)+IF(K$2='3. Variables'!$A$8,'3. Variables'!$H31)+IF(K$2='3. Variables'!$A$9,'3. Variables'!$I31)+IF(K$2='3. Variables'!$A$10,'3. Variables'!$J31)+IF(K$2='3. Variables'!$A$11,'3. Variables'!$K31)+IF(K$2='3. Variables'!$A$12,'3. Variables'!$L31)</f>
        <v>2485845.0355199999</v>
      </c>
      <c r="L19" s="420">
        <v>17</v>
      </c>
      <c r="M19" s="231"/>
      <c r="N19" s="41"/>
      <c r="O19" s="221">
        <f t="shared" si="2"/>
        <v>8205612.0284992792</v>
      </c>
      <c r="P19" s="223">
        <f t="shared" si="3"/>
        <v>186974.72849927843</v>
      </c>
      <c r="Q19" s="227">
        <f t="shared" si="4"/>
        <v>2.3317519112540281E-2</v>
      </c>
      <c r="R19" s="225">
        <f t="shared" si="0"/>
        <v>2.3317519112540281E-2</v>
      </c>
      <c r="S19"/>
      <c r="T19" s="13" t="s">
        <v>89</v>
      </c>
      <c r="U19" s="436">
        <v>2621.1050509643733</v>
      </c>
      <c r="V19" s="13">
        <v>115.6186232085431</v>
      </c>
      <c r="W19" s="436">
        <v>22.670266936466156</v>
      </c>
      <c r="X19" s="13">
        <v>1.1713431970122021E-43</v>
      </c>
      <c r="Y19" s="13">
        <v>2392.0215696641626</v>
      </c>
      <c r="Z19" s="13">
        <v>2850.188532264584</v>
      </c>
      <c r="AA19" s="13">
        <v>2392.0215696641626</v>
      </c>
      <c r="AB19" s="13">
        <v>2850.188532264584</v>
      </c>
    </row>
    <row r="20" spans="1:28">
      <c r="A20" s="51">
        <f t="shared" si="1"/>
        <v>38898</v>
      </c>
      <c r="B20" s="5">
        <v>7829937.6999999993</v>
      </c>
      <c r="C20" s="5">
        <v>0</v>
      </c>
      <c r="D20" s="5"/>
      <c r="E20" s="214">
        <v>7829937.6999999993</v>
      </c>
      <c r="F20" s="231">
        <f>IF(F$2='3. Variables'!$A$2,'3. Variables'!$B32)+IF(F$2='3. Variables'!$A$3,'3. Variables'!$C32)+IF(F$2='3. Variables'!$A$4,'3. Variables'!$D32)+IF(F$2='3. Variables'!$A$5,'3. Variables'!$E32)+IF(F$2='3. Variables'!$A$6,'3. Variables'!$F32)+IF(F$2='3. Variables'!$A$7,'3. Variables'!$G32)+IF(F$2='3. Variables'!$A$8,'3. Variables'!$H32)+IF(F$2='3. Variables'!$A$9,'3. Variables'!$I32)+IF(F$2='3. Variables'!$A$10,'3. Variables'!$J32)+IF(F$2='3. Variables'!$A$11,'3. Variables'!$K32)+IF(F$2='3. Variables'!$A$12,'3. Variables'!$K32)</f>
        <v>59.7</v>
      </c>
      <c r="G20" s="231">
        <f>IF(G$2='3. Variables'!$A$2,'3. Variables'!$B32)+IF(G$2='3. Variables'!$A$3,'3. Variables'!$C32)+IF(G$2='3. Variables'!$A$4,'3. Variables'!$D32)+IF(G$2='3. Variables'!$A$5,'3. Variables'!$E32)+IF(G$2='3. Variables'!$A$6,'3. Variables'!$F32)+IF(G$2='3. Variables'!$A$7,'3. Variables'!$G32)+IF(G$2='3. Variables'!$A$8,'3. Variables'!$H32)+IF(G$2='3. Variables'!$A$9,'3. Variables'!$I32)+IF(G$2='3. Variables'!$A$10,'3. Variables'!$J32)+IF(G$2='3. Variables'!$A$11,'3. Variables'!$K32)+IF(G$2='3. Variables'!$A$12,'3. Variables'!$L32)</f>
        <v>29.299999999999997</v>
      </c>
      <c r="H20" s="420">
        <f>IF(H$2='3. Variables'!$A$2,'3. Variables'!$B32)+IF(H$2='3. Variables'!$A$3,'3. Variables'!$C32)+IF(H$2='3. Variables'!$A$4,'3. Variables'!$D32)+IF(H$2='3. Variables'!$A$5,'3. Variables'!$E32)+IF(H$2='3. Variables'!$A$6,'3. Variables'!$F32)+IF(H$2='3. Variables'!$A$7,'3. Variables'!$G32)+IF(H$2='3. Variables'!$A$8,'3. Variables'!$H32)+IF(H$2='3. Variables'!$A$9,'3. Variables'!$I32)+IF(H$2='3. Variables'!$A$10,'3. Variables'!$J32)+IF(H$2='3. Variables'!$A$11,'3. Variables'!$K32)+IF(H$2='3. Variables'!$A$12,'3. Variables'!$L32)</f>
        <v>30</v>
      </c>
      <c r="I20" s="420">
        <f>IF(I$2='3. Variables'!$A$2,'3. Variables'!$B32)+IF(I$2='3. Variables'!$A$3,'3. Variables'!$C32)+IF(I$2='3. Variables'!$A$4,'3. Variables'!$D32)+IF(I$2='3. Variables'!$A$5,'3. Variables'!$E32)+IF(I$2='3. Variables'!$A$6,'3. Variables'!$F32)+IF(I$2='3. Variables'!$A$7,'3. Variables'!$G32)+IF(I$2='3. Variables'!$A$8,'3. Variables'!$H32)+IF(I$2='3. Variables'!$A$9,'3. Variables'!$I32)+IF(I$2='3. Variables'!$A$10,'3. Variables'!$J32)+IF(I$2='3. Variables'!$A$11,'3. Variables'!$K32)+IF(I$2='3. Variables'!$A$12,'3. Variables'!$L32)</f>
        <v>352</v>
      </c>
      <c r="J20" s="231">
        <f>IF(J$2='3. Variables'!$A$2,'3. Variables'!$B32)+IF(J$2='3. Variables'!$A$3,'3. Variables'!$C32)+IF(J$2='3. Variables'!$A$4,'3. Variables'!$D32)+IF(J$2='3. Variables'!$A$5,'3. Variables'!$E32)+IF(J$2='3. Variables'!$A$6,'3. Variables'!$F32)+IF(J$2='3. Variables'!$A$7,'3. Variables'!$G32)+IF(J$2='3. Variables'!$A$8,'3. Variables'!$H32)+IF(J$2='3. Variables'!$A$9,'3. Variables'!$I32)+IF(J$2='3. Variables'!$A$10,'3. Variables'!$J32)+IF(J$2='3. Variables'!$A$11,'3. Variables'!$K32)+IF(J$2='3. Variables'!$A$12,'3. Variables'!$L32)</f>
        <v>659.9</v>
      </c>
      <c r="K20" s="231">
        <f>IF(K$2='3. Variables'!$A$2,'3. Variables'!$B32)+IF(K$2='3. Variables'!$A$3,'3. Variables'!$C32)+IF(K$2='3. Variables'!$A$4,'3. Variables'!$D32)+IF(K$2='3. Variables'!$A$5,'3. Variables'!$E32)+IF(K$2='3. Variables'!$A$6,'3. Variables'!$F32)+IF(K$2='3. Variables'!$A$7,'3. Variables'!$G32)+IF(K$2='3. Variables'!$A$8,'3. Variables'!$H32)+IF(K$2='3. Variables'!$A$9,'3. Variables'!$I32)+IF(K$2='3. Variables'!$A$10,'3. Variables'!$J32)+IF(K$2='3. Variables'!$A$11,'3. Variables'!$K32)+IF(K$2='3. Variables'!$A$12,'3. Variables'!$L32)</f>
        <v>2396645.8602800001</v>
      </c>
      <c r="L20" s="420">
        <v>18</v>
      </c>
      <c r="M20" s="231"/>
      <c r="N20" s="41"/>
      <c r="O20" s="221">
        <f t="shared" si="2"/>
        <v>7815395.9227474304</v>
      </c>
      <c r="P20" s="223">
        <f t="shared" si="3"/>
        <v>-14541.777252568863</v>
      </c>
      <c r="Q20" s="227">
        <f t="shared" si="4"/>
        <v>-1.8572021655509296E-3</v>
      </c>
      <c r="R20" s="225">
        <f t="shared" si="0"/>
        <v>1.8572021655509296E-3</v>
      </c>
      <c r="S20"/>
      <c r="T20" s="13" t="s">
        <v>90</v>
      </c>
      <c r="U20" s="436">
        <v>8555.547105928772</v>
      </c>
      <c r="V20" s="13">
        <v>1260.5933550790494</v>
      </c>
      <c r="W20" s="436">
        <v>6.7869206762495349</v>
      </c>
      <c r="X20" s="13">
        <v>5.7161886574981684E-10</v>
      </c>
      <c r="Y20" s="13">
        <v>6057.8429621547875</v>
      </c>
      <c r="Z20" s="13">
        <v>11053.251249702756</v>
      </c>
      <c r="AA20" s="13">
        <v>6057.8429621547875</v>
      </c>
      <c r="AB20" s="13">
        <v>11053.251249702756</v>
      </c>
    </row>
    <row r="21" spans="1:28">
      <c r="A21" s="51">
        <f t="shared" si="1"/>
        <v>38929</v>
      </c>
      <c r="B21" s="5">
        <v>7512882.7000000002</v>
      </c>
      <c r="C21" s="5">
        <v>0</v>
      </c>
      <c r="D21" s="5"/>
      <c r="E21" s="214">
        <v>7512882.7000000002</v>
      </c>
      <c r="F21" s="231">
        <f>IF(F$2='3. Variables'!$A$2,'3. Variables'!$B33)+IF(F$2='3. Variables'!$A$3,'3. Variables'!$C33)+IF(F$2='3. Variables'!$A$4,'3. Variables'!$D33)+IF(F$2='3. Variables'!$A$5,'3. Variables'!$E33)+IF(F$2='3. Variables'!$A$6,'3. Variables'!$F33)+IF(F$2='3. Variables'!$A$7,'3. Variables'!$G33)+IF(F$2='3. Variables'!$A$8,'3. Variables'!$H33)+IF(F$2='3. Variables'!$A$9,'3. Variables'!$I33)+IF(F$2='3. Variables'!$A$10,'3. Variables'!$J33)+IF(F$2='3. Variables'!$A$11,'3. Variables'!$K33)+IF(F$2='3. Variables'!$A$12,'3. Variables'!$K33)</f>
        <v>8.6</v>
      </c>
      <c r="G21" s="231">
        <f>IF(G$2='3. Variables'!$A$2,'3. Variables'!$B33)+IF(G$2='3. Variables'!$A$3,'3. Variables'!$C33)+IF(G$2='3. Variables'!$A$4,'3. Variables'!$D33)+IF(G$2='3. Variables'!$A$5,'3. Variables'!$E33)+IF(G$2='3. Variables'!$A$6,'3. Variables'!$F33)+IF(G$2='3. Variables'!$A$7,'3. Variables'!$G33)+IF(G$2='3. Variables'!$A$8,'3. Variables'!$H33)+IF(G$2='3. Variables'!$A$9,'3. Variables'!$I33)+IF(G$2='3. Variables'!$A$10,'3. Variables'!$J33)+IF(G$2='3. Variables'!$A$11,'3. Variables'!$K33)+IF(G$2='3. Variables'!$A$12,'3. Variables'!$L33)</f>
        <v>96.499999999999986</v>
      </c>
      <c r="H21" s="420">
        <f>IF(H$2='3. Variables'!$A$2,'3. Variables'!$B33)+IF(H$2='3. Variables'!$A$3,'3. Variables'!$C33)+IF(H$2='3. Variables'!$A$4,'3. Variables'!$D33)+IF(H$2='3. Variables'!$A$5,'3. Variables'!$E33)+IF(H$2='3. Variables'!$A$6,'3. Variables'!$F33)+IF(H$2='3. Variables'!$A$7,'3. Variables'!$G33)+IF(H$2='3. Variables'!$A$8,'3. Variables'!$H33)+IF(H$2='3. Variables'!$A$9,'3. Variables'!$I33)+IF(H$2='3. Variables'!$A$10,'3. Variables'!$J33)+IF(H$2='3. Variables'!$A$11,'3. Variables'!$K33)+IF(H$2='3. Variables'!$A$12,'3. Variables'!$L33)</f>
        <v>31</v>
      </c>
      <c r="I21" s="420">
        <f>IF(I$2='3. Variables'!$A$2,'3. Variables'!$B33)+IF(I$2='3. Variables'!$A$3,'3. Variables'!$C33)+IF(I$2='3. Variables'!$A$4,'3. Variables'!$D33)+IF(I$2='3. Variables'!$A$5,'3. Variables'!$E33)+IF(I$2='3. Variables'!$A$6,'3. Variables'!$F33)+IF(I$2='3. Variables'!$A$7,'3. Variables'!$G33)+IF(I$2='3. Variables'!$A$8,'3. Variables'!$H33)+IF(I$2='3. Variables'!$A$9,'3. Variables'!$I33)+IF(I$2='3. Variables'!$A$10,'3. Variables'!$J33)+IF(I$2='3. Variables'!$A$11,'3. Variables'!$K33)+IF(I$2='3. Variables'!$A$12,'3. Variables'!$L33)</f>
        <v>320</v>
      </c>
      <c r="J21" s="231">
        <f>IF(J$2='3. Variables'!$A$2,'3. Variables'!$B33)+IF(J$2='3. Variables'!$A$3,'3. Variables'!$C33)+IF(J$2='3. Variables'!$A$4,'3. Variables'!$D33)+IF(J$2='3. Variables'!$A$5,'3. Variables'!$E33)+IF(J$2='3. Variables'!$A$6,'3. Variables'!$F33)+IF(J$2='3. Variables'!$A$7,'3. Variables'!$G33)+IF(J$2='3. Variables'!$A$8,'3. Variables'!$H33)+IF(J$2='3. Variables'!$A$9,'3. Variables'!$I33)+IF(J$2='3. Variables'!$A$10,'3. Variables'!$J33)+IF(J$2='3. Variables'!$A$11,'3. Variables'!$K33)+IF(J$2='3. Variables'!$A$12,'3. Variables'!$L33)</f>
        <v>664.5</v>
      </c>
      <c r="K21" s="231">
        <f>IF(K$2='3. Variables'!$A$2,'3. Variables'!$B33)+IF(K$2='3. Variables'!$A$3,'3. Variables'!$C33)+IF(K$2='3. Variables'!$A$4,'3. Variables'!$D33)+IF(K$2='3. Variables'!$A$5,'3. Variables'!$E33)+IF(K$2='3. Variables'!$A$6,'3. Variables'!$F33)+IF(K$2='3. Variables'!$A$7,'3. Variables'!$G33)+IF(K$2='3. Variables'!$A$8,'3. Variables'!$H33)+IF(K$2='3. Variables'!$A$9,'3. Variables'!$I33)+IF(K$2='3. Variables'!$A$10,'3. Variables'!$J33)+IF(K$2='3. Variables'!$A$11,'3. Variables'!$K33)+IF(K$2='3. Variables'!$A$12,'3. Variables'!$L33)</f>
        <v>1843098.6282800001</v>
      </c>
      <c r="L21" s="420">
        <v>19</v>
      </c>
      <c r="M21" s="231"/>
      <c r="N21" s="41"/>
      <c r="O21" s="221">
        <f t="shared" si="2"/>
        <v>7901576.26450253</v>
      </c>
      <c r="P21" s="223">
        <f t="shared" si="3"/>
        <v>388693.5645025298</v>
      </c>
      <c r="Q21" s="227">
        <f t="shared" si="4"/>
        <v>5.1736940402720491E-2</v>
      </c>
      <c r="R21" s="225">
        <f t="shared" si="0"/>
        <v>5.1736940402720491E-2</v>
      </c>
      <c r="S21"/>
      <c r="T21" s="13" t="s">
        <v>2</v>
      </c>
      <c r="U21" s="436">
        <v>128110.53376992438</v>
      </c>
      <c r="V21" s="13">
        <v>31432.251614719953</v>
      </c>
      <c r="W21" s="436">
        <v>4.0757669969124732</v>
      </c>
      <c r="X21" s="13">
        <v>8.6007200071434495E-5</v>
      </c>
      <c r="Y21" s="13">
        <v>65831.556342418102</v>
      </c>
      <c r="Z21" s="13">
        <v>190389.51119743066</v>
      </c>
      <c r="AA21" s="13">
        <v>65831.556342418102</v>
      </c>
      <c r="AB21" s="13">
        <v>190389.51119743066</v>
      </c>
    </row>
    <row r="22" spans="1:28">
      <c r="A22" s="51">
        <f t="shared" si="1"/>
        <v>38960</v>
      </c>
      <c r="B22" s="5">
        <v>7987540.5</v>
      </c>
      <c r="C22" s="5">
        <v>0</v>
      </c>
      <c r="D22" s="5"/>
      <c r="E22" s="214">
        <v>7987540.5</v>
      </c>
      <c r="F22" s="231">
        <f>IF(F$2='3. Variables'!$A$2,'3. Variables'!$B34)+IF(F$2='3. Variables'!$A$3,'3. Variables'!$C34)+IF(F$2='3. Variables'!$A$4,'3. Variables'!$D34)+IF(F$2='3. Variables'!$A$5,'3. Variables'!$E34)+IF(F$2='3. Variables'!$A$6,'3. Variables'!$F34)+IF(F$2='3. Variables'!$A$7,'3. Variables'!$G34)+IF(F$2='3. Variables'!$A$8,'3. Variables'!$H34)+IF(F$2='3. Variables'!$A$9,'3. Variables'!$I34)+IF(F$2='3. Variables'!$A$10,'3. Variables'!$J34)+IF(F$2='3. Variables'!$A$11,'3. Variables'!$K34)+IF(F$2='3. Variables'!$A$12,'3. Variables'!$K34)</f>
        <v>39.900000000000006</v>
      </c>
      <c r="G22" s="231">
        <f>IF(G$2='3. Variables'!$A$2,'3. Variables'!$B34)+IF(G$2='3. Variables'!$A$3,'3. Variables'!$C34)+IF(G$2='3. Variables'!$A$4,'3. Variables'!$D34)+IF(G$2='3. Variables'!$A$5,'3. Variables'!$E34)+IF(G$2='3. Variables'!$A$6,'3. Variables'!$F34)+IF(G$2='3. Variables'!$A$7,'3. Variables'!$G34)+IF(G$2='3. Variables'!$A$8,'3. Variables'!$H34)+IF(G$2='3. Variables'!$A$9,'3. Variables'!$I34)+IF(G$2='3. Variables'!$A$10,'3. Variables'!$J34)+IF(G$2='3. Variables'!$A$11,'3. Variables'!$K34)+IF(G$2='3. Variables'!$A$12,'3. Variables'!$L34)</f>
        <v>35.299999999999997</v>
      </c>
      <c r="H22" s="420">
        <f>IF(H$2='3. Variables'!$A$2,'3. Variables'!$B34)+IF(H$2='3. Variables'!$A$3,'3. Variables'!$C34)+IF(H$2='3. Variables'!$A$4,'3. Variables'!$D34)+IF(H$2='3. Variables'!$A$5,'3. Variables'!$E34)+IF(H$2='3. Variables'!$A$6,'3. Variables'!$F34)+IF(H$2='3. Variables'!$A$7,'3. Variables'!$G34)+IF(H$2='3. Variables'!$A$8,'3. Variables'!$H34)+IF(H$2='3. Variables'!$A$9,'3. Variables'!$I34)+IF(H$2='3. Variables'!$A$10,'3. Variables'!$J34)+IF(H$2='3. Variables'!$A$11,'3. Variables'!$K34)+IF(H$2='3. Variables'!$A$12,'3. Variables'!$L34)</f>
        <v>31</v>
      </c>
      <c r="I22" s="420">
        <f>IF(I$2='3. Variables'!$A$2,'3. Variables'!$B34)+IF(I$2='3. Variables'!$A$3,'3. Variables'!$C34)+IF(I$2='3. Variables'!$A$4,'3. Variables'!$D34)+IF(I$2='3. Variables'!$A$5,'3. Variables'!$E34)+IF(I$2='3. Variables'!$A$6,'3. Variables'!$F34)+IF(I$2='3. Variables'!$A$7,'3. Variables'!$G34)+IF(I$2='3. Variables'!$A$8,'3. Variables'!$H34)+IF(I$2='3. Variables'!$A$9,'3. Variables'!$I34)+IF(I$2='3. Variables'!$A$10,'3. Variables'!$J34)+IF(I$2='3. Variables'!$A$11,'3. Variables'!$K34)+IF(I$2='3. Variables'!$A$12,'3. Variables'!$L34)</f>
        <v>350</v>
      </c>
      <c r="J22" s="231">
        <f>IF(J$2='3. Variables'!$A$2,'3. Variables'!$B34)+IF(J$2='3. Variables'!$A$3,'3. Variables'!$C34)+IF(J$2='3. Variables'!$A$4,'3. Variables'!$D34)+IF(J$2='3. Variables'!$A$5,'3. Variables'!$E34)+IF(J$2='3. Variables'!$A$6,'3. Variables'!$F34)+IF(J$2='3. Variables'!$A$7,'3. Variables'!$G34)+IF(J$2='3. Variables'!$A$8,'3. Variables'!$H34)+IF(J$2='3. Variables'!$A$9,'3. Variables'!$I34)+IF(J$2='3. Variables'!$A$10,'3. Variables'!$J34)+IF(J$2='3. Variables'!$A$11,'3. Variables'!$K34)+IF(J$2='3. Variables'!$A$12,'3. Variables'!$L34)</f>
        <v>666.4</v>
      </c>
      <c r="K22" s="231">
        <f>IF(K$2='3. Variables'!$A$2,'3. Variables'!$B34)+IF(K$2='3. Variables'!$A$3,'3. Variables'!$C34)+IF(K$2='3. Variables'!$A$4,'3. Variables'!$D34)+IF(K$2='3. Variables'!$A$5,'3. Variables'!$E34)+IF(K$2='3. Variables'!$A$6,'3. Variables'!$F34)+IF(K$2='3. Variables'!$A$7,'3. Variables'!$G34)+IF(K$2='3. Variables'!$A$8,'3. Variables'!$H34)+IF(K$2='3. Variables'!$A$9,'3. Variables'!$I34)+IF(K$2='3. Variables'!$A$10,'3. Variables'!$J34)+IF(K$2='3. Variables'!$A$11,'3. Variables'!$K34)+IF(K$2='3. Variables'!$A$12,'3. Variables'!$L34)</f>
        <v>2395514.7244000002</v>
      </c>
      <c r="L22" s="420">
        <v>20</v>
      </c>
      <c r="M22" s="231"/>
      <c r="N22" s="41"/>
      <c r="O22" s="221">
        <f t="shared" si="2"/>
        <v>7961775.1471335795</v>
      </c>
      <c r="P22" s="223">
        <f t="shared" si="3"/>
        <v>-25765.352866420522</v>
      </c>
      <c r="Q22" s="227">
        <f t="shared" si="4"/>
        <v>-3.2256929234249919E-3</v>
      </c>
      <c r="R22" s="225">
        <f t="shared" si="0"/>
        <v>3.2256929234249919E-3</v>
      </c>
      <c r="S22"/>
      <c r="T22" s="13" t="s">
        <v>86</v>
      </c>
      <c r="U22" s="436">
        <v>4861.7534713229879</v>
      </c>
      <c r="V22" s="13">
        <v>1403.102060728279</v>
      </c>
      <c r="W22" s="436">
        <v>3.4650034430136172</v>
      </c>
      <c r="X22" s="13">
        <v>7.5247739668953418E-4</v>
      </c>
      <c r="Y22" s="13">
        <v>2081.6865948011168</v>
      </c>
      <c r="Z22" s="13">
        <v>7641.8203478448595</v>
      </c>
      <c r="AA22" s="13">
        <v>2081.6865948011168</v>
      </c>
      <c r="AB22" s="13">
        <v>7641.8203478448595</v>
      </c>
    </row>
    <row r="23" spans="1:28">
      <c r="A23" s="51">
        <f t="shared" si="1"/>
        <v>38990</v>
      </c>
      <c r="B23" s="5">
        <v>7570668.5</v>
      </c>
      <c r="C23" s="5">
        <v>0</v>
      </c>
      <c r="D23" s="5"/>
      <c r="E23" s="214">
        <v>7570668.5</v>
      </c>
      <c r="F23" s="231">
        <f>IF(F$2='3. Variables'!$A$2,'3. Variables'!$B35)+IF(F$2='3. Variables'!$A$3,'3. Variables'!$C35)+IF(F$2='3. Variables'!$A$4,'3. Variables'!$D35)+IF(F$2='3. Variables'!$A$5,'3. Variables'!$E35)+IF(F$2='3. Variables'!$A$6,'3. Variables'!$F35)+IF(F$2='3. Variables'!$A$7,'3. Variables'!$G35)+IF(F$2='3. Variables'!$A$8,'3. Variables'!$H35)+IF(F$2='3. Variables'!$A$9,'3. Variables'!$I35)+IF(F$2='3. Variables'!$A$10,'3. Variables'!$J35)+IF(F$2='3. Variables'!$A$11,'3. Variables'!$K35)+IF(F$2='3. Variables'!$A$12,'3. Variables'!$K35)</f>
        <v>145</v>
      </c>
      <c r="G23" s="231">
        <f>IF(G$2='3. Variables'!$A$2,'3. Variables'!$B35)+IF(G$2='3. Variables'!$A$3,'3. Variables'!$C35)+IF(G$2='3. Variables'!$A$4,'3. Variables'!$D35)+IF(G$2='3. Variables'!$A$5,'3. Variables'!$E35)+IF(G$2='3. Variables'!$A$6,'3. Variables'!$F35)+IF(G$2='3. Variables'!$A$7,'3. Variables'!$G35)+IF(G$2='3. Variables'!$A$8,'3. Variables'!$H35)+IF(G$2='3. Variables'!$A$9,'3. Variables'!$I35)+IF(G$2='3. Variables'!$A$10,'3. Variables'!$J35)+IF(G$2='3. Variables'!$A$11,'3. Variables'!$K35)+IF(G$2='3. Variables'!$A$12,'3. Variables'!$L35)</f>
        <v>2.8</v>
      </c>
      <c r="H23" s="420">
        <f>IF(H$2='3. Variables'!$A$2,'3. Variables'!$B35)+IF(H$2='3. Variables'!$A$3,'3. Variables'!$C35)+IF(H$2='3. Variables'!$A$4,'3. Variables'!$D35)+IF(H$2='3. Variables'!$A$5,'3. Variables'!$E35)+IF(H$2='3. Variables'!$A$6,'3. Variables'!$F35)+IF(H$2='3. Variables'!$A$7,'3. Variables'!$G35)+IF(H$2='3. Variables'!$A$8,'3. Variables'!$H35)+IF(H$2='3. Variables'!$A$9,'3. Variables'!$I35)+IF(H$2='3. Variables'!$A$10,'3. Variables'!$J35)+IF(H$2='3. Variables'!$A$11,'3. Variables'!$K35)+IF(H$2='3. Variables'!$A$12,'3. Variables'!$L35)</f>
        <v>30</v>
      </c>
      <c r="I23" s="420">
        <f>IF(I$2='3. Variables'!$A$2,'3. Variables'!$B35)+IF(I$2='3. Variables'!$A$3,'3. Variables'!$C35)+IF(I$2='3. Variables'!$A$4,'3. Variables'!$D35)+IF(I$2='3. Variables'!$A$5,'3. Variables'!$E35)+IF(I$2='3. Variables'!$A$6,'3. Variables'!$F35)+IF(I$2='3. Variables'!$A$7,'3. Variables'!$G35)+IF(I$2='3. Variables'!$A$8,'3. Variables'!$H35)+IF(I$2='3. Variables'!$A$9,'3. Variables'!$I35)+IF(I$2='3. Variables'!$A$10,'3. Variables'!$J35)+IF(I$2='3. Variables'!$A$11,'3. Variables'!$K35)+IF(I$2='3. Variables'!$A$12,'3. Variables'!$L35)</f>
        <v>320</v>
      </c>
      <c r="J23" s="231">
        <f>IF(J$2='3. Variables'!$A$2,'3. Variables'!$B35)+IF(J$2='3. Variables'!$A$3,'3. Variables'!$C35)+IF(J$2='3. Variables'!$A$4,'3. Variables'!$D35)+IF(J$2='3. Variables'!$A$5,'3. Variables'!$E35)+IF(J$2='3. Variables'!$A$6,'3. Variables'!$F35)+IF(J$2='3. Variables'!$A$7,'3. Variables'!$G35)+IF(J$2='3. Variables'!$A$8,'3. Variables'!$H35)+IF(J$2='3. Variables'!$A$9,'3. Variables'!$I35)+IF(J$2='3. Variables'!$A$10,'3. Variables'!$J35)+IF(J$2='3. Variables'!$A$11,'3. Variables'!$K35)+IF(J$2='3. Variables'!$A$12,'3. Variables'!$L35)</f>
        <v>663.9</v>
      </c>
      <c r="K23" s="231">
        <f>IF(K$2='3. Variables'!$A$2,'3. Variables'!$B35)+IF(K$2='3. Variables'!$A$3,'3. Variables'!$C35)+IF(K$2='3. Variables'!$A$4,'3. Variables'!$D35)+IF(K$2='3. Variables'!$A$5,'3. Variables'!$E35)+IF(K$2='3. Variables'!$A$6,'3. Variables'!$F35)+IF(K$2='3. Variables'!$A$7,'3. Variables'!$G35)+IF(K$2='3. Variables'!$A$8,'3. Variables'!$H35)+IF(K$2='3. Variables'!$A$9,'3. Variables'!$I35)+IF(K$2='3. Variables'!$A$10,'3. Variables'!$J35)+IF(K$2='3. Variables'!$A$11,'3. Variables'!$K35)+IF(K$2='3. Variables'!$A$12,'3. Variables'!$L35)</f>
        <v>2221638.2626900002</v>
      </c>
      <c r="L23" s="420">
        <v>21</v>
      </c>
      <c r="M23" s="231"/>
      <c r="N23" s="41"/>
      <c r="O23" s="221">
        <f t="shared" si="2"/>
        <v>7569153.3652276667</v>
      </c>
      <c r="P23" s="223">
        <f t="shared" si="3"/>
        <v>-1515.1347723333165</v>
      </c>
      <c r="Q23" s="227">
        <f t="shared" si="4"/>
        <v>-2.0013223037480989E-4</v>
      </c>
      <c r="R23" s="225">
        <f t="shared" si="0"/>
        <v>2.0013223037480989E-4</v>
      </c>
      <c r="S23"/>
      <c r="T23" s="13" t="s">
        <v>138</v>
      </c>
      <c r="U23" s="436">
        <v>3772.8320485336362</v>
      </c>
      <c r="V23" s="13">
        <v>1893.0835761478788</v>
      </c>
      <c r="W23" s="436">
        <v>1.9929558821754418</v>
      </c>
      <c r="X23" s="13">
        <v>4.86980057671434E-2</v>
      </c>
      <c r="Y23" s="13">
        <v>21.929607548991498</v>
      </c>
      <c r="Z23" s="13">
        <v>7523.7344895182814</v>
      </c>
      <c r="AA23" s="13">
        <v>21.929607548991498</v>
      </c>
      <c r="AB23" s="13">
        <v>7523.7344895182814</v>
      </c>
    </row>
    <row r="24" spans="1:28">
      <c r="A24" s="51">
        <f t="shared" si="1"/>
        <v>39021</v>
      </c>
      <c r="B24" s="5">
        <v>8459919.5</v>
      </c>
      <c r="C24" s="5">
        <v>0</v>
      </c>
      <c r="D24" s="5"/>
      <c r="E24" s="214">
        <v>8459919.5</v>
      </c>
      <c r="F24" s="231">
        <f>IF(F$2='3. Variables'!$A$2,'3. Variables'!$B36)+IF(F$2='3. Variables'!$A$3,'3. Variables'!$C36)+IF(F$2='3. Variables'!$A$4,'3. Variables'!$D36)+IF(F$2='3. Variables'!$A$5,'3. Variables'!$E36)+IF(F$2='3. Variables'!$A$6,'3. Variables'!$F36)+IF(F$2='3. Variables'!$A$7,'3. Variables'!$G36)+IF(F$2='3. Variables'!$A$8,'3. Variables'!$H36)+IF(F$2='3. Variables'!$A$9,'3. Variables'!$I36)+IF(F$2='3. Variables'!$A$10,'3. Variables'!$J36)+IF(F$2='3. Variables'!$A$11,'3. Variables'!$K36)+IF(F$2='3. Variables'!$A$12,'3. Variables'!$K36)</f>
        <v>351.8</v>
      </c>
      <c r="G24" s="231">
        <f>IF(G$2='3. Variables'!$A$2,'3. Variables'!$B36)+IF(G$2='3. Variables'!$A$3,'3. Variables'!$C36)+IF(G$2='3. Variables'!$A$4,'3. Variables'!$D36)+IF(G$2='3. Variables'!$A$5,'3. Variables'!$E36)+IF(G$2='3. Variables'!$A$6,'3. Variables'!$F36)+IF(G$2='3. Variables'!$A$7,'3. Variables'!$G36)+IF(G$2='3. Variables'!$A$8,'3. Variables'!$H36)+IF(G$2='3. Variables'!$A$9,'3. Variables'!$I36)+IF(G$2='3. Variables'!$A$10,'3. Variables'!$J36)+IF(G$2='3. Variables'!$A$11,'3. Variables'!$K36)+IF(G$2='3. Variables'!$A$12,'3. Variables'!$L36)</f>
        <v>0</v>
      </c>
      <c r="H24" s="420">
        <f>IF(H$2='3. Variables'!$A$2,'3. Variables'!$B36)+IF(H$2='3. Variables'!$A$3,'3. Variables'!$C36)+IF(H$2='3. Variables'!$A$4,'3. Variables'!$D36)+IF(H$2='3. Variables'!$A$5,'3. Variables'!$E36)+IF(H$2='3. Variables'!$A$6,'3. Variables'!$F36)+IF(H$2='3. Variables'!$A$7,'3. Variables'!$G36)+IF(H$2='3. Variables'!$A$8,'3. Variables'!$H36)+IF(H$2='3. Variables'!$A$9,'3. Variables'!$I36)+IF(H$2='3. Variables'!$A$10,'3. Variables'!$J36)+IF(H$2='3. Variables'!$A$11,'3. Variables'!$K36)+IF(H$2='3. Variables'!$A$12,'3. Variables'!$L36)</f>
        <v>31</v>
      </c>
      <c r="I24" s="420">
        <f>IF(I$2='3. Variables'!$A$2,'3. Variables'!$B36)+IF(I$2='3. Variables'!$A$3,'3. Variables'!$C36)+IF(I$2='3. Variables'!$A$4,'3. Variables'!$D36)+IF(I$2='3. Variables'!$A$5,'3. Variables'!$E36)+IF(I$2='3. Variables'!$A$6,'3. Variables'!$F36)+IF(I$2='3. Variables'!$A$7,'3. Variables'!$G36)+IF(I$2='3. Variables'!$A$8,'3. Variables'!$H36)+IF(I$2='3. Variables'!$A$9,'3. Variables'!$I36)+IF(I$2='3. Variables'!$A$10,'3. Variables'!$J36)+IF(I$2='3. Variables'!$A$11,'3. Variables'!$K36)+IF(I$2='3. Variables'!$A$12,'3. Variables'!$L36)</f>
        <v>336</v>
      </c>
      <c r="J24" s="231">
        <f>IF(J$2='3. Variables'!$A$2,'3. Variables'!$B36)+IF(J$2='3. Variables'!$A$3,'3. Variables'!$C36)+IF(J$2='3. Variables'!$A$4,'3. Variables'!$D36)+IF(J$2='3. Variables'!$A$5,'3. Variables'!$E36)+IF(J$2='3. Variables'!$A$6,'3. Variables'!$F36)+IF(J$2='3. Variables'!$A$7,'3. Variables'!$G36)+IF(J$2='3. Variables'!$A$8,'3. Variables'!$H36)+IF(J$2='3. Variables'!$A$9,'3. Variables'!$I36)+IF(J$2='3. Variables'!$A$10,'3. Variables'!$J36)+IF(J$2='3. Variables'!$A$11,'3. Variables'!$K36)+IF(J$2='3. Variables'!$A$12,'3. Variables'!$L36)</f>
        <v>666.2</v>
      </c>
      <c r="K24" s="231">
        <f>IF(K$2='3. Variables'!$A$2,'3. Variables'!$B36)+IF(K$2='3. Variables'!$A$3,'3. Variables'!$C36)+IF(K$2='3. Variables'!$A$4,'3. Variables'!$D36)+IF(K$2='3. Variables'!$A$5,'3. Variables'!$E36)+IF(K$2='3. Variables'!$A$6,'3. Variables'!$F36)+IF(K$2='3. Variables'!$A$7,'3. Variables'!$G36)+IF(K$2='3. Variables'!$A$8,'3. Variables'!$H36)+IF(K$2='3. Variables'!$A$9,'3. Variables'!$I36)+IF(K$2='3. Variables'!$A$10,'3. Variables'!$J36)+IF(K$2='3. Variables'!$A$11,'3. Variables'!$K36)+IF(K$2='3. Variables'!$A$12,'3. Variables'!$L36)</f>
        <v>2363022.3896300006</v>
      </c>
      <c r="L24" s="420">
        <v>22</v>
      </c>
      <c r="M24" s="231"/>
      <c r="N24" s="41"/>
      <c r="O24" s="221">
        <f t="shared" si="2"/>
        <v>8392837.7658101432</v>
      </c>
      <c r="P24" s="223">
        <f t="shared" si="3"/>
        <v>-67081.734189856797</v>
      </c>
      <c r="Q24" s="227">
        <f t="shared" si="4"/>
        <v>-7.9293584519163334E-3</v>
      </c>
      <c r="R24" s="225">
        <f t="shared" si="0"/>
        <v>7.9293584519163334E-3</v>
      </c>
      <c r="S24"/>
      <c r="T24" s="13" t="s">
        <v>139</v>
      </c>
      <c r="U24" s="436">
        <v>0.6270010772739093</v>
      </c>
      <c r="V24" s="13">
        <v>6.4843584184353931E-2</v>
      </c>
      <c r="W24" s="436">
        <v>9.6694389300151915</v>
      </c>
      <c r="X24" s="13">
        <v>1.9137736159070426E-16</v>
      </c>
      <c r="Y24" s="13">
        <v>0.49852182719547161</v>
      </c>
      <c r="Z24" s="13">
        <v>0.75548032735234694</v>
      </c>
      <c r="AA24" s="13">
        <v>0.49852182719547161</v>
      </c>
      <c r="AB24" s="13">
        <v>0.75548032735234694</v>
      </c>
    </row>
    <row r="25" spans="1:28" ht="13.5" thickBot="1">
      <c r="A25" s="51">
        <f t="shared" si="1"/>
        <v>39051</v>
      </c>
      <c r="B25" s="5">
        <v>8646179.2000000011</v>
      </c>
      <c r="C25" s="5">
        <v>0</v>
      </c>
      <c r="D25" s="5"/>
      <c r="E25" s="214">
        <v>8646179.2000000011</v>
      </c>
      <c r="F25" s="231">
        <f>IF(F$2='3. Variables'!$A$2,'3. Variables'!$B37)+IF(F$2='3. Variables'!$A$3,'3. Variables'!$C37)+IF(F$2='3. Variables'!$A$4,'3. Variables'!$D37)+IF(F$2='3. Variables'!$A$5,'3. Variables'!$E37)+IF(F$2='3. Variables'!$A$6,'3. Variables'!$F37)+IF(F$2='3. Variables'!$A$7,'3. Variables'!$G37)+IF(F$2='3. Variables'!$A$8,'3. Variables'!$H37)+IF(F$2='3. Variables'!$A$9,'3. Variables'!$I37)+IF(F$2='3. Variables'!$A$10,'3. Variables'!$J37)+IF(F$2='3. Variables'!$A$11,'3. Variables'!$K37)+IF(F$2='3. Variables'!$A$12,'3. Variables'!$K37)</f>
        <v>420.90000000000003</v>
      </c>
      <c r="G25" s="231">
        <f>IF(G$2='3. Variables'!$A$2,'3. Variables'!$B37)+IF(G$2='3. Variables'!$A$3,'3. Variables'!$C37)+IF(G$2='3. Variables'!$A$4,'3. Variables'!$D37)+IF(G$2='3. Variables'!$A$5,'3. Variables'!$E37)+IF(G$2='3. Variables'!$A$6,'3. Variables'!$F37)+IF(G$2='3. Variables'!$A$7,'3. Variables'!$G37)+IF(G$2='3. Variables'!$A$8,'3. Variables'!$H37)+IF(G$2='3. Variables'!$A$9,'3. Variables'!$I37)+IF(G$2='3. Variables'!$A$10,'3. Variables'!$J37)+IF(G$2='3. Variables'!$A$11,'3. Variables'!$K37)+IF(G$2='3. Variables'!$A$12,'3. Variables'!$L37)</f>
        <v>0</v>
      </c>
      <c r="H25" s="420">
        <f>IF(H$2='3. Variables'!$A$2,'3. Variables'!$B37)+IF(H$2='3. Variables'!$A$3,'3. Variables'!$C37)+IF(H$2='3. Variables'!$A$4,'3. Variables'!$D37)+IF(H$2='3. Variables'!$A$5,'3. Variables'!$E37)+IF(H$2='3. Variables'!$A$6,'3. Variables'!$F37)+IF(H$2='3. Variables'!$A$7,'3. Variables'!$G37)+IF(H$2='3. Variables'!$A$8,'3. Variables'!$H37)+IF(H$2='3. Variables'!$A$9,'3. Variables'!$I37)+IF(H$2='3. Variables'!$A$10,'3. Variables'!$J37)+IF(H$2='3. Variables'!$A$11,'3. Variables'!$K37)+IF(H$2='3. Variables'!$A$12,'3. Variables'!$L37)</f>
        <v>30</v>
      </c>
      <c r="I25" s="420">
        <f>IF(I$2='3. Variables'!$A$2,'3. Variables'!$B37)+IF(I$2='3. Variables'!$A$3,'3. Variables'!$C37)+IF(I$2='3. Variables'!$A$4,'3. Variables'!$D37)+IF(I$2='3. Variables'!$A$5,'3. Variables'!$E37)+IF(I$2='3. Variables'!$A$6,'3. Variables'!$F37)+IF(I$2='3. Variables'!$A$7,'3. Variables'!$G37)+IF(I$2='3. Variables'!$A$8,'3. Variables'!$H37)+IF(I$2='3. Variables'!$A$9,'3. Variables'!$I37)+IF(I$2='3. Variables'!$A$10,'3. Variables'!$J37)+IF(I$2='3. Variables'!$A$11,'3. Variables'!$K37)+IF(I$2='3. Variables'!$A$12,'3. Variables'!$L37)</f>
        <v>352</v>
      </c>
      <c r="J25" s="231">
        <f>IF(J$2='3. Variables'!$A$2,'3. Variables'!$B37)+IF(J$2='3. Variables'!$A$3,'3. Variables'!$C37)+IF(J$2='3. Variables'!$A$4,'3. Variables'!$D37)+IF(J$2='3. Variables'!$A$5,'3. Variables'!$E37)+IF(J$2='3. Variables'!$A$6,'3. Variables'!$F37)+IF(J$2='3. Variables'!$A$7,'3. Variables'!$G37)+IF(J$2='3. Variables'!$A$8,'3. Variables'!$H37)+IF(J$2='3. Variables'!$A$9,'3. Variables'!$I37)+IF(J$2='3. Variables'!$A$10,'3. Variables'!$J37)+IF(J$2='3. Variables'!$A$11,'3. Variables'!$K37)+IF(J$2='3. Variables'!$A$12,'3. Variables'!$L37)</f>
        <v>665.4</v>
      </c>
      <c r="K25" s="231">
        <f>IF(K$2='3. Variables'!$A$2,'3. Variables'!$B37)+IF(K$2='3. Variables'!$A$3,'3. Variables'!$C37)+IF(K$2='3. Variables'!$A$4,'3. Variables'!$D37)+IF(K$2='3. Variables'!$A$5,'3. Variables'!$E37)+IF(K$2='3. Variables'!$A$6,'3. Variables'!$F37)+IF(K$2='3. Variables'!$A$7,'3. Variables'!$G37)+IF(K$2='3. Variables'!$A$8,'3. Variables'!$H37)+IF(K$2='3. Variables'!$A$9,'3. Variables'!$I37)+IF(K$2='3. Variables'!$A$10,'3. Variables'!$J37)+IF(K$2='3. Variables'!$A$11,'3. Variables'!$K37)+IF(K$2='3. Variables'!$A$12,'3. Variables'!$L37)</f>
        <v>2449494.2871000003</v>
      </c>
      <c r="L25" s="420">
        <v>23</v>
      </c>
      <c r="M25" s="231"/>
      <c r="N25" s="41"/>
      <c r="O25" s="221">
        <f t="shared" si="2"/>
        <v>8577204.6588479187</v>
      </c>
      <c r="P25" s="223">
        <f t="shared" si="3"/>
        <v>-68974.541152082384</v>
      </c>
      <c r="Q25" s="227">
        <f t="shared" si="4"/>
        <v>-7.9774591246133762E-3</v>
      </c>
      <c r="R25" s="225">
        <f t="shared" si="0"/>
        <v>7.9774591246133762E-3</v>
      </c>
      <c r="S25"/>
      <c r="T25" s="435" t="s">
        <v>160</v>
      </c>
      <c r="U25" s="437">
        <v>2371.3050161128831</v>
      </c>
      <c r="V25" s="14">
        <v>1065.1518399247757</v>
      </c>
      <c r="W25" s="437">
        <v>2.2262600760097753</v>
      </c>
      <c r="X25" s="14">
        <v>2.7998175806818036E-2</v>
      </c>
      <c r="Y25" s="14">
        <v>260.84318192229694</v>
      </c>
      <c r="Z25" s="14">
        <v>4481.7668503034693</v>
      </c>
      <c r="AA25" s="14">
        <v>260.84318192229694</v>
      </c>
      <c r="AB25" s="14">
        <v>4481.7668503034693</v>
      </c>
    </row>
    <row r="26" spans="1:28">
      <c r="A26" s="129">
        <f t="shared" si="1"/>
        <v>39082</v>
      </c>
      <c r="B26" s="117">
        <v>8709606.3100000005</v>
      </c>
      <c r="C26" s="117">
        <v>0</v>
      </c>
      <c r="D26" s="117"/>
      <c r="E26" s="212">
        <v>8709606.3100000005</v>
      </c>
      <c r="F26" s="231">
        <f>IF(F$2='3. Variables'!$A$2,'3. Variables'!$B38)+IF(F$2='3. Variables'!$A$3,'3. Variables'!$C38)+IF(F$2='3. Variables'!$A$4,'3. Variables'!$D38)+IF(F$2='3. Variables'!$A$5,'3. Variables'!$E38)+IF(F$2='3. Variables'!$A$6,'3. Variables'!$F38)+IF(F$2='3. Variables'!$A$7,'3. Variables'!$G38)+IF(F$2='3. Variables'!$A$8,'3. Variables'!$H38)+IF(F$2='3. Variables'!$A$9,'3. Variables'!$I38)+IF(F$2='3. Variables'!$A$10,'3. Variables'!$J38)+IF(F$2='3. Variables'!$A$11,'3. Variables'!$K38)+IF(F$2='3. Variables'!$A$12,'3. Variables'!$K38)</f>
        <v>569.80000000000007</v>
      </c>
      <c r="G26" s="231">
        <f>IF(G$2='3. Variables'!$A$2,'3. Variables'!$B38)+IF(G$2='3. Variables'!$A$3,'3. Variables'!$C38)+IF(G$2='3. Variables'!$A$4,'3. Variables'!$D38)+IF(G$2='3. Variables'!$A$5,'3. Variables'!$E38)+IF(G$2='3. Variables'!$A$6,'3. Variables'!$F38)+IF(G$2='3. Variables'!$A$7,'3. Variables'!$G38)+IF(G$2='3. Variables'!$A$8,'3. Variables'!$H38)+IF(G$2='3. Variables'!$A$9,'3. Variables'!$I38)+IF(G$2='3. Variables'!$A$10,'3. Variables'!$J38)+IF(G$2='3. Variables'!$A$11,'3. Variables'!$K38)+IF(G$2='3. Variables'!$A$12,'3. Variables'!$L38)</f>
        <v>0</v>
      </c>
      <c r="H26" s="420">
        <f>IF(H$2='3. Variables'!$A$2,'3. Variables'!$B38)+IF(H$2='3. Variables'!$A$3,'3. Variables'!$C38)+IF(H$2='3. Variables'!$A$4,'3. Variables'!$D38)+IF(H$2='3. Variables'!$A$5,'3. Variables'!$E38)+IF(H$2='3. Variables'!$A$6,'3. Variables'!$F38)+IF(H$2='3. Variables'!$A$7,'3. Variables'!$G38)+IF(H$2='3. Variables'!$A$8,'3. Variables'!$H38)+IF(H$2='3. Variables'!$A$9,'3. Variables'!$I38)+IF(H$2='3. Variables'!$A$10,'3. Variables'!$J38)+IF(H$2='3. Variables'!$A$11,'3. Variables'!$K38)+IF(H$2='3. Variables'!$A$12,'3. Variables'!$L38)</f>
        <v>31</v>
      </c>
      <c r="I26" s="420">
        <f>IF(I$2='3. Variables'!$A$2,'3. Variables'!$B38)+IF(I$2='3. Variables'!$A$3,'3. Variables'!$C38)+IF(I$2='3. Variables'!$A$4,'3. Variables'!$D38)+IF(I$2='3. Variables'!$A$5,'3. Variables'!$E38)+IF(I$2='3. Variables'!$A$6,'3. Variables'!$F38)+IF(I$2='3. Variables'!$A$7,'3. Variables'!$G38)+IF(I$2='3. Variables'!$A$8,'3. Variables'!$H38)+IF(I$2='3. Variables'!$A$9,'3. Variables'!$I38)+IF(I$2='3. Variables'!$A$10,'3. Variables'!$J38)+IF(I$2='3. Variables'!$A$11,'3. Variables'!$K38)+IF(I$2='3. Variables'!$A$12,'3. Variables'!$L38)</f>
        <v>304</v>
      </c>
      <c r="J26" s="231">
        <f>IF(J$2='3. Variables'!$A$2,'3. Variables'!$B38)+IF(J$2='3. Variables'!$A$3,'3. Variables'!$C38)+IF(J$2='3. Variables'!$A$4,'3. Variables'!$D38)+IF(J$2='3. Variables'!$A$5,'3. Variables'!$E38)+IF(J$2='3. Variables'!$A$6,'3. Variables'!$F38)+IF(J$2='3. Variables'!$A$7,'3. Variables'!$G38)+IF(J$2='3. Variables'!$A$8,'3. Variables'!$H38)+IF(J$2='3. Variables'!$A$9,'3. Variables'!$I38)+IF(J$2='3. Variables'!$A$10,'3. Variables'!$J38)+IF(J$2='3. Variables'!$A$11,'3. Variables'!$K38)+IF(J$2='3. Variables'!$A$12,'3. Variables'!$L38)</f>
        <v>666.5</v>
      </c>
      <c r="K26" s="231">
        <f>IF(K$2='3. Variables'!$A$2,'3. Variables'!$B38)+IF(K$2='3. Variables'!$A$3,'3. Variables'!$C38)+IF(K$2='3. Variables'!$A$4,'3. Variables'!$D38)+IF(K$2='3. Variables'!$A$5,'3. Variables'!$E38)+IF(K$2='3. Variables'!$A$6,'3. Variables'!$F38)+IF(K$2='3. Variables'!$A$7,'3. Variables'!$G38)+IF(K$2='3. Variables'!$A$8,'3. Variables'!$H38)+IF(K$2='3. Variables'!$A$9,'3. Variables'!$I38)+IF(K$2='3. Variables'!$A$10,'3. Variables'!$J38)+IF(K$2='3. Variables'!$A$11,'3. Variables'!$K38)+IF(K$2='3. Variables'!$A$12,'3. Variables'!$L38)</f>
        <v>2072506.4283980001</v>
      </c>
      <c r="L26" s="420">
        <v>24</v>
      </c>
      <c r="M26" s="231"/>
      <c r="N26" s="41"/>
      <c r="O26" s="221">
        <f t="shared" si="2"/>
        <v>8632383.1948270984</v>
      </c>
      <c r="P26" s="223">
        <f t="shared" si="3"/>
        <v>-77223.115172902122</v>
      </c>
      <c r="Q26" s="227">
        <f t="shared" si="4"/>
        <v>-8.866430057147108E-3</v>
      </c>
      <c r="R26" s="225">
        <f t="shared" si="0"/>
        <v>8.866430057147108E-3</v>
      </c>
      <c r="S26"/>
      <c r="T26"/>
    </row>
    <row r="27" spans="1:28">
      <c r="A27" s="51">
        <f t="shared" si="1"/>
        <v>39113</v>
      </c>
      <c r="B27" s="5">
        <v>9471440.1799999997</v>
      </c>
      <c r="C27" s="5">
        <v>0</v>
      </c>
      <c r="D27" s="5"/>
      <c r="E27" s="214">
        <v>9471440.1799999997</v>
      </c>
      <c r="F27" s="231">
        <f>IF(F$2='3. Variables'!$A$2,'3. Variables'!$B39)+IF(F$2='3. Variables'!$A$3,'3. Variables'!$C39)+IF(F$2='3. Variables'!$A$4,'3. Variables'!$D39)+IF(F$2='3. Variables'!$A$5,'3. Variables'!$E39)+IF(F$2='3. Variables'!$A$6,'3. Variables'!$F39)+IF(F$2='3. Variables'!$A$7,'3. Variables'!$G39)+IF(F$2='3. Variables'!$A$8,'3. Variables'!$H39)+IF(F$2='3. Variables'!$A$9,'3. Variables'!$I39)+IF(F$2='3. Variables'!$A$10,'3. Variables'!$J39)+IF(F$2='3. Variables'!$A$11,'3. Variables'!$K39)+IF(F$2='3. Variables'!$A$12,'3. Variables'!$K39)</f>
        <v>729.3</v>
      </c>
      <c r="G27" s="231">
        <f>IF(G$2='3. Variables'!$A$2,'3. Variables'!$B39)+IF(G$2='3. Variables'!$A$3,'3. Variables'!$C39)+IF(G$2='3. Variables'!$A$4,'3. Variables'!$D39)+IF(G$2='3. Variables'!$A$5,'3. Variables'!$E39)+IF(G$2='3. Variables'!$A$6,'3. Variables'!$F39)+IF(G$2='3. Variables'!$A$7,'3. Variables'!$G39)+IF(G$2='3. Variables'!$A$8,'3. Variables'!$H39)+IF(G$2='3. Variables'!$A$9,'3. Variables'!$I39)+IF(G$2='3. Variables'!$A$10,'3. Variables'!$J39)+IF(G$2='3. Variables'!$A$11,'3. Variables'!$K39)+IF(G$2='3. Variables'!$A$12,'3. Variables'!$L39)</f>
        <v>0</v>
      </c>
      <c r="H27" s="420">
        <f>IF(H$2='3. Variables'!$A$2,'3. Variables'!$B39)+IF(H$2='3. Variables'!$A$3,'3. Variables'!$C39)+IF(H$2='3. Variables'!$A$4,'3. Variables'!$D39)+IF(H$2='3. Variables'!$A$5,'3. Variables'!$E39)+IF(H$2='3. Variables'!$A$6,'3. Variables'!$F39)+IF(H$2='3. Variables'!$A$7,'3. Variables'!$G39)+IF(H$2='3. Variables'!$A$8,'3. Variables'!$H39)+IF(H$2='3. Variables'!$A$9,'3. Variables'!$I39)+IF(H$2='3. Variables'!$A$10,'3. Variables'!$J39)+IF(H$2='3. Variables'!$A$11,'3. Variables'!$K39)+IF(H$2='3. Variables'!$A$12,'3. Variables'!$L39)</f>
        <v>31</v>
      </c>
      <c r="I27" s="420">
        <f>IF(I$2='3. Variables'!$A$2,'3. Variables'!$B39)+IF(I$2='3. Variables'!$A$3,'3. Variables'!$C39)+IF(I$2='3. Variables'!$A$4,'3. Variables'!$D39)+IF(I$2='3. Variables'!$A$5,'3. Variables'!$E39)+IF(I$2='3. Variables'!$A$6,'3. Variables'!$F39)+IF(I$2='3. Variables'!$A$7,'3. Variables'!$G39)+IF(I$2='3. Variables'!$A$8,'3. Variables'!$H39)+IF(I$2='3. Variables'!$A$9,'3. Variables'!$I39)+IF(I$2='3. Variables'!$A$10,'3. Variables'!$J39)+IF(I$2='3. Variables'!$A$11,'3. Variables'!$K39)+IF(I$2='3. Variables'!$A$12,'3. Variables'!$L39)</f>
        <v>352</v>
      </c>
      <c r="J27" s="231">
        <f>IF(J$2='3. Variables'!$A$2,'3. Variables'!$B39)+IF(J$2='3. Variables'!$A$3,'3. Variables'!$C39)+IF(J$2='3. Variables'!$A$4,'3. Variables'!$D39)+IF(J$2='3. Variables'!$A$5,'3. Variables'!$E39)+IF(J$2='3. Variables'!$A$6,'3. Variables'!$F39)+IF(J$2='3. Variables'!$A$7,'3. Variables'!$G39)+IF(J$2='3. Variables'!$A$8,'3. Variables'!$H39)+IF(J$2='3. Variables'!$A$9,'3. Variables'!$I39)+IF(J$2='3. Variables'!$A$10,'3. Variables'!$J39)+IF(J$2='3. Variables'!$A$11,'3. Variables'!$K39)+IF(J$2='3. Variables'!$A$12,'3. Variables'!$L39)</f>
        <v>660.7</v>
      </c>
      <c r="K27" s="231">
        <f>IF(K$2='3. Variables'!$A$2,'3. Variables'!$B39)+IF(K$2='3. Variables'!$A$3,'3. Variables'!$C39)+IF(K$2='3. Variables'!$A$4,'3. Variables'!$D39)+IF(K$2='3. Variables'!$A$5,'3. Variables'!$E39)+IF(K$2='3. Variables'!$A$6,'3. Variables'!$F39)+IF(K$2='3. Variables'!$A$7,'3. Variables'!$G39)+IF(K$2='3. Variables'!$A$8,'3. Variables'!$H39)+IF(K$2='3. Variables'!$A$9,'3. Variables'!$I39)+IF(K$2='3. Variables'!$A$10,'3. Variables'!$J39)+IF(K$2='3. Variables'!$A$11,'3. Variables'!$K39)+IF(K$2='3. Variables'!$A$12,'3. Variables'!$L39)</f>
        <v>2589945.4711760003</v>
      </c>
      <c r="L27" s="420">
        <v>25</v>
      </c>
      <c r="M27" s="231"/>
      <c r="N27" s="41"/>
      <c r="O27" s="221">
        <f t="shared" si="2"/>
        <v>9588737.333459422</v>
      </c>
      <c r="P27" s="223">
        <f t="shared" si="3"/>
        <v>117297.15345942229</v>
      </c>
      <c r="Q27" s="227">
        <f t="shared" si="4"/>
        <v>1.238429966618047E-2</v>
      </c>
      <c r="R27" s="225">
        <f t="shared" si="0"/>
        <v>1.238429966618047E-2</v>
      </c>
      <c r="S27"/>
      <c r="T27"/>
    </row>
    <row r="28" spans="1:28">
      <c r="A28" s="51">
        <f t="shared" si="1"/>
        <v>39141</v>
      </c>
      <c r="B28" s="5">
        <v>8867908</v>
      </c>
      <c r="C28" s="5">
        <v>0</v>
      </c>
      <c r="D28" s="5"/>
      <c r="E28" s="214">
        <v>8867908</v>
      </c>
      <c r="F28" s="231">
        <f>IF(F$2='3. Variables'!$A$2,'3. Variables'!$B40)+IF(F$2='3. Variables'!$A$3,'3. Variables'!$C40)+IF(F$2='3. Variables'!$A$4,'3. Variables'!$D40)+IF(F$2='3. Variables'!$A$5,'3. Variables'!$E40)+IF(F$2='3. Variables'!$A$6,'3. Variables'!$F40)+IF(F$2='3. Variables'!$A$7,'3. Variables'!$G40)+IF(F$2='3. Variables'!$A$8,'3. Variables'!$H40)+IF(F$2='3. Variables'!$A$9,'3. Variables'!$I40)+IF(F$2='3. Variables'!$A$10,'3. Variables'!$J40)+IF(F$2='3. Variables'!$A$11,'3. Variables'!$K40)+IF(F$2='3. Variables'!$A$12,'3. Variables'!$K40)</f>
        <v>793.80000000000007</v>
      </c>
      <c r="G28" s="231">
        <f>IF(G$2='3. Variables'!$A$2,'3. Variables'!$B40)+IF(G$2='3. Variables'!$A$3,'3. Variables'!$C40)+IF(G$2='3. Variables'!$A$4,'3. Variables'!$D40)+IF(G$2='3. Variables'!$A$5,'3. Variables'!$E40)+IF(G$2='3. Variables'!$A$6,'3. Variables'!$F40)+IF(G$2='3. Variables'!$A$7,'3. Variables'!$G40)+IF(G$2='3. Variables'!$A$8,'3. Variables'!$H40)+IF(G$2='3. Variables'!$A$9,'3. Variables'!$I40)+IF(G$2='3. Variables'!$A$10,'3. Variables'!$J40)+IF(G$2='3. Variables'!$A$11,'3. Variables'!$K40)+IF(G$2='3. Variables'!$A$12,'3. Variables'!$L40)</f>
        <v>0</v>
      </c>
      <c r="H28" s="420">
        <f>IF(H$2='3. Variables'!$A$2,'3. Variables'!$B40)+IF(H$2='3. Variables'!$A$3,'3. Variables'!$C40)+IF(H$2='3. Variables'!$A$4,'3. Variables'!$D40)+IF(H$2='3. Variables'!$A$5,'3. Variables'!$E40)+IF(H$2='3. Variables'!$A$6,'3. Variables'!$F40)+IF(H$2='3. Variables'!$A$7,'3. Variables'!$G40)+IF(H$2='3. Variables'!$A$8,'3. Variables'!$H40)+IF(H$2='3. Variables'!$A$9,'3. Variables'!$I40)+IF(H$2='3. Variables'!$A$10,'3. Variables'!$J40)+IF(H$2='3. Variables'!$A$11,'3. Variables'!$K40)+IF(H$2='3. Variables'!$A$12,'3. Variables'!$L40)</f>
        <v>28</v>
      </c>
      <c r="I28" s="420">
        <f>IF(I$2='3. Variables'!$A$2,'3. Variables'!$B40)+IF(I$2='3. Variables'!$A$3,'3. Variables'!$C40)+IF(I$2='3. Variables'!$A$4,'3. Variables'!$D40)+IF(I$2='3. Variables'!$A$5,'3. Variables'!$E40)+IF(I$2='3. Variables'!$A$6,'3. Variables'!$F40)+IF(I$2='3. Variables'!$A$7,'3. Variables'!$G40)+IF(I$2='3. Variables'!$A$8,'3. Variables'!$H40)+IF(I$2='3. Variables'!$A$9,'3. Variables'!$I40)+IF(I$2='3. Variables'!$A$10,'3. Variables'!$J40)+IF(I$2='3. Variables'!$A$11,'3. Variables'!$K40)+IF(I$2='3. Variables'!$A$12,'3. Variables'!$L40)</f>
        <v>320</v>
      </c>
      <c r="J28" s="231">
        <f>IF(J$2='3. Variables'!$A$2,'3. Variables'!$B40)+IF(J$2='3. Variables'!$A$3,'3. Variables'!$C40)+IF(J$2='3. Variables'!$A$4,'3. Variables'!$D40)+IF(J$2='3. Variables'!$A$5,'3. Variables'!$E40)+IF(J$2='3. Variables'!$A$6,'3. Variables'!$F40)+IF(J$2='3. Variables'!$A$7,'3. Variables'!$G40)+IF(J$2='3. Variables'!$A$8,'3. Variables'!$H40)+IF(J$2='3. Variables'!$A$9,'3. Variables'!$I40)+IF(J$2='3. Variables'!$A$10,'3. Variables'!$J40)+IF(J$2='3. Variables'!$A$11,'3. Variables'!$K40)+IF(J$2='3. Variables'!$A$12,'3. Variables'!$L40)</f>
        <v>654.79999999999995</v>
      </c>
      <c r="K28" s="231">
        <f>IF(K$2='3. Variables'!$A$2,'3. Variables'!$B40)+IF(K$2='3. Variables'!$A$3,'3. Variables'!$C40)+IF(K$2='3. Variables'!$A$4,'3. Variables'!$D40)+IF(K$2='3. Variables'!$A$5,'3. Variables'!$E40)+IF(K$2='3. Variables'!$A$6,'3. Variables'!$F40)+IF(K$2='3. Variables'!$A$7,'3. Variables'!$G40)+IF(K$2='3. Variables'!$A$8,'3. Variables'!$H40)+IF(K$2='3. Variables'!$A$9,'3. Variables'!$I40)+IF(K$2='3. Variables'!$A$10,'3. Variables'!$J40)+IF(K$2='3. Variables'!$A$11,'3. Variables'!$K40)+IF(K$2='3. Variables'!$A$12,'3. Variables'!$L40)</f>
        <v>2252054.4342939998</v>
      </c>
      <c r="L28" s="420">
        <v>26</v>
      </c>
      <c r="M28" s="231"/>
      <c r="N28" s="41"/>
      <c r="O28" s="221">
        <f t="shared" si="2"/>
        <v>8986144.4486580677</v>
      </c>
      <c r="P28" s="223">
        <f t="shared" si="3"/>
        <v>118236.44865806773</v>
      </c>
      <c r="Q28" s="227">
        <f t="shared" si="4"/>
        <v>1.3333071188612662E-2</v>
      </c>
      <c r="R28" s="225">
        <f t="shared" ref="R28:R47" si="5">ABS(Q28)</f>
        <v>1.3333071188612662E-2</v>
      </c>
      <c r="S28" s="6"/>
      <c r="T28"/>
    </row>
    <row r="29" spans="1:28">
      <c r="A29" s="51">
        <f t="shared" si="1"/>
        <v>39172</v>
      </c>
      <c r="B29" s="5">
        <v>9202851.129999999</v>
      </c>
      <c r="C29" s="5">
        <v>0</v>
      </c>
      <c r="D29" s="5"/>
      <c r="E29" s="214">
        <v>9202851.129999999</v>
      </c>
      <c r="F29" s="231">
        <f>IF(F$2='3. Variables'!$A$2,'3. Variables'!$B41)+IF(F$2='3. Variables'!$A$3,'3. Variables'!$C41)+IF(F$2='3. Variables'!$A$4,'3. Variables'!$D41)+IF(F$2='3. Variables'!$A$5,'3. Variables'!$E41)+IF(F$2='3. Variables'!$A$6,'3. Variables'!$F41)+IF(F$2='3. Variables'!$A$7,'3. Variables'!$G41)+IF(F$2='3. Variables'!$A$8,'3. Variables'!$H41)+IF(F$2='3. Variables'!$A$9,'3. Variables'!$I41)+IF(F$2='3. Variables'!$A$10,'3. Variables'!$J41)+IF(F$2='3. Variables'!$A$11,'3. Variables'!$K41)+IF(F$2='3. Variables'!$A$12,'3. Variables'!$K41)</f>
        <v>593.09999999999991</v>
      </c>
      <c r="G29" s="231">
        <f>IF(G$2='3. Variables'!$A$2,'3. Variables'!$B41)+IF(G$2='3. Variables'!$A$3,'3. Variables'!$C41)+IF(G$2='3. Variables'!$A$4,'3. Variables'!$D41)+IF(G$2='3. Variables'!$A$5,'3. Variables'!$E41)+IF(G$2='3. Variables'!$A$6,'3. Variables'!$F41)+IF(G$2='3. Variables'!$A$7,'3. Variables'!$G41)+IF(G$2='3. Variables'!$A$8,'3. Variables'!$H41)+IF(G$2='3. Variables'!$A$9,'3. Variables'!$I41)+IF(G$2='3. Variables'!$A$10,'3. Variables'!$J41)+IF(G$2='3. Variables'!$A$11,'3. Variables'!$K41)+IF(G$2='3. Variables'!$A$12,'3. Variables'!$L41)</f>
        <v>0</v>
      </c>
      <c r="H29" s="420">
        <f>IF(H$2='3. Variables'!$A$2,'3. Variables'!$B41)+IF(H$2='3. Variables'!$A$3,'3. Variables'!$C41)+IF(H$2='3. Variables'!$A$4,'3. Variables'!$D41)+IF(H$2='3. Variables'!$A$5,'3. Variables'!$E41)+IF(H$2='3. Variables'!$A$6,'3. Variables'!$F41)+IF(H$2='3. Variables'!$A$7,'3. Variables'!$G41)+IF(H$2='3. Variables'!$A$8,'3. Variables'!$H41)+IF(H$2='3. Variables'!$A$9,'3. Variables'!$I41)+IF(H$2='3. Variables'!$A$10,'3. Variables'!$J41)+IF(H$2='3. Variables'!$A$11,'3. Variables'!$K41)+IF(H$2='3. Variables'!$A$12,'3. Variables'!$L41)</f>
        <v>31</v>
      </c>
      <c r="I29" s="420">
        <f>IF(I$2='3. Variables'!$A$2,'3. Variables'!$B41)+IF(I$2='3. Variables'!$A$3,'3. Variables'!$C41)+IF(I$2='3. Variables'!$A$4,'3. Variables'!$D41)+IF(I$2='3. Variables'!$A$5,'3. Variables'!$E41)+IF(I$2='3. Variables'!$A$6,'3. Variables'!$F41)+IF(I$2='3. Variables'!$A$7,'3. Variables'!$G41)+IF(I$2='3. Variables'!$A$8,'3. Variables'!$H41)+IF(I$2='3. Variables'!$A$9,'3. Variables'!$I41)+IF(I$2='3. Variables'!$A$10,'3. Variables'!$J41)+IF(I$2='3. Variables'!$A$11,'3. Variables'!$K41)+IF(I$2='3. Variables'!$A$12,'3. Variables'!$L41)</f>
        <v>352</v>
      </c>
      <c r="J29" s="231">
        <f>IF(J$2='3. Variables'!$A$2,'3. Variables'!$B41)+IF(J$2='3. Variables'!$A$3,'3. Variables'!$C41)+IF(J$2='3. Variables'!$A$4,'3. Variables'!$D41)+IF(J$2='3. Variables'!$A$5,'3. Variables'!$E41)+IF(J$2='3. Variables'!$A$6,'3. Variables'!$F41)+IF(J$2='3. Variables'!$A$7,'3. Variables'!$G41)+IF(J$2='3. Variables'!$A$8,'3. Variables'!$H41)+IF(J$2='3. Variables'!$A$9,'3. Variables'!$I41)+IF(J$2='3. Variables'!$A$10,'3. Variables'!$J41)+IF(J$2='3. Variables'!$A$11,'3. Variables'!$K41)+IF(J$2='3. Variables'!$A$12,'3. Variables'!$L41)</f>
        <v>650.20000000000005</v>
      </c>
      <c r="K29" s="231">
        <f>IF(K$2='3. Variables'!$A$2,'3. Variables'!$B41)+IF(K$2='3. Variables'!$A$3,'3. Variables'!$C41)+IF(K$2='3. Variables'!$A$4,'3. Variables'!$D41)+IF(K$2='3. Variables'!$A$5,'3. Variables'!$E41)+IF(K$2='3. Variables'!$A$6,'3. Variables'!$F41)+IF(K$2='3. Variables'!$A$7,'3. Variables'!$G41)+IF(K$2='3. Variables'!$A$8,'3. Variables'!$H41)+IF(K$2='3. Variables'!$A$9,'3. Variables'!$I41)+IF(K$2='3. Variables'!$A$10,'3. Variables'!$J41)+IF(K$2='3. Variables'!$A$11,'3. Variables'!$K41)+IF(K$2='3. Variables'!$A$12,'3. Variables'!$L41)</f>
        <v>2516371.7827710002</v>
      </c>
      <c r="L29" s="420">
        <v>27</v>
      </c>
      <c r="M29" s="231"/>
      <c r="N29" s="41"/>
      <c r="O29" s="221">
        <f t="shared" si="2"/>
        <v>9150739.9171517491</v>
      </c>
      <c r="P29" s="223">
        <f t="shared" si="3"/>
        <v>-52111.212848249823</v>
      </c>
      <c r="Q29" s="227">
        <f t="shared" si="4"/>
        <v>-5.6625074242888278E-3</v>
      </c>
      <c r="R29" s="225">
        <f t="shared" si="5"/>
        <v>5.6625074242888278E-3</v>
      </c>
      <c r="S29" s="6"/>
      <c r="T29"/>
    </row>
    <row r="30" spans="1:28">
      <c r="A30" s="51">
        <f t="shared" si="1"/>
        <v>39202</v>
      </c>
      <c r="B30" s="5">
        <v>8276827.8999999994</v>
      </c>
      <c r="C30" s="5">
        <v>0</v>
      </c>
      <c r="D30" s="5"/>
      <c r="E30" s="214">
        <v>8276827.8999999994</v>
      </c>
      <c r="F30" s="231">
        <f>IF(F$2='3. Variables'!$A$2,'3. Variables'!$B42)+IF(F$2='3. Variables'!$A$3,'3. Variables'!$C42)+IF(F$2='3. Variables'!$A$4,'3. Variables'!$D42)+IF(F$2='3. Variables'!$A$5,'3. Variables'!$E42)+IF(F$2='3. Variables'!$A$6,'3. Variables'!$F42)+IF(F$2='3. Variables'!$A$7,'3. Variables'!$G42)+IF(F$2='3. Variables'!$A$8,'3. Variables'!$H42)+IF(F$2='3. Variables'!$A$9,'3. Variables'!$I42)+IF(F$2='3. Variables'!$A$10,'3. Variables'!$J42)+IF(F$2='3. Variables'!$A$11,'3. Variables'!$K42)+IF(F$2='3. Variables'!$A$12,'3. Variables'!$K42)</f>
        <v>424.2999999999999</v>
      </c>
      <c r="G30" s="231">
        <f>IF(G$2='3. Variables'!$A$2,'3. Variables'!$B42)+IF(G$2='3. Variables'!$A$3,'3. Variables'!$C42)+IF(G$2='3. Variables'!$A$4,'3. Variables'!$D42)+IF(G$2='3. Variables'!$A$5,'3. Variables'!$E42)+IF(G$2='3. Variables'!$A$6,'3. Variables'!$F42)+IF(G$2='3. Variables'!$A$7,'3. Variables'!$G42)+IF(G$2='3. Variables'!$A$8,'3. Variables'!$H42)+IF(G$2='3. Variables'!$A$9,'3. Variables'!$I42)+IF(G$2='3. Variables'!$A$10,'3. Variables'!$J42)+IF(G$2='3. Variables'!$A$11,'3. Variables'!$K42)+IF(G$2='3. Variables'!$A$12,'3. Variables'!$L42)</f>
        <v>0</v>
      </c>
      <c r="H30" s="420">
        <f>IF(H$2='3. Variables'!$A$2,'3. Variables'!$B42)+IF(H$2='3. Variables'!$A$3,'3. Variables'!$C42)+IF(H$2='3. Variables'!$A$4,'3. Variables'!$D42)+IF(H$2='3. Variables'!$A$5,'3. Variables'!$E42)+IF(H$2='3. Variables'!$A$6,'3. Variables'!$F42)+IF(H$2='3. Variables'!$A$7,'3. Variables'!$G42)+IF(H$2='3. Variables'!$A$8,'3. Variables'!$H42)+IF(H$2='3. Variables'!$A$9,'3. Variables'!$I42)+IF(H$2='3. Variables'!$A$10,'3. Variables'!$J42)+IF(H$2='3. Variables'!$A$11,'3. Variables'!$K42)+IF(H$2='3. Variables'!$A$12,'3. Variables'!$L42)</f>
        <v>30</v>
      </c>
      <c r="I30" s="420">
        <f>IF(I$2='3. Variables'!$A$2,'3. Variables'!$B42)+IF(I$2='3. Variables'!$A$3,'3. Variables'!$C42)+IF(I$2='3. Variables'!$A$4,'3. Variables'!$D42)+IF(I$2='3. Variables'!$A$5,'3. Variables'!$E42)+IF(I$2='3. Variables'!$A$6,'3. Variables'!$F42)+IF(I$2='3. Variables'!$A$7,'3. Variables'!$G42)+IF(I$2='3. Variables'!$A$8,'3. Variables'!$H42)+IF(I$2='3. Variables'!$A$9,'3. Variables'!$I42)+IF(I$2='3. Variables'!$A$10,'3. Variables'!$J42)+IF(I$2='3. Variables'!$A$11,'3. Variables'!$K42)+IF(I$2='3. Variables'!$A$12,'3. Variables'!$L42)</f>
        <v>320</v>
      </c>
      <c r="J30" s="231">
        <f>IF(J$2='3. Variables'!$A$2,'3. Variables'!$B42)+IF(J$2='3. Variables'!$A$3,'3. Variables'!$C42)+IF(J$2='3. Variables'!$A$4,'3. Variables'!$D42)+IF(J$2='3. Variables'!$A$5,'3. Variables'!$E42)+IF(J$2='3. Variables'!$A$6,'3. Variables'!$F42)+IF(J$2='3. Variables'!$A$7,'3. Variables'!$G42)+IF(J$2='3. Variables'!$A$8,'3. Variables'!$H42)+IF(J$2='3. Variables'!$A$9,'3. Variables'!$I42)+IF(J$2='3. Variables'!$A$10,'3. Variables'!$J42)+IF(J$2='3. Variables'!$A$11,'3. Variables'!$K42)+IF(J$2='3. Variables'!$A$12,'3. Variables'!$L42)</f>
        <v>645.1</v>
      </c>
      <c r="K30" s="231">
        <f>IF(K$2='3. Variables'!$A$2,'3. Variables'!$B42)+IF(K$2='3. Variables'!$A$3,'3. Variables'!$C42)+IF(K$2='3. Variables'!$A$4,'3. Variables'!$D42)+IF(K$2='3. Variables'!$A$5,'3. Variables'!$E42)+IF(K$2='3. Variables'!$A$6,'3. Variables'!$F42)+IF(K$2='3. Variables'!$A$7,'3. Variables'!$G42)+IF(K$2='3. Variables'!$A$8,'3. Variables'!$H42)+IF(K$2='3. Variables'!$A$9,'3. Variables'!$I42)+IF(K$2='3. Variables'!$A$10,'3. Variables'!$J42)+IF(K$2='3. Variables'!$A$11,'3. Variables'!$K42)+IF(K$2='3. Variables'!$A$12,'3. Variables'!$L42)</f>
        <v>2339264.044313</v>
      </c>
      <c r="L30" s="420">
        <v>28</v>
      </c>
      <c r="M30" s="231"/>
      <c r="N30" s="41"/>
      <c r="O30" s="221">
        <f t="shared" si="2"/>
        <v>8296693.8584585795</v>
      </c>
      <c r="P30" s="223">
        <f t="shared" si="3"/>
        <v>19865.958458580077</v>
      </c>
      <c r="Q30" s="227">
        <f t="shared" si="4"/>
        <v>2.4001898672533807E-3</v>
      </c>
      <c r="R30" s="225">
        <f t="shared" si="5"/>
        <v>2.4001898672533807E-3</v>
      </c>
      <c r="S30" s="6"/>
      <c r="T30" s="6"/>
    </row>
    <row r="31" spans="1:28">
      <c r="A31" s="51">
        <f t="shared" si="1"/>
        <v>39233</v>
      </c>
      <c r="B31" s="5">
        <v>8110169.2999999998</v>
      </c>
      <c r="C31" s="5">
        <v>0</v>
      </c>
      <c r="D31" s="5"/>
      <c r="E31" s="214">
        <v>8110169.2999999998</v>
      </c>
      <c r="F31" s="231">
        <f>IF(F$2='3. Variables'!$A$2,'3. Variables'!$B43)+IF(F$2='3. Variables'!$A$3,'3. Variables'!$C43)+IF(F$2='3. Variables'!$A$4,'3. Variables'!$D43)+IF(F$2='3. Variables'!$A$5,'3. Variables'!$E43)+IF(F$2='3. Variables'!$A$6,'3. Variables'!$F43)+IF(F$2='3. Variables'!$A$7,'3. Variables'!$G43)+IF(F$2='3. Variables'!$A$8,'3. Variables'!$H43)+IF(F$2='3. Variables'!$A$9,'3. Variables'!$I43)+IF(F$2='3. Variables'!$A$10,'3. Variables'!$J43)+IF(F$2='3. Variables'!$A$11,'3. Variables'!$K43)+IF(F$2='3. Variables'!$A$12,'3. Variables'!$K43)</f>
        <v>170.3</v>
      </c>
      <c r="G31" s="231">
        <f>IF(G$2='3. Variables'!$A$2,'3. Variables'!$B43)+IF(G$2='3. Variables'!$A$3,'3. Variables'!$C43)+IF(G$2='3. Variables'!$A$4,'3. Variables'!$D43)+IF(G$2='3. Variables'!$A$5,'3. Variables'!$E43)+IF(G$2='3. Variables'!$A$6,'3. Variables'!$F43)+IF(G$2='3. Variables'!$A$7,'3. Variables'!$G43)+IF(G$2='3. Variables'!$A$8,'3. Variables'!$H43)+IF(G$2='3. Variables'!$A$9,'3. Variables'!$I43)+IF(G$2='3. Variables'!$A$10,'3. Variables'!$J43)+IF(G$2='3. Variables'!$A$11,'3. Variables'!$K43)+IF(G$2='3. Variables'!$A$12,'3. Variables'!$L43)</f>
        <v>16.100000000000001</v>
      </c>
      <c r="H31" s="420">
        <f>IF(H$2='3. Variables'!$A$2,'3. Variables'!$B43)+IF(H$2='3. Variables'!$A$3,'3. Variables'!$C43)+IF(H$2='3. Variables'!$A$4,'3. Variables'!$D43)+IF(H$2='3. Variables'!$A$5,'3. Variables'!$E43)+IF(H$2='3. Variables'!$A$6,'3. Variables'!$F43)+IF(H$2='3. Variables'!$A$7,'3. Variables'!$G43)+IF(H$2='3. Variables'!$A$8,'3. Variables'!$H43)+IF(H$2='3. Variables'!$A$9,'3. Variables'!$I43)+IF(H$2='3. Variables'!$A$10,'3. Variables'!$J43)+IF(H$2='3. Variables'!$A$11,'3. Variables'!$K43)+IF(H$2='3. Variables'!$A$12,'3. Variables'!$L43)</f>
        <v>31</v>
      </c>
      <c r="I31" s="420">
        <f>IF(I$2='3. Variables'!$A$2,'3. Variables'!$B43)+IF(I$2='3. Variables'!$A$3,'3. Variables'!$C43)+IF(I$2='3. Variables'!$A$4,'3. Variables'!$D43)+IF(I$2='3. Variables'!$A$5,'3. Variables'!$E43)+IF(I$2='3. Variables'!$A$6,'3. Variables'!$F43)+IF(I$2='3. Variables'!$A$7,'3. Variables'!$G43)+IF(I$2='3. Variables'!$A$8,'3. Variables'!$H43)+IF(I$2='3. Variables'!$A$9,'3. Variables'!$I43)+IF(I$2='3. Variables'!$A$10,'3. Variables'!$J43)+IF(I$2='3. Variables'!$A$11,'3. Variables'!$K43)+IF(I$2='3. Variables'!$A$12,'3. Variables'!$L43)</f>
        <v>352</v>
      </c>
      <c r="J31" s="231">
        <f>IF(J$2='3. Variables'!$A$2,'3. Variables'!$B43)+IF(J$2='3. Variables'!$A$3,'3. Variables'!$C43)+IF(J$2='3. Variables'!$A$4,'3. Variables'!$D43)+IF(J$2='3. Variables'!$A$5,'3. Variables'!$E43)+IF(J$2='3. Variables'!$A$6,'3. Variables'!$F43)+IF(J$2='3. Variables'!$A$7,'3. Variables'!$G43)+IF(J$2='3. Variables'!$A$8,'3. Variables'!$H43)+IF(J$2='3. Variables'!$A$9,'3. Variables'!$I43)+IF(J$2='3. Variables'!$A$10,'3. Variables'!$J43)+IF(J$2='3. Variables'!$A$11,'3. Variables'!$K43)+IF(J$2='3. Variables'!$A$12,'3. Variables'!$L43)</f>
        <v>644.4</v>
      </c>
      <c r="K31" s="231">
        <f>IF(K$2='3. Variables'!$A$2,'3. Variables'!$B43)+IF(K$2='3. Variables'!$A$3,'3. Variables'!$C43)+IF(K$2='3. Variables'!$A$4,'3. Variables'!$D43)+IF(K$2='3. Variables'!$A$5,'3. Variables'!$E43)+IF(K$2='3. Variables'!$A$6,'3. Variables'!$F43)+IF(K$2='3. Variables'!$A$7,'3. Variables'!$G43)+IF(K$2='3. Variables'!$A$8,'3. Variables'!$H43)+IF(K$2='3. Variables'!$A$9,'3. Variables'!$I43)+IF(K$2='3. Variables'!$A$10,'3. Variables'!$J43)+IF(K$2='3. Variables'!$A$11,'3. Variables'!$K43)+IF(K$2='3. Variables'!$A$12,'3. Variables'!$L43)</f>
        <v>1984082.3299240002</v>
      </c>
      <c r="L31" s="420">
        <v>29</v>
      </c>
      <c r="M31" s="231"/>
      <c r="N31" s="41"/>
      <c r="O31" s="221">
        <f t="shared" si="2"/>
        <v>7829395.1338035855</v>
      </c>
      <c r="P31" s="223">
        <f t="shared" si="3"/>
        <v>-280774.16619641427</v>
      </c>
      <c r="Q31" s="227">
        <f t="shared" si="4"/>
        <v>-3.4620012950458912E-2</v>
      </c>
      <c r="R31" s="225">
        <f t="shared" si="5"/>
        <v>3.4620012950458912E-2</v>
      </c>
      <c r="S31" s="6"/>
      <c r="T31" s="6"/>
    </row>
    <row r="32" spans="1:28">
      <c r="A32" s="51">
        <f t="shared" si="1"/>
        <v>39263</v>
      </c>
      <c r="B32" s="5">
        <v>8194020.2000000002</v>
      </c>
      <c r="C32" s="5">
        <v>0</v>
      </c>
      <c r="D32" s="5"/>
      <c r="E32" s="214">
        <v>8194020.2000000002</v>
      </c>
      <c r="F32" s="231">
        <f>IF(F$2='3. Variables'!$A$2,'3. Variables'!$B44)+IF(F$2='3. Variables'!$A$3,'3. Variables'!$C44)+IF(F$2='3. Variables'!$A$4,'3. Variables'!$D44)+IF(F$2='3. Variables'!$A$5,'3. Variables'!$E44)+IF(F$2='3. Variables'!$A$6,'3. Variables'!$F44)+IF(F$2='3. Variables'!$A$7,'3. Variables'!$G44)+IF(F$2='3. Variables'!$A$8,'3. Variables'!$H44)+IF(F$2='3. Variables'!$A$9,'3. Variables'!$I44)+IF(F$2='3. Variables'!$A$10,'3. Variables'!$J44)+IF(F$2='3. Variables'!$A$11,'3. Variables'!$K44)+IF(F$2='3. Variables'!$A$12,'3. Variables'!$K44)</f>
        <v>55.500000000000007</v>
      </c>
      <c r="G32" s="231">
        <f>IF(G$2='3. Variables'!$A$2,'3. Variables'!$B44)+IF(G$2='3. Variables'!$A$3,'3. Variables'!$C44)+IF(G$2='3. Variables'!$A$4,'3. Variables'!$D44)+IF(G$2='3. Variables'!$A$5,'3. Variables'!$E44)+IF(G$2='3. Variables'!$A$6,'3. Variables'!$F44)+IF(G$2='3. Variables'!$A$7,'3. Variables'!$G44)+IF(G$2='3. Variables'!$A$8,'3. Variables'!$H44)+IF(G$2='3. Variables'!$A$9,'3. Variables'!$I44)+IF(G$2='3. Variables'!$A$10,'3. Variables'!$J44)+IF(G$2='3. Variables'!$A$11,'3. Variables'!$K44)+IF(G$2='3. Variables'!$A$12,'3. Variables'!$L44)</f>
        <v>46.3</v>
      </c>
      <c r="H32" s="420">
        <f>IF(H$2='3. Variables'!$A$2,'3. Variables'!$B44)+IF(H$2='3. Variables'!$A$3,'3. Variables'!$C44)+IF(H$2='3. Variables'!$A$4,'3. Variables'!$D44)+IF(H$2='3. Variables'!$A$5,'3. Variables'!$E44)+IF(H$2='3. Variables'!$A$6,'3. Variables'!$F44)+IF(H$2='3. Variables'!$A$7,'3. Variables'!$G44)+IF(H$2='3. Variables'!$A$8,'3. Variables'!$H44)+IF(H$2='3. Variables'!$A$9,'3. Variables'!$I44)+IF(H$2='3. Variables'!$A$10,'3. Variables'!$J44)+IF(H$2='3. Variables'!$A$11,'3. Variables'!$K44)+IF(H$2='3. Variables'!$A$12,'3. Variables'!$L44)</f>
        <v>30</v>
      </c>
      <c r="I32" s="420">
        <f>IF(I$2='3. Variables'!$A$2,'3. Variables'!$B44)+IF(I$2='3. Variables'!$A$3,'3. Variables'!$C44)+IF(I$2='3. Variables'!$A$4,'3. Variables'!$D44)+IF(I$2='3. Variables'!$A$5,'3. Variables'!$E44)+IF(I$2='3. Variables'!$A$6,'3. Variables'!$F44)+IF(I$2='3. Variables'!$A$7,'3. Variables'!$G44)+IF(I$2='3. Variables'!$A$8,'3. Variables'!$H44)+IF(I$2='3. Variables'!$A$9,'3. Variables'!$I44)+IF(I$2='3. Variables'!$A$10,'3. Variables'!$J44)+IF(I$2='3. Variables'!$A$11,'3. Variables'!$K44)+IF(I$2='3. Variables'!$A$12,'3. Variables'!$L44)</f>
        <v>336</v>
      </c>
      <c r="J32" s="231">
        <f>IF(J$2='3. Variables'!$A$2,'3. Variables'!$B44)+IF(J$2='3. Variables'!$A$3,'3. Variables'!$C44)+IF(J$2='3. Variables'!$A$4,'3. Variables'!$D44)+IF(J$2='3. Variables'!$A$5,'3. Variables'!$E44)+IF(J$2='3. Variables'!$A$6,'3. Variables'!$F44)+IF(J$2='3. Variables'!$A$7,'3. Variables'!$G44)+IF(J$2='3. Variables'!$A$8,'3. Variables'!$H44)+IF(J$2='3. Variables'!$A$9,'3. Variables'!$I44)+IF(J$2='3. Variables'!$A$10,'3. Variables'!$J44)+IF(J$2='3. Variables'!$A$11,'3. Variables'!$K44)+IF(J$2='3. Variables'!$A$12,'3. Variables'!$L44)</f>
        <v>649.6</v>
      </c>
      <c r="K32" s="231">
        <f>IF(K$2='3. Variables'!$A$2,'3. Variables'!$B44)+IF(K$2='3. Variables'!$A$3,'3. Variables'!$C44)+IF(K$2='3. Variables'!$A$4,'3. Variables'!$D44)+IF(K$2='3. Variables'!$A$5,'3. Variables'!$E44)+IF(K$2='3. Variables'!$A$6,'3. Variables'!$F44)+IF(K$2='3. Variables'!$A$7,'3. Variables'!$G44)+IF(K$2='3. Variables'!$A$8,'3. Variables'!$H44)+IF(K$2='3. Variables'!$A$9,'3. Variables'!$I44)+IF(K$2='3. Variables'!$A$10,'3. Variables'!$J44)+IF(K$2='3. Variables'!$A$11,'3. Variables'!$K44)+IF(K$2='3. Variables'!$A$12,'3. Variables'!$L44)</f>
        <v>2548909.5856599999</v>
      </c>
      <c r="L32" s="420">
        <v>30</v>
      </c>
      <c r="M32" s="231"/>
      <c r="N32" s="41"/>
      <c r="O32" s="221">
        <f t="shared" si="2"/>
        <v>7957108.5367294587</v>
      </c>
      <c r="P32" s="223">
        <f t="shared" si="3"/>
        <v>-236911.66327054147</v>
      </c>
      <c r="Q32" s="227">
        <f t="shared" si="4"/>
        <v>-2.8912750699655518E-2</v>
      </c>
      <c r="R32" s="225">
        <f t="shared" si="5"/>
        <v>2.8912750699655518E-2</v>
      </c>
      <c r="S32" s="6"/>
      <c r="T32" s="6"/>
    </row>
    <row r="33" spans="1:28">
      <c r="A33" s="51">
        <f t="shared" si="1"/>
        <v>39294</v>
      </c>
      <c r="B33" s="5">
        <v>7703199.5</v>
      </c>
      <c r="C33" s="5">
        <v>0</v>
      </c>
      <c r="D33" s="5"/>
      <c r="E33" s="214">
        <v>7703199.5</v>
      </c>
      <c r="F33" s="231">
        <f>IF(F$2='3. Variables'!$A$2,'3. Variables'!$B45)+IF(F$2='3. Variables'!$A$3,'3. Variables'!$C45)+IF(F$2='3. Variables'!$A$4,'3. Variables'!$D45)+IF(F$2='3. Variables'!$A$5,'3. Variables'!$E45)+IF(F$2='3. Variables'!$A$6,'3. Variables'!$F45)+IF(F$2='3. Variables'!$A$7,'3. Variables'!$G45)+IF(F$2='3. Variables'!$A$8,'3. Variables'!$H45)+IF(F$2='3. Variables'!$A$9,'3. Variables'!$I45)+IF(F$2='3. Variables'!$A$10,'3. Variables'!$J45)+IF(F$2='3. Variables'!$A$11,'3. Variables'!$K45)+IF(F$2='3. Variables'!$A$12,'3. Variables'!$K45)</f>
        <v>34.000000000000007</v>
      </c>
      <c r="G33" s="231">
        <f>IF(G$2='3. Variables'!$A$2,'3. Variables'!$B45)+IF(G$2='3. Variables'!$A$3,'3. Variables'!$C45)+IF(G$2='3. Variables'!$A$4,'3. Variables'!$D45)+IF(G$2='3. Variables'!$A$5,'3. Variables'!$E45)+IF(G$2='3. Variables'!$A$6,'3. Variables'!$F45)+IF(G$2='3. Variables'!$A$7,'3. Variables'!$G45)+IF(G$2='3. Variables'!$A$8,'3. Variables'!$H45)+IF(G$2='3. Variables'!$A$9,'3. Variables'!$I45)+IF(G$2='3. Variables'!$A$10,'3. Variables'!$J45)+IF(G$2='3. Variables'!$A$11,'3. Variables'!$K45)+IF(G$2='3. Variables'!$A$12,'3. Variables'!$L45)</f>
        <v>43.4</v>
      </c>
      <c r="H33" s="420">
        <f>IF(H$2='3. Variables'!$A$2,'3. Variables'!$B45)+IF(H$2='3. Variables'!$A$3,'3. Variables'!$C45)+IF(H$2='3. Variables'!$A$4,'3. Variables'!$D45)+IF(H$2='3. Variables'!$A$5,'3. Variables'!$E45)+IF(H$2='3. Variables'!$A$6,'3. Variables'!$F45)+IF(H$2='3. Variables'!$A$7,'3. Variables'!$G45)+IF(H$2='3. Variables'!$A$8,'3. Variables'!$H45)+IF(H$2='3. Variables'!$A$9,'3. Variables'!$I45)+IF(H$2='3. Variables'!$A$10,'3. Variables'!$J45)+IF(H$2='3. Variables'!$A$11,'3. Variables'!$K45)+IF(H$2='3. Variables'!$A$12,'3. Variables'!$L45)</f>
        <v>31</v>
      </c>
      <c r="I33" s="420">
        <f>IF(I$2='3. Variables'!$A$2,'3. Variables'!$B45)+IF(I$2='3. Variables'!$A$3,'3. Variables'!$C45)+IF(I$2='3. Variables'!$A$4,'3. Variables'!$D45)+IF(I$2='3. Variables'!$A$5,'3. Variables'!$E45)+IF(I$2='3. Variables'!$A$6,'3. Variables'!$F45)+IF(I$2='3. Variables'!$A$7,'3. Variables'!$G45)+IF(I$2='3. Variables'!$A$8,'3. Variables'!$H45)+IF(I$2='3. Variables'!$A$9,'3. Variables'!$I45)+IF(I$2='3. Variables'!$A$10,'3. Variables'!$J45)+IF(I$2='3. Variables'!$A$11,'3. Variables'!$K45)+IF(I$2='3. Variables'!$A$12,'3. Variables'!$L45)</f>
        <v>336</v>
      </c>
      <c r="J33" s="231">
        <f>IF(J$2='3. Variables'!$A$2,'3. Variables'!$B45)+IF(J$2='3. Variables'!$A$3,'3. Variables'!$C45)+IF(J$2='3. Variables'!$A$4,'3. Variables'!$D45)+IF(J$2='3. Variables'!$A$5,'3. Variables'!$E45)+IF(J$2='3. Variables'!$A$6,'3. Variables'!$F45)+IF(J$2='3. Variables'!$A$7,'3. Variables'!$G45)+IF(J$2='3. Variables'!$A$8,'3. Variables'!$H45)+IF(J$2='3. Variables'!$A$9,'3. Variables'!$I45)+IF(J$2='3. Variables'!$A$10,'3. Variables'!$J45)+IF(J$2='3. Variables'!$A$11,'3. Variables'!$K45)+IF(J$2='3. Variables'!$A$12,'3. Variables'!$L45)</f>
        <v>657.2</v>
      </c>
      <c r="K33" s="231">
        <f>IF(K$2='3. Variables'!$A$2,'3. Variables'!$B45)+IF(K$2='3. Variables'!$A$3,'3. Variables'!$C45)+IF(K$2='3. Variables'!$A$4,'3. Variables'!$D45)+IF(K$2='3. Variables'!$A$5,'3. Variables'!$E45)+IF(K$2='3. Variables'!$A$6,'3. Variables'!$F45)+IF(K$2='3. Variables'!$A$7,'3. Variables'!$G45)+IF(K$2='3. Variables'!$A$8,'3. Variables'!$H45)+IF(K$2='3. Variables'!$A$9,'3. Variables'!$I45)+IF(K$2='3. Variables'!$A$10,'3. Variables'!$J45)+IF(K$2='3. Variables'!$A$11,'3. Variables'!$K45)+IF(K$2='3. Variables'!$A$12,'3. Variables'!$L45)</f>
        <v>2218405.132342</v>
      </c>
      <c r="L33" s="420">
        <v>31</v>
      </c>
      <c r="M33" s="231"/>
      <c r="N33" s="41"/>
      <c r="O33" s="221">
        <f t="shared" si="2"/>
        <v>7827872.4056072142</v>
      </c>
      <c r="P33" s="223">
        <f t="shared" si="3"/>
        <v>124672.9056072142</v>
      </c>
      <c r="Q33" s="227">
        <f t="shared" si="4"/>
        <v>1.6184561441932564E-2</v>
      </c>
      <c r="R33" s="225">
        <f t="shared" si="5"/>
        <v>1.6184561441932564E-2</v>
      </c>
      <c r="S33" s="6"/>
      <c r="T33" s="6"/>
    </row>
    <row r="34" spans="1:28">
      <c r="A34" s="51">
        <f t="shared" si="1"/>
        <v>39325</v>
      </c>
      <c r="B34" s="5">
        <v>8380225.9000000004</v>
      </c>
      <c r="C34" s="5">
        <v>0</v>
      </c>
      <c r="D34" s="5"/>
      <c r="E34" s="214">
        <v>8380225.9000000004</v>
      </c>
      <c r="F34" s="231">
        <f>IF(F$2='3. Variables'!$A$2,'3. Variables'!$B46)+IF(F$2='3. Variables'!$A$3,'3. Variables'!$C46)+IF(F$2='3. Variables'!$A$4,'3. Variables'!$D46)+IF(F$2='3. Variables'!$A$5,'3. Variables'!$E46)+IF(F$2='3. Variables'!$A$6,'3. Variables'!$F46)+IF(F$2='3. Variables'!$A$7,'3. Variables'!$G46)+IF(F$2='3. Variables'!$A$8,'3. Variables'!$H46)+IF(F$2='3. Variables'!$A$9,'3. Variables'!$I46)+IF(F$2='3. Variables'!$A$10,'3. Variables'!$J46)+IF(F$2='3. Variables'!$A$11,'3. Variables'!$K46)+IF(F$2='3. Variables'!$A$12,'3. Variables'!$K46)</f>
        <v>26.3</v>
      </c>
      <c r="G34" s="231">
        <f>IF(G$2='3. Variables'!$A$2,'3. Variables'!$B46)+IF(G$2='3. Variables'!$A$3,'3. Variables'!$C46)+IF(G$2='3. Variables'!$A$4,'3. Variables'!$D46)+IF(G$2='3. Variables'!$A$5,'3. Variables'!$E46)+IF(G$2='3. Variables'!$A$6,'3. Variables'!$F46)+IF(G$2='3. Variables'!$A$7,'3. Variables'!$G46)+IF(G$2='3. Variables'!$A$8,'3. Variables'!$H46)+IF(G$2='3. Variables'!$A$9,'3. Variables'!$I46)+IF(G$2='3. Variables'!$A$10,'3. Variables'!$J46)+IF(G$2='3. Variables'!$A$11,'3. Variables'!$K46)+IF(G$2='3. Variables'!$A$12,'3. Variables'!$L46)</f>
        <v>57.199999999999996</v>
      </c>
      <c r="H34" s="420">
        <f>IF(H$2='3. Variables'!$A$2,'3. Variables'!$B46)+IF(H$2='3. Variables'!$A$3,'3. Variables'!$C46)+IF(H$2='3. Variables'!$A$4,'3. Variables'!$D46)+IF(H$2='3. Variables'!$A$5,'3. Variables'!$E46)+IF(H$2='3. Variables'!$A$6,'3. Variables'!$F46)+IF(H$2='3. Variables'!$A$7,'3. Variables'!$G46)+IF(H$2='3. Variables'!$A$8,'3. Variables'!$H46)+IF(H$2='3. Variables'!$A$9,'3. Variables'!$I46)+IF(H$2='3. Variables'!$A$10,'3. Variables'!$J46)+IF(H$2='3. Variables'!$A$11,'3. Variables'!$K46)+IF(H$2='3. Variables'!$A$12,'3. Variables'!$L46)</f>
        <v>31</v>
      </c>
      <c r="I34" s="420">
        <f>IF(I$2='3. Variables'!$A$2,'3. Variables'!$B46)+IF(I$2='3. Variables'!$A$3,'3. Variables'!$C46)+IF(I$2='3. Variables'!$A$4,'3. Variables'!$D46)+IF(I$2='3. Variables'!$A$5,'3. Variables'!$E46)+IF(I$2='3. Variables'!$A$6,'3. Variables'!$F46)+IF(I$2='3. Variables'!$A$7,'3. Variables'!$G46)+IF(I$2='3. Variables'!$A$8,'3. Variables'!$H46)+IF(I$2='3. Variables'!$A$9,'3. Variables'!$I46)+IF(I$2='3. Variables'!$A$10,'3. Variables'!$J46)+IF(I$2='3. Variables'!$A$11,'3. Variables'!$K46)+IF(I$2='3. Variables'!$A$12,'3. Variables'!$L46)</f>
        <v>352</v>
      </c>
      <c r="J34" s="231">
        <f>IF(J$2='3. Variables'!$A$2,'3. Variables'!$B46)+IF(J$2='3. Variables'!$A$3,'3. Variables'!$C46)+IF(J$2='3. Variables'!$A$4,'3. Variables'!$D46)+IF(J$2='3. Variables'!$A$5,'3. Variables'!$E46)+IF(J$2='3. Variables'!$A$6,'3. Variables'!$F46)+IF(J$2='3. Variables'!$A$7,'3. Variables'!$G46)+IF(J$2='3. Variables'!$A$8,'3. Variables'!$H46)+IF(J$2='3. Variables'!$A$9,'3. Variables'!$I46)+IF(J$2='3. Variables'!$A$10,'3. Variables'!$J46)+IF(J$2='3. Variables'!$A$11,'3. Variables'!$K46)+IF(J$2='3. Variables'!$A$12,'3. Variables'!$L46)</f>
        <v>659.2</v>
      </c>
      <c r="K34" s="231">
        <f>IF(K$2='3. Variables'!$A$2,'3. Variables'!$B46)+IF(K$2='3. Variables'!$A$3,'3. Variables'!$C46)+IF(K$2='3. Variables'!$A$4,'3. Variables'!$D46)+IF(K$2='3. Variables'!$A$5,'3. Variables'!$E46)+IF(K$2='3. Variables'!$A$6,'3. Variables'!$F46)+IF(K$2='3. Variables'!$A$7,'3. Variables'!$G46)+IF(K$2='3. Variables'!$A$8,'3. Variables'!$H46)+IF(K$2='3. Variables'!$A$9,'3. Variables'!$I46)+IF(K$2='3. Variables'!$A$10,'3. Variables'!$J46)+IF(K$2='3. Variables'!$A$11,'3. Variables'!$K46)+IF(K$2='3. Variables'!$A$12,'3. Variables'!$L46)</f>
        <v>2709923.6211240003</v>
      </c>
      <c r="L34" s="420">
        <v>32</v>
      </c>
      <c r="M34" s="231"/>
      <c r="N34" s="41"/>
      <c r="O34" s="221">
        <f t="shared" si="2"/>
        <v>8321644.0933973119</v>
      </c>
      <c r="P34" s="223">
        <f t="shared" si="3"/>
        <v>-58581.806602688506</v>
      </c>
      <c r="Q34" s="227">
        <f t="shared" si="4"/>
        <v>-6.9904806029976478E-3</v>
      </c>
      <c r="R34" s="225">
        <f t="shared" si="5"/>
        <v>6.9904806029976478E-3</v>
      </c>
      <c r="S34" s="6"/>
      <c r="T34" s="6"/>
    </row>
    <row r="35" spans="1:28">
      <c r="A35" s="51">
        <f t="shared" si="1"/>
        <v>39355</v>
      </c>
      <c r="B35" s="5">
        <v>7710375.7999999998</v>
      </c>
      <c r="C35" s="5">
        <v>0</v>
      </c>
      <c r="D35" s="5"/>
      <c r="E35" s="214">
        <v>7710375.7999999998</v>
      </c>
      <c r="F35" s="231">
        <f>IF(F$2='3. Variables'!$A$2,'3. Variables'!$B47)+IF(F$2='3. Variables'!$A$3,'3. Variables'!$C47)+IF(F$2='3. Variables'!$A$4,'3. Variables'!$D47)+IF(F$2='3. Variables'!$A$5,'3. Variables'!$E47)+IF(F$2='3. Variables'!$A$6,'3. Variables'!$F47)+IF(F$2='3. Variables'!$A$7,'3. Variables'!$G47)+IF(F$2='3. Variables'!$A$8,'3. Variables'!$H47)+IF(F$2='3. Variables'!$A$9,'3. Variables'!$I47)+IF(F$2='3. Variables'!$A$10,'3. Variables'!$J47)+IF(F$2='3. Variables'!$A$11,'3. Variables'!$K47)+IF(F$2='3. Variables'!$A$12,'3. Variables'!$K47)</f>
        <v>83.9</v>
      </c>
      <c r="G35" s="231">
        <f>IF(G$2='3. Variables'!$A$2,'3. Variables'!$B47)+IF(G$2='3. Variables'!$A$3,'3. Variables'!$C47)+IF(G$2='3. Variables'!$A$4,'3. Variables'!$D47)+IF(G$2='3. Variables'!$A$5,'3. Variables'!$E47)+IF(G$2='3. Variables'!$A$6,'3. Variables'!$F47)+IF(G$2='3. Variables'!$A$7,'3. Variables'!$G47)+IF(G$2='3. Variables'!$A$8,'3. Variables'!$H47)+IF(G$2='3. Variables'!$A$9,'3. Variables'!$I47)+IF(G$2='3. Variables'!$A$10,'3. Variables'!$J47)+IF(G$2='3. Variables'!$A$11,'3. Variables'!$K47)+IF(G$2='3. Variables'!$A$12,'3. Variables'!$L47)</f>
        <v>29.4</v>
      </c>
      <c r="H35" s="420">
        <f>IF(H$2='3. Variables'!$A$2,'3. Variables'!$B47)+IF(H$2='3. Variables'!$A$3,'3. Variables'!$C47)+IF(H$2='3. Variables'!$A$4,'3. Variables'!$D47)+IF(H$2='3. Variables'!$A$5,'3. Variables'!$E47)+IF(H$2='3. Variables'!$A$6,'3. Variables'!$F47)+IF(H$2='3. Variables'!$A$7,'3. Variables'!$G47)+IF(H$2='3. Variables'!$A$8,'3. Variables'!$H47)+IF(H$2='3. Variables'!$A$9,'3. Variables'!$I47)+IF(H$2='3. Variables'!$A$10,'3. Variables'!$J47)+IF(H$2='3. Variables'!$A$11,'3. Variables'!$K47)+IF(H$2='3. Variables'!$A$12,'3. Variables'!$L47)</f>
        <v>30</v>
      </c>
      <c r="I35" s="420">
        <f>IF(I$2='3. Variables'!$A$2,'3. Variables'!$B47)+IF(I$2='3. Variables'!$A$3,'3. Variables'!$C47)+IF(I$2='3. Variables'!$A$4,'3. Variables'!$D47)+IF(I$2='3. Variables'!$A$5,'3. Variables'!$E47)+IF(I$2='3. Variables'!$A$6,'3. Variables'!$F47)+IF(I$2='3. Variables'!$A$7,'3. Variables'!$G47)+IF(I$2='3. Variables'!$A$8,'3. Variables'!$H47)+IF(I$2='3. Variables'!$A$9,'3. Variables'!$I47)+IF(I$2='3. Variables'!$A$10,'3. Variables'!$J47)+IF(I$2='3. Variables'!$A$11,'3. Variables'!$K47)+IF(I$2='3. Variables'!$A$12,'3. Variables'!$L47)</f>
        <v>304</v>
      </c>
      <c r="J35" s="231">
        <f>IF(J$2='3. Variables'!$A$2,'3. Variables'!$B47)+IF(J$2='3. Variables'!$A$3,'3. Variables'!$C47)+IF(J$2='3. Variables'!$A$4,'3. Variables'!$D47)+IF(J$2='3. Variables'!$A$5,'3. Variables'!$E47)+IF(J$2='3. Variables'!$A$6,'3. Variables'!$F47)+IF(J$2='3. Variables'!$A$7,'3. Variables'!$G47)+IF(J$2='3. Variables'!$A$8,'3. Variables'!$H47)+IF(J$2='3. Variables'!$A$9,'3. Variables'!$I47)+IF(J$2='3. Variables'!$A$10,'3. Variables'!$J47)+IF(J$2='3. Variables'!$A$11,'3. Variables'!$K47)+IF(J$2='3. Variables'!$A$12,'3. Variables'!$L47)</f>
        <v>657.8</v>
      </c>
      <c r="K35" s="231">
        <f>IF(K$2='3. Variables'!$A$2,'3. Variables'!$B47)+IF(K$2='3. Variables'!$A$3,'3. Variables'!$C47)+IF(K$2='3. Variables'!$A$4,'3. Variables'!$D47)+IF(K$2='3. Variables'!$A$5,'3. Variables'!$E47)+IF(K$2='3. Variables'!$A$6,'3. Variables'!$F47)+IF(K$2='3. Variables'!$A$7,'3. Variables'!$G47)+IF(K$2='3. Variables'!$A$8,'3. Variables'!$H47)+IF(K$2='3. Variables'!$A$9,'3. Variables'!$I47)+IF(K$2='3. Variables'!$A$10,'3. Variables'!$J47)+IF(K$2='3. Variables'!$A$11,'3. Variables'!$K47)+IF(K$2='3. Variables'!$A$12,'3. Variables'!$L47)</f>
        <v>2380020.9929400003</v>
      </c>
      <c r="L35" s="420">
        <v>33</v>
      </c>
      <c r="M35" s="231"/>
      <c r="N35" s="41"/>
      <c r="O35" s="221">
        <f t="shared" si="2"/>
        <v>7663540.8712759139</v>
      </c>
      <c r="P35" s="223">
        <f t="shared" si="3"/>
        <v>-46834.928724085912</v>
      </c>
      <c r="Q35" s="227">
        <f t="shared" si="4"/>
        <v>-6.0742731533378587E-3</v>
      </c>
      <c r="R35" s="225">
        <f t="shared" si="5"/>
        <v>6.0742731533378587E-3</v>
      </c>
      <c r="S35" s="6"/>
      <c r="T35" s="144"/>
      <c r="U35" s="144"/>
      <c r="V35" s="144"/>
      <c r="W35" s="144"/>
      <c r="X35" s="144"/>
      <c r="Y35" s="144"/>
    </row>
    <row r="36" spans="1:28">
      <c r="A36" s="51">
        <f t="shared" si="1"/>
        <v>39386</v>
      </c>
      <c r="B36" s="5">
        <v>8336948.1799999997</v>
      </c>
      <c r="C36" s="5">
        <v>0</v>
      </c>
      <c r="D36" s="5"/>
      <c r="E36" s="214">
        <v>8336948.1799999997</v>
      </c>
      <c r="F36" s="231">
        <f>IF(F$2='3. Variables'!$A$2,'3. Variables'!$B48)+IF(F$2='3. Variables'!$A$3,'3. Variables'!$C48)+IF(F$2='3. Variables'!$A$4,'3. Variables'!$D48)+IF(F$2='3. Variables'!$A$5,'3. Variables'!$E48)+IF(F$2='3. Variables'!$A$6,'3. Variables'!$F48)+IF(F$2='3. Variables'!$A$7,'3. Variables'!$G48)+IF(F$2='3. Variables'!$A$8,'3. Variables'!$H48)+IF(F$2='3. Variables'!$A$9,'3. Variables'!$I48)+IF(F$2='3. Variables'!$A$10,'3. Variables'!$J48)+IF(F$2='3. Variables'!$A$11,'3. Variables'!$K48)+IF(F$2='3. Variables'!$A$12,'3. Variables'!$K48)</f>
        <v>189.2</v>
      </c>
      <c r="G36" s="231">
        <f>IF(G$2='3. Variables'!$A$2,'3. Variables'!$B48)+IF(G$2='3. Variables'!$A$3,'3. Variables'!$C48)+IF(G$2='3. Variables'!$A$4,'3. Variables'!$D48)+IF(G$2='3. Variables'!$A$5,'3. Variables'!$E48)+IF(G$2='3. Variables'!$A$6,'3. Variables'!$F48)+IF(G$2='3. Variables'!$A$7,'3. Variables'!$G48)+IF(G$2='3. Variables'!$A$8,'3. Variables'!$H48)+IF(G$2='3. Variables'!$A$9,'3. Variables'!$I48)+IF(G$2='3. Variables'!$A$10,'3. Variables'!$J48)+IF(G$2='3. Variables'!$A$11,'3. Variables'!$K48)+IF(G$2='3. Variables'!$A$12,'3. Variables'!$L48)</f>
        <v>15.2</v>
      </c>
      <c r="H36" s="420">
        <f>IF(H$2='3. Variables'!$A$2,'3. Variables'!$B48)+IF(H$2='3. Variables'!$A$3,'3. Variables'!$C48)+IF(H$2='3. Variables'!$A$4,'3. Variables'!$D48)+IF(H$2='3. Variables'!$A$5,'3. Variables'!$E48)+IF(H$2='3. Variables'!$A$6,'3. Variables'!$F48)+IF(H$2='3. Variables'!$A$7,'3. Variables'!$G48)+IF(H$2='3. Variables'!$A$8,'3. Variables'!$H48)+IF(H$2='3. Variables'!$A$9,'3. Variables'!$I48)+IF(H$2='3. Variables'!$A$10,'3. Variables'!$J48)+IF(H$2='3. Variables'!$A$11,'3. Variables'!$K48)+IF(H$2='3. Variables'!$A$12,'3. Variables'!$L48)</f>
        <v>31</v>
      </c>
      <c r="I36" s="420">
        <f>IF(I$2='3. Variables'!$A$2,'3. Variables'!$B48)+IF(I$2='3. Variables'!$A$3,'3. Variables'!$C48)+IF(I$2='3. Variables'!$A$4,'3. Variables'!$D48)+IF(I$2='3. Variables'!$A$5,'3. Variables'!$E48)+IF(I$2='3. Variables'!$A$6,'3. Variables'!$F48)+IF(I$2='3. Variables'!$A$7,'3. Variables'!$G48)+IF(I$2='3. Variables'!$A$8,'3. Variables'!$H48)+IF(I$2='3. Variables'!$A$9,'3. Variables'!$I48)+IF(I$2='3. Variables'!$A$10,'3. Variables'!$J48)+IF(I$2='3. Variables'!$A$11,'3. Variables'!$K48)+IF(I$2='3. Variables'!$A$12,'3. Variables'!$L48)</f>
        <v>352</v>
      </c>
      <c r="J36" s="231">
        <f>IF(J$2='3. Variables'!$A$2,'3. Variables'!$B48)+IF(J$2='3. Variables'!$A$3,'3. Variables'!$C48)+IF(J$2='3. Variables'!$A$4,'3. Variables'!$D48)+IF(J$2='3. Variables'!$A$5,'3. Variables'!$E48)+IF(J$2='3. Variables'!$A$6,'3. Variables'!$F48)+IF(J$2='3. Variables'!$A$7,'3. Variables'!$G48)+IF(J$2='3. Variables'!$A$8,'3. Variables'!$H48)+IF(J$2='3. Variables'!$A$9,'3. Variables'!$I48)+IF(J$2='3. Variables'!$A$10,'3. Variables'!$J48)+IF(J$2='3. Variables'!$A$11,'3. Variables'!$K48)+IF(J$2='3. Variables'!$A$12,'3. Variables'!$L48)</f>
        <v>659.2</v>
      </c>
      <c r="K36" s="231">
        <f>IF(K$2='3. Variables'!$A$2,'3. Variables'!$B48)+IF(K$2='3. Variables'!$A$3,'3. Variables'!$C48)+IF(K$2='3. Variables'!$A$4,'3. Variables'!$D48)+IF(K$2='3. Variables'!$A$5,'3. Variables'!$E48)+IF(K$2='3. Variables'!$A$6,'3. Variables'!$F48)+IF(K$2='3. Variables'!$A$7,'3. Variables'!$G48)+IF(K$2='3. Variables'!$A$8,'3. Variables'!$H48)+IF(K$2='3. Variables'!$A$9,'3. Variables'!$I48)+IF(K$2='3. Variables'!$A$10,'3. Variables'!$J48)+IF(K$2='3. Variables'!$A$11,'3. Variables'!$K48)+IF(K$2='3. Variables'!$A$12,'3. Variables'!$L48)</f>
        <v>2409926.872182</v>
      </c>
      <c r="L36" s="420">
        <v>34</v>
      </c>
      <c r="M36" s="231"/>
      <c r="N36" s="41"/>
      <c r="O36" s="221">
        <f t="shared" si="2"/>
        <v>8205933.4530173205</v>
      </c>
      <c r="P36" s="223">
        <f t="shared" si="3"/>
        <v>-131014.72698267922</v>
      </c>
      <c r="Q36" s="227">
        <f t="shared" si="4"/>
        <v>-1.5714950381601055E-2</v>
      </c>
      <c r="R36" s="225">
        <f t="shared" si="5"/>
        <v>1.5714950381601055E-2</v>
      </c>
      <c r="S36" s="6"/>
      <c r="T36" s="125" t="s">
        <v>91</v>
      </c>
      <c r="U36" s="125" t="s">
        <v>92</v>
      </c>
      <c r="V36" s="125" t="s">
        <v>93</v>
      </c>
      <c r="W36" s="125" t="s">
        <v>153</v>
      </c>
      <c r="X36" s="125" t="s">
        <v>93</v>
      </c>
      <c r="Y36" s="389" t="s">
        <v>29</v>
      </c>
    </row>
    <row r="37" spans="1:28">
      <c r="A37" s="51">
        <f t="shared" si="1"/>
        <v>39416</v>
      </c>
      <c r="B37" s="5">
        <v>8743245.0500000007</v>
      </c>
      <c r="C37" s="5">
        <v>0</v>
      </c>
      <c r="D37" s="5"/>
      <c r="E37" s="214">
        <v>8743245.0500000007</v>
      </c>
      <c r="F37" s="231">
        <f>IF(F$2='3. Variables'!$A$2,'3. Variables'!$B49)+IF(F$2='3. Variables'!$A$3,'3. Variables'!$C49)+IF(F$2='3. Variables'!$A$4,'3. Variables'!$D49)+IF(F$2='3. Variables'!$A$5,'3. Variables'!$E49)+IF(F$2='3. Variables'!$A$6,'3. Variables'!$F49)+IF(F$2='3. Variables'!$A$7,'3. Variables'!$G49)+IF(F$2='3. Variables'!$A$8,'3. Variables'!$H49)+IF(F$2='3. Variables'!$A$9,'3. Variables'!$I49)+IF(F$2='3. Variables'!$A$10,'3. Variables'!$J49)+IF(F$2='3. Variables'!$A$11,'3. Variables'!$K49)+IF(F$2='3. Variables'!$A$12,'3. Variables'!$K49)</f>
        <v>525.9</v>
      </c>
      <c r="G37" s="231">
        <f>IF(G$2='3. Variables'!$A$2,'3. Variables'!$B49)+IF(G$2='3. Variables'!$A$3,'3. Variables'!$C49)+IF(G$2='3. Variables'!$A$4,'3. Variables'!$D49)+IF(G$2='3. Variables'!$A$5,'3. Variables'!$E49)+IF(G$2='3. Variables'!$A$6,'3. Variables'!$F49)+IF(G$2='3. Variables'!$A$7,'3. Variables'!$G49)+IF(G$2='3. Variables'!$A$8,'3. Variables'!$H49)+IF(G$2='3. Variables'!$A$9,'3. Variables'!$I49)+IF(G$2='3. Variables'!$A$10,'3. Variables'!$J49)+IF(G$2='3. Variables'!$A$11,'3. Variables'!$K49)+IF(G$2='3. Variables'!$A$12,'3. Variables'!$L49)</f>
        <v>0</v>
      </c>
      <c r="H37" s="420">
        <f>IF(H$2='3. Variables'!$A$2,'3. Variables'!$B49)+IF(H$2='3. Variables'!$A$3,'3. Variables'!$C49)+IF(H$2='3. Variables'!$A$4,'3. Variables'!$D49)+IF(H$2='3. Variables'!$A$5,'3. Variables'!$E49)+IF(H$2='3. Variables'!$A$6,'3. Variables'!$F49)+IF(H$2='3. Variables'!$A$7,'3. Variables'!$G49)+IF(H$2='3. Variables'!$A$8,'3. Variables'!$H49)+IF(H$2='3. Variables'!$A$9,'3. Variables'!$I49)+IF(H$2='3. Variables'!$A$10,'3. Variables'!$J49)+IF(H$2='3. Variables'!$A$11,'3. Variables'!$K49)+IF(H$2='3. Variables'!$A$12,'3. Variables'!$L49)</f>
        <v>30</v>
      </c>
      <c r="I37" s="420">
        <f>IF(I$2='3. Variables'!$A$2,'3. Variables'!$B49)+IF(I$2='3. Variables'!$A$3,'3. Variables'!$C49)+IF(I$2='3. Variables'!$A$4,'3. Variables'!$D49)+IF(I$2='3. Variables'!$A$5,'3. Variables'!$E49)+IF(I$2='3. Variables'!$A$6,'3. Variables'!$F49)+IF(I$2='3. Variables'!$A$7,'3. Variables'!$G49)+IF(I$2='3. Variables'!$A$8,'3. Variables'!$H49)+IF(I$2='3. Variables'!$A$9,'3. Variables'!$I49)+IF(I$2='3. Variables'!$A$10,'3. Variables'!$J49)+IF(I$2='3. Variables'!$A$11,'3. Variables'!$K49)+IF(I$2='3. Variables'!$A$12,'3. Variables'!$L49)</f>
        <v>352</v>
      </c>
      <c r="J37" s="231">
        <f>IF(J$2='3. Variables'!$A$2,'3. Variables'!$B49)+IF(J$2='3. Variables'!$A$3,'3. Variables'!$C49)+IF(J$2='3. Variables'!$A$4,'3. Variables'!$D49)+IF(J$2='3. Variables'!$A$5,'3. Variables'!$E49)+IF(J$2='3. Variables'!$A$6,'3. Variables'!$F49)+IF(J$2='3. Variables'!$A$7,'3. Variables'!$G49)+IF(J$2='3. Variables'!$A$8,'3. Variables'!$H49)+IF(J$2='3. Variables'!$A$9,'3. Variables'!$I49)+IF(J$2='3. Variables'!$A$10,'3. Variables'!$J49)+IF(J$2='3. Variables'!$A$11,'3. Variables'!$K49)+IF(J$2='3. Variables'!$A$12,'3. Variables'!$L49)</f>
        <v>662.8</v>
      </c>
      <c r="K37" s="231">
        <f>IF(K$2='3. Variables'!$A$2,'3. Variables'!$B49)+IF(K$2='3. Variables'!$A$3,'3. Variables'!$C49)+IF(K$2='3. Variables'!$A$4,'3. Variables'!$D49)+IF(K$2='3. Variables'!$A$5,'3. Variables'!$E49)+IF(K$2='3. Variables'!$A$6,'3. Variables'!$F49)+IF(K$2='3. Variables'!$A$7,'3. Variables'!$G49)+IF(K$2='3. Variables'!$A$8,'3. Variables'!$H49)+IF(K$2='3. Variables'!$A$9,'3. Variables'!$I49)+IF(K$2='3. Variables'!$A$10,'3. Variables'!$J49)+IF(K$2='3. Variables'!$A$11,'3. Variables'!$K49)+IF(K$2='3. Variables'!$A$12,'3. Variables'!$L49)</f>
        <v>2296535.8262259997</v>
      </c>
      <c r="L37" s="420">
        <v>35</v>
      </c>
      <c r="M37" s="231"/>
      <c r="N37" s="41"/>
      <c r="O37" s="221">
        <f t="shared" si="2"/>
        <v>8775161.8663201872</v>
      </c>
      <c r="P37" s="223">
        <f t="shared" si="3"/>
        <v>31916.816320186481</v>
      </c>
      <c r="Q37" s="227">
        <f t="shared" si="4"/>
        <v>3.6504542807234345E-3</v>
      </c>
      <c r="R37" s="225">
        <f t="shared" si="5"/>
        <v>3.6504542807234345E-3</v>
      </c>
      <c r="S37" s="6"/>
      <c r="T37" s="126">
        <v>2005</v>
      </c>
      <c r="U37" s="102">
        <f>SUM(E3:E14)</f>
        <v>99177534.699999988</v>
      </c>
      <c r="V37" s="102"/>
      <c r="W37" s="102">
        <f>SUM(O3:O14)</f>
        <v>100203868.4013779</v>
      </c>
      <c r="X37" s="102"/>
      <c r="Y37" s="83">
        <f>(W37-U37)/U37</f>
        <v>1.0348449419341267E-2</v>
      </c>
    </row>
    <row r="38" spans="1:28">
      <c r="A38" s="129">
        <f t="shared" si="1"/>
        <v>39447</v>
      </c>
      <c r="B38" s="117">
        <v>8907988.1600000001</v>
      </c>
      <c r="C38" s="117">
        <v>0</v>
      </c>
      <c r="D38" s="117"/>
      <c r="E38" s="212">
        <v>8907988.1600000001</v>
      </c>
      <c r="F38" s="231">
        <f>IF(F$2='3. Variables'!$A$2,'3. Variables'!$B50)+IF(F$2='3. Variables'!$A$3,'3. Variables'!$C50)+IF(F$2='3. Variables'!$A$4,'3. Variables'!$D50)+IF(F$2='3. Variables'!$A$5,'3. Variables'!$E50)+IF(F$2='3. Variables'!$A$6,'3. Variables'!$F50)+IF(F$2='3. Variables'!$A$7,'3. Variables'!$G50)+IF(F$2='3. Variables'!$A$8,'3. Variables'!$H50)+IF(F$2='3. Variables'!$A$9,'3. Variables'!$I50)+IF(F$2='3. Variables'!$A$10,'3. Variables'!$J50)+IF(F$2='3. Variables'!$A$11,'3. Variables'!$K50)+IF(F$2='3. Variables'!$A$12,'3. Variables'!$K50)</f>
        <v>696.19999999999993</v>
      </c>
      <c r="G38" s="231">
        <f>IF(G$2='3. Variables'!$A$2,'3. Variables'!$B50)+IF(G$2='3. Variables'!$A$3,'3. Variables'!$C50)+IF(G$2='3. Variables'!$A$4,'3. Variables'!$D50)+IF(G$2='3. Variables'!$A$5,'3. Variables'!$E50)+IF(G$2='3. Variables'!$A$6,'3. Variables'!$F50)+IF(G$2='3. Variables'!$A$7,'3. Variables'!$G50)+IF(G$2='3. Variables'!$A$8,'3. Variables'!$H50)+IF(G$2='3. Variables'!$A$9,'3. Variables'!$I50)+IF(G$2='3. Variables'!$A$10,'3. Variables'!$J50)+IF(G$2='3. Variables'!$A$11,'3. Variables'!$K50)+IF(G$2='3. Variables'!$A$12,'3. Variables'!$L50)</f>
        <v>0</v>
      </c>
      <c r="H38" s="420">
        <f>IF(H$2='3. Variables'!$A$2,'3. Variables'!$B50)+IF(H$2='3. Variables'!$A$3,'3. Variables'!$C50)+IF(H$2='3. Variables'!$A$4,'3. Variables'!$D50)+IF(H$2='3. Variables'!$A$5,'3. Variables'!$E50)+IF(H$2='3. Variables'!$A$6,'3. Variables'!$F50)+IF(H$2='3. Variables'!$A$7,'3. Variables'!$G50)+IF(H$2='3. Variables'!$A$8,'3. Variables'!$H50)+IF(H$2='3. Variables'!$A$9,'3. Variables'!$I50)+IF(H$2='3. Variables'!$A$10,'3. Variables'!$J50)+IF(H$2='3. Variables'!$A$11,'3. Variables'!$K50)+IF(H$2='3. Variables'!$A$12,'3. Variables'!$L50)</f>
        <v>31</v>
      </c>
      <c r="I38" s="420">
        <f>IF(I$2='3. Variables'!$A$2,'3. Variables'!$B50)+IF(I$2='3. Variables'!$A$3,'3. Variables'!$C50)+IF(I$2='3. Variables'!$A$4,'3. Variables'!$D50)+IF(I$2='3. Variables'!$A$5,'3. Variables'!$E50)+IF(I$2='3. Variables'!$A$6,'3. Variables'!$F50)+IF(I$2='3. Variables'!$A$7,'3. Variables'!$G50)+IF(I$2='3. Variables'!$A$8,'3. Variables'!$H50)+IF(I$2='3. Variables'!$A$9,'3. Variables'!$I50)+IF(I$2='3. Variables'!$A$10,'3. Variables'!$J50)+IF(I$2='3. Variables'!$A$11,'3. Variables'!$K50)+IF(I$2='3. Variables'!$A$12,'3. Variables'!$L50)</f>
        <v>304</v>
      </c>
      <c r="J38" s="231">
        <f>IF(J$2='3. Variables'!$A$2,'3. Variables'!$B50)+IF(J$2='3. Variables'!$A$3,'3. Variables'!$C50)+IF(J$2='3. Variables'!$A$4,'3. Variables'!$D50)+IF(J$2='3. Variables'!$A$5,'3. Variables'!$E50)+IF(J$2='3. Variables'!$A$6,'3. Variables'!$F50)+IF(J$2='3. Variables'!$A$7,'3. Variables'!$G50)+IF(J$2='3. Variables'!$A$8,'3. Variables'!$H50)+IF(J$2='3. Variables'!$A$9,'3. Variables'!$I50)+IF(J$2='3. Variables'!$A$10,'3. Variables'!$J50)+IF(J$2='3. Variables'!$A$11,'3. Variables'!$K50)+IF(J$2='3. Variables'!$A$12,'3. Variables'!$L50)</f>
        <v>664</v>
      </c>
      <c r="K38" s="231">
        <f>IF(K$2='3. Variables'!$A$2,'3. Variables'!$B50)+IF(K$2='3. Variables'!$A$3,'3. Variables'!$C50)+IF(K$2='3. Variables'!$A$4,'3. Variables'!$D50)+IF(K$2='3. Variables'!$A$5,'3. Variables'!$E50)+IF(K$2='3. Variables'!$A$6,'3. Variables'!$F50)+IF(K$2='3. Variables'!$A$7,'3. Variables'!$G50)+IF(K$2='3. Variables'!$A$8,'3. Variables'!$H50)+IF(K$2='3. Variables'!$A$9,'3. Variables'!$I50)+IF(K$2='3. Variables'!$A$10,'3. Variables'!$J50)+IF(K$2='3. Variables'!$A$11,'3. Variables'!$K50)+IF(K$2='3. Variables'!$A$12,'3. Variables'!$L50)</f>
        <v>1866637.6818700002</v>
      </c>
      <c r="L38" s="420">
        <v>36</v>
      </c>
      <c r="M38" s="231"/>
      <c r="N38" s="41"/>
      <c r="O38" s="221">
        <f t="shared" si="2"/>
        <v>8853634.5274909288</v>
      </c>
      <c r="P38" s="223">
        <f t="shared" si="3"/>
        <v>-54353.63250907138</v>
      </c>
      <c r="Q38" s="227">
        <f t="shared" si="4"/>
        <v>-6.1016731873464207E-3</v>
      </c>
      <c r="R38" s="225">
        <f t="shared" si="5"/>
        <v>6.1016731873464207E-3</v>
      </c>
      <c r="S38" s="6"/>
      <c r="T38" s="126">
        <v>2006</v>
      </c>
      <c r="U38" s="102">
        <f>SUM(E15:E26)</f>
        <v>99726774.810000017</v>
      </c>
      <c r="V38" s="83">
        <f>(U38-U37)/U38</f>
        <v>5.5074488375508419E-3</v>
      </c>
      <c r="W38" s="102">
        <f>SUM(O15:O26)</f>
        <v>99566096.626833707</v>
      </c>
      <c r="X38" s="83">
        <f>(W38-W37)/W38</f>
        <v>-6.4055114758040108E-3</v>
      </c>
      <c r="Y38" s="83">
        <f t="shared" ref="Y38:Y46" si="6">(W38-U38)/U38</f>
        <v>-1.6111839921870042E-3</v>
      </c>
    </row>
    <row r="39" spans="1:28">
      <c r="A39" s="51">
        <f t="shared" si="1"/>
        <v>39478</v>
      </c>
      <c r="B39" s="5">
        <v>9724722.3300000001</v>
      </c>
      <c r="C39" s="5">
        <v>0</v>
      </c>
      <c r="D39" s="5"/>
      <c r="E39" s="214">
        <v>9724722.3300000001</v>
      </c>
      <c r="F39" s="231">
        <f>IF(F$2='3. Variables'!$A$2,'3. Variables'!$B51)+IF(F$2='3. Variables'!$A$3,'3. Variables'!$C51)+IF(F$2='3. Variables'!$A$4,'3. Variables'!$D51)+IF(F$2='3. Variables'!$A$5,'3. Variables'!$E51)+IF(F$2='3. Variables'!$A$6,'3. Variables'!$F51)+IF(F$2='3. Variables'!$A$7,'3. Variables'!$G51)+IF(F$2='3. Variables'!$A$8,'3. Variables'!$H51)+IF(F$2='3. Variables'!$A$9,'3. Variables'!$I51)+IF(F$2='3. Variables'!$A$10,'3. Variables'!$J51)+IF(F$2='3. Variables'!$A$11,'3. Variables'!$K51)+IF(F$2='3. Variables'!$A$12,'3. Variables'!$K51)</f>
        <v>693.80000000000007</v>
      </c>
      <c r="G39" s="231">
        <f>IF(G$2='3. Variables'!$A$2,'3. Variables'!$B51)+IF(G$2='3. Variables'!$A$3,'3. Variables'!$C51)+IF(G$2='3. Variables'!$A$4,'3. Variables'!$D51)+IF(G$2='3. Variables'!$A$5,'3. Variables'!$E51)+IF(G$2='3. Variables'!$A$6,'3. Variables'!$F51)+IF(G$2='3. Variables'!$A$7,'3. Variables'!$G51)+IF(G$2='3. Variables'!$A$8,'3. Variables'!$H51)+IF(G$2='3. Variables'!$A$9,'3. Variables'!$I51)+IF(G$2='3. Variables'!$A$10,'3. Variables'!$J51)+IF(G$2='3. Variables'!$A$11,'3. Variables'!$K51)+IF(G$2='3. Variables'!$A$12,'3. Variables'!$L51)</f>
        <v>0</v>
      </c>
      <c r="H39" s="420">
        <f>IF(H$2='3. Variables'!$A$2,'3. Variables'!$B51)+IF(H$2='3. Variables'!$A$3,'3. Variables'!$C51)+IF(H$2='3. Variables'!$A$4,'3. Variables'!$D51)+IF(H$2='3. Variables'!$A$5,'3. Variables'!$E51)+IF(H$2='3. Variables'!$A$6,'3. Variables'!$F51)+IF(H$2='3. Variables'!$A$7,'3. Variables'!$G51)+IF(H$2='3. Variables'!$A$8,'3. Variables'!$H51)+IF(H$2='3. Variables'!$A$9,'3. Variables'!$I51)+IF(H$2='3. Variables'!$A$10,'3. Variables'!$J51)+IF(H$2='3. Variables'!$A$11,'3. Variables'!$K51)+IF(H$2='3. Variables'!$A$12,'3. Variables'!$L51)</f>
        <v>31</v>
      </c>
      <c r="I39" s="420">
        <f>IF(I$2='3. Variables'!$A$2,'3. Variables'!$B51)+IF(I$2='3. Variables'!$A$3,'3. Variables'!$C51)+IF(I$2='3. Variables'!$A$4,'3. Variables'!$D51)+IF(I$2='3. Variables'!$A$5,'3. Variables'!$E51)+IF(I$2='3. Variables'!$A$6,'3. Variables'!$F51)+IF(I$2='3. Variables'!$A$7,'3. Variables'!$G51)+IF(I$2='3. Variables'!$A$8,'3. Variables'!$H51)+IF(I$2='3. Variables'!$A$9,'3. Variables'!$I51)+IF(I$2='3. Variables'!$A$10,'3. Variables'!$J51)+IF(I$2='3. Variables'!$A$11,'3. Variables'!$K51)+IF(I$2='3. Variables'!$A$12,'3. Variables'!$L51)</f>
        <v>352</v>
      </c>
      <c r="J39" s="231">
        <f>IF(J$2='3. Variables'!$A$2,'3. Variables'!$B51)+IF(J$2='3. Variables'!$A$3,'3. Variables'!$C51)+IF(J$2='3. Variables'!$A$4,'3. Variables'!$D51)+IF(J$2='3. Variables'!$A$5,'3. Variables'!$E51)+IF(J$2='3. Variables'!$A$6,'3. Variables'!$F51)+IF(J$2='3. Variables'!$A$7,'3. Variables'!$G51)+IF(J$2='3. Variables'!$A$8,'3. Variables'!$H51)+IF(J$2='3. Variables'!$A$9,'3. Variables'!$I51)+IF(J$2='3. Variables'!$A$10,'3. Variables'!$J51)+IF(J$2='3. Variables'!$A$11,'3. Variables'!$K51)+IF(J$2='3. Variables'!$A$12,'3. Variables'!$L51)</f>
        <v>656.3</v>
      </c>
      <c r="K39" s="231">
        <f>IF(K$2='3. Variables'!$A$2,'3. Variables'!$B51)+IF(K$2='3. Variables'!$A$3,'3. Variables'!$C51)+IF(K$2='3. Variables'!$A$4,'3. Variables'!$D51)+IF(K$2='3. Variables'!$A$5,'3. Variables'!$E51)+IF(K$2='3. Variables'!$A$6,'3. Variables'!$F51)+IF(K$2='3. Variables'!$A$7,'3. Variables'!$G51)+IF(K$2='3. Variables'!$A$8,'3. Variables'!$H51)+IF(K$2='3. Variables'!$A$9,'3. Variables'!$I51)+IF(K$2='3. Variables'!$A$10,'3. Variables'!$J51)+IF(K$2='3. Variables'!$A$11,'3. Variables'!$K51)+IF(K$2='3. Variables'!$A$12,'3. Variables'!$L51)</f>
        <v>2456376.3943860005</v>
      </c>
      <c r="L39" s="420">
        <v>37</v>
      </c>
      <c r="M39" s="231"/>
      <c r="N39" s="41"/>
      <c r="O39" s="221">
        <f t="shared" si="2"/>
        <v>9423795.3482921831</v>
      </c>
      <c r="P39" s="223">
        <f t="shared" si="3"/>
        <v>-300926.98170781694</v>
      </c>
      <c r="Q39" s="227">
        <f t="shared" si="4"/>
        <v>-3.094453203866613E-2</v>
      </c>
      <c r="R39" s="225">
        <f t="shared" si="5"/>
        <v>3.094453203866613E-2</v>
      </c>
      <c r="S39" s="6"/>
      <c r="T39" s="126">
        <v>2007</v>
      </c>
      <c r="U39" s="102">
        <f>SUM(E27:E38)</f>
        <v>101905199.3</v>
      </c>
      <c r="V39" s="83">
        <f t="shared" ref="V39:X46" si="7">(U39-U38)/U39</f>
        <v>2.1376970998181245E-2</v>
      </c>
      <c r="W39" s="102">
        <f>SUM(O27:O38)</f>
        <v>101456606.44536975</v>
      </c>
      <c r="X39" s="83">
        <f t="shared" si="7"/>
        <v>1.8633678818678071E-2</v>
      </c>
      <c r="Y39" s="83">
        <f t="shared" si="6"/>
        <v>-4.4020605200881715E-3</v>
      </c>
    </row>
    <row r="40" spans="1:28">
      <c r="A40" s="51">
        <f t="shared" si="1"/>
        <v>39507</v>
      </c>
      <c r="B40" s="5">
        <v>9282696.1600000001</v>
      </c>
      <c r="C40" s="5">
        <v>0</v>
      </c>
      <c r="D40" s="5"/>
      <c r="E40" s="214">
        <v>9282696.1600000001</v>
      </c>
      <c r="F40" s="231">
        <f>IF(F$2='3. Variables'!$A$2,'3. Variables'!$B52)+IF(F$2='3. Variables'!$A$3,'3. Variables'!$C52)+IF(F$2='3. Variables'!$A$4,'3. Variables'!$D52)+IF(F$2='3. Variables'!$A$5,'3. Variables'!$E52)+IF(F$2='3. Variables'!$A$6,'3. Variables'!$F52)+IF(F$2='3. Variables'!$A$7,'3. Variables'!$G52)+IF(F$2='3. Variables'!$A$8,'3. Variables'!$H52)+IF(F$2='3. Variables'!$A$9,'3. Variables'!$I52)+IF(F$2='3. Variables'!$A$10,'3. Variables'!$J52)+IF(F$2='3. Variables'!$A$11,'3. Variables'!$K52)+IF(F$2='3. Variables'!$A$12,'3. Variables'!$K52)</f>
        <v>736.00000000000011</v>
      </c>
      <c r="G40" s="231">
        <f>IF(G$2='3. Variables'!$A$2,'3. Variables'!$B52)+IF(G$2='3. Variables'!$A$3,'3. Variables'!$C52)+IF(G$2='3. Variables'!$A$4,'3. Variables'!$D52)+IF(G$2='3. Variables'!$A$5,'3. Variables'!$E52)+IF(G$2='3. Variables'!$A$6,'3. Variables'!$F52)+IF(G$2='3. Variables'!$A$7,'3. Variables'!$G52)+IF(G$2='3. Variables'!$A$8,'3. Variables'!$H52)+IF(G$2='3. Variables'!$A$9,'3. Variables'!$I52)+IF(G$2='3. Variables'!$A$10,'3. Variables'!$J52)+IF(G$2='3. Variables'!$A$11,'3. Variables'!$K52)+IF(G$2='3. Variables'!$A$12,'3. Variables'!$L52)</f>
        <v>0</v>
      </c>
      <c r="H40" s="420">
        <f>IF(H$2='3. Variables'!$A$2,'3. Variables'!$B52)+IF(H$2='3. Variables'!$A$3,'3. Variables'!$C52)+IF(H$2='3. Variables'!$A$4,'3. Variables'!$D52)+IF(H$2='3. Variables'!$A$5,'3. Variables'!$E52)+IF(H$2='3. Variables'!$A$6,'3. Variables'!$F52)+IF(H$2='3. Variables'!$A$7,'3. Variables'!$G52)+IF(H$2='3. Variables'!$A$8,'3. Variables'!$H52)+IF(H$2='3. Variables'!$A$9,'3. Variables'!$I52)+IF(H$2='3. Variables'!$A$10,'3. Variables'!$J52)+IF(H$2='3. Variables'!$A$11,'3. Variables'!$K52)+IF(H$2='3. Variables'!$A$12,'3. Variables'!$L52)</f>
        <v>29</v>
      </c>
      <c r="I40" s="420">
        <f>IF(I$2='3. Variables'!$A$2,'3. Variables'!$B52)+IF(I$2='3. Variables'!$A$3,'3. Variables'!$C52)+IF(I$2='3. Variables'!$A$4,'3. Variables'!$D52)+IF(I$2='3. Variables'!$A$5,'3. Variables'!$E52)+IF(I$2='3. Variables'!$A$6,'3. Variables'!$F52)+IF(I$2='3. Variables'!$A$7,'3. Variables'!$G52)+IF(I$2='3. Variables'!$A$8,'3. Variables'!$H52)+IF(I$2='3. Variables'!$A$9,'3. Variables'!$I52)+IF(I$2='3. Variables'!$A$10,'3. Variables'!$J52)+IF(I$2='3. Variables'!$A$11,'3. Variables'!$K52)+IF(I$2='3. Variables'!$A$12,'3. Variables'!$L52)</f>
        <v>320</v>
      </c>
      <c r="J40" s="231">
        <f>IF(J$2='3. Variables'!$A$2,'3. Variables'!$B52)+IF(J$2='3. Variables'!$A$3,'3. Variables'!$C52)+IF(J$2='3. Variables'!$A$4,'3. Variables'!$D52)+IF(J$2='3. Variables'!$A$5,'3. Variables'!$E52)+IF(J$2='3. Variables'!$A$6,'3. Variables'!$F52)+IF(J$2='3. Variables'!$A$7,'3. Variables'!$G52)+IF(J$2='3. Variables'!$A$8,'3. Variables'!$H52)+IF(J$2='3. Variables'!$A$9,'3. Variables'!$I52)+IF(J$2='3. Variables'!$A$10,'3. Variables'!$J52)+IF(J$2='3. Variables'!$A$11,'3. Variables'!$K52)+IF(J$2='3. Variables'!$A$12,'3. Variables'!$L52)</f>
        <v>651.20000000000005</v>
      </c>
      <c r="K40" s="231">
        <f>IF(K$2='3. Variables'!$A$2,'3. Variables'!$B52)+IF(K$2='3. Variables'!$A$3,'3. Variables'!$C52)+IF(K$2='3. Variables'!$A$4,'3. Variables'!$D52)+IF(K$2='3. Variables'!$A$5,'3. Variables'!$E52)+IF(K$2='3. Variables'!$A$6,'3. Variables'!$F52)+IF(K$2='3. Variables'!$A$7,'3. Variables'!$G52)+IF(K$2='3. Variables'!$A$8,'3. Variables'!$H52)+IF(K$2='3. Variables'!$A$9,'3. Variables'!$I52)+IF(K$2='3. Variables'!$A$10,'3. Variables'!$J52)+IF(K$2='3. Variables'!$A$11,'3. Variables'!$K52)+IF(K$2='3. Variables'!$A$12,'3. Variables'!$L52)</f>
        <v>2386869.039818</v>
      </c>
      <c r="L40" s="420">
        <v>38</v>
      </c>
      <c r="M40" s="231"/>
      <c r="N40" s="41"/>
      <c r="O40" s="221">
        <f t="shared" si="2"/>
        <v>9062157.4781966917</v>
      </c>
      <c r="P40" s="223">
        <f t="shared" si="3"/>
        <v>-220538.68180330843</v>
      </c>
      <c r="Q40" s="227">
        <f t="shared" si="4"/>
        <v>-2.3758041629503086E-2</v>
      </c>
      <c r="R40" s="225">
        <f t="shared" si="5"/>
        <v>2.3758041629503086E-2</v>
      </c>
      <c r="S40" s="6"/>
      <c r="T40" s="126">
        <v>2008</v>
      </c>
      <c r="U40" s="102">
        <f>SUM(E39:E50)</f>
        <v>100510260.57000001</v>
      </c>
      <c r="V40" s="83">
        <f t="shared" si="7"/>
        <v>-1.3878570427429042E-2</v>
      </c>
      <c r="W40" s="102">
        <f>SUM(O39:O50)</f>
        <v>99715122.484360456</v>
      </c>
      <c r="X40" s="83">
        <f t="shared" si="7"/>
        <v>-1.7464592306773049E-2</v>
      </c>
      <c r="Y40" s="83">
        <f t="shared" si="6"/>
        <v>-7.9110140709045349E-3</v>
      </c>
    </row>
    <row r="41" spans="1:28">
      <c r="A41" s="51">
        <f t="shared" si="1"/>
        <v>39538</v>
      </c>
      <c r="B41" s="5">
        <v>9335763.5999999996</v>
      </c>
      <c r="C41" s="5">
        <v>0</v>
      </c>
      <c r="D41" s="5"/>
      <c r="E41" s="214">
        <v>9335763.5999999996</v>
      </c>
      <c r="F41" s="231">
        <f>IF(F$2='3. Variables'!$A$2,'3. Variables'!$B53)+IF(F$2='3. Variables'!$A$3,'3. Variables'!$C53)+IF(F$2='3. Variables'!$A$4,'3. Variables'!$D53)+IF(F$2='3. Variables'!$A$5,'3. Variables'!$E53)+IF(F$2='3. Variables'!$A$6,'3. Variables'!$F53)+IF(F$2='3. Variables'!$A$7,'3. Variables'!$G53)+IF(F$2='3. Variables'!$A$8,'3. Variables'!$H53)+IF(F$2='3. Variables'!$A$9,'3. Variables'!$I53)+IF(F$2='3. Variables'!$A$10,'3. Variables'!$J53)+IF(F$2='3. Variables'!$A$11,'3. Variables'!$K53)+IF(F$2='3. Variables'!$A$12,'3. Variables'!$K53)</f>
        <v>698</v>
      </c>
      <c r="G41" s="231">
        <f>IF(G$2='3. Variables'!$A$2,'3. Variables'!$B53)+IF(G$2='3. Variables'!$A$3,'3. Variables'!$C53)+IF(G$2='3. Variables'!$A$4,'3. Variables'!$D53)+IF(G$2='3. Variables'!$A$5,'3. Variables'!$E53)+IF(G$2='3. Variables'!$A$6,'3. Variables'!$F53)+IF(G$2='3. Variables'!$A$7,'3. Variables'!$G53)+IF(G$2='3. Variables'!$A$8,'3. Variables'!$H53)+IF(G$2='3. Variables'!$A$9,'3. Variables'!$I53)+IF(G$2='3. Variables'!$A$10,'3. Variables'!$J53)+IF(G$2='3. Variables'!$A$11,'3. Variables'!$K53)+IF(G$2='3. Variables'!$A$12,'3. Variables'!$L53)</f>
        <v>0</v>
      </c>
      <c r="H41" s="420">
        <f>IF(H$2='3. Variables'!$A$2,'3. Variables'!$B53)+IF(H$2='3. Variables'!$A$3,'3. Variables'!$C53)+IF(H$2='3. Variables'!$A$4,'3. Variables'!$D53)+IF(H$2='3. Variables'!$A$5,'3. Variables'!$E53)+IF(H$2='3. Variables'!$A$6,'3. Variables'!$F53)+IF(H$2='3. Variables'!$A$7,'3. Variables'!$G53)+IF(H$2='3. Variables'!$A$8,'3. Variables'!$H53)+IF(H$2='3. Variables'!$A$9,'3. Variables'!$I53)+IF(H$2='3. Variables'!$A$10,'3. Variables'!$J53)+IF(H$2='3. Variables'!$A$11,'3. Variables'!$K53)+IF(H$2='3. Variables'!$A$12,'3. Variables'!$L53)</f>
        <v>31</v>
      </c>
      <c r="I41" s="420">
        <f>IF(I$2='3. Variables'!$A$2,'3. Variables'!$B53)+IF(I$2='3. Variables'!$A$3,'3. Variables'!$C53)+IF(I$2='3. Variables'!$A$4,'3. Variables'!$D53)+IF(I$2='3. Variables'!$A$5,'3. Variables'!$E53)+IF(I$2='3. Variables'!$A$6,'3. Variables'!$F53)+IF(I$2='3. Variables'!$A$7,'3. Variables'!$G53)+IF(I$2='3. Variables'!$A$8,'3. Variables'!$H53)+IF(I$2='3. Variables'!$A$9,'3. Variables'!$I53)+IF(I$2='3. Variables'!$A$10,'3. Variables'!$J53)+IF(I$2='3. Variables'!$A$11,'3. Variables'!$K53)+IF(I$2='3. Variables'!$A$12,'3. Variables'!$L53)</f>
        <v>304</v>
      </c>
      <c r="J41" s="231">
        <f>IF(J$2='3. Variables'!$A$2,'3. Variables'!$B53)+IF(J$2='3. Variables'!$A$3,'3. Variables'!$C53)+IF(J$2='3. Variables'!$A$4,'3. Variables'!$D53)+IF(J$2='3. Variables'!$A$5,'3. Variables'!$E53)+IF(J$2='3. Variables'!$A$6,'3. Variables'!$F53)+IF(J$2='3. Variables'!$A$7,'3. Variables'!$G53)+IF(J$2='3. Variables'!$A$8,'3. Variables'!$H53)+IF(J$2='3. Variables'!$A$9,'3. Variables'!$I53)+IF(J$2='3. Variables'!$A$10,'3. Variables'!$J53)+IF(J$2='3. Variables'!$A$11,'3. Variables'!$K53)+IF(J$2='3. Variables'!$A$12,'3. Variables'!$L53)</f>
        <v>642.29999999999995</v>
      </c>
      <c r="K41" s="231">
        <f>IF(K$2='3. Variables'!$A$2,'3. Variables'!$B53)+IF(K$2='3. Variables'!$A$3,'3. Variables'!$C53)+IF(K$2='3. Variables'!$A$4,'3. Variables'!$D53)+IF(K$2='3. Variables'!$A$5,'3. Variables'!$E53)+IF(K$2='3. Variables'!$A$6,'3. Variables'!$F53)+IF(K$2='3. Variables'!$A$7,'3. Variables'!$G53)+IF(K$2='3. Variables'!$A$8,'3. Variables'!$H53)+IF(K$2='3. Variables'!$A$9,'3. Variables'!$I53)+IF(K$2='3. Variables'!$A$10,'3. Variables'!$J53)+IF(K$2='3. Variables'!$A$11,'3. Variables'!$K53)+IF(K$2='3. Variables'!$A$12,'3. Variables'!$L53)</f>
        <v>2419561.2335320003</v>
      </c>
      <c r="L41" s="420">
        <v>39</v>
      </c>
      <c r="M41" s="231"/>
      <c r="N41" s="41"/>
      <c r="O41" s="221">
        <f t="shared" si="2"/>
        <v>9130279.6387200151</v>
      </c>
      <c r="P41" s="223">
        <f t="shared" si="3"/>
        <v>-205483.96127998456</v>
      </c>
      <c r="Q41" s="227">
        <f t="shared" si="4"/>
        <v>-2.2010407512887811E-2</v>
      </c>
      <c r="R41" s="225">
        <f t="shared" si="5"/>
        <v>2.2010407512887811E-2</v>
      </c>
      <c r="S41" s="6"/>
      <c r="T41" s="126">
        <v>2009</v>
      </c>
      <c r="U41" s="102">
        <f>SUM(E51:E62)</f>
        <v>93415381.520000011</v>
      </c>
      <c r="V41" s="83">
        <f t="shared" si="7"/>
        <v>-7.5949794718560351E-2</v>
      </c>
      <c r="W41" s="102">
        <f>SUM(O51:O62)</f>
        <v>96051560.591529012</v>
      </c>
      <c r="X41" s="83">
        <f t="shared" si="7"/>
        <v>-3.8141617588195044E-2</v>
      </c>
      <c r="Y41" s="83">
        <f t="shared" si="6"/>
        <v>2.8219967939269203E-2</v>
      </c>
    </row>
    <row r="42" spans="1:28">
      <c r="A42" s="51">
        <f t="shared" si="1"/>
        <v>39568</v>
      </c>
      <c r="B42" s="5">
        <v>8210708.7599999998</v>
      </c>
      <c r="C42" s="5">
        <v>0</v>
      </c>
      <c r="D42" s="5"/>
      <c r="E42" s="214">
        <v>8210708.7599999998</v>
      </c>
      <c r="F42" s="231">
        <f>IF(F$2='3. Variables'!$A$2,'3. Variables'!$B54)+IF(F$2='3. Variables'!$A$3,'3. Variables'!$C54)+IF(F$2='3. Variables'!$A$4,'3. Variables'!$D54)+IF(F$2='3. Variables'!$A$5,'3. Variables'!$E54)+IF(F$2='3. Variables'!$A$6,'3. Variables'!$F54)+IF(F$2='3. Variables'!$A$7,'3. Variables'!$G54)+IF(F$2='3. Variables'!$A$8,'3. Variables'!$H54)+IF(F$2='3. Variables'!$A$9,'3. Variables'!$I54)+IF(F$2='3. Variables'!$A$10,'3. Variables'!$J54)+IF(F$2='3. Variables'!$A$11,'3. Variables'!$K54)+IF(F$2='3. Variables'!$A$12,'3. Variables'!$K54)</f>
        <v>299.09999999999997</v>
      </c>
      <c r="G42" s="231">
        <f>IF(G$2='3. Variables'!$A$2,'3. Variables'!$B54)+IF(G$2='3. Variables'!$A$3,'3. Variables'!$C54)+IF(G$2='3. Variables'!$A$4,'3. Variables'!$D54)+IF(G$2='3. Variables'!$A$5,'3. Variables'!$E54)+IF(G$2='3. Variables'!$A$6,'3. Variables'!$F54)+IF(G$2='3. Variables'!$A$7,'3. Variables'!$G54)+IF(G$2='3. Variables'!$A$8,'3. Variables'!$H54)+IF(G$2='3. Variables'!$A$9,'3. Variables'!$I54)+IF(G$2='3. Variables'!$A$10,'3. Variables'!$J54)+IF(G$2='3. Variables'!$A$11,'3. Variables'!$K54)+IF(G$2='3. Variables'!$A$12,'3. Variables'!$L54)</f>
        <v>1.4000000000000001</v>
      </c>
      <c r="H42" s="420">
        <f>IF(H$2='3. Variables'!$A$2,'3. Variables'!$B54)+IF(H$2='3. Variables'!$A$3,'3. Variables'!$C54)+IF(H$2='3. Variables'!$A$4,'3. Variables'!$D54)+IF(H$2='3. Variables'!$A$5,'3. Variables'!$E54)+IF(H$2='3. Variables'!$A$6,'3. Variables'!$F54)+IF(H$2='3. Variables'!$A$7,'3. Variables'!$G54)+IF(H$2='3. Variables'!$A$8,'3. Variables'!$H54)+IF(H$2='3. Variables'!$A$9,'3. Variables'!$I54)+IF(H$2='3. Variables'!$A$10,'3. Variables'!$J54)+IF(H$2='3. Variables'!$A$11,'3. Variables'!$K54)+IF(H$2='3. Variables'!$A$12,'3. Variables'!$L54)</f>
        <v>30</v>
      </c>
      <c r="I42" s="420">
        <f>IF(I$2='3. Variables'!$A$2,'3. Variables'!$B54)+IF(I$2='3. Variables'!$A$3,'3. Variables'!$C54)+IF(I$2='3. Variables'!$A$4,'3. Variables'!$D54)+IF(I$2='3. Variables'!$A$5,'3. Variables'!$E54)+IF(I$2='3. Variables'!$A$6,'3. Variables'!$F54)+IF(I$2='3. Variables'!$A$7,'3. Variables'!$G54)+IF(I$2='3. Variables'!$A$8,'3. Variables'!$H54)+IF(I$2='3. Variables'!$A$9,'3. Variables'!$I54)+IF(I$2='3. Variables'!$A$10,'3. Variables'!$J54)+IF(I$2='3. Variables'!$A$11,'3. Variables'!$K54)+IF(I$2='3. Variables'!$A$12,'3. Variables'!$L54)</f>
        <v>352</v>
      </c>
      <c r="J42" s="231">
        <f>IF(J$2='3. Variables'!$A$2,'3. Variables'!$B54)+IF(J$2='3. Variables'!$A$3,'3. Variables'!$C54)+IF(J$2='3. Variables'!$A$4,'3. Variables'!$D54)+IF(J$2='3. Variables'!$A$5,'3. Variables'!$E54)+IF(J$2='3. Variables'!$A$6,'3. Variables'!$F54)+IF(J$2='3. Variables'!$A$7,'3. Variables'!$G54)+IF(J$2='3. Variables'!$A$8,'3. Variables'!$H54)+IF(J$2='3. Variables'!$A$9,'3. Variables'!$I54)+IF(J$2='3. Variables'!$A$10,'3. Variables'!$J54)+IF(J$2='3. Variables'!$A$11,'3. Variables'!$K54)+IF(J$2='3. Variables'!$A$12,'3. Variables'!$L54)</f>
        <v>642.29999999999995</v>
      </c>
      <c r="K42" s="231">
        <f>IF(K$2='3. Variables'!$A$2,'3. Variables'!$B54)+IF(K$2='3. Variables'!$A$3,'3. Variables'!$C54)+IF(K$2='3. Variables'!$A$4,'3. Variables'!$D54)+IF(K$2='3. Variables'!$A$5,'3. Variables'!$E54)+IF(K$2='3. Variables'!$A$6,'3. Variables'!$F54)+IF(K$2='3. Variables'!$A$7,'3. Variables'!$G54)+IF(K$2='3. Variables'!$A$8,'3. Variables'!$H54)+IF(K$2='3. Variables'!$A$9,'3. Variables'!$I54)+IF(K$2='3. Variables'!$A$10,'3. Variables'!$J54)+IF(K$2='3. Variables'!$A$11,'3. Variables'!$K54)+IF(K$2='3. Variables'!$A$12,'3. Variables'!$L54)</f>
        <v>2444891.8087619999</v>
      </c>
      <c r="L42" s="420">
        <v>40</v>
      </c>
      <c r="M42" s="231"/>
      <c r="N42" s="41"/>
      <c r="O42" s="221">
        <f t="shared" si="2"/>
        <v>8220205.8356654961</v>
      </c>
      <c r="P42" s="223">
        <f t="shared" si="3"/>
        <v>9497.0756654962897</v>
      </c>
      <c r="Q42" s="227">
        <f t="shared" si="4"/>
        <v>1.1566694110212588E-3</v>
      </c>
      <c r="R42" s="225">
        <f t="shared" si="5"/>
        <v>1.1566694110212588E-3</v>
      </c>
      <c r="S42" s="6"/>
      <c r="T42" s="126">
        <v>2010</v>
      </c>
      <c r="U42" s="102">
        <f>SUM(E63:E74)</f>
        <v>102608264.83</v>
      </c>
      <c r="V42" s="83">
        <f t="shared" si="7"/>
        <v>8.9592035546362997E-2</v>
      </c>
      <c r="W42" s="102">
        <f>SUM(O63:O74)</f>
        <v>101470115.44450995</v>
      </c>
      <c r="X42" s="83">
        <f t="shared" si="7"/>
        <v>5.3400499538646312E-2</v>
      </c>
      <c r="Y42" s="83">
        <f t="shared" si="6"/>
        <v>-1.1092180414274773E-2</v>
      </c>
    </row>
    <row r="43" spans="1:28">
      <c r="A43" s="51">
        <f t="shared" si="1"/>
        <v>39599</v>
      </c>
      <c r="B43" s="5">
        <v>7883595.0800000001</v>
      </c>
      <c r="C43" s="5">
        <v>0</v>
      </c>
      <c r="D43" s="5"/>
      <c r="E43" s="214">
        <v>7883595.0800000001</v>
      </c>
      <c r="F43" s="231">
        <f>IF(F$2='3. Variables'!$A$2,'3. Variables'!$B55)+IF(F$2='3. Variables'!$A$3,'3. Variables'!$C55)+IF(F$2='3. Variables'!$A$4,'3. Variables'!$D55)+IF(F$2='3. Variables'!$A$5,'3. Variables'!$E55)+IF(F$2='3. Variables'!$A$6,'3. Variables'!$F55)+IF(F$2='3. Variables'!$A$7,'3. Variables'!$G55)+IF(F$2='3. Variables'!$A$8,'3. Variables'!$H55)+IF(F$2='3. Variables'!$A$9,'3. Variables'!$I55)+IF(F$2='3. Variables'!$A$10,'3. Variables'!$J55)+IF(F$2='3. Variables'!$A$11,'3. Variables'!$K55)+IF(F$2='3. Variables'!$A$12,'3. Variables'!$K55)</f>
        <v>263.09999999999997</v>
      </c>
      <c r="G43" s="231">
        <f>IF(G$2='3. Variables'!$A$2,'3. Variables'!$B55)+IF(G$2='3. Variables'!$A$3,'3. Variables'!$C55)+IF(G$2='3. Variables'!$A$4,'3. Variables'!$D55)+IF(G$2='3. Variables'!$A$5,'3. Variables'!$E55)+IF(G$2='3. Variables'!$A$6,'3. Variables'!$F55)+IF(G$2='3. Variables'!$A$7,'3. Variables'!$G55)+IF(G$2='3. Variables'!$A$8,'3. Variables'!$H55)+IF(G$2='3. Variables'!$A$9,'3. Variables'!$I55)+IF(G$2='3. Variables'!$A$10,'3. Variables'!$J55)+IF(G$2='3. Variables'!$A$11,'3. Variables'!$K55)+IF(G$2='3. Variables'!$A$12,'3. Variables'!$L55)</f>
        <v>0.3</v>
      </c>
      <c r="H43" s="420">
        <f>IF(H$2='3. Variables'!$A$2,'3. Variables'!$B55)+IF(H$2='3. Variables'!$A$3,'3. Variables'!$C55)+IF(H$2='3. Variables'!$A$4,'3. Variables'!$D55)+IF(H$2='3. Variables'!$A$5,'3. Variables'!$E55)+IF(H$2='3. Variables'!$A$6,'3. Variables'!$F55)+IF(H$2='3. Variables'!$A$7,'3. Variables'!$G55)+IF(H$2='3. Variables'!$A$8,'3. Variables'!$H55)+IF(H$2='3. Variables'!$A$9,'3. Variables'!$I55)+IF(H$2='3. Variables'!$A$10,'3. Variables'!$J55)+IF(H$2='3. Variables'!$A$11,'3. Variables'!$K55)+IF(H$2='3. Variables'!$A$12,'3. Variables'!$L55)</f>
        <v>31</v>
      </c>
      <c r="I43" s="420">
        <f>IF(I$2='3. Variables'!$A$2,'3. Variables'!$B55)+IF(I$2='3. Variables'!$A$3,'3. Variables'!$C55)+IF(I$2='3. Variables'!$A$4,'3. Variables'!$D55)+IF(I$2='3. Variables'!$A$5,'3. Variables'!$E55)+IF(I$2='3. Variables'!$A$6,'3. Variables'!$F55)+IF(I$2='3. Variables'!$A$7,'3. Variables'!$G55)+IF(I$2='3. Variables'!$A$8,'3. Variables'!$H55)+IF(I$2='3. Variables'!$A$9,'3. Variables'!$I55)+IF(I$2='3. Variables'!$A$10,'3. Variables'!$J55)+IF(I$2='3. Variables'!$A$11,'3. Variables'!$K55)+IF(I$2='3. Variables'!$A$12,'3. Variables'!$L55)</f>
        <v>336</v>
      </c>
      <c r="J43" s="231">
        <f>IF(J$2='3. Variables'!$A$2,'3. Variables'!$B55)+IF(J$2='3. Variables'!$A$3,'3. Variables'!$C55)+IF(J$2='3. Variables'!$A$4,'3. Variables'!$D55)+IF(J$2='3. Variables'!$A$5,'3. Variables'!$E55)+IF(J$2='3. Variables'!$A$6,'3. Variables'!$F55)+IF(J$2='3. Variables'!$A$7,'3. Variables'!$G55)+IF(J$2='3. Variables'!$A$8,'3. Variables'!$H55)+IF(J$2='3. Variables'!$A$9,'3. Variables'!$I55)+IF(J$2='3. Variables'!$A$10,'3. Variables'!$J55)+IF(J$2='3. Variables'!$A$11,'3. Variables'!$K55)+IF(J$2='3. Variables'!$A$12,'3. Variables'!$L55)</f>
        <v>642.5</v>
      </c>
      <c r="K43" s="231">
        <f>IF(K$2='3. Variables'!$A$2,'3. Variables'!$B55)+IF(K$2='3. Variables'!$A$3,'3. Variables'!$C55)+IF(K$2='3. Variables'!$A$4,'3. Variables'!$D55)+IF(K$2='3. Variables'!$A$5,'3. Variables'!$E55)+IF(K$2='3. Variables'!$A$6,'3. Variables'!$F55)+IF(K$2='3. Variables'!$A$7,'3. Variables'!$G55)+IF(K$2='3. Variables'!$A$8,'3. Variables'!$H55)+IF(K$2='3. Variables'!$A$9,'3. Variables'!$I55)+IF(K$2='3. Variables'!$A$10,'3. Variables'!$J55)+IF(K$2='3. Variables'!$A$11,'3. Variables'!$K55)+IF(K$2='3. Variables'!$A$12,'3. Variables'!$L55)</f>
        <v>2238850.9691860001</v>
      </c>
      <c r="L43" s="420">
        <v>41</v>
      </c>
      <c r="M43" s="231"/>
      <c r="N43" s="41"/>
      <c r="O43" s="221">
        <f t="shared" si="2"/>
        <v>8040695.4732922604</v>
      </c>
      <c r="P43" s="223">
        <f t="shared" si="3"/>
        <v>157100.39329226036</v>
      </c>
      <c r="Q43" s="227">
        <f t="shared" si="4"/>
        <v>1.9927506638539882E-2</v>
      </c>
      <c r="R43" s="225">
        <f t="shared" si="5"/>
        <v>1.9927506638539882E-2</v>
      </c>
      <c r="S43" s="6"/>
      <c r="T43" s="126">
        <v>2011</v>
      </c>
      <c r="U43" s="102">
        <f>SUM(E75:E86)</f>
        <v>105625698.06999999</v>
      </c>
      <c r="V43" s="83">
        <f t="shared" si="7"/>
        <v>2.8567226490662234E-2</v>
      </c>
      <c r="W43" s="102">
        <f>SUM(O75:O86)</f>
        <v>104257827.3316236</v>
      </c>
      <c r="X43" s="83">
        <f t="shared" si="7"/>
        <v>2.6738634004394544E-2</v>
      </c>
      <c r="Y43" s="83">
        <f t="shared" si="6"/>
        <v>-1.2950169924272425E-2</v>
      </c>
    </row>
    <row r="44" spans="1:28">
      <c r="A44" s="51">
        <f t="shared" si="1"/>
        <v>39629</v>
      </c>
      <c r="B44" s="5">
        <v>7787375</v>
      </c>
      <c r="C44" s="5">
        <v>0</v>
      </c>
      <c r="D44" s="5"/>
      <c r="E44" s="214">
        <v>7787375</v>
      </c>
      <c r="F44" s="231">
        <f>IF(F$2='3. Variables'!$A$2,'3. Variables'!$B56)+IF(F$2='3. Variables'!$A$3,'3. Variables'!$C56)+IF(F$2='3. Variables'!$A$4,'3. Variables'!$D56)+IF(F$2='3. Variables'!$A$5,'3. Variables'!$E56)+IF(F$2='3. Variables'!$A$6,'3. Variables'!$F56)+IF(F$2='3. Variables'!$A$7,'3. Variables'!$G56)+IF(F$2='3. Variables'!$A$8,'3. Variables'!$H56)+IF(F$2='3. Variables'!$A$9,'3. Variables'!$I56)+IF(F$2='3. Variables'!$A$10,'3. Variables'!$J56)+IF(F$2='3. Variables'!$A$11,'3. Variables'!$K56)+IF(F$2='3. Variables'!$A$12,'3. Variables'!$K56)</f>
        <v>50.3</v>
      </c>
      <c r="G44" s="231">
        <f>IF(G$2='3. Variables'!$A$2,'3. Variables'!$B56)+IF(G$2='3. Variables'!$A$3,'3. Variables'!$C56)+IF(G$2='3. Variables'!$A$4,'3. Variables'!$D56)+IF(G$2='3. Variables'!$A$5,'3. Variables'!$E56)+IF(G$2='3. Variables'!$A$6,'3. Variables'!$F56)+IF(G$2='3. Variables'!$A$7,'3. Variables'!$G56)+IF(G$2='3. Variables'!$A$8,'3. Variables'!$H56)+IF(G$2='3. Variables'!$A$9,'3. Variables'!$I56)+IF(G$2='3. Variables'!$A$10,'3. Variables'!$J56)+IF(G$2='3. Variables'!$A$11,'3. Variables'!$K56)+IF(G$2='3. Variables'!$A$12,'3. Variables'!$L56)</f>
        <v>44.800000000000004</v>
      </c>
      <c r="H44" s="420">
        <f>IF(H$2='3. Variables'!$A$2,'3. Variables'!$B56)+IF(H$2='3. Variables'!$A$3,'3. Variables'!$C56)+IF(H$2='3. Variables'!$A$4,'3. Variables'!$D56)+IF(H$2='3. Variables'!$A$5,'3. Variables'!$E56)+IF(H$2='3. Variables'!$A$6,'3. Variables'!$F56)+IF(H$2='3. Variables'!$A$7,'3. Variables'!$G56)+IF(H$2='3. Variables'!$A$8,'3. Variables'!$H56)+IF(H$2='3. Variables'!$A$9,'3. Variables'!$I56)+IF(H$2='3. Variables'!$A$10,'3. Variables'!$J56)+IF(H$2='3. Variables'!$A$11,'3. Variables'!$K56)+IF(H$2='3. Variables'!$A$12,'3. Variables'!$L56)</f>
        <v>30</v>
      </c>
      <c r="I44" s="420">
        <f>IF(I$2='3. Variables'!$A$2,'3. Variables'!$B56)+IF(I$2='3. Variables'!$A$3,'3. Variables'!$C56)+IF(I$2='3. Variables'!$A$4,'3. Variables'!$D56)+IF(I$2='3. Variables'!$A$5,'3. Variables'!$E56)+IF(I$2='3. Variables'!$A$6,'3. Variables'!$F56)+IF(I$2='3. Variables'!$A$7,'3. Variables'!$G56)+IF(I$2='3. Variables'!$A$8,'3. Variables'!$H56)+IF(I$2='3. Variables'!$A$9,'3. Variables'!$I56)+IF(I$2='3. Variables'!$A$10,'3. Variables'!$J56)+IF(I$2='3. Variables'!$A$11,'3. Variables'!$K56)+IF(I$2='3. Variables'!$A$12,'3. Variables'!$L56)</f>
        <v>336</v>
      </c>
      <c r="J44" s="231">
        <f>IF(J$2='3. Variables'!$A$2,'3. Variables'!$B56)+IF(J$2='3. Variables'!$A$3,'3. Variables'!$C56)+IF(J$2='3. Variables'!$A$4,'3. Variables'!$D56)+IF(J$2='3. Variables'!$A$5,'3. Variables'!$E56)+IF(J$2='3. Variables'!$A$6,'3. Variables'!$F56)+IF(J$2='3. Variables'!$A$7,'3. Variables'!$G56)+IF(J$2='3. Variables'!$A$8,'3. Variables'!$H56)+IF(J$2='3. Variables'!$A$9,'3. Variables'!$I56)+IF(J$2='3. Variables'!$A$10,'3. Variables'!$J56)+IF(J$2='3. Variables'!$A$11,'3. Variables'!$K56)+IF(J$2='3. Variables'!$A$12,'3. Variables'!$L56)</f>
        <v>648.20000000000005</v>
      </c>
      <c r="K44" s="231">
        <f>IF(K$2='3. Variables'!$A$2,'3. Variables'!$B56)+IF(K$2='3. Variables'!$A$3,'3. Variables'!$C56)+IF(K$2='3. Variables'!$A$4,'3. Variables'!$D56)+IF(K$2='3. Variables'!$A$5,'3. Variables'!$E56)+IF(K$2='3. Variables'!$A$6,'3. Variables'!$F56)+IF(K$2='3. Variables'!$A$7,'3. Variables'!$G56)+IF(K$2='3. Variables'!$A$8,'3. Variables'!$H56)+IF(K$2='3. Variables'!$A$9,'3. Variables'!$I56)+IF(K$2='3. Variables'!$A$10,'3. Variables'!$J56)+IF(K$2='3. Variables'!$A$11,'3. Variables'!$K56)+IF(K$2='3. Variables'!$A$12,'3. Variables'!$L56)</f>
        <v>2213271.0680859997</v>
      </c>
      <c r="L44" s="420">
        <v>42</v>
      </c>
      <c r="M44" s="231"/>
      <c r="N44" s="41"/>
      <c r="O44" s="221">
        <f t="shared" si="2"/>
        <v>7743373.4530374426</v>
      </c>
      <c r="P44" s="223">
        <f t="shared" si="3"/>
        <v>-44001.546962557361</v>
      </c>
      <c r="Q44" s="227">
        <f t="shared" si="4"/>
        <v>-5.6503695998404288E-3</v>
      </c>
      <c r="R44" s="225">
        <f t="shared" si="5"/>
        <v>5.6503695998404288E-3</v>
      </c>
      <c r="S44" s="6"/>
      <c r="T44" s="126">
        <v>2012</v>
      </c>
      <c r="U44" s="102">
        <f>SUM(E87:E98)</f>
        <v>108411816.52</v>
      </c>
      <c r="V44" s="83">
        <f t="shared" si="7"/>
        <v>2.5699398270722779E-2</v>
      </c>
      <c r="W44" s="102">
        <f>SUM(O87:O98)</f>
        <v>105015880.2212664</v>
      </c>
      <c r="X44" s="83">
        <f t="shared" si="7"/>
        <v>7.2184596086382578E-3</v>
      </c>
      <c r="Y44" s="83">
        <f t="shared" si="6"/>
        <v>-3.1324411007420984E-2</v>
      </c>
    </row>
    <row r="45" spans="1:28">
      <c r="A45" s="51">
        <f t="shared" si="1"/>
        <v>39660</v>
      </c>
      <c r="B45" s="5">
        <v>7815607.1200000001</v>
      </c>
      <c r="C45" s="5">
        <v>0</v>
      </c>
      <c r="D45" s="5"/>
      <c r="E45" s="214">
        <v>7815607.1200000001</v>
      </c>
      <c r="F45" s="231">
        <f>IF(F$2='3. Variables'!$A$2,'3. Variables'!$B57)+IF(F$2='3. Variables'!$A$3,'3. Variables'!$C57)+IF(F$2='3. Variables'!$A$4,'3. Variables'!$D57)+IF(F$2='3. Variables'!$A$5,'3. Variables'!$E57)+IF(F$2='3. Variables'!$A$6,'3. Variables'!$F57)+IF(F$2='3. Variables'!$A$7,'3. Variables'!$G57)+IF(F$2='3. Variables'!$A$8,'3. Variables'!$H57)+IF(F$2='3. Variables'!$A$9,'3. Variables'!$I57)+IF(F$2='3. Variables'!$A$10,'3. Variables'!$J57)+IF(F$2='3. Variables'!$A$11,'3. Variables'!$K57)+IF(F$2='3. Variables'!$A$12,'3. Variables'!$K57)</f>
        <v>19.399999999999999</v>
      </c>
      <c r="G45" s="231">
        <f>IF(G$2='3. Variables'!$A$2,'3. Variables'!$B57)+IF(G$2='3. Variables'!$A$3,'3. Variables'!$C57)+IF(G$2='3. Variables'!$A$4,'3. Variables'!$D57)+IF(G$2='3. Variables'!$A$5,'3. Variables'!$E57)+IF(G$2='3. Variables'!$A$6,'3. Variables'!$F57)+IF(G$2='3. Variables'!$A$7,'3. Variables'!$G57)+IF(G$2='3. Variables'!$A$8,'3. Variables'!$H57)+IF(G$2='3. Variables'!$A$9,'3. Variables'!$I57)+IF(G$2='3. Variables'!$A$10,'3. Variables'!$J57)+IF(G$2='3. Variables'!$A$11,'3. Variables'!$K57)+IF(G$2='3. Variables'!$A$12,'3. Variables'!$L57)</f>
        <v>55.099999999999987</v>
      </c>
      <c r="H45" s="420">
        <f>IF(H$2='3. Variables'!$A$2,'3. Variables'!$B57)+IF(H$2='3. Variables'!$A$3,'3. Variables'!$C57)+IF(H$2='3. Variables'!$A$4,'3. Variables'!$D57)+IF(H$2='3. Variables'!$A$5,'3. Variables'!$E57)+IF(H$2='3. Variables'!$A$6,'3. Variables'!$F57)+IF(H$2='3. Variables'!$A$7,'3. Variables'!$G57)+IF(H$2='3. Variables'!$A$8,'3. Variables'!$H57)+IF(H$2='3. Variables'!$A$9,'3. Variables'!$I57)+IF(H$2='3. Variables'!$A$10,'3. Variables'!$J57)+IF(H$2='3. Variables'!$A$11,'3. Variables'!$K57)+IF(H$2='3. Variables'!$A$12,'3. Variables'!$L57)</f>
        <v>31</v>
      </c>
      <c r="I45" s="420">
        <f>IF(I$2='3. Variables'!$A$2,'3. Variables'!$B57)+IF(I$2='3. Variables'!$A$3,'3. Variables'!$C57)+IF(I$2='3. Variables'!$A$4,'3. Variables'!$D57)+IF(I$2='3. Variables'!$A$5,'3. Variables'!$E57)+IF(I$2='3. Variables'!$A$6,'3. Variables'!$F57)+IF(I$2='3. Variables'!$A$7,'3. Variables'!$G57)+IF(I$2='3. Variables'!$A$8,'3. Variables'!$H57)+IF(I$2='3. Variables'!$A$9,'3. Variables'!$I57)+IF(I$2='3. Variables'!$A$10,'3. Variables'!$J57)+IF(I$2='3. Variables'!$A$11,'3. Variables'!$K57)+IF(I$2='3. Variables'!$A$12,'3. Variables'!$L57)</f>
        <v>352</v>
      </c>
      <c r="J45" s="231">
        <f>IF(J$2='3. Variables'!$A$2,'3. Variables'!$B57)+IF(J$2='3. Variables'!$A$3,'3. Variables'!$C57)+IF(J$2='3. Variables'!$A$4,'3. Variables'!$D57)+IF(J$2='3. Variables'!$A$5,'3. Variables'!$E57)+IF(J$2='3. Variables'!$A$6,'3. Variables'!$F57)+IF(J$2='3. Variables'!$A$7,'3. Variables'!$G57)+IF(J$2='3. Variables'!$A$8,'3. Variables'!$H57)+IF(J$2='3. Variables'!$A$9,'3. Variables'!$I57)+IF(J$2='3. Variables'!$A$10,'3. Variables'!$J57)+IF(J$2='3. Variables'!$A$11,'3. Variables'!$K57)+IF(J$2='3. Variables'!$A$12,'3. Variables'!$L57)</f>
        <v>653.5</v>
      </c>
      <c r="K45" s="231">
        <f>IF(K$2='3. Variables'!$A$2,'3. Variables'!$B57)+IF(K$2='3. Variables'!$A$3,'3. Variables'!$C57)+IF(K$2='3. Variables'!$A$4,'3. Variables'!$D57)+IF(K$2='3. Variables'!$A$5,'3. Variables'!$E57)+IF(K$2='3. Variables'!$A$6,'3. Variables'!$F57)+IF(K$2='3. Variables'!$A$7,'3. Variables'!$G57)+IF(K$2='3. Variables'!$A$8,'3. Variables'!$H57)+IF(K$2='3. Variables'!$A$9,'3. Variables'!$I57)+IF(K$2='3. Variables'!$A$10,'3. Variables'!$J57)+IF(K$2='3. Variables'!$A$11,'3. Variables'!$K57)+IF(K$2='3. Variables'!$A$12,'3. Variables'!$L57)</f>
        <v>1931221.3197680002</v>
      </c>
      <c r="L45" s="420">
        <v>43</v>
      </c>
      <c r="M45" s="231"/>
      <c r="N45" s="41"/>
      <c r="O45" s="221">
        <f t="shared" si="2"/>
        <v>7801923.8502979223</v>
      </c>
      <c r="P45" s="223">
        <f t="shared" si="3"/>
        <v>-13683.269702077843</v>
      </c>
      <c r="Q45" s="227">
        <f t="shared" si="4"/>
        <v>-1.7507622238408834E-3</v>
      </c>
      <c r="R45" s="225">
        <f t="shared" si="5"/>
        <v>1.7507622238408834E-3</v>
      </c>
      <c r="S45" s="6"/>
      <c r="T45" s="126">
        <v>2013</v>
      </c>
      <c r="U45" s="102">
        <f>SUM(E99:E110)</f>
        <v>110314059.5</v>
      </c>
      <c r="V45" s="83">
        <f t="shared" si="7"/>
        <v>1.7243885218456712E-2</v>
      </c>
      <c r="W45" s="102">
        <f>SUM(O99:O110)</f>
        <v>111948345.5746564</v>
      </c>
      <c r="X45" s="83">
        <f t="shared" si="7"/>
        <v>6.1925572171737484E-2</v>
      </c>
      <c r="Y45" s="83">
        <f t="shared" si="6"/>
        <v>1.4814848461418438E-2</v>
      </c>
    </row>
    <row r="46" spans="1:28">
      <c r="A46" s="51">
        <f t="shared" si="1"/>
        <v>39691</v>
      </c>
      <c r="B46" s="5">
        <v>7810492.4300000006</v>
      </c>
      <c r="C46" s="5">
        <v>0</v>
      </c>
      <c r="D46" s="5"/>
      <c r="E46" s="214">
        <v>7810492.4300000006</v>
      </c>
      <c r="F46" s="231">
        <f>IF(F$2='3. Variables'!$A$2,'3. Variables'!$B58)+IF(F$2='3. Variables'!$A$3,'3. Variables'!$C58)+IF(F$2='3. Variables'!$A$4,'3. Variables'!$D58)+IF(F$2='3. Variables'!$A$5,'3. Variables'!$E58)+IF(F$2='3. Variables'!$A$6,'3. Variables'!$F58)+IF(F$2='3. Variables'!$A$7,'3. Variables'!$G58)+IF(F$2='3. Variables'!$A$8,'3. Variables'!$H58)+IF(F$2='3. Variables'!$A$9,'3. Variables'!$I58)+IF(F$2='3. Variables'!$A$10,'3. Variables'!$J58)+IF(F$2='3. Variables'!$A$11,'3. Variables'!$K58)+IF(F$2='3. Variables'!$A$12,'3. Variables'!$K58)</f>
        <v>32.233333333333334</v>
      </c>
      <c r="G46" s="231">
        <f>IF(G$2='3. Variables'!$A$2,'3. Variables'!$B58)+IF(G$2='3. Variables'!$A$3,'3. Variables'!$C58)+IF(G$2='3. Variables'!$A$4,'3. Variables'!$D58)+IF(G$2='3. Variables'!$A$5,'3. Variables'!$E58)+IF(G$2='3. Variables'!$A$6,'3. Variables'!$F58)+IF(G$2='3. Variables'!$A$7,'3. Variables'!$G58)+IF(G$2='3. Variables'!$A$8,'3. Variables'!$H58)+IF(G$2='3. Variables'!$A$9,'3. Variables'!$I58)+IF(G$2='3. Variables'!$A$10,'3. Variables'!$J58)+IF(G$2='3. Variables'!$A$11,'3. Variables'!$K58)+IF(G$2='3. Variables'!$A$12,'3. Variables'!$L58)</f>
        <v>28.400000000000002</v>
      </c>
      <c r="H46" s="420">
        <f>IF(H$2='3. Variables'!$A$2,'3. Variables'!$B58)+IF(H$2='3. Variables'!$A$3,'3. Variables'!$C58)+IF(H$2='3. Variables'!$A$4,'3. Variables'!$D58)+IF(H$2='3. Variables'!$A$5,'3. Variables'!$E58)+IF(H$2='3. Variables'!$A$6,'3. Variables'!$F58)+IF(H$2='3. Variables'!$A$7,'3. Variables'!$G58)+IF(H$2='3. Variables'!$A$8,'3. Variables'!$H58)+IF(H$2='3. Variables'!$A$9,'3. Variables'!$I58)+IF(H$2='3. Variables'!$A$10,'3. Variables'!$J58)+IF(H$2='3. Variables'!$A$11,'3. Variables'!$K58)+IF(H$2='3. Variables'!$A$12,'3. Variables'!$L58)</f>
        <v>31</v>
      </c>
      <c r="I46" s="420">
        <f>IF(I$2='3. Variables'!$A$2,'3. Variables'!$B58)+IF(I$2='3. Variables'!$A$3,'3. Variables'!$C58)+IF(I$2='3. Variables'!$A$4,'3. Variables'!$D58)+IF(I$2='3. Variables'!$A$5,'3. Variables'!$E58)+IF(I$2='3. Variables'!$A$6,'3. Variables'!$F58)+IF(I$2='3. Variables'!$A$7,'3. Variables'!$G58)+IF(I$2='3. Variables'!$A$8,'3. Variables'!$H58)+IF(I$2='3. Variables'!$A$9,'3. Variables'!$I58)+IF(I$2='3. Variables'!$A$10,'3. Variables'!$J58)+IF(I$2='3. Variables'!$A$11,'3. Variables'!$K58)+IF(I$2='3. Variables'!$A$12,'3. Variables'!$L58)</f>
        <v>320</v>
      </c>
      <c r="J46" s="231">
        <f>IF(J$2='3. Variables'!$A$2,'3. Variables'!$B58)+IF(J$2='3. Variables'!$A$3,'3. Variables'!$C58)+IF(J$2='3. Variables'!$A$4,'3. Variables'!$D58)+IF(J$2='3. Variables'!$A$5,'3. Variables'!$E58)+IF(J$2='3. Variables'!$A$6,'3. Variables'!$F58)+IF(J$2='3. Variables'!$A$7,'3. Variables'!$G58)+IF(J$2='3. Variables'!$A$8,'3. Variables'!$H58)+IF(J$2='3. Variables'!$A$9,'3. Variables'!$I58)+IF(J$2='3. Variables'!$A$10,'3. Variables'!$J58)+IF(J$2='3. Variables'!$A$11,'3. Variables'!$K58)+IF(J$2='3. Variables'!$A$12,'3. Variables'!$L58)</f>
        <v>656.2</v>
      </c>
      <c r="K46" s="231">
        <f>IF(K$2='3. Variables'!$A$2,'3. Variables'!$B58)+IF(K$2='3. Variables'!$A$3,'3. Variables'!$C58)+IF(K$2='3. Variables'!$A$4,'3. Variables'!$D58)+IF(K$2='3. Variables'!$A$5,'3. Variables'!$E58)+IF(K$2='3. Variables'!$A$6,'3. Variables'!$F58)+IF(K$2='3. Variables'!$A$7,'3. Variables'!$G58)+IF(K$2='3. Variables'!$A$8,'3. Variables'!$H58)+IF(K$2='3. Variables'!$A$9,'3. Variables'!$I58)+IF(K$2='3. Variables'!$A$10,'3. Variables'!$J58)+IF(K$2='3. Variables'!$A$11,'3. Variables'!$K58)+IF(K$2='3. Variables'!$A$12,'3. Variables'!$L58)</f>
        <v>2204584.2308499999</v>
      </c>
      <c r="L46" s="420">
        <v>44</v>
      </c>
      <c r="M46" s="231"/>
      <c r="N46" s="41"/>
      <c r="O46" s="221">
        <f t="shared" si="2"/>
        <v>7635508.9375902973</v>
      </c>
      <c r="P46" s="223">
        <f t="shared" si="3"/>
        <v>-174983.49240970332</v>
      </c>
      <c r="Q46" s="227">
        <f t="shared" si="4"/>
        <v>-2.240364406955879E-2</v>
      </c>
      <c r="R46" s="225">
        <f t="shared" si="5"/>
        <v>2.240364406955879E-2</v>
      </c>
      <c r="S46" s="6"/>
      <c r="T46" s="126">
        <v>2014</v>
      </c>
      <c r="U46" s="102">
        <f>SUM(E111:E122)</f>
        <v>112420511.94999999</v>
      </c>
      <c r="V46" s="83">
        <f t="shared" si="7"/>
        <v>1.8737260785085655E-2</v>
      </c>
      <c r="W46" s="102">
        <f>SUM(O111:O122)</f>
        <v>114430078.64847314</v>
      </c>
      <c r="X46" s="83">
        <f t="shared" si="7"/>
        <v>2.1687768662997948E-2</v>
      </c>
      <c r="Y46" s="83">
        <f t="shared" si="6"/>
        <v>1.7875445180030206E-2</v>
      </c>
    </row>
    <row r="47" spans="1:28">
      <c r="A47" s="51">
        <f t="shared" si="1"/>
        <v>39721</v>
      </c>
      <c r="B47" s="5">
        <v>7677286.6999999993</v>
      </c>
      <c r="C47" s="5">
        <v>0</v>
      </c>
      <c r="D47" s="5"/>
      <c r="E47" s="214">
        <v>7677286.6999999993</v>
      </c>
      <c r="F47" s="231">
        <f>IF(F$2='3. Variables'!$A$2,'3. Variables'!$B59)+IF(F$2='3. Variables'!$A$3,'3. Variables'!$C59)+IF(F$2='3. Variables'!$A$4,'3. Variables'!$D59)+IF(F$2='3. Variables'!$A$5,'3. Variables'!$E59)+IF(F$2='3. Variables'!$A$6,'3. Variables'!$F59)+IF(F$2='3. Variables'!$A$7,'3. Variables'!$G59)+IF(F$2='3. Variables'!$A$8,'3. Variables'!$H59)+IF(F$2='3. Variables'!$A$9,'3. Variables'!$I59)+IF(F$2='3. Variables'!$A$10,'3. Variables'!$J59)+IF(F$2='3. Variables'!$A$11,'3. Variables'!$K59)+IF(F$2='3. Variables'!$A$12,'3. Variables'!$K59)</f>
        <v>98.8</v>
      </c>
      <c r="G47" s="231">
        <f>IF(G$2='3. Variables'!$A$2,'3. Variables'!$B59)+IF(G$2='3. Variables'!$A$3,'3. Variables'!$C59)+IF(G$2='3. Variables'!$A$4,'3. Variables'!$D59)+IF(G$2='3. Variables'!$A$5,'3. Variables'!$E59)+IF(G$2='3. Variables'!$A$6,'3. Variables'!$F59)+IF(G$2='3. Variables'!$A$7,'3. Variables'!$G59)+IF(G$2='3. Variables'!$A$8,'3. Variables'!$H59)+IF(G$2='3. Variables'!$A$9,'3. Variables'!$I59)+IF(G$2='3. Variables'!$A$10,'3. Variables'!$J59)+IF(G$2='3. Variables'!$A$11,'3. Variables'!$K59)+IF(G$2='3. Variables'!$A$12,'3. Variables'!$L59)</f>
        <v>4.4999999999999991</v>
      </c>
      <c r="H47" s="420">
        <f>IF(H$2='3. Variables'!$A$2,'3. Variables'!$B59)+IF(H$2='3. Variables'!$A$3,'3. Variables'!$C59)+IF(H$2='3. Variables'!$A$4,'3. Variables'!$D59)+IF(H$2='3. Variables'!$A$5,'3. Variables'!$E59)+IF(H$2='3. Variables'!$A$6,'3. Variables'!$F59)+IF(H$2='3. Variables'!$A$7,'3. Variables'!$G59)+IF(H$2='3. Variables'!$A$8,'3. Variables'!$H59)+IF(H$2='3. Variables'!$A$9,'3. Variables'!$I59)+IF(H$2='3. Variables'!$A$10,'3. Variables'!$J59)+IF(H$2='3. Variables'!$A$11,'3. Variables'!$K59)+IF(H$2='3. Variables'!$A$12,'3. Variables'!$L59)</f>
        <v>30</v>
      </c>
      <c r="I47" s="420">
        <f>IF(I$2='3. Variables'!$A$2,'3. Variables'!$B59)+IF(I$2='3. Variables'!$A$3,'3. Variables'!$C59)+IF(I$2='3. Variables'!$A$4,'3. Variables'!$D59)+IF(I$2='3. Variables'!$A$5,'3. Variables'!$E59)+IF(I$2='3. Variables'!$A$6,'3. Variables'!$F59)+IF(I$2='3. Variables'!$A$7,'3. Variables'!$G59)+IF(I$2='3. Variables'!$A$8,'3. Variables'!$H59)+IF(I$2='3. Variables'!$A$9,'3. Variables'!$I59)+IF(I$2='3. Variables'!$A$10,'3. Variables'!$J59)+IF(I$2='3. Variables'!$A$11,'3. Variables'!$K59)+IF(I$2='3. Variables'!$A$12,'3. Variables'!$L59)</f>
        <v>336</v>
      </c>
      <c r="J47" s="231">
        <f>IF(J$2='3. Variables'!$A$2,'3. Variables'!$B59)+IF(J$2='3. Variables'!$A$3,'3. Variables'!$C59)+IF(J$2='3. Variables'!$A$4,'3. Variables'!$D59)+IF(J$2='3. Variables'!$A$5,'3. Variables'!$E59)+IF(J$2='3. Variables'!$A$6,'3. Variables'!$F59)+IF(J$2='3. Variables'!$A$7,'3. Variables'!$G59)+IF(J$2='3. Variables'!$A$8,'3. Variables'!$H59)+IF(J$2='3. Variables'!$A$9,'3. Variables'!$I59)+IF(J$2='3. Variables'!$A$10,'3. Variables'!$J59)+IF(J$2='3. Variables'!$A$11,'3. Variables'!$K59)+IF(J$2='3. Variables'!$A$12,'3. Variables'!$L59)</f>
        <v>658.8</v>
      </c>
      <c r="K47" s="231">
        <f>IF(K$2='3. Variables'!$A$2,'3. Variables'!$B59)+IF(K$2='3. Variables'!$A$3,'3. Variables'!$C59)+IF(K$2='3. Variables'!$A$4,'3. Variables'!$D59)+IF(K$2='3. Variables'!$A$5,'3. Variables'!$E59)+IF(K$2='3. Variables'!$A$6,'3. Variables'!$F59)+IF(K$2='3. Variables'!$A$7,'3. Variables'!$G59)+IF(K$2='3. Variables'!$A$8,'3. Variables'!$H59)+IF(K$2='3. Variables'!$A$9,'3. Variables'!$I59)+IF(K$2='3. Variables'!$A$10,'3. Variables'!$J59)+IF(K$2='3. Variables'!$A$11,'3. Variables'!$K59)+IF(K$2='3. Variables'!$A$12,'3. Variables'!$L59)</f>
        <v>1694540.209154</v>
      </c>
      <c r="L47" s="420">
        <v>45</v>
      </c>
      <c r="M47" s="231"/>
      <c r="N47" s="41"/>
      <c r="O47" s="221">
        <f t="shared" si="2"/>
        <v>7247569.6270374944</v>
      </c>
      <c r="P47" s="223">
        <f t="shared" si="3"/>
        <v>-429717.07296250481</v>
      </c>
      <c r="Q47" s="227">
        <f t="shared" si="4"/>
        <v>-5.5972518645487718E-2</v>
      </c>
      <c r="R47" s="225">
        <f t="shared" si="5"/>
        <v>5.5972518645487718E-2</v>
      </c>
      <c r="S47" s="6"/>
      <c r="T47" s="145"/>
      <c r="U47" s="146"/>
      <c r="V47" s="146"/>
      <c r="W47" s="147"/>
      <c r="X47" s="145"/>
      <c r="Y47" s="145"/>
    </row>
    <row r="48" spans="1:28">
      <c r="A48" s="51">
        <f t="shared" si="1"/>
        <v>39752</v>
      </c>
      <c r="B48" s="5">
        <v>8247980.4000000004</v>
      </c>
      <c r="C48" s="5">
        <v>0</v>
      </c>
      <c r="D48" s="5"/>
      <c r="E48" s="214">
        <v>8247980.4000000004</v>
      </c>
      <c r="F48" s="231">
        <f>IF(F$2='3. Variables'!$A$2,'3. Variables'!$B60)+IF(F$2='3. Variables'!$A$3,'3. Variables'!$C60)+IF(F$2='3. Variables'!$A$4,'3. Variables'!$D60)+IF(F$2='3. Variables'!$A$5,'3. Variables'!$E60)+IF(F$2='3. Variables'!$A$6,'3. Variables'!$F60)+IF(F$2='3. Variables'!$A$7,'3. Variables'!$G60)+IF(F$2='3. Variables'!$A$8,'3. Variables'!$H60)+IF(F$2='3. Variables'!$A$9,'3. Variables'!$I60)+IF(F$2='3. Variables'!$A$10,'3. Variables'!$J60)+IF(F$2='3. Variables'!$A$11,'3. Variables'!$K60)+IF(F$2='3. Variables'!$A$12,'3. Variables'!$K60)</f>
        <v>329.8</v>
      </c>
      <c r="G48" s="231">
        <f>IF(G$2='3. Variables'!$A$2,'3. Variables'!$B60)+IF(G$2='3. Variables'!$A$3,'3. Variables'!$C60)+IF(G$2='3. Variables'!$A$4,'3. Variables'!$D60)+IF(G$2='3. Variables'!$A$5,'3. Variables'!$E60)+IF(G$2='3. Variables'!$A$6,'3. Variables'!$F60)+IF(G$2='3. Variables'!$A$7,'3. Variables'!$G60)+IF(G$2='3. Variables'!$A$8,'3. Variables'!$H60)+IF(G$2='3. Variables'!$A$9,'3. Variables'!$I60)+IF(G$2='3. Variables'!$A$10,'3. Variables'!$J60)+IF(G$2='3. Variables'!$A$11,'3. Variables'!$K60)+IF(G$2='3. Variables'!$A$12,'3. Variables'!$L60)</f>
        <v>0</v>
      </c>
      <c r="H48" s="420">
        <f>IF(H$2='3. Variables'!$A$2,'3. Variables'!$B60)+IF(H$2='3. Variables'!$A$3,'3. Variables'!$C60)+IF(H$2='3. Variables'!$A$4,'3. Variables'!$D60)+IF(H$2='3. Variables'!$A$5,'3. Variables'!$E60)+IF(H$2='3. Variables'!$A$6,'3. Variables'!$F60)+IF(H$2='3. Variables'!$A$7,'3. Variables'!$G60)+IF(H$2='3. Variables'!$A$8,'3. Variables'!$H60)+IF(H$2='3. Variables'!$A$9,'3. Variables'!$I60)+IF(H$2='3. Variables'!$A$10,'3. Variables'!$J60)+IF(H$2='3. Variables'!$A$11,'3. Variables'!$K60)+IF(H$2='3. Variables'!$A$12,'3. Variables'!$L60)</f>
        <v>31</v>
      </c>
      <c r="I48" s="420">
        <f>IF(I$2='3. Variables'!$A$2,'3. Variables'!$B60)+IF(I$2='3. Variables'!$A$3,'3. Variables'!$C60)+IF(I$2='3. Variables'!$A$4,'3. Variables'!$D60)+IF(I$2='3. Variables'!$A$5,'3. Variables'!$E60)+IF(I$2='3. Variables'!$A$6,'3. Variables'!$F60)+IF(I$2='3. Variables'!$A$7,'3. Variables'!$G60)+IF(I$2='3. Variables'!$A$8,'3. Variables'!$H60)+IF(I$2='3. Variables'!$A$9,'3. Variables'!$I60)+IF(I$2='3. Variables'!$A$10,'3. Variables'!$J60)+IF(I$2='3. Variables'!$A$11,'3. Variables'!$K60)+IF(I$2='3. Variables'!$A$12,'3. Variables'!$L60)</f>
        <v>352</v>
      </c>
      <c r="J48" s="231">
        <f>IF(J$2='3. Variables'!$A$2,'3. Variables'!$B60)+IF(J$2='3. Variables'!$A$3,'3. Variables'!$C60)+IF(J$2='3. Variables'!$A$4,'3. Variables'!$D60)+IF(J$2='3. Variables'!$A$5,'3. Variables'!$E60)+IF(J$2='3. Variables'!$A$6,'3. Variables'!$F60)+IF(J$2='3. Variables'!$A$7,'3. Variables'!$G60)+IF(J$2='3. Variables'!$A$8,'3. Variables'!$H60)+IF(J$2='3. Variables'!$A$9,'3. Variables'!$I60)+IF(J$2='3. Variables'!$A$10,'3. Variables'!$J60)+IF(J$2='3. Variables'!$A$11,'3. Variables'!$K60)+IF(J$2='3. Variables'!$A$12,'3. Variables'!$L60)</f>
        <v>661.5</v>
      </c>
      <c r="K48" s="231">
        <f>IF(K$2='3. Variables'!$A$2,'3. Variables'!$B60)+IF(K$2='3. Variables'!$A$3,'3. Variables'!$C60)+IF(K$2='3. Variables'!$A$4,'3. Variables'!$D60)+IF(K$2='3. Variables'!$A$5,'3. Variables'!$E60)+IF(K$2='3. Variables'!$A$6,'3. Variables'!$F60)+IF(K$2='3. Variables'!$A$7,'3. Variables'!$G60)+IF(K$2='3. Variables'!$A$8,'3. Variables'!$H60)+IF(K$2='3. Variables'!$A$9,'3. Variables'!$I60)+IF(K$2='3. Variables'!$A$10,'3. Variables'!$J60)+IF(K$2='3. Variables'!$A$11,'3. Variables'!$K60)+IF(K$2='3. Variables'!$A$12,'3. Variables'!$L60)</f>
        <v>2236505.9072199999</v>
      </c>
      <c r="L48" s="420">
        <v>46</v>
      </c>
      <c r="M48" s="231"/>
      <c r="N48" s="41"/>
      <c r="O48" s="221">
        <f t="shared" si="2"/>
        <v>8372814.5492247203</v>
      </c>
      <c r="P48" s="223">
        <f t="shared" si="3"/>
        <v>124834.14922471996</v>
      </c>
      <c r="Q48" s="227">
        <f t="shared" si="4"/>
        <v>1.513511710390582E-2</v>
      </c>
      <c r="R48" s="225">
        <f t="shared" ref="R48:R111" si="8">ABS(Q48)</f>
        <v>1.513511710390582E-2</v>
      </c>
      <c r="S48" s="6"/>
      <c r="T48" s="125" t="s">
        <v>91</v>
      </c>
      <c r="U48" s="125" t="s">
        <v>92</v>
      </c>
      <c r="V48" s="125" t="s">
        <v>153</v>
      </c>
      <c r="W48" s="125" t="s">
        <v>29</v>
      </c>
      <c r="X48" s="145"/>
      <c r="Y48" s="143" t="str">
        <f>T48</f>
        <v>Year</v>
      </c>
      <c r="Z48" s="108" t="str">
        <f t="shared" ref="Z48:AA58" si="9">U48</f>
        <v>kWh Purchased</v>
      </c>
      <c r="AA48" s="108" t="str">
        <f t="shared" si="9"/>
        <v>Predicted</v>
      </c>
      <c r="AB48" s="104" t="str">
        <f>U65</f>
        <v>kWh Forecasted Purchases</v>
      </c>
    </row>
    <row r="49" spans="1:28">
      <c r="A49" s="51">
        <f t="shared" si="1"/>
        <v>39782</v>
      </c>
      <c r="B49" s="5">
        <v>8166427.0999999996</v>
      </c>
      <c r="C49" s="5">
        <v>0</v>
      </c>
      <c r="D49" s="5"/>
      <c r="E49" s="214">
        <v>8166427.0999999996</v>
      </c>
      <c r="F49" s="231">
        <f>IF(F$2='3. Variables'!$A$2,'3. Variables'!$B61)+IF(F$2='3. Variables'!$A$3,'3. Variables'!$C61)+IF(F$2='3. Variables'!$A$4,'3. Variables'!$D61)+IF(F$2='3. Variables'!$A$5,'3. Variables'!$E61)+IF(F$2='3. Variables'!$A$6,'3. Variables'!$F61)+IF(F$2='3. Variables'!$A$7,'3. Variables'!$G61)+IF(F$2='3. Variables'!$A$8,'3. Variables'!$H61)+IF(F$2='3. Variables'!$A$9,'3. Variables'!$I61)+IF(F$2='3. Variables'!$A$10,'3. Variables'!$J61)+IF(F$2='3. Variables'!$A$11,'3. Variables'!$K61)+IF(F$2='3. Variables'!$A$12,'3. Variables'!$K61)</f>
        <v>516.6</v>
      </c>
      <c r="G49" s="231">
        <f>IF(G$2='3. Variables'!$A$2,'3. Variables'!$B61)+IF(G$2='3. Variables'!$A$3,'3. Variables'!$C61)+IF(G$2='3. Variables'!$A$4,'3. Variables'!$D61)+IF(G$2='3. Variables'!$A$5,'3. Variables'!$E61)+IF(G$2='3. Variables'!$A$6,'3. Variables'!$F61)+IF(G$2='3. Variables'!$A$7,'3. Variables'!$G61)+IF(G$2='3. Variables'!$A$8,'3. Variables'!$H61)+IF(G$2='3. Variables'!$A$9,'3. Variables'!$I61)+IF(G$2='3. Variables'!$A$10,'3. Variables'!$J61)+IF(G$2='3. Variables'!$A$11,'3. Variables'!$K61)+IF(G$2='3. Variables'!$A$12,'3. Variables'!$L61)</f>
        <v>0</v>
      </c>
      <c r="H49" s="420">
        <f>IF(H$2='3. Variables'!$A$2,'3. Variables'!$B61)+IF(H$2='3. Variables'!$A$3,'3. Variables'!$C61)+IF(H$2='3. Variables'!$A$4,'3. Variables'!$D61)+IF(H$2='3. Variables'!$A$5,'3. Variables'!$E61)+IF(H$2='3. Variables'!$A$6,'3. Variables'!$F61)+IF(H$2='3. Variables'!$A$7,'3. Variables'!$G61)+IF(H$2='3. Variables'!$A$8,'3. Variables'!$H61)+IF(H$2='3. Variables'!$A$9,'3. Variables'!$I61)+IF(H$2='3. Variables'!$A$10,'3. Variables'!$J61)+IF(H$2='3. Variables'!$A$11,'3. Variables'!$K61)+IF(H$2='3. Variables'!$A$12,'3. Variables'!$L61)</f>
        <v>30</v>
      </c>
      <c r="I49" s="420">
        <f>IF(I$2='3. Variables'!$A$2,'3. Variables'!$B61)+IF(I$2='3. Variables'!$A$3,'3. Variables'!$C61)+IF(I$2='3. Variables'!$A$4,'3. Variables'!$D61)+IF(I$2='3. Variables'!$A$5,'3. Variables'!$E61)+IF(I$2='3. Variables'!$A$6,'3. Variables'!$F61)+IF(I$2='3. Variables'!$A$7,'3. Variables'!$G61)+IF(I$2='3. Variables'!$A$8,'3. Variables'!$H61)+IF(I$2='3. Variables'!$A$9,'3. Variables'!$I61)+IF(I$2='3. Variables'!$A$10,'3. Variables'!$J61)+IF(I$2='3. Variables'!$A$11,'3. Variables'!$K61)+IF(I$2='3. Variables'!$A$12,'3. Variables'!$L61)</f>
        <v>304</v>
      </c>
      <c r="J49" s="231">
        <f>IF(J$2='3. Variables'!$A$2,'3. Variables'!$B61)+IF(J$2='3. Variables'!$A$3,'3. Variables'!$C61)+IF(J$2='3. Variables'!$A$4,'3. Variables'!$D61)+IF(J$2='3. Variables'!$A$5,'3. Variables'!$E61)+IF(J$2='3. Variables'!$A$6,'3. Variables'!$F61)+IF(J$2='3. Variables'!$A$7,'3. Variables'!$G61)+IF(J$2='3. Variables'!$A$8,'3. Variables'!$H61)+IF(J$2='3. Variables'!$A$9,'3. Variables'!$I61)+IF(J$2='3. Variables'!$A$10,'3. Variables'!$J61)+IF(J$2='3. Variables'!$A$11,'3. Variables'!$K61)+IF(J$2='3. Variables'!$A$12,'3. Variables'!$L61)</f>
        <v>664.7</v>
      </c>
      <c r="K49" s="231">
        <f>IF(K$2='3. Variables'!$A$2,'3. Variables'!$B61)+IF(K$2='3. Variables'!$A$3,'3. Variables'!$C61)+IF(K$2='3. Variables'!$A$4,'3. Variables'!$D61)+IF(K$2='3. Variables'!$A$5,'3. Variables'!$E61)+IF(K$2='3. Variables'!$A$6,'3. Variables'!$F61)+IF(K$2='3. Variables'!$A$7,'3. Variables'!$G61)+IF(K$2='3. Variables'!$A$8,'3. Variables'!$H61)+IF(K$2='3. Variables'!$A$9,'3. Variables'!$I61)+IF(K$2='3. Variables'!$A$10,'3. Variables'!$J61)+IF(K$2='3. Variables'!$A$11,'3. Variables'!$K61)+IF(K$2='3. Variables'!$A$12,'3. Variables'!$L61)</f>
        <v>1816145.524609</v>
      </c>
      <c r="L49" s="420">
        <v>47</v>
      </c>
      <c r="M49" s="231"/>
      <c r="N49" s="41"/>
      <c r="O49" s="221">
        <f t="shared" si="2"/>
        <v>8251840.2271824889</v>
      </c>
      <c r="P49" s="223">
        <f t="shared" si="3"/>
        <v>85413.127182489261</v>
      </c>
      <c r="Q49" s="227">
        <f t="shared" si="4"/>
        <v>1.0459057080481287E-2</v>
      </c>
      <c r="R49" s="225">
        <f t="shared" si="8"/>
        <v>1.0459057080481287E-2</v>
      </c>
      <c r="S49" s="6"/>
      <c r="T49" s="427">
        <v>2005</v>
      </c>
      <c r="U49" s="102">
        <f>U37</f>
        <v>99177534.699999988</v>
      </c>
      <c r="V49" s="102">
        <f>W37</f>
        <v>100203868.4013779</v>
      </c>
      <c r="W49" s="116">
        <f>IF(ABS(U49-V49)=0,0,ABS(U49-V49)/U49)</f>
        <v>1.0348449419341267E-2</v>
      </c>
      <c r="X49" s="145"/>
      <c r="Y49" s="115">
        <f>T49</f>
        <v>2005</v>
      </c>
      <c r="Z49" s="110">
        <f>U49</f>
        <v>99177534.699999988</v>
      </c>
      <c r="AA49" s="110">
        <f t="shared" si="9"/>
        <v>100203868.4013779</v>
      </c>
      <c r="AB49" s="82"/>
    </row>
    <row r="50" spans="1:28">
      <c r="A50" s="129">
        <f t="shared" si="1"/>
        <v>39813</v>
      </c>
      <c r="B50" s="117">
        <v>8567605.8900000006</v>
      </c>
      <c r="C50" s="117">
        <v>0</v>
      </c>
      <c r="D50" s="117"/>
      <c r="E50" s="212">
        <v>8567605.8900000006</v>
      </c>
      <c r="F50" s="231">
        <f>IF(F$2='3. Variables'!$A$2,'3. Variables'!$B62)+IF(F$2='3. Variables'!$A$3,'3. Variables'!$C62)+IF(F$2='3. Variables'!$A$4,'3. Variables'!$D62)+IF(F$2='3. Variables'!$A$5,'3. Variables'!$E62)+IF(F$2='3. Variables'!$A$6,'3. Variables'!$F62)+IF(F$2='3. Variables'!$A$7,'3. Variables'!$G62)+IF(F$2='3. Variables'!$A$8,'3. Variables'!$H62)+IF(F$2='3. Variables'!$A$9,'3. Variables'!$I62)+IF(F$2='3. Variables'!$A$10,'3. Variables'!$J62)+IF(F$2='3. Variables'!$A$11,'3. Variables'!$K62)+IF(F$2='3. Variables'!$A$12,'3. Variables'!$K62)</f>
        <v>733.6</v>
      </c>
      <c r="G50" s="231">
        <f>IF(G$2='3. Variables'!$A$2,'3. Variables'!$B62)+IF(G$2='3. Variables'!$A$3,'3. Variables'!$C62)+IF(G$2='3. Variables'!$A$4,'3. Variables'!$D62)+IF(G$2='3. Variables'!$A$5,'3. Variables'!$E62)+IF(G$2='3. Variables'!$A$6,'3. Variables'!$F62)+IF(G$2='3. Variables'!$A$7,'3. Variables'!$G62)+IF(G$2='3. Variables'!$A$8,'3. Variables'!$H62)+IF(G$2='3. Variables'!$A$9,'3. Variables'!$I62)+IF(G$2='3. Variables'!$A$10,'3. Variables'!$J62)+IF(G$2='3. Variables'!$A$11,'3. Variables'!$K62)+IF(G$2='3. Variables'!$A$12,'3. Variables'!$L62)</f>
        <v>0</v>
      </c>
      <c r="H50" s="420">
        <f>IF(H$2='3. Variables'!$A$2,'3. Variables'!$B62)+IF(H$2='3. Variables'!$A$3,'3. Variables'!$C62)+IF(H$2='3. Variables'!$A$4,'3. Variables'!$D62)+IF(H$2='3. Variables'!$A$5,'3. Variables'!$E62)+IF(H$2='3. Variables'!$A$6,'3. Variables'!$F62)+IF(H$2='3. Variables'!$A$7,'3. Variables'!$G62)+IF(H$2='3. Variables'!$A$8,'3. Variables'!$H62)+IF(H$2='3. Variables'!$A$9,'3. Variables'!$I62)+IF(H$2='3. Variables'!$A$10,'3. Variables'!$J62)+IF(H$2='3. Variables'!$A$11,'3. Variables'!$K62)+IF(H$2='3. Variables'!$A$12,'3. Variables'!$L62)</f>
        <v>31</v>
      </c>
      <c r="I50" s="420">
        <f>IF(I$2='3. Variables'!$A$2,'3. Variables'!$B62)+IF(I$2='3. Variables'!$A$3,'3. Variables'!$C62)+IF(I$2='3. Variables'!$A$4,'3. Variables'!$D62)+IF(I$2='3. Variables'!$A$5,'3. Variables'!$E62)+IF(I$2='3. Variables'!$A$6,'3. Variables'!$F62)+IF(I$2='3. Variables'!$A$7,'3. Variables'!$G62)+IF(I$2='3. Variables'!$A$8,'3. Variables'!$H62)+IF(I$2='3. Variables'!$A$9,'3. Variables'!$I62)+IF(I$2='3. Variables'!$A$10,'3. Variables'!$J62)+IF(I$2='3. Variables'!$A$11,'3. Variables'!$K62)+IF(I$2='3. Variables'!$A$12,'3. Variables'!$L62)</f>
        <v>336</v>
      </c>
      <c r="J50" s="231">
        <f>IF(J$2='3. Variables'!$A$2,'3. Variables'!$B62)+IF(J$2='3. Variables'!$A$3,'3. Variables'!$C62)+IF(J$2='3. Variables'!$A$4,'3. Variables'!$D62)+IF(J$2='3. Variables'!$A$5,'3. Variables'!$E62)+IF(J$2='3. Variables'!$A$6,'3. Variables'!$F62)+IF(J$2='3. Variables'!$A$7,'3. Variables'!$G62)+IF(J$2='3. Variables'!$A$8,'3. Variables'!$H62)+IF(J$2='3. Variables'!$A$9,'3. Variables'!$I62)+IF(J$2='3. Variables'!$A$10,'3. Variables'!$J62)+IF(J$2='3. Variables'!$A$11,'3. Variables'!$K62)+IF(J$2='3. Variables'!$A$12,'3. Variables'!$L62)</f>
        <v>662.1</v>
      </c>
      <c r="K50" s="231">
        <f>IF(K$2='3. Variables'!$A$2,'3. Variables'!$B62)+IF(K$2='3. Variables'!$A$3,'3. Variables'!$C62)+IF(K$2='3. Variables'!$A$4,'3. Variables'!$D62)+IF(K$2='3. Variables'!$A$5,'3. Variables'!$E62)+IF(K$2='3. Variables'!$A$6,'3. Variables'!$F62)+IF(K$2='3. Variables'!$A$7,'3. Variables'!$G62)+IF(K$2='3. Variables'!$A$8,'3. Variables'!$H62)+IF(K$2='3. Variables'!$A$9,'3. Variables'!$I62)+IF(K$2='3. Variables'!$A$10,'3. Variables'!$J62)+IF(K$2='3. Variables'!$A$11,'3. Variables'!$K62)+IF(K$2='3. Variables'!$A$12,'3. Variables'!$L62)</f>
        <v>1318681.396929</v>
      </c>
      <c r="L50" s="420">
        <v>48</v>
      </c>
      <c r="M50" s="231"/>
      <c r="N50" s="41"/>
      <c r="O50" s="221">
        <f t="shared" si="2"/>
        <v>8784958.0658234581</v>
      </c>
      <c r="P50" s="223">
        <f t="shared" si="3"/>
        <v>217352.17582345754</v>
      </c>
      <c r="Q50" s="227">
        <f t="shared" si="4"/>
        <v>2.5369067930301067E-2</v>
      </c>
      <c r="R50" s="225">
        <f t="shared" si="8"/>
        <v>2.5369067930301067E-2</v>
      </c>
      <c r="S50" s="6"/>
      <c r="T50" s="427">
        <v>2006</v>
      </c>
      <c r="U50" s="102">
        <f t="shared" ref="U50:U58" si="10">U38</f>
        <v>99726774.810000017</v>
      </c>
      <c r="V50" s="102">
        <f t="shared" ref="V50:V58" si="11">W38</f>
        <v>99566096.626833707</v>
      </c>
      <c r="W50" s="116">
        <f t="shared" ref="W50:W58" si="12">IF(ABS(U50-V50)=0,0,ABS(U50-V50)/U50)</f>
        <v>1.6111839921870042E-3</v>
      </c>
      <c r="Y50" s="115">
        <f t="shared" ref="Y50:Y58" si="13">T50</f>
        <v>2006</v>
      </c>
      <c r="Z50" s="110">
        <f t="shared" si="9"/>
        <v>99726774.810000017</v>
      </c>
      <c r="AA50" s="110">
        <f t="shared" si="9"/>
        <v>99566096.626833707</v>
      </c>
      <c r="AB50" s="82"/>
    </row>
    <row r="51" spans="1:28">
      <c r="A51" s="51">
        <f t="shared" si="1"/>
        <v>39844</v>
      </c>
      <c r="B51" s="5">
        <v>8778546.4000000004</v>
      </c>
      <c r="C51" s="5">
        <v>0</v>
      </c>
      <c r="D51" s="5"/>
      <c r="E51" s="214">
        <v>8778546.4000000004</v>
      </c>
      <c r="F51" s="231">
        <f>IF(F$2='3. Variables'!$A$2,'3. Variables'!$B63)+IF(F$2='3. Variables'!$A$3,'3. Variables'!$C63)+IF(F$2='3. Variables'!$A$4,'3. Variables'!$D63)+IF(F$2='3. Variables'!$A$5,'3. Variables'!$E63)+IF(F$2='3. Variables'!$A$6,'3. Variables'!$F63)+IF(F$2='3. Variables'!$A$7,'3. Variables'!$G63)+IF(F$2='3. Variables'!$A$8,'3. Variables'!$H63)+IF(F$2='3. Variables'!$A$9,'3. Variables'!$I63)+IF(F$2='3. Variables'!$A$10,'3. Variables'!$J63)+IF(F$2='3. Variables'!$A$11,'3. Variables'!$K63)+IF(F$2='3. Variables'!$A$12,'3. Variables'!$K63)</f>
        <v>901.4</v>
      </c>
      <c r="G51" s="231">
        <f>IF(G$2='3. Variables'!$A$2,'3. Variables'!$B63)+IF(G$2='3. Variables'!$A$3,'3. Variables'!$C63)+IF(G$2='3. Variables'!$A$4,'3. Variables'!$D63)+IF(G$2='3. Variables'!$A$5,'3. Variables'!$E63)+IF(G$2='3. Variables'!$A$6,'3. Variables'!$F63)+IF(G$2='3. Variables'!$A$7,'3. Variables'!$G63)+IF(G$2='3. Variables'!$A$8,'3. Variables'!$H63)+IF(G$2='3. Variables'!$A$9,'3. Variables'!$I63)+IF(G$2='3. Variables'!$A$10,'3. Variables'!$J63)+IF(G$2='3. Variables'!$A$11,'3. Variables'!$K63)+IF(G$2='3. Variables'!$A$12,'3. Variables'!$L63)</f>
        <v>0</v>
      </c>
      <c r="H51" s="420">
        <f>IF(H$2='3. Variables'!$A$2,'3. Variables'!$B63)+IF(H$2='3. Variables'!$A$3,'3. Variables'!$C63)+IF(H$2='3. Variables'!$A$4,'3. Variables'!$D63)+IF(H$2='3. Variables'!$A$5,'3. Variables'!$E63)+IF(H$2='3. Variables'!$A$6,'3. Variables'!$F63)+IF(H$2='3. Variables'!$A$7,'3. Variables'!$G63)+IF(H$2='3. Variables'!$A$8,'3. Variables'!$H63)+IF(H$2='3. Variables'!$A$9,'3. Variables'!$I63)+IF(H$2='3. Variables'!$A$10,'3. Variables'!$J63)+IF(H$2='3. Variables'!$A$11,'3. Variables'!$K63)+IF(H$2='3. Variables'!$A$12,'3. Variables'!$L63)</f>
        <v>31</v>
      </c>
      <c r="I51" s="420">
        <f>IF(I$2='3. Variables'!$A$2,'3. Variables'!$B63)+IF(I$2='3. Variables'!$A$3,'3. Variables'!$C63)+IF(I$2='3. Variables'!$A$4,'3. Variables'!$D63)+IF(I$2='3. Variables'!$A$5,'3. Variables'!$E63)+IF(I$2='3. Variables'!$A$6,'3. Variables'!$F63)+IF(I$2='3. Variables'!$A$7,'3. Variables'!$G63)+IF(I$2='3. Variables'!$A$8,'3. Variables'!$H63)+IF(I$2='3. Variables'!$A$9,'3. Variables'!$I63)+IF(I$2='3. Variables'!$A$10,'3. Variables'!$J63)+IF(I$2='3. Variables'!$A$11,'3. Variables'!$K63)+IF(I$2='3. Variables'!$A$12,'3. Variables'!$L63)</f>
        <v>336</v>
      </c>
      <c r="J51" s="231">
        <f>IF(J$2='3. Variables'!$A$2,'3. Variables'!$B63)+IF(J$2='3. Variables'!$A$3,'3. Variables'!$C63)+IF(J$2='3. Variables'!$A$4,'3. Variables'!$D63)+IF(J$2='3. Variables'!$A$5,'3. Variables'!$E63)+IF(J$2='3. Variables'!$A$6,'3. Variables'!$F63)+IF(J$2='3. Variables'!$A$7,'3. Variables'!$G63)+IF(J$2='3. Variables'!$A$8,'3. Variables'!$H63)+IF(J$2='3. Variables'!$A$9,'3. Variables'!$I63)+IF(J$2='3. Variables'!$A$10,'3. Variables'!$J63)+IF(J$2='3. Variables'!$A$11,'3. Variables'!$K63)+IF(J$2='3. Variables'!$A$12,'3. Variables'!$L63)</f>
        <v>651.4</v>
      </c>
      <c r="K51" s="231">
        <f>IF(K$2='3. Variables'!$A$2,'3. Variables'!$B63)+IF(K$2='3. Variables'!$A$3,'3. Variables'!$C63)+IF(K$2='3. Variables'!$A$4,'3. Variables'!$D63)+IF(K$2='3. Variables'!$A$5,'3. Variables'!$E63)+IF(K$2='3. Variables'!$A$6,'3. Variables'!$F63)+IF(K$2='3. Variables'!$A$7,'3. Variables'!$G63)+IF(K$2='3. Variables'!$A$8,'3. Variables'!$H63)+IF(K$2='3. Variables'!$A$9,'3. Variables'!$I63)+IF(K$2='3. Variables'!$A$10,'3. Variables'!$J63)+IF(K$2='3. Variables'!$A$11,'3. Variables'!$K63)+IF(K$2='3. Variables'!$A$12,'3. Variables'!$L63)</f>
        <v>1386993.4313300001</v>
      </c>
      <c r="L51" s="420">
        <v>49</v>
      </c>
      <c r="M51" s="231"/>
      <c r="N51" s="41"/>
      <c r="O51" s="221">
        <f t="shared" si="2"/>
        <v>9229613.214632282</v>
      </c>
      <c r="P51" s="223">
        <f t="shared" si="3"/>
        <v>451066.81463228166</v>
      </c>
      <c r="Q51" s="227">
        <f t="shared" si="4"/>
        <v>5.1382859311683043E-2</v>
      </c>
      <c r="R51" s="225">
        <f t="shared" si="8"/>
        <v>5.1382859311683043E-2</v>
      </c>
      <c r="S51" s="6"/>
      <c r="T51" s="427">
        <v>2007</v>
      </c>
      <c r="U51" s="102">
        <f t="shared" si="10"/>
        <v>101905199.3</v>
      </c>
      <c r="V51" s="102">
        <f t="shared" si="11"/>
        <v>101456606.44536975</v>
      </c>
      <c r="W51" s="116">
        <f t="shared" si="12"/>
        <v>4.4020605200881715E-3</v>
      </c>
      <c r="X51" s="148"/>
      <c r="Y51" s="115">
        <f t="shared" si="13"/>
        <v>2007</v>
      </c>
      <c r="Z51" s="110">
        <f t="shared" si="9"/>
        <v>101905199.3</v>
      </c>
      <c r="AA51" s="110">
        <f t="shared" si="9"/>
        <v>101456606.44536975</v>
      </c>
      <c r="AB51" s="82"/>
    </row>
    <row r="52" spans="1:28">
      <c r="A52" s="51">
        <f t="shared" ref="A52:A108" si="14">EOMONTH(A51,1)</f>
        <v>39872</v>
      </c>
      <c r="B52" s="5">
        <v>7661282</v>
      </c>
      <c r="C52" s="5">
        <v>0</v>
      </c>
      <c r="D52" s="5"/>
      <c r="E52" s="214">
        <v>7661282</v>
      </c>
      <c r="F52" s="231">
        <f>IF(F$2='3. Variables'!$A$2,'3. Variables'!$B64)+IF(F$2='3. Variables'!$A$3,'3. Variables'!$C64)+IF(F$2='3. Variables'!$A$4,'3. Variables'!$D64)+IF(F$2='3. Variables'!$A$5,'3. Variables'!$E64)+IF(F$2='3. Variables'!$A$6,'3. Variables'!$F64)+IF(F$2='3. Variables'!$A$7,'3. Variables'!$G64)+IF(F$2='3. Variables'!$A$8,'3. Variables'!$H64)+IF(F$2='3. Variables'!$A$9,'3. Variables'!$I64)+IF(F$2='3. Variables'!$A$10,'3. Variables'!$J64)+IF(F$2='3. Variables'!$A$11,'3. Variables'!$K64)+IF(F$2='3. Variables'!$A$12,'3. Variables'!$K64)</f>
        <v>679.40000000000009</v>
      </c>
      <c r="G52" s="231">
        <f>IF(G$2='3. Variables'!$A$2,'3. Variables'!$B64)+IF(G$2='3. Variables'!$A$3,'3. Variables'!$C64)+IF(G$2='3. Variables'!$A$4,'3. Variables'!$D64)+IF(G$2='3. Variables'!$A$5,'3. Variables'!$E64)+IF(G$2='3. Variables'!$A$6,'3. Variables'!$F64)+IF(G$2='3. Variables'!$A$7,'3. Variables'!$G64)+IF(G$2='3. Variables'!$A$8,'3. Variables'!$H64)+IF(G$2='3. Variables'!$A$9,'3. Variables'!$I64)+IF(G$2='3. Variables'!$A$10,'3. Variables'!$J64)+IF(G$2='3. Variables'!$A$11,'3. Variables'!$K64)+IF(G$2='3. Variables'!$A$12,'3. Variables'!$L64)</f>
        <v>0</v>
      </c>
      <c r="H52" s="420">
        <f>IF(H$2='3. Variables'!$A$2,'3. Variables'!$B64)+IF(H$2='3. Variables'!$A$3,'3. Variables'!$C64)+IF(H$2='3. Variables'!$A$4,'3. Variables'!$D64)+IF(H$2='3. Variables'!$A$5,'3. Variables'!$E64)+IF(H$2='3. Variables'!$A$6,'3. Variables'!$F64)+IF(H$2='3. Variables'!$A$7,'3. Variables'!$G64)+IF(H$2='3. Variables'!$A$8,'3. Variables'!$H64)+IF(H$2='3. Variables'!$A$9,'3. Variables'!$I64)+IF(H$2='3. Variables'!$A$10,'3. Variables'!$J64)+IF(H$2='3. Variables'!$A$11,'3. Variables'!$K64)+IF(H$2='3. Variables'!$A$12,'3. Variables'!$L64)</f>
        <v>28</v>
      </c>
      <c r="I52" s="420">
        <f>IF(I$2='3. Variables'!$A$2,'3. Variables'!$B64)+IF(I$2='3. Variables'!$A$3,'3. Variables'!$C64)+IF(I$2='3. Variables'!$A$4,'3. Variables'!$D64)+IF(I$2='3. Variables'!$A$5,'3. Variables'!$E64)+IF(I$2='3. Variables'!$A$6,'3. Variables'!$F64)+IF(I$2='3. Variables'!$A$7,'3. Variables'!$G64)+IF(I$2='3. Variables'!$A$8,'3. Variables'!$H64)+IF(I$2='3. Variables'!$A$9,'3. Variables'!$I64)+IF(I$2='3. Variables'!$A$10,'3. Variables'!$J64)+IF(I$2='3. Variables'!$A$11,'3. Variables'!$K64)+IF(I$2='3. Variables'!$A$12,'3. Variables'!$L64)</f>
        <v>304</v>
      </c>
      <c r="J52" s="231">
        <f>IF(J$2='3. Variables'!$A$2,'3. Variables'!$B64)+IF(J$2='3. Variables'!$A$3,'3. Variables'!$C64)+IF(J$2='3. Variables'!$A$4,'3. Variables'!$D64)+IF(J$2='3. Variables'!$A$5,'3. Variables'!$E64)+IF(J$2='3. Variables'!$A$6,'3. Variables'!$F64)+IF(J$2='3. Variables'!$A$7,'3. Variables'!$G64)+IF(J$2='3. Variables'!$A$8,'3. Variables'!$H64)+IF(J$2='3. Variables'!$A$9,'3. Variables'!$I64)+IF(J$2='3. Variables'!$A$10,'3. Variables'!$J64)+IF(J$2='3. Variables'!$A$11,'3. Variables'!$K64)+IF(J$2='3. Variables'!$A$12,'3. Variables'!$L64)</f>
        <v>639.4</v>
      </c>
      <c r="K52" s="231">
        <f>IF(K$2='3. Variables'!$A$2,'3. Variables'!$B64)+IF(K$2='3. Variables'!$A$3,'3. Variables'!$C64)+IF(K$2='3. Variables'!$A$4,'3. Variables'!$D64)+IF(K$2='3. Variables'!$A$5,'3. Variables'!$E64)+IF(K$2='3. Variables'!$A$6,'3. Variables'!$F64)+IF(K$2='3. Variables'!$A$7,'3. Variables'!$G64)+IF(K$2='3. Variables'!$A$8,'3. Variables'!$H64)+IF(K$2='3. Variables'!$A$9,'3. Variables'!$I64)+IF(K$2='3. Variables'!$A$10,'3. Variables'!$J64)+IF(K$2='3. Variables'!$A$11,'3. Variables'!$K64)+IF(K$2='3. Variables'!$A$12,'3. Variables'!$L64)</f>
        <v>1278827.900103</v>
      </c>
      <c r="L52" s="420">
        <v>50</v>
      </c>
      <c r="M52" s="231"/>
      <c r="N52" s="41"/>
      <c r="O52" s="221">
        <f t="shared" si="2"/>
        <v>7997097.596756557</v>
      </c>
      <c r="P52" s="223">
        <f t="shared" si="3"/>
        <v>335815.596756557</v>
      </c>
      <c r="Q52" s="227">
        <f t="shared" si="4"/>
        <v>4.3832820245561642E-2</v>
      </c>
      <c r="R52" s="225">
        <f t="shared" si="8"/>
        <v>4.3832820245561642E-2</v>
      </c>
      <c r="S52" s="6"/>
      <c r="T52" s="427">
        <v>2008</v>
      </c>
      <c r="U52" s="102">
        <f t="shared" si="10"/>
        <v>100510260.57000001</v>
      </c>
      <c r="V52" s="102">
        <f t="shared" si="11"/>
        <v>99715122.484360456</v>
      </c>
      <c r="W52" s="116">
        <f t="shared" si="12"/>
        <v>7.9110140709045349E-3</v>
      </c>
      <c r="X52" s="148"/>
      <c r="Y52" s="115">
        <f t="shared" si="13"/>
        <v>2008</v>
      </c>
      <c r="Z52" s="110">
        <f t="shared" si="9"/>
        <v>100510260.57000001</v>
      </c>
      <c r="AA52" s="110">
        <f t="shared" si="9"/>
        <v>99715122.484360456</v>
      </c>
      <c r="AB52" s="82"/>
    </row>
    <row r="53" spans="1:28">
      <c r="A53" s="51">
        <f t="shared" si="14"/>
        <v>39903</v>
      </c>
      <c r="B53" s="5">
        <v>8189544.2000000002</v>
      </c>
      <c r="C53" s="5">
        <v>0</v>
      </c>
      <c r="D53" s="5"/>
      <c r="E53" s="214">
        <v>8189544.2000000002</v>
      </c>
      <c r="F53" s="231">
        <f>IF(F$2='3. Variables'!$A$2,'3. Variables'!$B65)+IF(F$2='3. Variables'!$A$3,'3. Variables'!$C65)+IF(F$2='3. Variables'!$A$4,'3. Variables'!$D65)+IF(F$2='3. Variables'!$A$5,'3. Variables'!$E65)+IF(F$2='3. Variables'!$A$6,'3. Variables'!$F65)+IF(F$2='3. Variables'!$A$7,'3. Variables'!$G65)+IF(F$2='3. Variables'!$A$8,'3. Variables'!$H65)+IF(F$2='3. Variables'!$A$9,'3. Variables'!$I65)+IF(F$2='3. Variables'!$A$10,'3. Variables'!$J65)+IF(F$2='3. Variables'!$A$11,'3. Variables'!$K65)+IF(F$2='3. Variables'!$A$12,'3. Variables'!$K65)</f>
        <v>597.00000000000011</v>
      </c>
      <c r="G53" s="231">
        <f>IF(G$2='3. Variables'!$A$2,'3. Variables'!$B65)+IF(G$2='3. Variables'!$A$3,'3. Variables'!$C65)+IF(G$2='3. Variables'!$A$4,'3. Variables'!$D65)+IF(G$2='3. Variables'!$A$5,'3. Variables'!$E65)+IF(G$2='3. Variables'!$A$6,'3. Variables'!$F65)+IF(G$2='3. Variables'!$A$7,'3. Variables'!$G65)+IF(G$2='3. Variables'!$A$8,'3. Variables'!$H65)+IF(G$2='3. Variables'!$A$9,'3. Variables'!$I65)+IF(G$2='3. Variables'!$A$10,'3. Variables'!$J65)+IF(G$2='3. Variables'!$A$11,'3. Variables'!$K65)+IF(G$2='3. Variables'!$A$12,'3. Variables'!$L65)</f>
        <v>0</v>
      </c>
      <c r="H53" s="420">
        <f>IF(H$2='3. Variables'!$A$2,'3. Variables'!$B65)+IF(H$2='3. Variables'!$A$3,'3. Variables'!$C65)+IF(H$2='3. Variables'!$A$4,'3. Variables'!$D65)+IF(H$2='3. Variables'!$A$5,'3. Variables'!$E65)+IF(H$2='3. Variables'!$A$6,'3. Variables'!$F65)+IF(H$2='3. Variables'!$A$7,'3. Variables'!$G65)+IF(H$2='3. Variables'!$A$8,'3. Variables'!$H65)+IF(H$2='3. Variables'!$A$9,'3. Variables'!$I65)+IF(H$2='3. Variables'!$A$10,'3. Variables'!$J65)+IF(H$2='3. Variables'!$A$11,'3. Variables'!$K65)+IF(H$2='3. Variables'!$A$12,'3. Variables'!$L65)</f>
        <v>31</v>
      </c>
      <c r="I53" s="420">
        <f>IF(I$2='3. Variables'!$A$2,'3. Variables'!$B65)+IF(I$2='3. Variables'!$A$3,'3. Variables'!$C65)+IF(I$2='3. Variables'!$A$4,'3. Variables'!$D65)+IF(I$2='3. Variables'!$A$5,'3. Variables'!$E65)+IF(I$2='3. Variables'!$A$6,'3. Variables'!$F65)+IF(I$2='3. Variables'!$A$7,'3. Variables'!$G65)+IF(I$2='3. Variables'!$A$8,'3. Variables'!$H65)+IF(I$2='3. Variables'!$A$9,'3. Variables'!$I65)+IF(I$2='3. Variables'!$A$10,'3. Variables'!$J65)+IF(I$2='3. Variables'!$A$11,'3. Variables'!$K65)+IF(I$2='3. Variables'!$A$12,'3. Variables'!$L65)</f>
        <v>352</v>
      </c>
      <c r="J53" s="231">
        <f>IF(J$2='3. Variables'!$A$2,'3. Variables'!$B65)+IF(J$2='3. Variables'!$A$3,'3. Variables'!$C65)+IF(J$2='3. Variables'!$A$4,'3. Variables'!$D65)+IF(J$2='3. Variables'!$A$5,'3. Variables'!$E65)+IF(J$2='3. Variables'!$A$6,'3. Variables'!$F65)+IF(J$2='3. Variables'!$A$7,'3. Variables'!$G65)+IF(J$2='3. Variables'!$A$8,'3. Variables'!$H65)+IF(J$2='3. Variables'!$A$9,'3. Variables'!$I65)+IF(J$2='3. Variables'!$A$10,'3. Variables'!$J65)+IF(J$2='3. Variables'!$A$11,'3. Variables'!$K65)+IF(J$2='3. Variables'!$A$12,'3. Variables'!$L65)</f>
        <v>627.6</v>
      </c>
      <c r="K53" s="231">
        <f>IF(K$2='3. Variables'!$A$2,'3. Variables'!$B65)+IF(K$2='3. Variables'!$A$3,'3. Variables'!$C65)+IF(K$2='3. Variables'!$A$4,'3. Variables'!$D65)+IF(K$2='3. Variables'!$A$5,'3. Variables'!$E65)+IF(K$2='3. Variables'!$A$6,'3. Variables'!$F65)+IF(K$2='3. Variables'!$A$7,'3. Variables'!$G65)+IF(K$2='3. Variables'!$A$8,'3. Variables'!$H65)+IF(K$2='3. Variables'!$A$9,'3. Variables'!$I65)+IF(K$2='3. Variables'!$A$10,'3. Variables'!$J65)+IF(K$2='3. Variables'!$A$11,'3. Variables'!$K65)+IF(K$2='3. Variables'!$A$12,'3. Variables'!$L65)</f>
        <v>1599507.1547780004</v>
      </c>
      <c r="L53" s="420">
        <v>51</v>
      </c>
      <c r="M53" s="231"/>
      <c r="N53" s="41"/>
      <c r="O53" s="221">
        <f t="shared" si="2"/>
        <v>8557732.4334744066</v>
      </c>
      <c r="P53" s="223">
        <f t="shared" si="3"/>
        <v>368188.23347440641</v>
      </c>
      <c r="Q53" s="227">
        <f t="shared" si="4"/>
        <v>4.4958330339606251E-2</v>
      </c>
      <c r="R53" s="225">
        <f t="shared" si="8"/>
        <v>4.4958330339606251E-2</v>
      </c>
      <c r="S53" s="6"/>
      <c r="T53" s="427">
        <v>2009</v>
      </c>
      <c r="U53" s="102">
        <f t="shared" si="10"/>
        <v>93415381.520000011</v>
      </c>
      <c r="V53" s="102">
        <f t="shared" si="11"/>
        <v>96051560.591529012</v>
      </c>
      <c r="W53" s="116">
        <f t="shared" si="12"/>
        <v>2.8219967939269203E-2</v>
      </c>
      <c r="X53" s="148"/>
      <c r="Y53" s="115">
        <f t="shared" si="13"/>
        <v>2009</v>
      </c>
      <c r="Z53" s="110">
        <f t="shared" si="9"/>
        <v>93415381.520000011</v>
      </c>
      <c r="AA53" s="110">
        <f t="shared" si="9"/>
        <v>96051560.591529012</v>
      </c>
      <c r="AB53" s="82"/>
    </row>
    <row r="54" spans="1:28">
      <c r="A54" s="51">
        <f t="shared" si="14"/>
        <v>39933</v>
      </c>
      <c r="B54" s="5">
        <v>7376417.5700000003</v>
      </c>
      <c r="C54" s="5">
        <v>0</v>
      </c>
      <c r="D54" s="5"/>
      <c r="E54" s="214">
        <v>7376417.5700000003</v>
      </c>
      <c r="F54" s="231">
        <f>IF(F$2='3. Variables'!$A$2,'3. Variables'!$B66)+IF(F$2='3. Variables'!$A$3,'3. Variables'!$C66)+IF(F$2='3. Variables'!$A$4,'3. Variables'!$D66)+IF(F$2='3. Variables'!$A$5,'3. Variables'!$E66)+IF(F$2='3. Variables'!$A$6,'3. Variables'!$F66)+IF(F$2='3. Variables'!$A$7,'3. Variables'!$G66)+IF(F$2='3. Variables'!$A$8,'3. Variables'!$H66)+IF(F$2='3. Variables'!$A$9,'3. Variables'!$I66)+IF(F$2='3. Variables'!$A$10,'3. Variables'!$J66)+IF(F$2='3. Variables'!$A$11,'3. Variables'!$K66)+IF(F$2='3. Variables'!$A$12,'3. Variables'!$K66)</f>
        <v>361.7</v>
      </c>
      <c r="G54" s="231">
        <f>IF(G$2='3. Variables'!$A$2,'3. Variables'!$B66)+IF(G$2='3. Variables'!$A$3,'3. Variables'!$C66)+IF(G$2='3. Variables'!$A$4,'3. Variables'!$D66)+IF(G$2='3. Variables'!$A$5,'3. Variables'!$E66)+IF(G$2='3. Variables'!$A$6,'3. Variables'!$F66)+IF(G$2='3. Variables'!$A$7,'3. Variables'!$G66)+IF(G$2='3. Variables'!$A$8,'3. Variables'!$H66)+IF(G$2='3. Variables'!$A$9,'3. Variables'!$I66)+IF(G$2='3. Variables'!$A$10,'3. Variables'!$J66)+IF(G$2='3. Variables'!$A$11,'3. Variables'!$K66)+IF(G$2='3. Variables'!$A$12,'3. Variables'!$L66)</f>
        <v>0</v>
      </c>
      <c r="H54" s="420">
        <f>IF(H$2='3. Variables'!$A$2,'3. Variables'!$B66)+IF(H$2='3. Variables'!$A$3,'3. Variables'!$C66)+IF(H$2='3. Variables'!$A$4,'3. Variables'!$D66)+IF(H$2='3. Variables'!$A$5,'3. Variables'!$E66)+IF(H$2='3. Variables'!$A$6,'3. Variables'!$F66)+IF(H$2='3. Variables'!$A$7,'3. Variables'!$G66)+IF(H$2='3. Variables'!$A$8,'3. Variables'!$H66)+IF(H$2='3. Variables'!$A$9,'3. Variables'!$I66)+IF(H$2='3. Variables'!$A$10,'3. Variables'!$J66)+IF(H$2='3. Variables'!$A$11,'3. Variables'!$K66)+IF(H$2='3. Variables'!$A$12,'3. Variables'!$L66)</f>
        <v>30</v>
      </c>
      <c r="I54" s="420">
        <f>IF(I$2='3. Variables'!$A$2,'3. Variables'!$B66)+IF(I$2='3. Variables'!$A$3,'3. Variables'!$C66)+IF(I$2='3. Variables'!$A$4,'3. Variables'!$D66)+IF(I$2='3. Variables'!$A$5,'3. Variables'!$E66)+IF(I$2='3. Variables'!$A$6,'3. Variables'!$F66)+IF(I$2='3. Variables'!$A$7,'3. Variables'!$G66)+IF(I$2='3. Variables'!$A$8,'3. Variables'!$H66)+IF(I$2='3. Variables'!$A$9,'3. Variables'!$I66)+IF(I$2='3. Variables'!$A$10,'3. Variables'!$J66)+IF(I$2='3. Variables'!$A$11,'3. Variables'!$K66)+IF(I$2='3. Variables'!$A$12,'3. Variables'!$L66)</f>
        <v>320</v>
      </c>
      <c r="J54" s="231">
        <f>IF(J$2='3. Variables'!$A$2,'3. Variables'!$B66)+IF(J$2='3. Variables'!$A$3,'3. Variables'!$C66)+IF(J$2='3. Variables'!$A$4,'3. Variables'!$D66)+IF(J$2='3. Variables'!$A$5,'3. Variables'!$E66)+IF(J$2='3. Variables'!$A$6,'3. Variables'!$F66)+IF(J$2='3. Variables'!$A$7,'3. Variables'!$G66)+IF(J$2='3. Variables'!$A$8,'3. Variables'!$H66)+IF(J$2='3. Variables'!$A$9,'3. Variables'!$I66)+IF(J$2='3. Variables'!$A$10,'3. Variables'!$J66)+IF(J$2='3. Variables'!$A$11,'3. Variables'!$K66)+IF(J$2='3. Variables'!$A$12,'3. Variables'!$L66)</f>
        <v>623.9</v>
      </c>
      <c r="K54" s="231">
        <f>IF(K$2='3. Variables'!$A$2,'3. Variables'!$B66)+IF(K$2='3. Variables'!$A$3,'3. Variables'!$C66)+IF(K$2='3. Variables'!$A$4,'3. Variables'!$D66)+IF(K$2='3. Variables'!$A$5,'3. Variables'!$E66)+IF(K$2='3. Variables'!$A$6,'3. Variables'!$F66)+IF(K$2='3. Variables'!$A$7,'3. Variables'!$G66)+IF(K$2='3. Variables'!$A$8,'3. Variables'!$H66)+IF(K$2='3. Variables'!$A$9,'3. Variables'!$I66)+IF(K$2='3. Variables'!$A$10,'3. Variables'!$J66)+IF(K$2='3. Variables'!$A$11,'3. Variables'!$K66)+IF(K$2='3. Variables'!$A$12,'3. Variables'!$L66)</f>
        <v>1681721.4055850001</v>
      </c>
      <c r="L54" s="420">
        <v>52</v>
      </c>
      <c r="M54" s="231"/>
      <c r="N54" s="41"/>
      <c r="O54" s="221">
        <f t="shared" si="2"/>
        <v>7697260.0203900235</v>
      </c>
      <c r="P54" s="223">
        <f t="shared" si="3"/>
        <v>320842.45039002318</v>
      </c>
      <c r="Q54" s="227">
        <f t="shared" si="4"/>
        <v>4.3495700635887834E-2</v>
      </c>
      <c r="R54" s="225">
        <f t="shared" si="8"/>
        <v>4.3495700635887834E-2</v>
      </c>
      <c r="S54" s="6"/>
      <c r="T54" s="427">
        <v>2010</v>
      </c>
      <c r="U54" s="102">
        <f t="shared" si="10"/>
        <v>102608264.83</v>
      </c>
      <c r="V54" s="102">
        <f t="shared" si="11"/>
        <v>101470115.44450995</v>
      </c>
      <c r="W54" s="116">
        <f t="shared" si="12"/>
        <v>1.1092180414274773E-2</v>
      </c>
      <c r="X54" s="148"/>
      <c r="Y54" s="115">
        <f t="shared" si="13"/>
        <v>2010</v>
      </c>
      <c r="Z54" s="110">
        <f t="shared" si="9"/>
        <v>102608264.83</v>
      </c>
      <c r="AA54" s="110">
        <f t="shared" si="9"/>
        <v>101470115.44450995</v>
      </c>
      <c r="AB54" s="82"/>
    </row>
    <row r="55" spans="1:28">
      <c r="A55" s="51">
        <f t="shared" si="14"/>
        <v>39964</v>
      </c>
      <c r="B55" s="5">
        <v>6711503.5800000001</v>
      </c>
      <c r="C55" s="5">
        <v>0</v>
      </c>
      <c r="D55" s="5"/>
      <c r="E55" s="214">
        <v>6711503.5800000001</v>
      </c>
      <c r="F55" s="231">
        <f>IF(F$2='3. Variables'!$A$2,'3. Variables'!$B67)+IF(F$2='3. Variables'!$A$3,'3. Variables'!$C67)+IF(F$2='3. Variables'!$A$4,'3. Variables'!$D67)+IF(F$2='3. Variables'!$A$5,'3. Variables'!$E67)+IF(F$2='3. Variables'!$A$6,'3. Variables'!$F67)+IF(F$2='3. Variables'!$A$7,'3. Variables'!$G67)+IF(F$2='3. Variables'!$A$8,'3. Variables'!$H67)+IF(F$2='3. Variables'!$A$9,'3. Variables'!$I67)+IF(F$2='3. Variables'!$A$10,'3. Variables'!$J67)+IF(F$2='3. Variables'!$A$11,'3. Variables'!$K67)+IF(F$2='3. Variables'!$A$12,'3. Variables'!$K67)</f>
        <v>219.60000000000002</v>
      </c>
      <c r="G55" s="231">
        <f>IF(G$2='3. Variables'!$A$2,'3. Variables'!$B67)+IF(G$2='3. Variables'!$A$3,'3. Variables'!$C67)+IF(G$2='3. Variables'!$A$4,'3. Variables'!$D67)+IF(G$2='3. Variables'!$A$5,'3. Variables'!$E67)+IF(G$2='3. Variables'!$A$6,'3. Variables'!$F67)+IF(G$2='3. Variables'!$A$7,'3. Variables'!$G67)+IF(G$2='3. Variables'!$A$8,'3. Variables'!$H67)+IF(G$2='3. Variables'!$A$9,'3. Variables'!$I67)+IF(G$2='3. Variables'!$A$10,'3. Variables'!$J67)+IF(G$2='3. Variables'!$A$11,'3. Variables'!$K67)+IF(G$2='3. Variables'!$A$12,'3. Variables'!$L67)</f>
        <v>2</v>
      </c>
      <c r="H55" s="420">
        <f>IF(H$2='3. Variables'!$A$2,'3. Variables'!$B67)+IF(H$2='3. Variables'!$A$3,'3. Variables'!$C67)+IF(H$2='3. Variables'!$A$4,'3. Variables'!$D67)+IF(H$2='3. Variables'!$A$5,'3. Variables'!$E67)+IF(H$2='3. Variables'!$A$6,'3. Variables'!$F67)+IF(H$2='3. Variables'!$A$7,'3. Variables'!$G67)+IF(H$2='3. Variables'!$A$8,'3. Variables'!$H67)+IF(H$2='3. Variables'!$A$9,'3. Variables'!$I67)+IF(H$2='3. Variables'!$A$10,'3. Variables'!$J67)+IF(H$2='3. Variables'!$A$11,'3. Variables'!$K67)+IF(H$2='3. Variables'!$A$12,'3. Variables'!$L67)</f>
        <v>31</v>
      </c>
      <c r="I55" s="420">
        <f>IF(I$2='3. Variables'!$A$2,'3. Variables'!$B67)+IF(I$2='3. Variables'!$A$3,'3. Variables'!$C67)+IF(I$2='3. Variables'!$A$4,'3. Variables'!$D67)+IF(I$2='3. Variables'!$A$5,'3. Variables'!$E67)+IF(I$2='3. Variables'!$A$6,'3. Variables'!$F67)+IF(I$2='3. Variables'!$A$7,'3. Variables'!$G67)+IF(I$2='3. Variables'!$A$8,'3. Variables'!$H67)+IF(I$2='3. Variables'!$A$9,'3. Variables'!$I67)+IF(I$2='3. Variables'!$A$10,'3. Variables'!$J67)+IF(I$2='3. Variables'!$A$11,'3. Variables'!$K67)+IF(I$2='3. Variables'!$A$12,'3. Variables'!$L67)</f>
        <v>320</v>
      </c>
      <c r="J55" s="231">
        <f>IF(J$2='3. Variables'!$A$2,'3. Variables'!$B67)+IF(J$2='3. Variables'!$A$3,'3. Variables'!$C67)+IF(J$2='3. Variables'!$A$4,'3. Variables'!$D67)+IF(J$2='3. Variables'!$A$5,'3. Variables'!$E67)+IF(J$2='3. Variables'!$A$6,'3. Variables'!$F67)+IF(J$2='3. Variables'!$A$7,'3. Variables'!$G67)+IF(J$2='3. Variables'!$A$8,'3. Variables'!$H67)+IF(J$2='3. Variables'!$A$9,'3. Variables'!$I67)+IF(J$2='3. Variables'!$A$10,'3. Variables'!$J67)+IF(J$2='3. Variables'!$A$11,'3. Variables'!$K67)+IF(J$2='3. Variables'!$A$12,'3. Variables'!$L67)</f>
        <v>622.70000000000005</v>
      </c>
      <c r="K55" s="231">
        <f>IF(K$2='3. Variables'!$A$2,'3. Variables'!$B67)+IF(K$2='3. Variables'!$A$3,'3. Variables'!$C67)+IF(K$2='3. Variables'!$A$4,'3. Variables'!$D67)+IF(K$2='3. Variables'!$A$5,'3. Variables'!$E67)+IF(K$2='3. Variables'!$A$6,'3. Variables'!$F67)+IF(K$2='3. Variables'!$A$7,'3. Variables'!$G67)+IF(K$2='3. Variables'!$A$8,'3. Variables'!$H67)+IF(K$2='3. Variables'!$A$9,'3. Variables'!$I67)+IF(K$2='3. Variables'!$A$10,'3. Variables'!$J67)+IF(K$2='3. Variables'!$A$11,'3. Variables'!$K67)+IF(K$2='3. Variables'!$A$12,'3. Variables'!$L67)</f>
        <v>1481788.7111300002</v>
      </c>
      <c r="L55" s="420">
        <v>53</v>
      </c>
      <c r="M55" s="231"/>
      <c r="N55" s="41"/>
      <c r="O55" s="221">
        <f t="shared" si="2"/>
        <v>7342508.5123820798</v>
      </c>
      <c r="P55" s="223">
        <f t="shared" si="3"/>
        <v>631004.93238207977</v>
      </c>
      <c r="Q55" s="227">
        <f t="shared" si="4"/>
        <v>9.4018415525017093E-2</v>
      </c>
      <c r="R55" s="225">
        <f t="shared" si="8"/>
        <v>9.4018415525017093E-2</v>
      </c>
      <c r="S55" s="6"/>
      <c r="T55" s="427">
        <v>2011</v>
      </c>
      <c r="U55" s="102">
        <f t="shared" si="10"/>
        <v>105625698.06999999</v>
      </c>
      <c r="V55" s="102">
        <f t="shared" si="11"/>
        <v>104257827.3316236</v>
      </c>
      <c r="W55" s="116">
        <f t="shared" si="12"/>
        <v>1.2950169924272425E-2</v>
      </c>
      <c r="X55" s="148"/>
      <c r="Y55" s="115">
        <f t="shared" si="13"/>
        <v>2011</v>
      </c>
      <c r="Z55" s="110">
        <f t="shared" si="9"/>
        <v>105625698.06999999</v>
      </c>
      <c r="AA55" s="110">
        <f t="shared" si="9"/>
        <v>104257827.3316236</v>
      </c>
      <c r="AB55" s="82"/>
    </row>
    <row r="56" spans="1:28">
      <c r="A56" s="51">
        <f t="shared" si="14"/>
        <v>39994</v>
      </c>
      <c r="B56" s="5">
        <v>6849733.7799999993</v>
      </c>
      <c r="C56" s="5">
        <v>0</v>
      </c>
      <c r="D56" s="5"/>
      <c r="E56" s="214">
        <v>6849733.7799999993</v>
      </c>
      <c r="F56" s="231">
        <f>IF(F$2='3. Variables'!$A$2,'3. Variables'!$B68)+IF(F$2='3. Variables'!$A$3,'3. Variables'!$C68)+IF(F$2='3. Variables'!$A$4,'3. Variables'!$D68)+IF(F$2='3. Variables'!$A$5,'3. Variables'!$E68)+IF(F$2='3. Variables'!$A$6,'3. Variables'!$F68)+IF(F$2='3. Variables'!$A$7,'3. Variables'!$G68)+IF(F$2='3. Variables'!$A$8,'3. Variables'!$H68)+IF(F$2='3. Variables'!$A$9,'3. Variables'!$I68)+IF(F$2='3. Variables'!$A$10,'3. Variables'!$J68)+IF(F$2='3. Variables'!$A$11,'3. Variables'!$K68)+IF(F$2='3. Variables'!$A$12,'3. Variables'!$K68)</f>
        <v>99.100000000000009</v>
      </c>
      <c r="G56" s="231">
        <f>IF(G$2='3. Variables'!$A$2,'3. Variables'!$B68)+IF(G$2='3. Variables'!$A$3,'3. Variables'!$C68)+IF(G$2='3. Variables'!$A$4,'3. Variables'!$D68)+IF(G$2='3. Variables'!$A$5,'3. Variables'!$E68)+IF(G$2='3. Variables'!$A$6,'3. Variables'!$F68)+IF(G$2='3. Variables'!$A$7,'3. Variables'!$G68)+IF(G$2='3. Variables'!$A$8,'3. Variables'!$H68)+IF(G$2='3. Variables'!$A$9,'3. Variables'!$I68)+IF(G$2='3. Variables'!$A$10,'3. Variables'!$J68)+IF(G$2='3. Variables'!$A$11,'3. Variables'!$K68)+IF(G$2='3. Variables'!$A$12,'3. Variables'!$L68)</f>
        <v>15.500000000000002</v>
      </c>
      <c r="H56" s="420">
        <f>IF(H$2='3. Variables'!$A$2,'3. Variables'!$B68)+IF(H$2='3. Variables'!$A$3,'3. Variables'!$C68)+IF(H$2='3. Variables'!$A$4,'3. Variables'!$D68)+IF(H$2='3. Variables'!$A$5,'3. Variables'!$E68)+IF(H$2='3. Variables'!$A$6,'3. Variables'!$F68)+IF(H$2='3. Variables'!$A$7,'3. Variables'!$G68)+IF(H$2='3. Variables'!$A$8,'3. Variables'!$H68)+IF(H$2='3. Variables'!$A$9,'3. Variables'!$I68)+IF(H$2='3. Variables'!$A$10,'3. Variables'!$J68)+IF(H$2='3. Variables'!$A$11,'3. Variables'!$K68)+IF(H$2='3. Variables'!$A$12,'3. Variables'!$L68)</f>
        <v>30</v>
      </c>
      <c r="I56" s="420">
        <f>IF(I$2='3. Variables'!$A$2,'3. Variables'!$B68)+IF(I$2='3. Variables'!$A$3,'3. Variables'!$C68)+IF(I$2='3. Variables'!$A$4,'3. Variables'!$D68)+IF(I$2='3. Variables'!$A$5,'3. Variables'!$E68)+IF(I$2='3. Variables'!$A$6,'3. Variables'!$F68)+IF(I$2='3. Variables'!$A$7,'3. Variables'!$G68)+IF(I$2='3. Variables'!$A$8,'3. Variables'!$H68)+IF(I$2='3. Variables'!$A$9,'3. Variables'!$I68)+IF(I$2='3. Variables'!$A$10,'3. Variables'!$J68)+IF(I$2='3. Variables'!$A$11,'3. Variables'!$K68)+IF(I$2='3. Variables'!$A$12,'3. Variables'!$L68)</f>
        <v>352</v>
      </c>
      <c r="J56" s="231">
        <f>IF(J$2='3. Variables'!$A$2,'3. Variables'!$B68)+IF(J$2='3. Variables'!$A$3,'3. Variables'!$C68)+IF(J$2='3. Variables'!$A$4,'3. Variables'!$D68)+IF(J$2='3. Variables'!$A$5,'3. Variables'!$E68)+IF(J$2='3. Variables'!$A$6,'3. Variables'!$F68)+IF(J$2='3. Variables'!$A$7,'3. Variables'!$G68)+IF(J$2='3. Variables'!$A$8,'3. Variables'!$H68)+IF(J$2='3. Variables'!$A$9,'3. Variables'!$I68)+IF(J$2='3. Variables'!$A$10,'3. Variables'!$J68)+IF(J$2='3. Variables'!$A$11,'3. Variables'!$K68)+IF(J$2='3. Variables'!$A$12,'3. Variables'!$L68)</f>
        <v>632.1</v>
      </c>
      <c r="K56" s="231">
        <f>IF(K$2='3. Variables'!$A$2,'3. Variables'!$B68)+IF(K$2='3. Variables'!$A$3,'3. Variables'!$C68)+IF(K$2='3. Variables'!$A$4,'3. Variables'!$D68)+IF(K$2='3. Variables'!$A$5,'3. Variables'!$E68)+IF(K$2='3. Variables'!$A$6,'3. Variables'!$F68)+IF(K$2='3. Variables'!$A$7,'3. Variables'!$G68)+IF(K$2='3. Variables'!$A$8,'3. Variables'!$H68)+IF(K$2='3. Variables'!$A$9,'3. Variables'!$I68)+IF(K$2='3. Variables'!$A$10,'3. Variables'!$J68)+IF(K$2='3. Variables'!$A$11,'3. Variables'!$K68)+IF(K$2='3. Variables'!$A$12,'3. Variables'!$L68)</f>
        <v>1480617.8874630001</v>
      </c>
      <c r="L56" s="420">
        <v>54</v>
      </c>
      <c r="M56" s="231"/>
      <c r="N56" s="41"/>
      <c r="O56" s="221">
        <f t="shared" si="2"/>
        <v>7206732.6355551435</v>
      </c>
      <c r="P56" s="223">
        <f t="shared" si="3"/>
        <v>356998.85555514414</v>
      </c>
      <c r="Q56" s="227">
        <f t="shared" si="4"/>
        <v>5.21186468001891E-2</v>
      </c>
      <c r="R56" s="225">
        <f t="shared" si="8"/>
        <v>5.21186468001891E-2</v>
      </c>
      <c r="S56" s="6"/>
      <c r="T56" s="427">
        <v>2012</v>
      </c>
      <c r="U56" s="102">
        <f t="shared" si="10"/>
        <v>108411816.52</v>
      </c>
      <c r="V56" s="102">
        <f t="shared" si="11"/>
        <v>105015880.2212664</v>
      </c>
      <c r="W56" s="116">
        <f t="shared" si="12"/>
        <v>3.1324411007420984E-2</v>
      </c>
      <c r="X56" s="148"/>
      <c r="Y56" s="115">
        <f t="shared" si="13"/>
        <v>2012</v>
      </c>
      <c r="Z56" s="110">
        <f t="shared" si="9"/>
        <v>108411816.52</v>
      </c>
      <c r="AA56" s="110">
        <f t="shared" si="9"/>
        <v>105015880.2212664</v>
      </c>
      <c r="AB56" s="82"/>
    </row>
    <row r="57" spans="1:28">
      <c r="A57" s="51">
        <f t="shared" si="14"/>
        <v>40025</v>
      </c>
      <c r="B57" s="5">
        <v>6821424.8399999999</v>
      </c>
      <c r="C57" s="5">
        <v>0</v>
      </c>
      <c r="D57" s="5"/>
      <c r="E57" s="214">
        <v>6821424.8399999999</v>
      </c>
      <c r="F57" s="231">
        <f>IF(F$2='3. Variables'!$A$2,'3. Variables'!$B69)+IF(F$2='3. Variables'!$A$3,'3. Variables'!$C69)+IF(F$2='3. Variables'!$A$4,'3. Variables'!$D69)+IF(F$2='3. Variables'!$A$5,'3. Variables'!$E69)+IF(F$2='3. Variables'!$A$6,'3. Variables'!$F69)+IF(F$2='3. Variables'!$A$7,'3. Variables'!$G69)+IF(F$2='3. Variables'!$A$8,'3. Variables'!$H69)+IF(F$2='3. Variables'!$A$9,'3. Variables'!$I69)+IF(F$2='3. Variables'!$A$10,'3. Variables'!$J69)+IF(F$2='3. Variables'!$A$11,'3. Variables'!$K69)+IF(F$2='3. Variables'!$A$12,'3. Variables'!$K69)</f>
        <v>61.2</v>
      </c>
      <c r="G57" s="231">
        <f>IF(G$2='3. Variables'!$A$2,'3. Variables'!$B69)+IF(G$2='3. Variables'!$A$3,'3. Variables'!$C69)+IF(G$2='3. Variables'!$A$4,'3. Variables'!$D69)+IF(G$2='3. Variables'!$A$5,'3. Variables'!$E69)+IF(G$2='3. Variables'!$A$6,'3. Variables'!$F69)+IF(G$2='3. Variables'!$A$7,'3. Variables'!$G69)+IF(G$2='3. Variables'!$A$8,'3. Variables'!$H69)+IF(G$2='3. Variables'!$A$9,'3. Variables'!$I69)+IF(G$2='3. Variables'!$A$10,'3. Variables'!$J69)+IF(G$2='3. Variables'!$A$11,'3. Variables'!$K69)+IF(G$2='3. Variables'!$A$12,'3. Variables'!$L69)</f>
        <v>10.3</v>
      </c>
      <c r="H57" s="420">
        <f>IF(H$2='3. Variables'!$A$2,'3. Variables'!$B69)+IF(H$2='3. Variables'!$A$3,'3. Variables'!$C69)+IF(H$2='3. Variables'!$A$4,'3. Variables'!$D69)+IF(H$2='3. Variables'!$A$5,'3. Variables'!$E69)+IF(H$2='3. Variables'!$A$6,'3. Variables'!$F69)+IF(H$2='3. Variables'!$A$7,'3. Variables'!$G69)+IF(H$2='3. Variables'!$A$8,'3. Variables'!$H69)+IF(H$2='3. Variables'!$A$9,'3. Variables'!$I69)+IF(H$2='3. Variables'!$A$10,'3. Variables'!$J69)+IF(H$2='3. Variables'!$A$11,'3. Variables'!$K69)+IF(H$2='3. Variables'!$A$12,'3. Variables'!$L69)</f>
        <v>31</v>
      </c>
      <c r="I57" s="420">
        <f>IF(I$2='3. Variables'!$A$2,'3. Variables'!$B69)+IF(I$2='3. Variables'!$A$3,'3. Variables'!$C69)+IF(I$2='3. Variables'!$A$4,'3. Variables'!$D69)+IF(I$2='3. Variables'!$A$5,'3. Variables'!$E69)+IF(I$2='3. Variables'!$A$6,'3. Variables'!$F69)+IF(I$2='3. Variables'!$A$7,'3. Variables'!$G69)+IF(I$2='3. Variables'!$A$8,'3. Variables'!$H69)+IF(I$2='3. Variables'!$A$9,'3. Variables'!$I69)+IF(I$2='3. Variables'!$A$10,'3. Variables'!$J69)+IF(I$2='3. Variables'!$A$11,'3. Variables'!$K69)+IF(I$2='3. Variables'!$A$12,'3. Variables'!$L69)</f>
        <v>352</v>
      </c>
      <c r="J57" s="231">
        <f>IF(J$2='3. Variables'!$A$2,'3. Variables'!$B69)+IF(J$2='3. Variables'!$A$3,'3. Variables'!$C69)+IF(J$2='3. Variables'!$A$4,'3. Variables'!$D69)+IF(J$2='3. Variables'!$A$5,'3. Variables'!$E69)+IF(J$2='3. Variables'!$A$6,'3. Variables'!$F69)+IF(J$2='3. Variables'!$A$7,'3. Variables'!$G69)+IF(J$2='3. Variables'!$A$8,'3. Variables'!$H69)+IF(J$2='3. Variables'!$A$9,'3. Variables'!$I69)+IF(J$2='3. Variables'!$A$10,'3. Variables'!$J69)+IF(J$2='3. Variables'!$A$11,'3. Variables'!$K69)+IF(J$2='3. Variables'!$A$12,'3. Variables'!$L69)</f>
        <v>637.9</v>
      </c>
      <c r="K57" s="231">
        <f>IF(K$2='3. Variables'!$A$2,'3. Variables'!$B69)+IF(K$2='3. Variables'!$A$3,'3. Variables'!$C69)+IF(K$2='3. Variables'!$A$4,'3. Variables'!$D69)+IF(K$2='3. Variables'!$A$5,'3. Variables'!$E69)+IF(K$2='3. Variables'!$A$6,'3. Variables'!$F69)+IF(K$2='3. Variables'!$A$7,'3. Variables'!$G69)+IF(K$2='3. Variables'!$A$8,'3. Variables'!$H69)+IF(K$2='3. Variables'!$A$9,'3. Variables'!$I69)+IF(K$2='3. Variables'!$A$10,'3. Variables'!$J69)+IF(K$2='3. Variables'!$A$11,'3. Variables'!$K69)+IF(K$2='3. Variables'!$A$12,'3. Variables'!$L69)</f>
        <v>1533239.4745980001</v>
      </c>
      <c r="L57" s="420">
        <v>55</v>
      </c>
      <c r="M57" s="231"/>
      <c r="N57" s="41"/>
      <c r="O57" s="221">
        <f t="shared" si="2"/>
        <v>7248261.9656618061</v>
      </c>
      <c r="P57" s="223">
        <f t="shared" si="3"/>
        <v>426837.1256618062</v>
      </c>
      <c r="Q57" s="227">
        <f t="shared" si="4"/>
        <v>6.2573016000833953E-2</v>
      </c>
      <c r="R57" s="225">
        <f t="shared" si="8"/>
        <v>6.2573016000833953E-2</v>
      </c>
      <c r="S57" s="6"/>
      <c r="T57" s="427">
        <v>2013</v>
      </c>
      <c r="U57" s="102">
        <f t="shared" si="10"/>
        <v>110314059.5</v>
      </c>
      <c r="V57" s="102">
        <f t="shared" si="11"/>
        <v>111948345.5746564</v>
      </c>
      <c r="W57" s="116">
        <f t="shared" si="12"/>
        <v>1.4814848461418438E-2</v>
      </c>
      <c r="X57" s="148"/>
      <c r="Y57" s="115">
        <f t="shared" si="13"/>
        <v>2013</v>
      </c>
      <c r="Z57" s="110">
        <f t="shared" si="9"/>
        <v>110314059.5</v>
      </c>
      <c r="AA57" s="110">
        <f t="shared" si="9"/>
        <v>111948345.5746564</v>
      </c>
      <c r="AB57" s="82"/>
    </row>
    <row r="58" spans="1:28">
      <c r="A58" s="51">
        <f t="shared" si="14"/>
        <v>40056</v>
      </c>
      <c r="B58" s="5">
        <v>7581947.8100000005</v>
      </c>
      <c r="C58" s="5">
        <v>0</v>
      </c>
      <c r="D58" s="5"/>
      <c r="E58" s="214">
        <v>7581947.8100000005</v>
      </c>
      <c r="F58" s="231">
        <f>IF(F$2='3. Variables'!$A$2,'3. Variables'!$B70)+IF(F$2='3. Variables'!$A$3,'3. Variables'!$C70)+IF(F$2='3. Variables'!$A$4,'3. Variables'!$D70)+IF(F$2='3. Variables'!$A$5,'3. Variables'!$E70)+IF(F$2='3. Variables'!$A$6,'3. Variables'!$F70)+IF(F$2='3. Variables'!$A$7,'3. Variables'!$G70)+IF(F$2='3. Variables'!$A$8,'3. Variables'!$H70)+IF(F$2='3. Variables'!$A$9,'3. Variables'!$I70)+IF(F$2='3. Variables'!$A$10,'3. Variables'!$J70)+IF(F$2='3. Variables'!$A$11,'3. Variables'!$K70)+IF(F$2='3. Variables'!$A$12,'3. Variables'!$K70)</f>
        <v>43</v>
      </c>
      <c r="G58" s="231">
        <f>IF(G$2='3. Variables'!$A$2,'3. Variables'!$B70)+IF(G$2='3. Variables'!$A$3,'3. Variables'!$C70)+IF(G$2='3. Variables'!$A$4,'3. Variables'!$D70)+IF(G$2='3. Variables'!$A$5,'3. Variables'!$E70)+IF(G$2='3. Variables'!$A$6,'3. Variables'!$F70)+IF(G$2='3. Variables'!$A$7,'3. Variables'!$G70)+IF(G$2='3. Variables'!$A$8,'3. Variables'!$H70)+IF(G$2='3. Variables'!$A$9,'3. Variables'!$I70)+IF(G$2='3. Variables'!$A$10,'3. Variables'!$J70)+IF(G$2='3. Variables'!$A$11,'3. Variables'!$K70)+IF(G$2='3. Variables'!$A$12,'3. Variables'!$L70)</f>
        <v>48.099999999999994</v>
      </c>
      <c r="H58" s="420">
        <f>IF(H$2='3. Variables'!$A$2,'3. Variables'!$B70)+IF(H$2='3. Variables'!$A$3,'3. Variables'!$C70)+IF(H$2='3. Variables'!$A$4,'3. Variables'!$D70)+IF(H$2='3. Variables'!$A$5,'3. Variables'!$E70)+IF(H$2='3. Variables'!$A$6,'3. Variables'!$F70)+IF(H$2='3. Variables'!$A$7,'3. Variables'!$G70)+IF(H$2='3. Variables'!$A$8,'3. Variables'!$H70)+IF(H$2='3. Variables'!$A$9,'3. Variables'!$I70)+IF(H$2='3. Variables'!$A$10,'3. Variables'!$J70)+IF(H$2='3. Variables'!$A$11,'3. Variables'!$K70)+IF(H$2='3. Variables'!$A$12,'3. Variables'!$L70)</f>
        <v>31</v>
      </c>
      <c r="I58" s="420">
        <f>IF(I$2='3. Variables'!$A$2,'3. Variables'!$B70)+IF(I$2='3. Variables'!$A$3,'3. Variables'!$C70)+IF(I$2='3. Variables'!$A$4,'3. Variables'!$D70)+IF(I$2='3. Variables'!$A$5,'3. Variables'!$E70)+IF(I$2='3. Variables'!$A$6,'3. Variables'!$F70)+IF(I$2='3. Variables'!$A$7,'3. Variables'!$G70)+IF(I$2='3. Variables'!$A$8,'3. Variables'!$H70)+IF(I$2='3. Variables'!$A$9,'3. Variables'!$I70)+IF(I$2='3. Variables'!$A$10,'3. Variables'!$J70)+IF(I$2='3. Variables'!$A$11,'3. Variables'!$K70)+IF(I$2='3. Variables'!$A$12,'3. Variables'!$L70)</f>
        <v>320</v>
      </c>
      <c r="J58" s="231">
        <f>IF(J$2='3. Variables'!$A$2,'3. Variables'!$B70)+IF(J$2='3. Variables'!$A$3,'3. Variables'!$C70)+IF(J$2='3. Variables'!$A$4,'3. Variables'!$D70)+IF(J$2='3. Variables'!$A$5,'3. Variables'!$E70)+IF(J$2='3. Variables'!$A$6,'3. Variables'!$F70)+IF(J$2='3. Variables'!$A$7,'3. Variables'!$G70)+IF(J$2='3. Variables'!$A$8,'3. Variables'!$H70)+IF(J$2='3. Variables'!$A$9,'3. Variables'!$I70)+IF(J$2='3. Variables'!$A$10,'3. Variables'!$J70)+IF(J$2='3. Variables'!$A$11,'3. Variables'!$K70)+IF(J$2='3. Variables'!$A$12,'3. Variables'!$L70)</f>
        <v>643</v>
      </c>
      <c r="K58" s="231">
        <f>IF(K$2='3. Variables'!$A$2,'3. Variables'!$B70)+IF(K$2='3. Variables'!$A$3,'3. Variables'!$C70)+IF(K$2='3. Variables'!$A$4,'3. Variables'!$D70)+IF(K$2='3. Variables'!$A$5,'3. Variables'!$E70)+IF(K$2='3. Variables'!$A$6,'3. Variables'!$F70)+IF(K$2='3. Variables'!$A$7,'3. Variables'!$G70)+IF(K$2='3. Variables'!$A$8,'3. Variables'!$H70)+IF(K$2='3. Variables'!$A$9,'3. Variables'!$I70)+IF(K$2='3. Variables'!$A$10,'3. Variables'!$J70)+IF(K$2='3. Variables'!$A$11,'3. Variables'!$K70)+IF(K$2='3. Variables'!$A$12,'3. Variables'!$L70)</f>
        <v>1842378.4883010001</v>
      </c>
      <c r="L58" s="420">
        <v>56</v>
      </c>
      <c r="M58" s="231"/>
      <c r="N58" s="41"/>
      <c r="O58" s="221">
        <f t="shared" si="2"/>
        <v>7583824.6663388349</v>
      </c>
      <c r="P58" s="223">
        <f t="shared" si="3"/>
        <v>1876.85633883439</v>
      </c>
      <c r="Q58" s="227">
        <f t="shared" si="4"/>
        <v>2.4754276682819714E-4</v>
      </c>
      <c r="R58" s="225">
        <f t="shared" si="8"/>
        <v>2.4754276682819714E-4</v>
      </c>
      <c r="S58" s="6"/>
      <c r="T58" s="427">
        <v>2014</v>
      </c>
      <c r="U58" s="102">
        <f t="shared" si="10"/>
        <v>112420511.94999999</v>
      </c>
      <c r="V58" s="102">
        <f t="shared" si="11"/>
        <v>114430078.64847314</v>
      </c>
      <c r="W58" s="116">
        <f t="shared" si="12"/>
        <v>1.7875445180030206E-2</v>
      </c>
      <c r="X58" s="148"/>
      <c r="Y58" s="115">
        <f t="shared" si="13"/>
        <v>2014</v>
      </c>
      <c r="Z58" s="110">
        <f t="shared" si="9"/>
        <v>112420511.94999999</v>
      </c>
      <c r="AA58" s="110">
        <f t="shared" si="9"/>
        <v>114430078.64847314</v>
      </c>
      <c r="AB58" s="82"/>
    </row>
    <row r="59" spans="1:28">
      <c r="A59" s="51">
        <f t="shared" si="14"/>
        <v>40086</v>
      </c>
      <c r="B59" s="5">
        <v>7570597.5599999996</v>
      </c>
      <c r="C59" s="5">
        <v>0</v>
      </c>
      <c r="D59" s="5"/>
      <c r="E59" s="214">
        <v>7570597.5599999996</v>
      </c>
      <c r="F59" s="231">
        <f>IF(F$2='3. Variables'!$A$2,'3. Variables'!$B71)+IF(F$2='3. Variables'!$A$3,'3. Variables'!$C71)+IF(F$2='3. Variables'!$A$4,'3. Variables'!$D71)+IF(F$2='3. Variables'!$A$5,'3. Variables'!$E71)+IF(F$2='3. Variables'!$A$6,'3. Variables'!$F71)+IF(F$2='3. Variables'!$A$7,'3. Variables'!$G71)+IF(F$2='3. Variables'!$A$8,'3. Variables'!$H71)+IF(F$2='3. Variables'!$A$9,'3. Variables'!$I71)+IF(F$2='3. Variables'!$A$10,'3. Variables'!$J71)+IF(F$2='3. Variables'!$A$11,'3. Variables'!$K71)+IF(F$2='3. Variables'!$A$12,'3. Variables'!$K71)</f>
        <v>110.2</v>
      </c>
      <c r="G59" s="231">
        <f>IF(G$2='3. Variables'!$A$2,'3. Variables'!$B71)+IF(G$2='3. Variables'!$A$3,'3. Variables'!$C71)+IF(G$2='3. Variables'!$A$4,'3. Variables'!$D71)+IF(G$2='3. Variables'!$A$5,'3. Variables'!$E71)+IF(G$2='3. Variables'!$A$6,'3. Variables'!$F71)+IF(G$2='3. Variables'!$A$7,'3. Variables'!$G71)+IF(G$2='3. Variables'!$A$8,'3. Variables'!$H71)+IF(G$2='3. Variables'!$A$9,'3. Variables'!$I71)+IF(G$2='3. Variables'!$A$10,'3. Variables'!$J71)+IF(G$2='3. Variables'!$A$11,'3. Variables'!$K71)+IF(G$2='3. Variables'!$A$12,'3. Variables'!$L71)</f>
        <v>7.5</v>
      </c>
      <c r="H59" s="420">
        <f>IF(H$2='3. Variables'!$A$2,'3. Variables'!$B71)+IF(H$2='3. Variables'!$A$3,'3. Variables'!$C71)+IF(H$2='3. Variables'!$A$4,'3. Variables'!$D71)+IF(H$2='3. Variables'!$A$5,'3. Variables'!$E71)+IF(H$2='3. Variables'!$A$6,'3. Variables'!$F71)+IF(H$2='3. Variables'!$A$7,'3. Variables'!$G71)+IF(H$2='3. Variables'!$A$8,'3. Variables'!$H71)+IF(H$2='3. Variables'!$A$9,'3. Variables'!$I71)+IF(H$2='3. Variables'!$A$10,'3. Variables'!$J71)+IF(H$2='3. Variables'!$A$11,'3. Variables'!$K71)+IF(H$2='3. Variables'!$A$12,'3. Variables'!$L71)</f>
        <v>30</v>
      </c>
      <c r="I59" s="420">
        <f>IF(I$2='3. Variables'!$A$2,'3. Variables'!$B71)+IF(I$2='3. Variables'!$A$3,'3. Variables'!$C71)+IF(I$2='3. Variables'!$A$4,'3. Variables'!$D71)+IF(I$2='3. Variables'!$A$5,'3. Variables'!$E71)+IF(I$2='3. Variables'!$A$6,'3. Variables'!$F71)+IF(I$2='3. Variables'!$A$7,'3. Variables'!$G71)+IF(I$2='3. Variables'!$A$8,'3. Variables'!$H71)+IF(I$2='3. Variables'!$A$9,'3. Variables'!$I71)+IF(I$2='3. Variables'!$A$10,'3. Variables'!$J71)+IF(I$2='3. Variables'!$A$11,'3. Variables'!$K71)+IF(I$2='3. Variables'!$A$12,'3. Variables'!$L71)</f>
        <v>336</v>
      </c>
      <c r="J59" s="231">
        <f>IF(J$2='3. Variables'!$A$2,'3. Variables'!$B71)+IF(J$2='3. Variables'!$A$3,'3. Variables'!$C71)+IF(J$2='3. Variables'!$A$4,'3. Variables'!$D71)+IF(J$2='3. Variables'!$A$5,'3. Variables'!$E71)+IF(J$2='3. Variables'!$A$6,'3. Variables'!$F71)+IF(J$2='3. Variables'!$A$7,'3. Variables'!$G71)+IF(J$2='3. Variables'!$A$8,'3. Variables'!$H71)+IF(J$2='3. Variables'!$A$9,'3. Variables'!$I71)+IF(J$2='3. Variables'!$A$10,'3. Variables'!$J71)+IF(J$2='3. Variables'!$A$11,'3. Variables'!$K71)+IF(J$2='3. Variables'!$A$12,'3. Variables'!$L71)</f>
        <v>643.29999999999995</v>
      </c>
      <c r="K59" s="231">
        <f>IF(K$2='3. Variables'!$A$2,'3. Variables'!$B71)+IF(K$2='3. Variables'!$A$3,'3. Variables'!$C71)+IF(K$2='3. Variables'!$A$4,'3. Variables'!$D71)+IF(K$2='3. Variables'!$A$5,'3. Variables'!$E71)+IF(K$2='3. Variables'!$A$6,'3. Variables'!$F71)+IF(K$2='3. Variables'!$A$7,'3. Variables'!$G71)+IF(K$2='3. Variables'!$A$8,'3. Variables'!$H71)+IF(K$2='3. Variables'!$A$9,'3. Variables'!$I71)+IF(K$2='3. Variables'!$A$10,'3. Variables'!$J71)+IF(K$2='3. Variables'!$A$11,'3. Variables'!$K71)+IF(K$2='3. Variables'!$A$12,'3. Variables'!$L71)</f>
        <v>2152613.2186909998</v>
      </c>
      <c r="L59" s="420">
        <v>57</v>
      </c>
      <c r="M59" s="231"/>
      <c r="N59" s="41"/>
      <c r="O59" s="221">
        <f t="shared" si="2"/>
        <v>7560305.8998271599</v>
      </c>
      <c r="P59" s="223">
        <f t="shared" si="3"/>
        <v>-10291.660172839649</v>
      </c>
      <c r="Q59" s="227">
        <f t="shared" si="4"/>
        <v>-1.3594250772510552E-3</v>
      </c>
      <c r="R59" s="225">
        <f t="shared" si="8"/>
        <v>1.3594250772510552E-3</v>
      </c>
      <c r="S59" s="6"/>
      <c r="T59" s="149" t="s">
        <v>96</v>
      </c>
      <c r="U59" s="149"/>
      <c r="V59" s="149"/>
      <c r="W59" s="150">
        <f>AVERAGE(W49:W58)</f>
        <v>1.4054973092920701E-2</v>
      </c>
      <c r="X59" s="145"/>
      <c r="Y59" s="115">
        <f>T66</f>
        <v>2015</v>
      </c>
      <c r="Z59" s="82"/>
      <c r="AA59" s="82"/>
      <c r="AB59" s="82">
        <f>U66</f>
        <v>111874945.39821737</v>
      </c>
    </row>
    <row r="60" spans="1:28">
      <c r="A60" s="51">
        <f t="shared" si="14"/>
        <v>40117</v>
      </c>
      <c r="B60" s="5">
        <v>8346682.2999999998</v>
      </c>
      <c r="C60" s="5">
        <v>0</v>
      </c>
      <c r="D60" s="5"/>
      <c r="E60" s="214">
        <v>8346682.2999999998</v>
      </c>
      <c r="F60" s="231">
        <f>IF(F$2='3. Variables'!$A$2,'3. Variables'!$B72)+IF(F$2='3. Variables'!$A$3,'3. Variables'!$C72)+IF(F$2='3. Variables'!$A$4,'3. Variables'!$D72)+IF(F$2='3. Variables'!$A$5,'3. Variables'!$E72)+IF(F$2='3. Variables'!$A$6,'3. Variables'!$F72)+IF(F$2='3. Variables'!$A$7,'3. Variables'!$G72)+IF(F$2='3. Variables'!$A$8,'3. Variables'!$H72)+IF(F$2='3. Variables'!$A$9,'3. Variables'!$I72)+IF(F$2='3. Variables'!$A$10,'3. Variables'!$J72)+IF(F$2='3. Variables'!$A$11,'3. Variables'!$K72)+IF(F$2='3. Variables'!$A$12,'3. Variables'!$K72)</f>
        <v>345.2999999999999</v>
      </c>
      <c r="G60" s="231">
        <f>IF(G$2='3. Variables'!$A$2,'3. Variables'!$B72)+IF(G$2='3. Variables'!$A$3,'3. Variables'!$C72)+IF(G$2='3. Variables'!$A$4,'3. Variables'!$D72)+IF(G$2='3. Variables'!$A$5,'3. Variables'!$E72)+IF(G$2='3. Variables'!$A$6,'3. Variables'!$F72)+IF(G$2='3. Variables'!$A$7,'3. Variables'!$G72)+IF(G$2='3. Variables'!$A$8,'3. Variables'!$H72)+IF(G$2='3. Variables'!$A$9,'3. Variables'!$I72)+IF(G$2='3. Variables'!$A$10,'3. Variables'!$J72)+IF(G$2='3. Variables'!$A$11,'3. Variables'!$K72)+IF(G$2='3. Variables'!$A$12,'3. Variables'!$L72)</f>
        <v>0</v>
      </c>
      <c r="H60" s="420">
        <f>IF(H$2='3. Variables'!$A$2,'3. Variables'!$B72)+IF(H$2='3. Variables'!$A$3,'3. Variables'!$C72)+IF(H$2='3. Variables'!$A$4,'3. Variables'!$D72)+IF(H$2='3. Variables'!$A$5,'3. Variables'!$E72)+IF(H$2='3. Variables'!$A$6,'3. Variables'!$F72)+IF(H$2='3. Variables'!$A$7,'3. Variables'!$G72)+IF(H$2='3. Variables'!$A$8,'3. Variables'!$H72)+IF(H$2='3. Variables'!$A$9,'3. Variables'!$I72)+IF(H$2='3. Variables'!$A$10,'3. Variables'!$J72)+IF(H$2='3. Variables'!$A$11,'3. Variables'!$K72)+IF(H$2='3. Variables'!$A$12,'3. Variables'!$L72)</f>
        <v>31</v>
      </c>
      <c r="I60" s="420">
        <f>IF(I$2='3. Variables'!$A$2,'3. Variables'!$B72)+IF(I$2='3. Variables'!$A$3,'3. Variables'!$C72)+IF(I$2='3. Variables'!$A$4,'3. Variables'!$D72)+IF(I$2='3. Variables'!$A$5,'3. Variables'!$E72)+IF(I$2='3. Variables'!$A$6,'3. Variables'!$F72)+IF(I$2='3. Variables'!$A$7,'3. Variables'!$G72)+IF(I$2='3. Variables'!$A$8,'3. Variables'!$H72)+IF(I$2='3. Variables'!$A$9,'3. Variables'!$I72)+IF(I$2='3. Variables'!$A$10,'3. Variables'!$J72)+IF(I$2='3. Variables'!$A$11,'3. Variables'!$K72)+IF(I$2='3. Variables'!$A$12,'3. Variables'!$L72)</f>
        <v>336</v>
      </c>
      <c r="J60" s="231">
        <f>IF(J$2='3. Variables'!$A$2,'3. Variables'!$B72)+IF(J$2='3. Variables'!$A$3,'3. Variables'!$C72)+IF(J$2='3. Variables'!$A$4,'3. Variables'!$D72)+IF(J$2='3. Variables'!$A$5,'3. Variables'!$E72)+IF(J$2='3. Variables'!$A$6,'3. Variables'!$F72)+IF(J$2='3. Variables'!$A$7,'3. Variables'!$G72)+IF(J$2='3. Variables'!$A$8,'3. Variables'!$H72)+IF(J$2='3. Variables'!$A$9,'3. Variables'!$I72)+IF(J$2='3. Variables'!$A$10,'3. Variables'!$J72)+IF(J$2='3. Variables'!$A$11,'3. Variables'!$K72)+IF(J$2='3. Variables'!$A$12,'3. Variables'!$L72)</f>
        <v>644.9</v>
      </c>
      <c r="K60" s="231">
        <f>IF(K$2='3. Variables'!$A$2,'3. Variables'!$B72)+IF(K$2='3. Variables'!$A$3,'3. Variables'!$C72)+IF(K$2='3. Variables'!$A$4,'3. Variables'!$D72)+IF(K$2='3. Variables'!$A$5,'3. Variables'!$E72)+IF(K$2='3. Variables'!$A$6,'3. Variables'!$F72)+IF(K$2='3. Variables'!$A$7,'3. Variables'!$G72)+IF(K$2='3. Variables'!$A$8,'3. Variables'!$H72)+IF(K$2='3. Variables'!$A$9,'3. Variables'!$I72)+IF(K$2='3. Variables'!$A$10,'3. Variables'!$J72)+IF(K$2='3. Variables'!$A$11,'3. Variables'!$K72)+IF(K$2='3. Variables'!$A$12,'3. Variables'!$L72)</f>
        <v>2250006.4296710002</v>
      </c>
      <c r="L60" s="420">
        <v>58</v>
      </c>
      <c r="M60" s="231"/>
      <c r="N60" s="41"/>
      <c r="O60" s="221">
        <f t="shared" si="2"/>
        <v>8309945.1122817351</v>
      </c>
      <c r="P60" s="223">
        <f t="shared" si="3"/>
        <v>-36737.187718264759</v>
      </c>
      <c r="Q60" s="227">
        <f t="shared" si="4"/>
        <v>-4.4014120099269572E-3</v>
      </c>
      <c r="R60" s="225">
        <f t="shared" si="8"/>
        <v>4.4014120099269572E-3</v>
      </c>
      <c r="S60" s="6"/>
      <c r="T60" s="149" t="s">
        <v>97</v>
      </c>
      <c r="U60" s="145"/>
      <c r="V60" s="145"/>
      <c r="W60" s="150">
        <f>MEDIAN(W49:W58)</f>
        <v>1.2021175169273599E-2</v>
      </c>
      <c r="X60" s="145"/>
      <c r="Y60" s="115">
        <f>T67</f>
        <v>2016</v>
      </c>
      <c r="Z60" s="82"/>
      <c r="AA60" s="82"/>
      <c r="AB60" s="82">
        <f>U67</f>
        <v>113503938.53592539</v>
      </c>
    </row>
    <row r="61" spans="1:28">
      <c r="A61" s="51">
        <f t="shared" si="14"/>
        <v>40147</v>
      </c>
      <c r="B61" s="5">
        <v>8386158.5</v>
      </c>
      <c r="C61" s="5">
        <v>0</v>
      </c>
      <c r="D61" s="5"/>
      <c r="E61" s="214">
        <v>8386158.5</v>
      </c>
      <c r="F61" s="231">
        <f>IF(F$2='3. Variables'!$A$2,'3. Variables'!$B73)+IF(F$2='3. Variables'!$A$3,'3. Variables'!$C73)+IF(F$2='3. Variables'!$A$4,'3. Variables'!$D73)+IF(F$2='3. Variables'!$A$5,'3. Variables'!$E73)+IF(F$2='3. Variables'!$A$6,'3. Variables'!$F73)+IF(F$2='3. Variables'!$A$7,'3. Variables'!$G73)+IF(F$2='3. Variables'!$A$8,'3. Variables'!$H73)+IF(F$2='3. Variables'!$A$9,'3. Variables'!$I73)+IF(F$2='3. Variables'!$A$10,'3. Variables'!$J73)+IF(F$2='3. Variables'!$A$11,'3. Variables'!$K73)+IF(F$2='3. Variables'!$A$12,'3. Variables'!$K73)</f>
        <v>396.19999999999993</v>
      </c>
      <c r="G61" s="231">
        <f>IF(G$2='3. Variables'!$A$2,'3. Variables'!$B73)+IF(G$2='3. Variables'!$A$3,'3. Variables'!$C73)+IF(G$2='3. Variables'!$A$4,'3. Variables'!$D73)+IF(G$2='3. Variables'!$A$5,'3. Variables'!$E73)+IF(G$2='3. Variables'!$A$6,'3. Variables'!$F73)+IF(G$2='3. Variables'!$A$7,'3. Variables'!$G73)+IF(G$2='3. Variables'!$A$8,'3. Variables'!$H73)+IF(G$2='3. Variables'!$A$9,'3. Variables'!$I73)+IF(G$2='3. Variables'!$A$10,'3. Variables'!$J73)+IF(G$2='3. Variables'!$A$11,'3. Variables'!$K73)+IF(G$2='3. Variables'!$A$12,'3. Variables'!$L73)</f>
        <v>0</v>
      </c>
      <c r="H61" s="420">
        <f>IF(H$2='3. Variables'!$A$2,'3. Variables'!$B73)+IF(H$2='3. Variables'!$A$3,'3. Variables'!$C73)+IF(H$2='3. Variables'!$A$4,'3. Variables'!$D73)+IF(H$2='3. Variables'!$A$5,'3. Variables'!$E73)+IF(H$2='3. Variables'!$A$6,'3. Variables'!$F73)+IF(H$2='3. Variables'!$A$7,'3. Variables'!$G73)+IF(H$2='3. Variables'!$A$8,'3. Variables'!$H73)+IF(H$2='3. Variables'!$A$9,'3. Variables'!$I73)+IF(H$2='3. Variables'!$A$10,'3. Variables'!$J73)+IF(H$2='3. Variables'!$A$11,'3. Variables'!$K73)+IF(H$2='3. Variables'!$A$12,'3. Variables'!$L73)</f>
        <v>30</v>
      </c>
      <c r="I61" s="420">
        <f>IF(I$2='3. Variables'!$A$2,'3. Variables'!$B73)+IF(I$2='3. Variables'!$A$3,'3. Variables'!$C73)+IF(I$2='3. Variables'!$A$4,'3. Variables'!$D73)+IF(I$2='3. Variables'!$A$5,'3. Variables'!$E73)+IF(I$2='3. Variables'!$A$6,'3. Variables'!$F73)+IF(I$2='3. Variables'!$A$7,'3. Variables'!$G73)+IF(I$2='3. Variables'!$A$8,'3. Variables'!$H73)+IF(I$2='3. Variables'!$A$9,'3. Variables'!$I73)+IF(I$2='3. Variables'!$A$10,'3. Variables'!$J73)+IF(I$2='3. Variables'!$A$11,'3. Variables'!$K73)+IF(I$2='3. Variables'!$A$12,'3. Variables'!$L73)</f>
        <v>320</v>
      </c>
      <c r="J61" s="231">
        <f>IF(J$2='3. Variables'!$A$2,'3. Variables'!$B73)+IF(J$2='3. Variables'!$A$3,'3. Variables'!$C73)+IF(J$2='3. Variables'!$A$4,'3. Variables'!$D73)+IF(J$2='3. Variables'!$A$5,'3. Variables'!$E73)+IF(J$2='3. Variables'!$A$6,'3. Variables'!$F73)+IF(J$2='3. Variables'!$A$7,'3. Variables'!$G73)+IF(J$2='3. Variables'!$A$8,'3. Variables'!$H73)+IF(J$2='3. Variables'!$A$9,'3. Variables'!$I73)+IF(J$2='3. Variables'!$A$10,'3. Variables'!$J73)+IF(J$2='3. Variables'!$A$11,'3. Variables'!$K73)+IF(J$2='3. Variables'!$A$12,'3. Variables'!$L73)</f>
        <v>642.20000000000005</v>
      </c>
      <c r="K61" s="231">
        <f>IF(K$2='3. Variables'!$A$2,'3. Variables'!$B73)+IF(K$2='3. Variables'!$A$3,'3. Variables'!$C73)+IF(K$2='3. Variables'!$A$4,'3. Variables'!$D73)+IF(K$2='3. Variables'!$A$5,'3. Variables'!$E73)+IF(K$2='3. Variables'!$A$6,'3. Variables'!$F73)+IF(K$2='3. Variables'!$A$7,'3. Variables'!$G73)+IF(K$2='3. Variables'!$A$8,'3. Variables'!$H73)+IF(K$2='3. Variables'!$A$9,'3. Variables'!$I73)+IF(K$2='3. Variables'!$A$10,'3. Variables'!$J73)+IF(K$2='3. Variables'!$A$11,'3. Variables'!$K73)+IF(K$2='3. Variables'!$A$12,'3. Variables'!$L73)</f>
        <v>2214423.3852000004</v>
      </c>
      <c r="L61" s="420">
        <v>59</v>
      </c>
      <c r="M61" s="231"/>
      <c r="N61" s="41"/>
      <c r="O61" s="221">
        <f t="shared" si="2"/>
        <v>8207334.8213337976</v>
      </c>
      <c r="P61" s="223">
        <f t="shared" si="3"/>
        <v>-178823.67866620235</v>
      </c>
      <c r="Q61" s="227">
        <f t="shared" si="4"/>
        <v>-2.1323670267644281E-2</v>
      </c>
      <c r="R61" s="225">
        <f t="shared" si="8"/>
        <v>2.1323670267644281E-2</v>
      </c>
      <c r="S61" s="6"/>
      <c r="T61" s="145"/>
      <c r="U61" s="145"/>
      <c r="V61" s="145"/>
      <c r="W61" s="145"/>
      <c r="X61" s="145"/>
      <c r="Y61" s="145"/>
    </row>
    <row r="62" spans="1:28">
      <c r="A62" s="129">
        <f t="shared" si="14"/>
        <v>40178</v>
      </c>
      <c r="B62" s="117">
        <v>9141542.9800000004</v>
      </c>
      <c r="C62" s="117">
        <v>0</v>
      </c>
      <c r="D62" s="117"/>
      <c r="E62" s="212">
        <v>9141542.9800000004</v>
      </c>
      <c r="F62" s="231">
        <f>IF(F$2='3. Variables'!$A$2,'3. Variables'!$B74)+IF(F$2='3. Variables'!$A$3,'3. Variables'!$C74)+IF(F$2='3. Variables'!$A$4,'3. Variables'!$D74)+IF(F$2='3. Variables'!$A$5,'3. Variables'!$E74)+IF(F$2='3. Variables'!$A$6,'3. Variables'!$F74)+IF(F$2='3. Variables'!$A$7,'3. Variables'!$G74)+IF(F$2='3. Variables'!$A$8,'3. Variables'!$H74)+IF(F$2='3. Variables'!$A$9,'3. Variables'!$I74)+IF(F$2='3. Variables'!$A$10,'3. Variables'!$J74)+IF(F$2='3. Variables'!$A$11,'3. Variables'!$K74)+IF(F$2='3. Variables'!$A$12,'3. Variables'!$K74)</f>
        <v>698.59999999999991</v>
      </c>
      <c r="G62" s="231">
        <f>IF(G$2='3. Variables'!$A$2,'3. Variables'!$B74)+IF(G$2='3. Variables'!$A$3,'3. Variables'!$C74)+IF(G$2='3. Variables'!$A$4,'3. Variables'!$D74)+IF(G$2='3. Variables'!$A$5,'3. Variables'!$E74)+IF(G$2='3. Variables'!$A$6,'3. Variables'!$F74)+IF(G$2='3. Variables'!$A$7,'3. Variables'!$G74)+IF(G$2='3. Variables'!$A$8,'3. Variables'!$H74)+IF(G$2='3. Variables'!$A$9,'3. Variables'!$I74)+IF(G$2='3. Variables'!$A$10,'3. Variables'!$J74)+IF(G$2='3. Variables'!$A$11,'3. Variables'!$K74)+IF(G$2='3. Variables'!$A$12,'3. Variables'!$L74)</f>
        <v>0</v>
      </c>
      <c r="H62" s="420">
        <f>IF(H$2='3. Variables'!$A$2,'3. Variables'!$B74)+IF(H$2='3. Variables'!$A$3,'3. Variables'!$C74)+IF(H$2='3. Variables'!$A$4,'3. Variables'!$D74)+IF(H$2='3. Variables'!$A$5,'3. Variables'!$E74)+IF(H$2='3. Variables'!$A$6,'3. Variables'!$F74)+IF(H$2='3. Variables'!$A$7,'3. Variables'!$G74)+IF(H$2='3. Variables'!$A$8,'3. Variables'!$H74)+IF(H$2='3. Variables'!$A$9,'3. Variables'!$I74)+IF(H$2='3. Variables'!$A$10,'3. Variables'!$J74)+IF(H$2='3. Variables'!$A$11,'3. Variables'!$K74)+IF(H$2='3. Variables'!$A$12,'3. Variables'!$L74)</f>
        <v>31</v>
      </c>
      <c r="I62" s="420">
        <f>IF(I$2='3. Variables'!$A$2,'3. Variables'!$B74)+IF(I$2='3. Variables'!$A$3,'3. Variables'!$C74)+IF(I$2='3. Variables'!$A$4,'3. Variables'!$D74)+IF(I$2='3. Variables'!$A$5,'3. Variables'!$E74)+IF(I$2='3. Variables'!$A$6,'3. Variables'!$F74)+IF(I$2='3. Variables'!$A$7,'3. Variables'!$G74)+IF(I$2='3. Variables'!$A$8,'3. Variables'!$H74)+IF(I$2='3. Variables'!$A$9,'3. Variables'!$I74)+IF(I$2='3. Variables'!$A$10,'3. Variables'!$J74)+IF(I$2='3. Variables'!$A$11,'3. Variables'!$K74)+IF(I$2='3. Variables'!$A$12,'3. Variables'!$L74)</f>
        <v>352</v>
      </c>
      <c r="J62" s="231">
        <f>IF(J$2='3. Variables'!$A$2,'3. Variables'!$B74)+IF(J$2='3. Variables'!$A$3,'3. Variables'!$C74)+IF(J$2='3. Variables'!$A$4,'3. Variables'!$D74)+IF(J$2='3. Variables'!$A$5,'3. Variables'!$E74)+IF(J$2='3. Variables'!$A$6,'3. Variables'!$F74)+IF(J$2='3. Variables'!$A$7,'3. Variables'!$G74)+IF(J$2='3. Variables'!$A$8,'3. Variables'!$H74)+IF(J$2='3. Variables'!$A$9,'3. Variables'!$I74)+IF(J$2='3. Variables'!$A$10,'3. Variables'!$J74)+IF(J$2='3. Variables'!$A$11,'3. Variables'!$K74)+IF(J$2='3. Variables'!$A$12,'3. Variables'!$L74)</f>
        <v>639.1</v>
      </c>
      <c r="K62" s="231">
        <f>IF(K$2='3. Variables'!$A$2,'3. Variables'!$B74)+IF(K$2='3. Variables'!$A$3,'3. Variables'!$C74)+IF(K$2='3. Variables'!$A$4,'3. Variables'!$D74)+IF(K$2='3. Variables'!$A$5,'3. Variables'!$E74)+IF(K$2='3. Variables'!$A$6,'3. Variables'!$F74)+IF(K$2='3. Variables'!$A$7,'3. Variables'!$G74)+IF(K$2='3. Variables'!$A$8,'3. Variables'!$H74)+IF(K$2='3. Variables'!$A$9,'3. Variables'!$I74)+IF(K$2='3. Variables'!$A$10,'3. Variables'!$J74)+IF(K$2='3. Variables'!$A$11,'3. Variables'!$K74)+IF(K$2='3. Variables'!$A$12,'3. Variables'!$L74)</f>
        <v>1953856.9327810002</v>
      </c>
      <c r="L62" s="420">
        <v>60</v>
      </c>
      <c r="M62" s="231"/>
      <c r="N62" s="41"/>
      <c r="O62" s="221">
        <f t="shared" si="2"/>
        <v>9110943.7128951885</v>
      </c>
      <c r="P62" s="223">
        <f t="shared" si="3"/>
        <v>-30599.267104811966</v>
      </c>
      <c r="Q62" s="227">
        <f t="shared" si="4"/>
        <v>-3.347275965529833E-3</v>
      </c>
      <c r="R62" s="225">
        <f t="shared" si="8"/>
        <v>3.347275965529833E-3</v>
      </c>
      <c r="S62" s="6"/>
      <c r="T62" t="s">
        <v>98</v>
      </c>
    </row>
    <row r="63" spans="1:28">
      <c r="A63" s="51">
        <f>EOMONTH(A62,1)</f>
        <v>40209</v>
      </c>
      <c r="B63" s="5">
        <v>9555506.8900000006</v>
      </c>
      <c r="C63" s="5">
        <v>0</v>
      </c>
      <c r="D63" s="5"/>
      <c r="E63" s="214">
        <v>9555506.8900000006</v>
      </c>
      <c r="F63" s="231">
        <f>IF(F$2='3. Variables'!$A$2,'3. Variables'!$B75)+IF(F$2='3. Variables'!$A$3,'3. Variables'!$C75)+IF(F$2='3. Variables'!$A$4,'3. Variables'!$D75)+IF(F$2='3. Variables'!$A$5,'3. Variables'!$E75)+IF(F$2='3. Variables'!$A$6,'3. Variables'!$F75)+IF(F$2='3. Variables'!$A$7,'3. Variables'!$G75)+IF(F$2='3. Variables'!$A$8,'3. Variables'!$H75)+IF(F$2='3. Variables'!$A$9,'3. Variables'!$I75)+IF(F$2='3. Variables'!$A$10,'3. Variables'!$J75)+IF(F$2='3. Variables'!$A$11,'3. Variables'!$K75)+IF(F$2='3. Variables'!$A$12,'3. Variables'!$K75)</f>
        <v>791.5</v>
      </c>
      <c r="G63" s="231">
        <f>IF(G$2='3. Variables'!$A$2,'3. Variables'!$B75)+IF(G$2='3. Variables'!$A$3,'3. Variables'!$C75)+IF(G$2='3. Variables'!$A$4,'3. Variables'!$D75)+IF(G$2='3. Variables'!$A$5,'3. Variables'!$E75)+IF(G$2='3. Variables'!$A$6,'3. Variables'!$F75)+IF(G$2='3. Variables'!$A$7,'3. Variables'!$G75)+IF(G$2='3. Variables'!$A$8,'3. Variables'!$H75)+IF(G$2='3. Variables'!$A$9,'3. Variables'!$I75)+IF(G$2='3. Variables'!$A$10,'3. Variables'!$J75)+IF(G$2='3. Variables'!$A$11,'3. Variables'!$K75)+IF(G$2='3. Variables'!$A$12,'3. Variables'!$L75)</f>
        <v>0</v>
      </c>
      <c r="H63" s="420">
        <f>IF(H$2='3. Variables'!$A$2,'3. Variables'!$B75)+IF(H$2='3. Variables'!$A$3,'3. Variables'!$C75)+IF(H$2='3. Variables'!$A$4,'3. Variables'!$D75)+IF(H$2='3. Variables'!$A$5,'3. Variables'!$E75)+IF(H$2='3. Variables'!$A$6,'3. Variables'!$F75)+IF(H$2='3. Variables'!$A$7,'3. Variables'!$G75)+IF(H$2='3. Variables'!$A$8,'3. Variables'!$H75)+IF(H$2='3. Variables'!$A$9,'3. Variables'!$I75)+IF(H$2='3. Variables'!$A$10,'3. Variables'!$J75)+IF(H$2='3. Variables'!$A$11,'3. Variables'!$K75)+IF(H$2='3. Variables'!$A$12,'3. Variables'!$L75)</f>
        <v>31</v>
      </c>
      <c r="I63" s="420">
        <f>IF(I$2='3. Variables'!$A$2,'3. Variables'!$B75)+IF(I$2='3. Variables'!$A$3,'3. Variables'!$C75)+IF(I$2='3. Variables'!$A$4,'3. Variables'!$D75)+IF(I$2='3. Variables'!$A$5,'3. Variables'!$E75)+IF(I$2='3. Variables'!$A$6,'3. Variables'!$F75)+IF(I$2='3. Variables'!$A$7,'3. Variables'!$G75)+IF(I$2='3. Variables'!$A$8,'3. Variables'!$H75)+IF(I$2='3. Variables'!$A$9,'3. Variables'!$I75)+IF(I$2='3. Variables'!$A$10,'3. Variables'!$J75)+IF(I$2='3. Variables'!$A$11,'3. Variables'!$K75)+IF(I$2='3. Variables'!$A$12,'3. Variables'!$L75)</f>
        <v>320</v>
      </c>
      <c r="J63" s="231">
        <f>IF(J$2='3. Variables'!$A$2,'3. Variables'!$B75)+IF(J$2='3. Variables'!$A$3,'3. Variables'!$C75)+IF(J$2='3. Variables'!$A$4,'3. Variables'!$D75)+IF(J$2='3. Variables'!$A$5,'3. Variables'!$E75)+IF(J$2='3. Variables'!$A$6,'3. Variables'!$F75)+IF(J$2='3. Variables'!$A$7,'3. Variables'!$G75)+IF(J$2='3. Variables'!$A$8,'3. Variables'!$H75)+IF(J$2='3. Variables'!$A$9,'3. Variables'!$I75)+IF(J$2='3. Variables'!$A$10,'3. Variables'!$J75)+IF(J$2='3. Variables'!$A$11,'3. Variables'!$K75)+IF(J$2='3. Variables'!$A$12,'3. Variables'!$L75)</f>
        <v>633.6</v>
      </c>
      <c r="K63" s="231">
        <f>IF(K$2='3. Variables'!$A$2,'3. Variables'!$B75)+IF(K$2='3. Variables'!$A$3,'3. Variables'!$C75)+IF(K$2='3. Variables'!$A$4,'3. Variables'!$D75)+IF(K$2='3. Variables'!$A$5,'3. Variables'!$E75)+IF(K$2='3. Variables'!$A$6,'3. Variables'!$F75)+IF(K$2='3. Variables'!$A$7,'3. Variables'!$G75)+IF(K$2='3. Variables'!$A$8,'3. Variables'!$H75)+IF(K$2='3. Variables'!$A$9,'3. Variables'!$I75)+IF(K$2='3. Variables'!$A$10,'3. Variables'!$J75)+IF(K$2='3. Variables'!$A$11,'3. Variables'!$K75)+IF(K$2='3. Variables'!$A$12,'3. Variables'!$L75)</f>
        <v>2212166.7093240004</v>
      </c>
      <c r="L63" s="420">
        <v>61</v>
      </c>
      <c r="M63" s="231"/>
      <c r="N63" s="41"/>
      <c r="O63" s="221">
        <f t="shared" si="2"/>
        <v>9342449.4979594667</v>
      </c>
      <c r="P63" s="223">
        <f t="shared" si="3"/>
        <v>-213057.39204053394</v>
      </c>
      <c r="Q63" s="227">
        <f t="shared" si="4"/>
        <v>-2.2296817373812172E-2</v>
      </c>
      <c r="R63" s="225">
        <f t="shared" si="8"/>
        <v>2.2296817373812172E-2</v>
      </c>
      <c r="S63" s="6"/>
      <c r="T63" s="145" t="s">
        <v>99</v>
      </c>
      <c r="U63" s="145"/>
      <c r="V63" s="145"/>
      <c r="W63" s="145"/>
      <c r="X63" s="145"/>
      <c r="Y63" s="145"/>
    </row>
    <row r="64" spans="1:28">
      <c r="A64" s="51">
        <f t="shared" si="14"/>
        <v>40237</v>
      </c>
      <c r="B64" s="5">
        <v>8513221.6899999995</v>
      </c>
      <c r="C64" s="5">
        <v>0</v>
      </c>
      <c r="D64" s="5"/>
      <c r="E64" s="214">
        <v>8513221.6899999995</v>
      </c>
      <c r="F64" s="231">
        <f>IF(F$2='3. Variables'!$A$2,'3. Variables'!$B76)+IF(F$2='3. Variables'!$A$3,'3. Variables'!$C76)+IF(F$2='3. Variables'!$A$4,'3. Variables'!$D76)+IF(F$2='3. Variables'!$A$5,'3. Variables'!$E76)+IF(F$2='3. Variables'!$A$6,'3. Variables'!$F76)+IF(F$2='3. Variables'!$A$7,'3. Variables'!$G76)+IF(F$2='3. Variables'!$A$8,'3. Variables'!$H76)+IF(F$2='3. Variables'!$A$9,'3. Variables'!$I76)+IF(F$2='3. Variables'!$A$10,'3. Variables'!$J76)+IF(F$2='3. Variables'!$A$11,'3. Variables'!$K76)+IF(F$2='3. Variables'!$A$12,'3. Variables'!$K76)</f>
        <v>680.1</v>
      </c>
      <c r="G64" s="231">
        <f>IF(G$2='3. Variables'!$A$2,'3. Variables'!$B76)+IF(G$2='3. Variables'!$A$3,'3. Variables'!$C76)+IF(G$2='3. Variables'!$A$4,'3. Variables'!$D76)+IF(G$2='3. Variables'!$A$5,'3. Variables'!$E76)+IF(G$2='3. Variables'!$A$6,'3. Variables'!$F76)+IF(G$2='3. Variables'!$A$7,'3. Variables'!$G76)+IF(G$2='3. Variables'!$A$8,'3. Variables'!$H76)+IF(G$2='3. Variables'!$A$9,'3. Variables'!$I76)+IF(G$2='3. Variables'!$A$10,'3. Variables'!$J76)+IF(G$2='3. Variables'!$A$11,'3. Variables'!$K76)+IF(G$2='3. Variables'!$A$12,'3. Variables'!$L76)</f>
        <v>0</v>
      </c>
      <c r="H64" s="420">
        <f>IF(H$2='3. Variables'!$A$2,'3. Variables'!$B76)+IF(H$2='3. Variables'!$A$3,'3. Variables'!$C76)+IF(H$2='3. Variables'!$A$4,'3. Variables'!$D76)+IF(H$2='3. Variables'!$A$5,'3. Variables'!$E76)+IF(H$2='3. Variables'!$A$6,'3. Variables'!$F76)+IF(H$2='3. Variables'!$A$7,'3. Variables'!$G76)+IF(H$2='3. Variables'!$A$8,'3. Variables'!$H76)+IF(H$2='3. Variables'!$A$9,'3. Variables'!$I76)+IF(H$2='3. Variables'!$A$10,'3. Variables'!$J76)+IF(H$2='3. Variables'!$A$11,'3. Variables'!$K76)+IF(H$2='3. Variables'!$A$12,'3. Variables'!$L76)</f>
        <v>28</v>
      </c>
      <c r="I64" s="420">
        <f>IF(I$2='3. Variables'!$A$2,'3. Variables'!$B76)+IF(I$2='3. Variables'!$A$3,'3. Variables'!$C76)+IF(I$2='3. Variables'!$A$4,'3. Variables'!$D76)+IF(I$2='3. Variables'!$A$5,'3. Variables'!$E76)+IF(I$2='3. Variables'!$A$6,'3. Variables'!$F76)+IF(I$2='3. Variables'!$A$7,'3. Variables'!$G76)+IF(I$2='3. Variables'!$A$8,'3. Variables'!$H76)+IF(I$2='3. Variables'!$A$9,'3. Variables'!$I76)+IF(I$2='3. Variables'!$A$10,'3. Variables'!$J76)+IF(I$2='3. Variables'!$A$11,'3. Variables'!$K76)+IF(I$2='3. Variables'!$A$12,'3. Variables'!$L76)</f>
        <v>304</v>
      </c>
      <c r="J64" s="231">
        <f>IF(J$2='3. Variables'!$A$2,'3. Variables'!$B76)+IF(J$2='3. Variables'!$A$3,'3. Variables'!$C76)+IF(J$2='3. Variables'!$A$4,'3. Variables'!$D76)+IF(J$2='3. Variables'!$A$5,'3. Variables'!$E76)+IF(J$2='3. Variables'!$A$6,'3. Variables'!$F76)+IF(J$2='3. Variables'!$A$7,'3. Variables'!$G76)+IF(J$2='3. Variables'!$A$8,'3. Variables'!$H76)+IF(J$2='3. Variables'!$A$9,'3. Variables'!$I76)+IF(J$2='3. Variables'!$A$10,'3. Variables'!$J76)+IF(J$2='3. Variables'!$A$11,'3. Variables'!$K76)+IF(J$2='3. Variables'!$A$12,'3. Variables'!$L76)</f>
        <v>630.5</v>
      </c>
      <c r="K64" s="231">
        <f>IF(K$2='3. Variables'!$A$2,'3. Variables'!$B76)+IF(K$2='3. Variables'!$A$3,'3. Variables'!$C76)+IF(K$2='3. Variables'!$A$4,'3. Variables'!$D76)+IF(K$2='3. Variables'!$A$5,'3. Variables'!$E76)+IF(K$2='3. Variables'!$A$6,'3. Variables'!$F76)+IF(K$2='3. Variables'!$A$7,'3. Variables'!$G76)+IF(K$2='3. Variables'!$A$8,'3. Variables'!$H76)+IF(K$2='3. Variables'!$A$9,'3. Variables'!$I76)+IF(K$2='3. Variables'!$A$10,'3. Variables'!$J76)+IF(K$2='3. Variables'!$A$11,'3. Variables'!$K76)+IF(K$2='3. Variables'!$A$12,'3. Variables'!$L76)</f>
        <v>1973695.1362700001</v>
      </c>
      <c r="L64" s="420">
        <v>62</v>
      </c>
      <c r="M64" s="231"/>
      <c r="N64" s="41"/>
      <c r="O64" s="221">
        <f t="shared" si="2"/>
        <v>8429492.3308926914</v>
      </c>
      <c r="P64" s="223">
        <f t="shared" si="3"/>
        <v>-83729.35910730809</v>
      </c>
      <c r="Q64" s="227">
        <f t="shared" si="4"/>
        <v>-9.8352142298444127E-3</v>
      </c>
      <c r="R64" s="225">
        <f t="shared" si="8"/>
        <v>9.8352142298444127E-3</v>
      </c>
      <c r="S64" s="6"/>
      <c r="T64" s="145"/>
      <c r="U64" s="145"/>
      <c r="V64" s="145"/>
      <c r="W64" s="145"/>
      <c r="X64" s="145"/>
      <c r="Y64" s="145"/>
    </row>
    <row r="65" spans="1:25">
      <c r="A65" s="51">
        <f t="shared" si="14"/>
        <v>40268</v>
      </c>
      <c r="B65" s="5">
        <v>8793380.0600000005</v>
      </c>
      <c r="C65" s="5">
        <v>0</v>
      </c>
      <c r="D65" s="5"/>
      <c r="E65" s="214">
        <v>8793380.0600000005</v>
      </c>
      <c r="F65" s="231">
        <f>IF(F$2='3. Variables'!$A$2,'3. Variables'!$B77)+IF(F$2='3. Variables'!$A$3,'3. Variables'!$C77)+IF(F$2='3. Variables'!$A$4,'3. Variables'!$D77)+IF(F$2='3. Variables'!$A$5,'3. Variables'!$E77)+IF(F$2='3. Variables'!$A$6,'3. Variables'!$F77)+IF(F$2='3. Variables'!$A$7,'3. Variables'!$G77)+IF(F$2='3. Variables'!$A$8,'3. Variables'!$H77)+IF(F$2='3. Variables'!$A$9,'3. Variables'!$I77)+IF(F$2='3. Variables'!$A$10,'3. Variables'!$J77)+IF(F$2='3. Variables'!$A$11,'3. Variables'!$K77)+IF(F$2='3. Variables'!$A$12,'3. Variables'!$K77)</f>
        <v>504.69999999999987</v>
      </c>
      <c r="G65" s="231">
        <f>IF(G$2='3. Variables'!$A$2,'3. Variables'!$B77)+IF(G$2='3. Variables'!$A$3,'3. Variables'!$C77)+IF(G$2='3. Variables'!$A$4,'3. Variables'!$D77)+IF(G$2='3. Variables'!$A$5,'3. Variables'!$E77)+IF(G$2='3. Variables'!$A$6,'3. Variables'!$F77)+IF(G$2='3. Variables'!$A$7,'3. Variables'!$G77)+IF(G$2='3. Variables'!$A$8,'3. Variables'!$H77)+IF(G$2='3. Variables'!$A$9,'3. Variables'!$I77)+IF(G$2='3. Variables'!$A$10,'3. Variables'!$J77)+IF(G$2='3. Variables'!$A$11,'3. Variables'!$K77)+IF(G$2='3. Variables'!$A$12,'3. Variables'!$L77)</f>
        <v>0</v>
      </c>
      <c r="H65" s="420">
        <f>IF(H$2='3. Variables'!$A$2,'3. Variables'!$B77)+IF(H$2='3. Variables'!$A$3,'3. Variables'!$C77)+IF(H$2='3. Variables'!$A$4,'3. Variables'!$D77)+IF(H$2='3. Variables'!$A$5,'3. Variables'!$E77)+IF(H$2='3. Variables'!$A$6,'3. Variables'!$F77)+IF(H$2='3. Variables'!$A$7,'3. Variables'!$G77)+IF(H$2='3. Variables'!$A$8,'3. Variables'!$H77)+IF(H$2='3. Variables'!$A$9,'3. Variables'!$I77)+IF(H$2='3. Variables'!$A$10,'3. Variables'!$J77)+IF(H$2='3. Variables'!$A$11,'3. Variables'!$K77)+IF(H$2='3. Variables'!$A$12,'3. Variables'!$L77)</f>
        <v>31</v>
      </c>
      <c r="I65" s="420">
        <f>IF(I$2='3. Variables'!$A$2,'3. Variables'!$B77)+IF(I$2='3. Variables'!$A$3,'3. Variables'!$C77)+IF(I$2='3. Variables'!$A$4,'3. Variables'!$D77)+IF(I$2='3. Variables'!$A$5,'3. Variables'!$E77)+IF(I$2='3. Variables'!$A$6,'3. Variables'!$F77)+IF(I$2='3. Variables'!$A$7,'3. Variables'!$G77)+IF(I$2='3. Variables'!$A$8,'3. Variables'!$H77)+IF(I$2='3. Variables'!$A$9,'3. Variables'!$I77)+IF(I$2='3. Variables'!$A$10,'3. Variables'!$J77)+IF(I$2='3. Variables'!$A$11,'3. Variables'!$K77)+IF(I$2='3. Variables'!$A$12,'3. Variables'!$L77)</f>
        <v>368</v>
      </c>
      <c r="J65" s="231">
        <f>IF(J$2='3. Variables'!$A$2,'3. Variables'!$B77)+IF(J$2='3. Variables'!$A$3,'3. Variables'!$C77)+IF(J$2='3. Variables'!$A$4,'3. Variables'!$D77)+IF(J$2='3. Variables'!$A$5,'3. Variables'!$E77)+IF(J$2='3. Variables'!$A$6,'3. Variables'!$F77)+IF(J$2='3. Variables'!$A$7,'3. Variables'!$G77)+IF(J$2='3. Variables'!$A$8,'3. Variables'!$H77)+IF(J$2='3. Variables'!$A$9,'3. Variables'!$I77)+IF(J$2='3. Variables'!$A$10,'3. Variables'!$J77)+IF(J$2='3. Variables'!$A$11,'3. Variables'!$K77)+IF(J$2='3. Variables'!$A$12,'3. Variables'!$L77)</f>
        <v>627.5</v>
      </c>
      <c r="K65" s="231">
        <f>IF(K$2='3. Variables'!$A$2,'3. Variables'!$B77)+IF(K$2='3. Variables'!$A$3,'3. Variables'!$C77)+IF(K$2='3. Variables'!$A$4,'3. Variables'!$D77)+IF(K$2='3. Variables'!$A$5,'3. Variables'!$E77)+IF(K$2='3. Variables'!$A$6,'3. Variables'!$F77)+IF(K$2='3. Variables'!$A$7,'3. Variables'!$G77)+IF(K$2='3. Variables'!$A$8,'3. Variables'!$H77)+IF(K$2='3. Variables'!$A$9,'3. Variables'!$I77)+IF(K$2='3. Variables'!$A$10,'3. Variables'!$J77)+IF(K$2='3. Variables'!$A$11,'3. Variables'!$K77)+IF(K$2='3. Variables'!$A$12,'3. Variables'!$L77)</f>
        <v>2333569.5676020002</v>
      </c>
      <c r="L65" s="420">
        <v>63</v>
      </c>
      <c r="M65" s="231"/>
      <c r="N65" s="41"/>
      <c r="O65" s="221">
        <f t="shared" si="2"/>
        <v>8881928.7934269942</v>
      </c>
      <c r="P65" s="223">
        <f t="shared" si="3"/>
        <v>88548.733426993713</v>
      </c>
      <c r="Q65" s="227">
        <f t="shared" si="4"/>
        <v>1.0069931337301222E-2</v>
      </c>
      <c r="R65" s="225">
        <f t="shared" si="8"/>
        <v>1.0069931337301222E-2</v>
      </c>
      <c r="S65" s="6"/>
      <c r="T65" s="81" t="s">
        <v>91</v>
      </c>
      <c r="U65" s="81" t="s">
        <v>100</v>
      </c>
      <c r="V65" s="131" t="s">
        <v>93</v>
      </c>
      <c r="W65" s="145"/>
      <c r="X65" s="145"/>
      <c r="Y65" s="145"/>
    </row>
    <row r="66" spans="1:25">
      <c r="A66" s="51">
        <f t="shared" si="14"/>
        <v>40298</v>
      </c>
      <c r="B66" s="5">
        <v>7779666.8399999999</v>
      </c>
      <c r="C66" s="5">
        <v>0</v>
      </c>
      <c r="D66" s="5"/>
      <c r="E66" s="214">
        <v>7779666.8399999999</v>
      </c>
      <c r="F66" s="231">
        <f>IF(F$2='3. Variables'!$A$2,'3. Variables'!$B78)+IF(F$2='3. Variables'!$A$3,'3. Variables'!$C78)+IF(F$2='3. Variables'!$A$4,'3. Variables'!$D78)+IF(F$2='3. Variables'!$A$5,'3. Variables'!$E78)+IF(F$2='3. Variables'!$A$6,'3. Variables'!$F78)+IF(F$2='3. Variables'!$A$7,'3. Variables'!$G78)+IF(F$2='3. Variables'!$A$8,'3. Variables'!$H78)+IF(F$2='3. Variables'!$A$9,'3. Variables'!$I78)+IF(F$2='3. Variables'!$A$10,'3. Variables'!$J78)+IF(F$2='3. Variables'!$A$11,'3. Variables'!$K78)+IF(F$2='3. Variables'!$A$12,'3. Variables'!$K78)</f>
        <v>273.20000000000005</v>
      </c>
      <c r="G66" s="231">
        <f>IF(G$2='3. Variables'!$A$2,'3. Variables'!$B78)+IF(G$2='3. Variables'!$A$3,'3. Variables'!$C78)+IF(G$2='3. Variables'!$A$4,'3. Variables'!$D78)+IF(G$2='3. Variables'!$A$5,'3. Variables'!$E78)+IF(G$2='3. Variables'!$A$6,'3. Variables'!$F78)+IF(G$2='3. Variables'!$A$7,'3. Variables'!$G78)+IF(G$2='3. Variables'!$A$8,'3. Variables'!$H78)+IF(G$2='3. Variables'!$A$9,'3. Variables'!$I78)+IF(G$2='3. Variables'!$A$10,'3. Variables'!$J78)+IF(G$2='3. Variables'!$A$11,'3. Variables'!$K78)+IF(G$2='3. Variables'!$A$12,'3. Variables'!$L78)</f>
        <v>1</v>
      </c>
      <c r="H66" s="420">
        <f>IF(H$2='3. Variables'!$A$2,'3. Variables'!$B78)+IF(H$2='3. Variables'!$A$3,'3. Variables'!$C78)+IF(H$2='3. Variables'!$A$4,'3. Variables'!$D78)+IF(H$2='3. Variables'!$A$5,'3. Variables'!$E78)+IF(H$2='3. Variables'!$A$6,'3. Variables'!$F78)+IF(H$2='3. Variables'!$A$7,'3. Variables'!$G78)+IF(H$2='3. Variables'!$A$8,'3. Variables'!$H78)+IF(H$2='3. Variables'!$A$9,'3. Variables'!$I78)+IF(H$2='3. Variables'!$A$10,'3. Variables'!$J78)+IF(H$2='3. Variables'!$A$11,'3. Variables'!$K78)+IF(H$2='3. Variables'!$A$12,'3. Variables'!$L78)</f>
        <v>30</v>
      </c>
      <c r="I66" s="420">
        <f>IF(I$2='3. Variables'!$A$2,'3. Variables'!$B78)+IF(I$2='3. Variables'!$A$3,'3. Variables'!$C78)+IF(I$2='3. Variables'!$A$4,'3. Variables'!$D78)+IF(I$2='3. Variables'!$A$5,'3. Variables'!$E78)+IF(I$2='3. Variables'!$A$6,'3. Variables'!$F78)+IF(I$2='3. Variables'!$A$7,'3. Variables'!$G78)+IF(I$2='3. Variables'!$A$8,'3. Variables'!$H78)+IF(I$2='3. Variables'!$A$9,'3. Variables'!$I78)+IF(I$2='3. Variables'!$A$10,'3. Variables'!$J78)+IF(I$2='3. Variables'!$A$11,'3. Variables'!$K78)+IF(I$2='3. Variables'!$A$12,'3. Variables'!$L78)</f>
        <v>320</v>
      </c>
      <c r="J66" s="231">
        <f>IF(J$2='3. Variables'!$A$2,'3. Variables'!$B78)+IF(J$2='3. Variables'!$A$3,'3. Variables'!$C78)+IF(J$2='3. Variables'!$A$4,'3. Variables'!$D78)+IF(J$2='3. Variables'!$A$5,'3. Variables'!$E78)+IF(J$2='3. Variables'!$A$6,'3. Variables'!$F78)+IF(J$2='3. Variables'!$A$7,'3. Variables'!$G78)+IF(J$2='3. Variables'!$A$8,'3. Variables'!$H78)+IF(J$2='3. Variables'!$A$9,'3. Variables'!$I78)+IF(J$2='3. Variables'!$A$10,'3. Variables'!$J78)+IF(J$2='3. Variables'!$A$11,'3. Variables'!$K78)+IF(J$2='3. Variables'!$A$12,'3. Variables'!$L78)</f>
        <v>631.6</v>
      </c>
      <c r="K66" s="231">
        <f>IF(K$2='3. Variables'!$A$2,'3. Variables'!$B78)+IF(K$2='3. Variables'!$A$3,'3. Variables'!$C78)+IF(K$2='3. Variables'!$A$4,'3. Variables'!$D78)+IF(K$2='3. Variables'!$A$5,'3. Variables'!$E78)+IF(K$2='3. Variables'!$A$6,'3. Variables'!$F78)+IF(K$2='3. Variables'!$A$7,'3. Variables'!$G78)+IF(K$2='3. Variables'!$A$8,'3. Variables'!$H78)+IF(K$2='3. Variables'!$A$9,'3. Variables'!$I78)+IF(K$2='3. Variables'!$A$10,'3. Variables'!$J78)+IF(K$2='3. Variables'!$A$11,'3. Variables'!$K78)+IF(K$2='3. Variables'!$A$12,'3. Variables'!$L78)</f>
        <v>2176410.2768590003</v>
      </c>
      <c r="L66" s="420">
        <v>64</v>
      </c>
      <c r="M66" s="231"/>
      <c r="N66" s="41"/>
      <c r="O66" s="221">
        <f t="shared" si="2"/>
        <v>7841524.6926568802</v>
      </c>
      <c r="P66" s="223">
        <f t="shared" si="3"/>
        <v>61857.852656880394</v>
      </c>
      <c r="Q66" s="227">
        <f t="shared" si="4"/>
        <v>7.9512212963711425E-3</v>
      </c>
      <c r="R66" s="225">
        <f t="shared" si="8"/>
        <v>7.9512212963711425E-3</v>
      </c>
      <c r="S66" s="6"/>
      <c r="T66" s="126">
        <v>2015</v>
      </c>
      <c r="U66" s="97">
        <f>SUM(O123:O134)</f>
        <v>111874945.39821737</v>
      </c>
      <c r="V66" s="88">
        <f>(U66-U58)/U58</f>
        <v>-4.8529093340659085E-3</v>
      </c>
      <c r="W66" s="145"/>
      <c r="X66" s="145"/>
      <c r="Y66" s="145"/>
    </row>
    <row r="67" spans="1:25">
      <c r="A67" s="51">
        <f t="shared" si="14"/>
        <v>40329</v>
      </c>
      <c r="B67" s="5">
        <v>8100890.54</v>
      </c>
      <c r="C67" s="5">
        <v>0</v>
      </c>
      <c r="D67" s="5"/>
      <c r="E67" s="214">
        <v>8100890.54</v>
      </c>
      <c r="F67" s="231">
        <f>IF(F$2='3. Variables'!$A$2,'3. Variables'!$B79)+IF(F$2='3. Variables'!$A$3,'3. Variables'!$C79)+IF(F$2='3. Variables'!$A$4,'3. Variables'!$D79)+IF(F$2='3. Variables'!$A$5,'3. Variables'!$E79)+IF(F$2='3. Variables'!$A$6,'3. Variables'!$F79)+IF(F$2='3. Variables'!$A$7,'3. Variables'!$G79)+IF(F$2='3. Variables'!$A$8,'3. Variables'!$H79)+IF(F$2='3. Variables'!$A$9,'3. Variables'!$I79)+IF(F$2='3. Variables'!$A$10,'3. Variables'!$J79)+IF(F$2='3. Variables'!$A$11,'3. Variables'!$K79)+IF(F$2='3. Variables'!$A$12,'3. Variables'!$K79)</f>
        <v>148.19999999999996</v>
      </c>
      <c r="G67" s="231">
        <f>IF(G$2='3. Variables'!$A$2,'3. Variables'!$B79)+IF(G$2='3. Variables'!$A$3,'3. Variables'!$C79)+IF(G$2='3. Variables'!$A$4,'3. Variables'!$D79)+IF(G$2='3. Variables'!$A$5,'3. Variables'!$E79)+IF(G$2='3. Variables'!$A$6,'3. Variables'!$F79)+IF(G$2='3. Variables'!$A$7,'3. Variables'!$G79)+IF(G$2='3. Variables'!$A$8,'3. Variables'!$H79)+IF(G$2='3. Variables'!$A$9,'3. Variables'!$I79)+IF(G$2='3. Variables'!$A$10,'3. Variables'!$J79)+IF(G$2='3. Variables'!$A$11,'3. Variables'!$K79)+IF(G$2='3. Variables'!$A$12,'3. Variables'!$L79)</f>
        <v>24</v>
      </c>
      <c r="H67" s="420">
        <f>IF(H$2='3. Variables'!$A$2,'3. Variables'!$B79)+IF(H$2='3. Variables'!$A$3,'3. Variables'!$C79)+IF(H$2='3. Variables'!$A$4,'3. Variables'!$D79)+IF(H$2='3. Variables'!$A$5,'3. Variables'!$E79)+IF(H$2='3. Variables'!$A$6,'3. Variables'!$F79)+IF(H$2='3. Variables'!$A$7,'3. Variables'!$G79)+IF(H$2='3. Variables'!$A$8,'3. Variables'!$H79)+IF(H$2='3. Variables'!$A$9,'3. Variables'!$I79)+IF(H$2='3. Variables'!$A$10,'3. Variables'!$J79)+IF(H$2='3. Variables'!$A$11,'3. Variables'!$K79)+IF(H$2='3. Variables'!$A$12,'3. Variables'!$L79)</f>
        <v>31</v>
      </c>
      <c r="I67" s="420">
        <f>IF(I$2='3. Variables'!$A$2,'3. Variables'!$B79)+IF(I$2='3. Variables'!$A$3,'3. Variables'!$C79)+IF(I$2='3. Variables'!$A$4,'3. Variables'!$D79)+IF(I$2='3. Variables'!$A$5,'3. Variables'!$E79)+IF(I$2='3. Variables'!$A$6,'3. Variables'!$F79)+IF(I$2='3. Variables'!$A$7,'3. Variables'!$G79)+IF(I$2='3. Variables'!$A$8,'3. Variables'!$H79)+IF(I$2='3. Variables'!$A$9,'3. Variables'!$I79)+IF(I$2='3. Variables'!$A$10,'3. Variables'!$J79)+IF(I$2='3. Variables'!$A$11,'3. Variables'!$K79)+IF(I$2='3. Variables'!$A$12,'3. Variables'!$L79)</f>
        <v>320</v>
      </c>
      <c r="J67" s="231">
        <f>IF(J$2='3. Variables'!$A$2,'3. Variables'!$B79)+IF(J$2='3. Variables'!$A$3,'3. Variables'!$C79)+IF(J$2='3. Variables'!$A$4,'3. Variables'!$D79)+IF(J$2='3. Variables'!$A$5,'3. Variables'!$E79)+IF(J$2='3. Variables'!$A$6,'3. Variables'!$F79)+IF(J$2='3. Variables'!$A$7,'3. Variables'!$G79)+IF(J$2='3. Variables'!$A$8,'3. Variables'!$H79)+IF(J$2='3. Variables'!$A$9,'3. Variables'!$I79)+IF(J$2='3. Variables'!$A$10,'3. Variables'!$J79)+IF(J$2='3. Variables'!$A$11,'3. Variables'!$K79)+IF(J$2='3. Variables'!$A$12,'3. Variables'!$L79)</f>
        <v>641.5</v>
      </c>
      <c r="K67" s="231">
        <f>IF(K$2='3. Variables'!$A$2,'3. Variables'!$B79)+IF(K$2='3. Variables'!$A$3,'3. Variables'!$C79)+IF(K$2='3. Variables'!$A$4,'3. Variables'!$D79)+IF(K$2='3. Variables'!$A$5,'3. Variables'!$E79)+IF(K$2='3. Variables'!$A$6,'3. Variables'!$F79)+IF(K$2='3. Variables'!$A$7,'3. Variables'!$G79)+IF(K$2='3. Variables'!$A$8,'3. Variables'!$H79)+IF(K$2='3. Variables'!$A$9,'3. Variables'!$I79)+IF(K$2='3. Variables'!$A$10,'3. Variables'!$J79)+IF(K$2='3. Variables'!$A$11,'3. Variables'!$K79)+IF(K$2='3. Variables'!$A$12,'3. Variables'!$L79)</f>
        <v>2343664.320179</v>
      </c>
      <c r="L67" s="420">
        <v>65</v>
      </c>
      <c r="M67" s="231"/>
      <c r="N67" s="41"/>
      <c r="O67" s="221">
        <f t="shared" si="2"/>
        <v>7983365.4861292727</v>
      </c>
      <c r="P67" s="223">
        <f t="shared" si="3"/>
        <v>-117525.05387072731</v>
      </c>
      <c r="Q67" s="227">
        <f t="shared" si="4"/>
        <v>-1.4507670890060848E-2</v>
      </c>
      <c r="R67" s="225">
        <f t="shared" si="8"/>
        <v>1.4507670890060848E-2</v>
      </c>
      <c r="S67" s="6"/>
      <c r="T67" s="126">
        <v>2016</v>
      </c>
      <c r="U67" s="97">
        <f>SUM(O135:O146)</f>
        <v>113503938.53592539</v>
      </c>
      <c r="V67" s="88">
        <f>(U67-U66)/U66</f>
        <v>1.456083962239842E-2</v>
      </c>
      <c r="W67" s="145"/>
      <c r="X67" s="145"/>
      <c r="Y67" s="145"/>
    </row>
    <row r="68" spans="1:25">
      <c r="A68" s="51">
        <f t="shared" si="14"/>
        <v>40359</v>
      </c>
      <c r="B68" s="5">
        <v>7984499.2199999997</v>
      </c>
      <c r="C68" s="5">
        <v>0</v>
      </c>
      <c r="D68" s="5"/>
      <c r="E68" s="214">
        <v>7984499.2199999997</v>
      </c>
      <c r="F68" s="231">
        <f>IF(F$2='3. Variables'!$A$2,'3. Variables'!$B80)+IF(F$2='3. Variables'!$A$3,'3. Variables'!$C80)+IF(F$2='3. Variables'!$A$4,'3. Variables'!$D80)+IF(F$2='3. Variables'!$A$5,'3. Variables'!$E80)+IF(F$2='3. Variables'!$A$6,'3. Variables'!$F80)+IF(F$2='3. Variables'!$A$7,'3. Variables'!$G80)+IF(F$2='3. Variables'!$A$8,'3. Variables'!$H80)+IF(F$2='3. Variables'!$A$9,'3. Variables'!$I80)+IF(F$2='3. Variables'!$A$10,'3. Variables'!$J80)+IF(F$2='3. Variables'!$A$11,'3. Variables'!$K80)+IF(F$2='3. Variables'!$A$12,'3. Variables'!$K80)</f>
        <v>55.233333333333327</v>
      </c>
      <c r="G68" s="231">
        <f>IF(G$2='3. Variables'!$A$2,'3. Variables'!$B80)+IF(G$2='3. Variables'!$A$3,'3. Variables'!$C80)+IF(G$2='3. Variables'!$A$4,'3. Variables'!$D80)+IF(G$2='3. Variables'!$A$5,'3. Variables'!$E80)+IF(G$2='3. Variables'!$A$6,'3. Variables'!$F80)+IF(G$2='3. Variables'!$A$7,'3. Variables'!$G80)+IF(G$2='3. Variables'!$A$8,'3. Variables'!$H80)+IF(G$2='3. Variables'!$A$9,'3. Variables'!$I80)+IF(G$2='3. Variables'!$A$10,'3. Variables'!$J80)+IF(G$2='3. Variables'!$A$11,'3. Variables'!$K80)+IF(G$2='3. Variables'!$A$12,'3. Variables'!$L80)</f>
        <v>18.7</v>
      </c>
      <c r="H68" s="420">
        <f>IF(H$2='3. Variables'!$A$2,'3. Variables'!$B80)+IF(H$2='3. Variables'!$A$3,'3. Variables'!$C80)+IF(H$2='3. Variables'!$A$4,'3. Variables'!$D80)+IF(H$2='3. Variables'!$A$5,'3. Variables'!$E80)+IF(H$2='3. Variables'!$A$6,'3. Variables'!$F80)+IF(H$2='3. Variables'!$A$7,'3. Variables'!$G80)+IF(H$2='3. Variables'!$A$8,'3. Variables'!$H80)+IF(H$2='3. Variables'!$A$9,'3. Variables'!$I80)+IF(H$2='3. Variables'!$A$10,'3. Variables'!$J80)+IF(H$2='3. Variables'!$A$11,'3. Variables'!$K80)+IF(H$2='3. Variables'!$A$12,'3. Variables'!$L80)</f>
        <v>30</v>
      </c>
      <c r="I68" s="420">
        <f>IF(I$2='3. Variables'!$A$2,'3. Variables'!$B80)+IF(I$2='3. Variables'!$A$3,'3. Variables'!$C80)+IF(I$2='3. Variables'!$A$4,'3. Variables'!$D80)+IF(I$2='3. Variables'!$A$5,'3. Variables'!$E80)+IF(I$2='3. Variables'!$A$6,'3. Variables'!$F80)+IF(I$2='3. Variables'!$A$7,'3. Variables'!$G80)+IF(I$2='3. Variables'!$A$8,'3. Variables'!$H80)+IF(I$2='3. Variables'!$A$9,'3. Variables'!$I80)+IF(I$2='3. Variables'!$A$10,'3. Variables'!$J80)+IF(I$2='3. Variables'!$A$11,'3. Variables'!$K80)+IF(I$2='3. Variables'!$A$12,'3. Variables'!$L80)</f>
        <v>352</v>
      </c>
      <c r="J68" s="231">
        <f>IF(J$2='3. Variables'!$A$2,'3. Variables'!$B80)+IF(J$2='3. Variables'!$A$3,'3. Variables'!$C80)+IF(J$2='3. Variables'!$A$4,'3. Variables'!$D80)+IF(J$2='3. Variables'!$A$5,'3. Variables'!$E80)+IF(J$2='3. Variables'!$A$6,'3. Variables'!$F80)+IF(J$2='3. Variables'!$A$7,'3. Variables'!$G80)+IF(J$2='3. Variables'!$A$8,'3. Variables'!$H80)+IF(J$2='3. Variables'!$A$9,'3. Variables'!$I80)+IF(J$2='3. Variables'!$A$10,'3. Variables'!$J80)+IF(J$2='3. Variables'!$A$11,'3. Variables'!$K80)+IF(J$2='3. Variables'!$A$12,'3. Variables'!$L80)</f>
        <v>657.2</v>
      </c>
      <c r="K68" s="231">
        <f>IF(K$2='3. Variables'!$A$2,'3. Variables'!$B80)+IF(K$2='3. Variables'!$A$3,'3. Variables'!$C80)+IF(K$2='3. Variables'!$A$4,'3. Variables'!$D80)+IF(K$2='3. Variables'!$A$5,'3. Variables'!$E80)+IF(K$2='3. Variables'!$A$6,'3. Variables'!$F80)+IF(K$2='3. Variables'!$A$7,'3. Variables'!$G80)+IF(K$2='3. Variables'!$A$8,'3. Variables'!$H80)+IF(K$2='3. Variables'!$A$9,'3. Variables'!$I80)+IF(K$2='3. Variables'!$A$10,'3. Variables'!$J80)+IF(K$2='3. Variables'!$A$11,'3. Variables'!$K80)+IF(K$2='3. Variables'!$A$12,'3. Variables'!$L80)</f>
        <v>2300956.25526</v>
      </c>
      <c r="L68" s="420">
        <v>66</v>
      </c>
      <c r="M68" s="231"/>
      <c r="N68" s="41"/>
      <c r="O68" s="221">
        <f t="shared" ref="O68:O131" si="15">$U$18+$U$19*F68+$U$20*G68+$U$21*H68+$U$22*I68+$U$23*J68+$U$24*K68+$U$25*L68</f>
        <v>7756638.0296745347</v>
      </c>
      <c r="P68" s="223">
        <f t="shared" ref="P68:P122" si="16">O68-E68</f>
        <v>-227861.19032546505</v>
      </c>
      <c r="Q68" s="227">
        <f t="shared" ref="Q68:Q122" si="17">P68/E68</f>
        <v>-2.8537943839321341E-2</v>
      </c>
      <c r="R68" s="225">
        <f t="shared" si="8"/>
        <v>2.8537943839321341E-2</v>
      </c>
      <c r="S68" s="6"/>
      <c r="T68" s="145"/>
      <c r="U68" s="145"/>
      <c r="V68" s="145"/>
      <c r="W68" s="145"/>
      <c r="X68" s="145"/>
      <c r="Y68" s="145"/>
    </row>
    <row r="69" spans="1:25">
      <c r="A69" s="51">
        <f t="shared" si="14"/>
        <v>40390</v>
      </c>
      <c r="B69" s="5">
        <v>8350976.0699999994</v>
      </c>
      <c r="C69" s="5">
        <v>0</v>
      </c>
      <c r="D69" s="5"/>
      <c r="E69" s="214">
        <v>8350976.0699999994</v>
      </c>
      <c r="F69" s="231">
        <f>IF(F$2='3. Variables'!$A$2,'3. Variables'!$B81)+IF(F$2='3. Variables'!$A$3,'3. Variables'!$C81)+IF(F$2='3. Variables'!$A$4,'3. Variables'!$D81)+IF(F$2='3. Variables'!$A$5,'3. Variables'!$E81)+IF(F$2='3. Variables'!$A$6,'3. Variables'!$F81)+IF(F$2='3. Variables'!$A$7,'3. Variables'!$G81)+IF(F$2='3. Variables'!$A$8,'3. Variables'!$H81)+IF(F$2='3. Variables'!$A$9,'3. Variables'!$I81)+IF(F$2='3. Variables'!$A$10,'3. Variables'!$J81)+IF(F$2='3. Variables'!$A$11,'3. Variables'!$K81)+IF(F$2='3. Variables'!$A$12,'3. Variables'!$K81)</f>
        <v>12.7</v>
      </c>
      <c r="G69" s="231">
        <f>IF(G$2='3. Variables'!$A$2,'3. Variables'!$B81)+IF(G$2='3. Variables'!$A$3,'3. Variables'!$C81)+IF(G$2='3. Variables'!$A$4,'3. Variables'!$D81)+IF(G$2='3. Variables'!$A$5,'3. Variables'!$E81)+IF(G$2='3. Variables'!$A$6,'3. Variables'!$F81)+IF(G$2='3. Variables'!$A$7,'3. Variables'!$G81)+IF(G$2='3. Variables'!$A$8,'3. Variables'!$H81)+IF(G$2='3. Variables'!$A$9,'3. Variables'!$I81)+IF(G$2='3. Variables'!$A$10,'3. Variables'!$J81)+IF(G$2='3. Variables'!$A$11,'3. Variables'!$K81)+IF(G$2='3. Variables'!$A$12,'3. Variables'!$L81)</f>
        <v>89.7</v>
      </c>
      <c r="H69" s="420">
        <f>IF(H$2='3. Variables'!$A$2,'3. Variables'!$B81)+IF(H$2='3. Variables'!$A$3,'3. Variables'!$C81)+IF(H$2='3. Variables'!$A$4,'3. Variables'!$D81)+IF(H$2='3. Variables'!$A$5,'3. Variables'!$E81)+IF(H$2='3. Variables'!$A$6,'3. Variables'!$F81)+IF(H$2='3. Variables'!$A$7,'3. Variables'!$G81)+IF(H$2='3. Variables'!$A$8,'3. Variables'!$H81)+IF(H$2='3. Variables'!$A$9,'3. Variables'!$I81)+IF(H$2='3. Variables'!$A$10,'3. Variables'!$J81)+IF(H$2='3. Variables'!$A$11,'3. Variables'!$K81)+IF(H$2='3. Variables'!$A$12,'3. Variables'!$L81)</f>
        <v>31</v>
      </c>
      <c r="I69" s="420">
        <f>IF(I$2='3. Variables'!$A$2,'3. Variables'!$B81)+IF(I$2='3. Variables'!$A$3,'3. Variables'!$C81)+IF(I$2='3. Variables'!$A$4,'3. Variables'!$D81)+IF(I$2='3. Variables'!$A$5,'3. Variables'!$E81)+IF(I$2='3. Variables'!$A$6,'3. Variables'!$F81)+IF(I$2='3. Variables'!$A$7,'3. Variables'!$G81)+IF(I$2='3. Variables'!$A$8,'3. Variables'!$H81)+IF(I$2='3. Variables'!$A$9,'3. Variables'!$I81)+IF(I$2='3. Variables'!$A$10,'3. Variables'!$J81)+IF(I$2='3. Variables'!$A$11,'3. Variables'!$K81)+IF(I$2='3. Variables'!$A$12,'3. Variables'!$L81)</f>
        <v>336</v>
      </c>
      <c r="J69" s="231">
        <f>IF(J$2='3. Variables'!$A$2,'3. Variables'!$B81)+IF(J$2='3. Variables'!$A$3,'3. Variables'!$C81)+IF(J$2='3. Variables'!$A$4,'3. Variables'!$D81)+IF(J$2='3. Variables'!$A$5,'3. Variables'!$E81)+IF(J$2='3. Variables'!$A$6,'3. Variables'!$F81)+IF(J$2='3. Variables'!$A$7,'3. Variables'!$G81)+IF(J$2='3. Variables'!$A$8,'3. Variables'!$H81)+IF(J$2='3. Variables'!$A$9,'3. Variables'!$I81)+IF(J$2='3. Variables'!$A$10,'3. Variables'!$J81)+IF(J$2='3. Variables'!$A$11,'3. Variables'!$K81)+IF(J$2='3. Variables'!$A$12,'3. Variables'!$L81)</f>
        <v>669.8</v>
      </c>
      <c r="K69" s="231">
        <f>IF(K$2='3. Variables'!$A$2,'3. Variables'!$B81)+IF(K$2='3. Variables'!$A$3,'3. Variables'!$C81)+IF(K$2='3. Variables'!$A$4,'3. Variables'!$D81)+IF(K$2='3. Variables'!$A$5,'3. Variables'!$E81)+IF(K$2='3. Variables'!$A$6,'3. Variables'!$F81)+IF(K$2='3. Variables'!$A$7,'3. Variables'!$G81)+IF(K$2='3. Variables'!$A$8,'3. Variables'!$H81)+IF(K$2='3. Variables'!$A$9,'3. Variables'!$I81)+IF(K$2='3. Variables'!$A$10,'3. Variables'!$J81)+IF(K$2='3. Variables'!$A$11,'3. Variables'!$K81)+IF(K$2='3. Variables'!$A$12,'3. Variables'!$L81)</f>
        <v>2325624.3511150004</v>
      </c>
      <c r="L69" s="420">
        <v>67</v>
      </c>
      <c r="M69" s="231"/>
      <c r="N69" s="41"/>
      <c r="O69" s="221">
        <f t="shared" si="15"/>
        <v>8368295.9290929008</v>
      </c>
      <c r="P69" s="223">
        <f t="shared" si="16"/>
        <v>17319.859092901461</v>
      </c>
      <c r="Q69" s="227">
        <f t="shared" si="17"/>
        <v>2.0739921833953312E-3</v>
      </c>
      <c r="R69" s="225">
        <f t="shared" si="8"/>
        <v>2.0739921833953312E-3</v>
      </c>
      <c r="S69" s="6"/>
      <c r="T69" s="6"/>
    </row>
    <row r="70" spans="1:25">
      <c r="A70" s="51">
        <f t="shared" si="14"/>
        <v>40421</v>
      </c>
      <c r="B70" s="5">
        <v>8692121.8900000006</v>
      </c>
      <c r="C70" s="5">
        <v>0</v>
      </c>
      <c r="D70" s="5"/>
      <c r="E70" s="214">
        <v>8692121.8900000006</v>
      </c>
      <c r="F70" s="231">
        <f>IF(F$2='3. Variables'!$A$2,'3. Variables'!$B82)+IF(F$2='3. Variables'!$A$3,'3. Variables'!$C82)+IF(F$2='3. Variables'!$A$4,'3. Variables'!$D82)+IF(F$2='3. Variables'!$A$5,'3. Variables'!$E82)+IF(F$2='3. Variables'!$A$6,'3. Variables'!$F82)+IF(F$2='3. Variables'!$A$7,'3. Variables'!$G82)+IF(F$2='3. Variables'!$A$8,'3. Variables'!$H82)+IF(F$2='3. Variables'!$A$9,'3. Variables'!$I82)+IF(F$2='3. Variables'!$A$10,'3. Variables'!$J82)+IF(F$2='3. Variables'!$A$11,'3. Variables'!$K82)+IF(F$2='3. Variables'!$A$12,'3. Variables'!$K82)</f>
        <v>19.299999999999997</v>
      </c>
      <c r="G70" s="231">
        <f>IF(G$2='3. Variables'!$A$2,'3. Variables'!$B82)+IF(G$2='3. Variables'!$A$3,'3. Variables'!$C82)+IF(G$2='3. Variables'!$A$4,'3. Variables'!$D82)+IF(G$2='3. Variables'!$A$5,'3. Variables'!$E82)+IF(G$2='3. Variables'!$A$6,'3. Variables'!$F82)+IF(G$2='3. Variables'!$A$7,'3. Variables'!$G82)+IF(G$2='3. Variables'!$A$8,'3. Variables'!$H82)+IF(G$2='3. Variables'!$A$9,'3. Variables'!$I82)+IF(G$2='3. Variables'!$A$10,'3. Variables'!$J82)+IF(G$2='3. Variables'!$A$11,'3. Variables'!$K82)+IF(G$2='3. Variables'!$A$12,'3. Variables'!$L82)</f>
        <v>82.000000000000014</v>
      </c>
      <c r="H70" s="420">
        <f>IF(H$2='3. Variables'!$A$2,'3. Variables'!$B82)+IF(H$2='3. Variables'!$A$3,'3. Variables'!$C82)+IF(H$2='3. Variables'!$A$4,'3. Variables'!$D82)+IF(H$2='3. Variables'!$A$5,'3. Variables'!$E82)+IF(H$2='3. Variables'!$A$6,'3. Variables'!$F82)+IF(H$2='3. Variables'!$A$7,'3. Variables'!$G82)+IF(H$2='3. Variables'!$A$8,'3. Variables'!$H82)+IF(H$2='3. Variables'!$A$9,'3. Variables'!$I82)+IF(H$2='3. Variables'!$A$10,'3. Variables'!$J82)+IF(H$2='3. Variables'!$A$11,'3. Variables'!$K82)+IF(H$2='3. Variables'!$A$12,'3. Variables'!$L82)</f>
        <v>31</v>
      </c>
      <c r="I70" s="420">
        <f>IF(I$2='3. Variables'!$A$2,'3. Variables'!$B82)+IF(I$2='3. Variables'!$A$3,'3. Variables'!$C82)+IF(I$2='3. Variables'!$A$4,'3. Variables'!$D82)+IF(I$2='3. Variables'!$A$5,'3. Variables'!$E82)+IF(I$2='3. Variables'!$A$6,'3. Variables'!$F82)+IF(I$2='3. Variables'!$A$7,'3. Variables'!$G82)+IF(I$2='3. Variables'!$A$8,'3. Variables'!$H82)+IF(I$2='3. Variables'!$A$9,'3. Variables'!$I82)+IF(I$2='3. Variables'!$A$10,'3. Variables'!$J82)+IF(I$2='3. Variables'!$A$11,'3. Variables'!$K82)+IF(I$2='3. Variables'!$A$12,'3. Variables'!$L82)</f>
        <v>336</v>
      </c>
      <c r="J70" s="231">
        <f>IF(J$2='3. Variables'!$A$2,'3. Variables'!$B82)+IF(J$2='3. Variables'!$A$3,'3. Variables'!$C82)+IF(J$2='3. Variables'!$A$4,'3. Variables'!$D82)+IF(J$2='3. Variables'!$A$5,'3. Variables'!$E82)+IF(J$2='3. Variables'!$A$6,'3. Variables'!$F82)+IF(J$2='3. Variables'!$A$7,'3. Variables'!$G82)+IF(J$2='3. Variables'!$A$8,'3. Variables'!$H82)+IF(J$2='3. Variables'!$A$9,'3. Variables'!$I82)+IF(J$2='3. Variables'!$A$10,'3. Variables'!$J82)+IF(J$2='3. Variables'!$A$11,'3. Variables'!$K82)+IF(J$2='3. Variables'!$A$12,'3. Variables'!$L82)</f>
        <v>672</v>
      </c>
      <c r="K70" s="231">
        <f>IF(K$2='3. Variables'!$A$2,'3. Variables'!$B82)+IF(K$2='3. Variables'!$A$3,'3. Variables'!$C82)+IF(K$2='3. Variables'!$A$4,'3. Variables'!$D82)+IF(K$2='3. Variables'!$A$5,'3. Variables'!$E82)+IF(K$2='3. Variables'!$A$6,'3. Variables'!$F82)+IF(K$2='3. Variables'!$A$7,'3. Variables'!$G82)+IF(K$2='3. Variables'!$A$8,'3. Variables'!$H82)+IF(K$2='3. Variables'!$A$9,'3. Variables'!$I82)+IF(K$2='3. Variables'!$A$10,'3. Variables'!$J82)+IF(K$2='3. Variables'!$A$11,'3. Variables'!$K82)+IF(K$2='3. Variables'!$A$12,'3. Variables'!$L82)</f>
        <v>2526907.8799120001</v>
      </c>
      <c r="L70" s="420">
        <v>68</v>
      </c>
      <c r="M70" s="231"/>
      <c r="N70" s="41"/>
      <c r="O70" s="221">
        <f t="shared" si="15"/>
        <v>8456594.0346297119</v>
      </c>
      <c r="P70" s="223">
        <f t="shared" si="16"/>
        <v>-235527.85537028871</v>
      </c>
      <c r="Q70" s="227">
        <f t="shared" si="17"/>
        <v>-2.7096704159344075E-2</v>
      </c>
      <c r="R70" s="225">
        <f t="shared" si="8"/>
        <v>2.7096704159344075E-2</v>
      </c>
      <c r="S70" s="6"/>
      <c r="T70" s="428"/>
      <c r="U70" s="428"/>
      <c r="V70" s="428"/>
      <c r="W70" s="429"/>
    </row>
    <row r="71" spans="1:25">
      <c r="A71" s="51">
        <f t="shared" si="14"/>
        <v>40451</v>
      </c>
      <c r="B71" s="5">
        <v>8099924.1799999997</v>
      </c>
      <c r="C71" s="5">
        <v>0</v>
      </c>
      <c r="D71" s="5"/>
      <c r="E71" s="214">
        <v>8099924.1799999997</v>
      </c>
      <c r="F71" s="231">
        <f>IF(F$2='3. Variables'!$A$2,'3. Variables'!$B83)+IF(F$2='3. Variables'!$A$3,'3. Variables'!$C83)+IF(F$2='3. Variables'!$A$4,'3. Variables'!$D83)+IF(F$2='3. Variables'!$A$5,'3. Variables'!$E83)+IF(F$2='3. Variables'!$A$6,'3. Variables'!$F83)+IF(F$2='3. Variables'!$A$7,'3. Variables'!$G83)+IF(F$2='3. Variables'!$A$8,'3. Variables'!$H83)+IF(F$2='3. Variables'!$A$9,'3. Variables'!$I83)+IF(F$2='3. Variables'!$A$10,'3. Variables'!$J83)+IF(F$2='3. Variables'!$A$11,'3. Variables'!$K83)+IF(F$2='3. Variables'!$A$12,'3. Variables'!$K83)</f>
        <v>137</v>
      </c>
      <c r="G71" s="231">
        <f>IF(G$2='3. Variables'!$A$2,'3. Variables'!$B83)+IF(G$2='3. Variables'!$A$3,'3. Variables'!$C83)+IF(G$2='3. Variables'!$A$4,'3. Variables'!$D83)+IF(G$2='3. Variables'!$A$5,'3. Variables'!$E83)+IF(G$2='3. Variables'!$A$6,'3. Variables'!$F83)+IF(G$2='3. Variables'!$A$7,'3. Variables'!$G83)+IF(G$2='3. Variables'!$A$8,'3. Variables'!$H83)+IF(G$2='3. Variables'!$A$9,'3. Variables'!$I83)+IF(G$2='3. Variables'!$A$10,'3. Variables'!$J83)+IF(G$2='3. Variables'!$A$11,'3. Variables'!$K83)+IF(G$2='3. Variables'!$A$12,'3. Variables'!$L83)</f>
        <v>15.5</v>
      </c>
      <c r="H71" s="420">
        <f>IF(H$2='3. Variables'!$A$2,'3. Variables'!$B83)+IF(H$2='3. Variables'!$A$3,'3. Variables'!$C83)+IF(H$2='3. Variables'!$A$4,'3. Variables'!$D83)+IF(H$2='3. Variables'!$A$5,'3. Variables'!$E83)+IF(H$2='3. Variables'!$A$6,'3. Variables'!$F83)+IF(H$2='3. Variables'!$A$7,'3. Variables'!$G83)+IF(H$2='3. Variables'!$A$8,'3. Variables'!$H83)+IF(H$2='3. Variables'!$A$9,'3. Variables'!$I83)+IF(H$2='3. Variables'!$A$10,'3. Variables'!$J83)+IF(H$2='3. Variables'!$A$11,'3. Variables'!$K83)+IF(H$2='3. Variables'!$A$12,'3. Variables'!$L83)</f>
        <v>30</v>
      </c>
      <c r="I71" s="420">
        <f>IF(I$2='3. Variables'!$A$2,'3. Variables'!$B83)+IF(I$2='3. Variables'!$A$3,'3. Variables'!$C83)+IF(I$2='3. Variables'!$A$4,'3. Variables'!$D83)+IF(I$2='3. Variables'!$A$5,'3. Variables'!$E83)+IF(I$2='3. Variables'!$A$6,'3. Variables'!$F83)+IF(I$2='3. Variables'!$A$7,'3. Variables'!$G83)+IF(I$2='3. Variables'!$A$8,'3. Variables'!$H83)+IF(I$2='3. Variables'!$A$9,'3. Variables'!$I83)+IF(I$2='3. Variables'!$A$10,'3. Variables'!$J83)+IF(I$2='3. Variables'!$A$11,'3. Variables'!$K83)+IF(I$2='3. Variables'!$A$12,'3. Variables'!$L83)</f>
        <v>336</v>
      </c>
      <c r="J71" s="231">
        <f>IF(J$2='3. Variables'!$A$2,'3. Variables'!$B83)+IF(J$2='3. Variables'!$A$3,'3. Variables'!$C83)+IF(J$2='3. Variables'!$A$4,'3. Variables'!$D83)+IF(J$2='3. Variables'!$A$5,'3. Variables'!$E83)+IF(J$2='3. Variables'!$A$6,'3. Variables'!$F83)+IF(J$2='3. Variables'!$A$7,'3. Variables'!$G83)+IF(J$2='3. Variables'!$A$8,'3. Variables'!$H83)+IF(J$2='3. Variables'!$A$9,'3. Variables'!$I83)+IF(J$2='3. Variables'!$A$10,'3. Variables'!$J83)+IF(J$2='3. Variables'!$A$11,'3. Variables'!$K83)+IF(J$2='3. Variables'!$A$12,'3. Variables'!$L83)</f>
        <v>665.1</v>
      </c>
      <c r="K71" s="231">
        <f>IF(K$2='3. Variables'!$A$2,'3. Variables'!$B83)+IF(K$2='3. Variables'!$A$3,'3. Variables'!$C83)+IF(K$2='3. Variables'!$A$4,'3. Variables'!$D83)+IF(K$2='3. Variables'!$A$5,'3. Variables'!$E83)+IF(K$2='3. Variables'!$A$6,'3. Variables'!$F83)+IF(K$2='3. Variables'!$A$7,'3. Variables'!$G83)+IF(K$2='3. Variables'!$A$8,'3. Variables'!$H83)+IF(K$2='3. Variables'!$A$9,'3. Variables'!$I83)+IF(K$2='3. Variables'!$A$10,'3. Variables'!$J83)+IF(K$2='3. Variables'!$A$11,'3. Variables'!$K83)+IF(K$2='3. Variables'!$A$12,'3. Variables'!$L83)</f>
        <v>2397723.7673220006</v>
      </c>
      <c r="L71" s="420">
        <v>69</v>
      </c>
      <c r="M71" s="231"/>
      <c r="N71" s="41"/>
      <c r="O71" s="221">
        <f t="shared" si="15"/>
        <v>7963383.8689346593</v>
      </c>
      <c r="P71" s="223">
        <f t="shared" si="16"/>
        <v>-136540.31106534041</v>
      </c>
      <c r="Q71" s="227">
        <f t="shared" si="17"/>
        <v>-1.6856986316301597E-2</v>
      </c>
      <c r="R71" s="225">
        <f t="shared" si="8"/>
        <v>1.6856986316301597E-2</v>
      </c>
      <c r="S71" s="6"/>
      <c r="T71" s="428"/>
      <c r="U71" s="430"/>
      <c r="V71" s="430"/>
      <c r="W71" s="429"/>
    </row>
    <row r="72" spans="1:25">
      <c r="A72" s="51">
        <f t="shared" si="14"/>
        <v>40482</v>
      </c>
      <c r="B72" s="5">
        <v>8501568.1999999993</v>
      </c>
      <c r="C72" s="5">
        <v>0</v>
      </c>
      <c r="D72" s="5"/>
      <c r="E72" s="214">
        <v>8501568.1999999993</v>
      </c>
      <c r="F72" s="231">
        <f>IF(F$2='3. Variables'!$A$2,'3. Variables'!$B84)+IF(F$2='3. Variables'!$A$3,'3. Variables'!$C84)+IF(F$2='3. Variables'!$A$4,'3. Variables'!$D84)+IF(F$2='3. Variables'!$A$5,'3. Variables'!$E84)+IF(F$2='3. Variables'!$A$6,'3. Variables'!$F84)+IF(F$2='3. Variables'!$A$7,'3. Variables'!$G84)+IF(F$2='3. Variables'!$A$8,'3. Variables'!$H84)+IF(F$2='3. Variables'!$A$9,'3. Variables'!$I84)+IF(F$2='3. Variables'!$A$10,'3. Variables'!$J84)+IF(F$2='3. Variables'!$A$11,'3. Variables'!$K84)+IF(F$2='3. Variables'!$A$12,'3. Variables'!$K84)</f>
        <v>300.99999999999994</v>
      </c>
      <c r="G72" s="231">
        <f>IF(G$2='3. Variables'!$A$2,'3. Variables'!$B84)+IF(G$2='3. Variables'!$A$3,'3. Variables'!$C84)+IF(G$2='3. Variables'!$A$4,'3. Variables'!$D84)+IF(G$2='3. Variables'!$A$5,'3. Variables'!$E84)+IF(G$2='3. Variables'!$A$6,'3. Variables'!$F84)+IF(G$2='3. Variables'!$A$7,'3. Variables'!$G84)+IF(G$2='3. Variables'!$A$8,'3. Variables'!$H84)+IF(G$2='3. Variables'!$A$9,'3. Variables'!$I84)+IF(G$2='3. Variables'!$A$10,'3. Variables'!$J84)+IF(G$2='3. Variables'!$A$11,'3. Variables'!$K84)+IF(G$2='3. Variables'!$A$12,'3. Variables'!$L84)</f>
        <v>0</v>
      </c>
      <c r="H72" s="420">
        <f>IF(H$2='3. Variables'!$A$2,'3. Variables'!$B84)+IF(H$2='3. Variables'!$A$3,'3. Variables'!$C84)+IF(H$2='3. Variables'!$A$4,'3. Variables'!$D84)+IF(H$2='3. Variables'!$A$5,'3. Variables'!$E84)+IF(H$2='3. Variables'!$A$6,'3. Variables'!$F84)+IF(H$2='3. Variables'!$A$7,'3. Variables'!$G84)+IF(H$2='3. Variables'!$A$8,'3. Variables'!$H84)+IF(H$2='3. Variables'!$A$9,'3. Variables'!$I84)+IF(H$2='3. Variables'!$A$10,'3. Variables'!$J84)+IF(H$2='3. Variables'!$A$11,'3. Variables'!$K84)+IF(H$2='3. Variables'!$A$12,'3. Variables'!$L84)</f>
        <v>31</v>
      </c>
      <c r="I72" s="420">
        <f>IF(I$2='3. Variables'!$A$2,'3. Variables'!$B84)+IF(I$2='3. Variables'!$A$3,'3. Variables'!$C84)+IF(I$2='3. Variables'!$A$4,'3. Variables'!$D84)+IF(I$2='3. Variables'!$A$5,'3. Variables'!$E84)+IF(I$2='3. Variables'!$A$6,'3. Variables'!$F84)+IF(I$2='3. Variables'!$A$7,'3. Variables'!$G84)+IF(I$2='3. Variables'!$A$8,'3. Variables'!$H84)+IF(I$2='3. Variables'!$A$9,'3. Variables'!$I84)+IF(I$2='3. Variables'!$A$10,'3. Variables'!$J84)+IF(I$2='3. Variables'!$A$11,'3. Variables'!$K84)+IF(I$2='3. Variables'!$A$12,'3. Variables'!$L84)</f>
        <v>320</v>
      </c>
      <c r="J72" s="231">
        <f>IF(J$2='3. Variables'!$A$2,'3. Variables'!$B84)+IF(J$2='3. Variables'!$A$3,'3. Variables'!$C84)+IF(J$2='3. Variables'!$A$4,'3. Variables'!$D84)+IF(J$2='3. Variables'!$A$5,'3. Variables'!$E84)+IF(J$2='3. Variables'!$A$6,'3. Variables'!$F84)+IF(J$2='3. Variables'!$A$7,'3. Variables'!$G84)+IF(J$2='3. Variables'!$A$8,'3. Variables'!$H84)+IF(J$2='3. Variables'!$A$9,'3. Variables'!$I84)+IF(J$2='3. Variables'!$A$10,'3. Variables'!$J84)+IF(J$2='3. Variables'!$A$11,'3. Variables'!$K84)+IF(J$2='3. Variables'!$A$12,'3. Variables'!$L84)</f>
        <v>657.2</v>
      </c>
      <c r="K72" s="231">
        <f>IF(K$2='3. Variables'!$A$2,'3. Variables'!$B84)+IF(K$2='3. Variables'!$A$3,'3. Variables'!$C84)+IF(K$2='3. Variables'!$A$4,'3. Variables'!$D84)+IF(K$2='3. Variables'!$A$5,'3. Variables'!$E84)+IF(K$2='3. Variables'!$A$6,'3. Variables'!$F84)+IF(K$2='3. Variables'!$A$7,'3. Variables'!$G84)+IF(K$2='3. Variables'!$A$8,'3. Variables'!$H84)+IF(K$2='3. Variables'!$A$9,'3. Variables'!$I84)+IF(K$2='3. Variables'!$A$10,'3. Variables'!$J84)+IF(K$2='3. Variables'!$A$11,'3. Variables'!$K84)+IF(K$2='3. Variables'!$A$12,'3. Variables'!$L84)</f>
        <v>2469206.2256940003</v>
      </c>
      <c r="L72" s="420">
        <v>70</v>
      </c>
      <c r="M72" s="231"/>
      <c r="N72" s="41"/>
      <c r="O72" s="221">
        <f t="shared" si="15"/>
        <v>8328342.1056178054</v>
      </c>
      <c r="P72" s="223">
        <f t="shared" si="16"/>
        <v>-173226.09438219387</v>
      </c>
      <c r="Q72" s="227">
        <f t="shared" si="17"/>
        <v>-2.0375781303759215E-2</v>
      </c>
      <c r="R72" s="225">
        <f t="shared" si="8"/>
        <v>2.0375781303759215E-2</v>
      </c>
      <c r="S72" s="6"/>
      <c r="W72" s="419"/>
    </row>
    <row r="73" spans="1:25">
      <c r="A73" s="51">
        <f t="shared" si="14"/>
        <v>40512</v>
      </c>
      <c r="B73" s="5">
        <v>8832881.7699999996</v>
      </c>
      <c r="C73" s="5">
        <v>0</v>
      </c>
      <c r="D73" s="5"/>
      <c r="E73" s="214">
        <v>8832881.7699999996</v>
      </c>
      <c r="F73" s="231">
        <f>IF(F$2='3. Variables'!$A$2,'3. Variables'!$B85)+IF(F$2='3. Variables'!$A$3,'3. Variables'!$C85)+IF(F$2='3. Variables'!$A$4,'3. Variables'!$D85)+IF(F$2='3. Variables'!$A$5,'3. Variables'!$E85)+IF(F$2='3. Variables'!$A$6,'3. Variables'!$F85)+IF(F$2='3. Variables'!$A$7,'3. Variables'!$G85)+IF(F$2='3. Variables'!$A$8,'3. Variables'!$H85)+IF(F$2='3. Variables'!$A$9,'3. Variables'!$I85)+IF(F$2='3. Variables'!$A$10,'3. Variables'!$J85)+IF(F$2='3. Variables'!$A$11,'3. Variables'!$K85)+IF(F$2='3. Variables'!$A$12,'3. Variables'!$K85)</f>
        <v>439.26666666666659</v>
      </c>
      <c r="G73" s="231">
        <f>IF(G$2='3. Variables'!$A$2,'3. Variables'!$B85)+IF(G$2='3. Variables'!$A$3,'3. Variables'!$C85)+IF(G$2='3. Variables'!$A$4,'3. Variables'!$D85)+IF(G$2='3. Variables'!$A$5,'3. Variables'!$E85)+IF(G$2='3. Variables'!$A$6,'3. Variables'!$F85)+IF(G$2='3. Variables'!$A$7,'3. Variables'!$G85)+IF(G$2='3. Variables'!$A$8,'3. Variables'!$H85)+IF(G$2='3. Variables'!$A$9,'3. Variables'!$I85)+IF(G$2='3. Variables'!$A$10,'3. Variables'!$J85)+IF(G$2='3. Variables'!$A$11,'3. Variables'!$K85)+IF(G$2='3. Variables'!$A$12,'3. Variables'!$L85)</f>
        <v>0</v>
      </c>
      <c r="H73" s="420">
        <f>IF(H$2='3. Variables'!$A$2,'3. Variables'!$B85)+IF(H$2='3. Variables'!$A$3,'3. Variables'!$C85)+IF(H$2='3. Variables'!$A$4,'3. Variables'!$D85)+IF(H$2='3. Variables'!$A$5,'3. Variables'!$E85)+IF(H$2='3. Variables'!$A$6,'3. Variables'!$F85)+IF(H$2='3. Variables'!$A$7,'3. Variables'!$G85)+IF(H$2='3. Variables'!$A$8,'3. Variables'!$H85)+IF(H$2='3. Variables'!$A$9,'3. Variables'!$I85)+IF(H$2='3. Variables'!$A$10,'3. Variables'!$J85)+IF(H$2='3. Variables'!$A$11,'3. Variables'!$K85)+IF(H$2='3. Variables'!$A$12,'3. Variables'!$L85)</f>
        <v>30</v>
      </c>
      <c r="I73" s="420">
        <f>IF(I$2='3. Variables'!$A$2,'3. Variables'!$B85)+IF(I$2='3. Variables'!$A$3,'3. Variables'!$C85)+IF(I$2='3. Variables'!$A$4,'3. Variables'!$D85)+IF(I$2='3. Variables'!$A$5,'3. Variables'!$E85)+IF(I$2='3. Variables'!$A$6,'3. Variables'!$F85)+IF(I$2='3. Variables'!$A$7,'3. Variables'!$G85)+IF(I$2='3. Variables'!$A$8,'3. Variables'!$H85)+IF(I$2='3. Variables'!$A$9,'3. Variables'!$I85)+IF(I$2='3. Variables'!$A$10,'3. Variables'!$J85)+IF(I$2='3. Variables'!$A$11,'3. Variables'!$K85)+IF(I$2='3. Variables'!$A$12,'3. Variables'!$L85)</f>
        <v>336</v>
      </c>
      <c r="J73" s="231">
        <f>IF(J$2='3. Variables'!$A$2,'3. Variables'!$B85)+IF(J$2='3. Variables'!$A$3,'3. Variables'!$C85)+IF(J$2='3. Variables'!$A$4,'3. Variables'!$D85)+IF(J$2='3. Variables'!$A$5,'3. Variables'!$E85)+IF(J$2='3. Variables'!$A$6,'3. Variables'!$F85)+IF(J$2='3. Variables'!$A$7,'3. Variables'!$G85)+IF(J$2='3. Variables'!$A$8,'3. Variables'!$H85)+IF(J$2='3. Variables'!$A$9,'3. Variables'!$I85)+IF(J$2='3. Variables'!$A$10,'3. Variables'!$J85)+IF(J$2='3. Variables'!$A$11,'3. Variables'!$K85)+IF(J$2='3. Variables'!$A$12,'3. Variables'!$L85)</f>
        <v>655.20000000000005</v>
      </c>
      <c r="K73" s="231">
        <f>IF(K$2='3. Variables'!$A$2,'3. Variables'!$B85)+IF(K$2='3. Variables'!$A$3,'3. Variables'!$C85)+IF(K$2='3. Variables'!$A$4,'3. Variables'!$D85)+IF(K$2='3. Variables'!$A$5,'3. Variables'!$E85)+IF(K$2='3. Variables'!$A$6,'3. Variables'!$F85)+IF(K$2='3. Variables'!$A$7,'3. Variables'!$G85)+IF(K$2='3. Variables'!$A$8,'3. Variables'!$H85)+IF(K$2='3. Variables'!$A$9,'3. Variables'!$I85)+IF(K$2='3. Variables'!$A$10,'3. Variables'!$J85)+IF(K$2='3. Variables'!$A$11,'3. Variables'!$K85)+IF(K$2='3. Variables'!$A$12,'3. Variables'!$L85)</f>
        <v>2399218.9846690004</v>
      </c>
      <c r="L73" s="420">
        <v>71</v>
      </c>
      <c r="M73" s="231"/>
      <c r="N73" s="41"/>
      <c r="O73" s="221">
        <f t="shared" si="15"/>
        <v>8591374.6511699986</v>
      </c>
      <c r="P73" s="223">
        <f t="shared" si="16"/>
        <v>-241507.11883000098</v>
      </c>
      <c r="Q73" s="227">
        <f t="shared" si="17"/>
        <v>-2.7341826271269222E-2</v>
      </c>
      <c r="R73" s="225">
        <f t="shared" si="8"/>
        <v>2.7341826271269222E-2</v>
      </c>
      <c r="S73" s="6"/>
      <c r="W73" s="419"/>
    </row>
    <row r="74" spans="1:25">
      <c r="A74" s="129">
        <f t="shared" si="14"/>
        <v>40543</v>
      </c>
      <c r="B74" s="117">
        <v>9403627.4800000004</v>
      </c>
      <c r="C74" s="117">
        <v>0</v>
      </c>
      <c r="D74" s="117"/>
      <c r="E74" s="212">
        <v>9403627.4800000004</v>
      </c>
      <c r="F74" s="231">
        <f>IF(F$2='3. Variables'!$A$2,'3. Variables'!$B86)+IF(F$2='3. Variables'!$A$3,'3. Variables'!$C86)+IF(F$2='3. Variables'!$A$4,'3. Variables'!$D86)+IF(F$2='3. Variables'!$A$5,'3. Variables'!$E86)+IF(F$2='3. Variables'!$A$6,'3. Variables'!$F86)+IF(F$2='3. Variables'!$A$7,'3. Variables'!$G86)+IF(F$2='3. Variables'!$A$8,'3. Variables'!$H86)+IF(F$2='3. Variables'!$A$9,'3. Variables'!$I86)+IF(F$2='3. Variables'!$A$10,'3. Variables'!$J86)+IF(F$2='3. Variables'!$A$11,'3. Variables'!$K86)+IF(F$2='3. Variables'!$A$12,'3. Variables'!$K86)</f>
        <v>744.29999999999984</v>
      </c>
      <c r="G74" s="231">
        <f>IF(G$2='3. Variables'!$A$2,'3. Variables'!$B86)+IF(G$2='3. Variables'!$A$3,'3. Variables'!$C86)+IF(G$2='3. Variables'!$A$4,'3. Variables'!$D86)+IF(G$2='3. Variables'!$A$5,'3. Variables'!$E86)+IF(G$2='3. Variables'!$A$6,'3. Variables'!$F86)+IF(G$2='3. Variables'!$A$7,'3. Variables'!$G86)+IF(G$2='3. Variables'!$A$8,'3. Variables'!$H86)+IF(G$2='3. Variables'!$A$9,'3. Variables'!$I86)+IF(G$2='3. Variables'!$A$10,'3. Variables'!$J86)+IF(G$2='3. Variables'!$A$11,'3. Variables'!$K86)+IF(G$2='3. Variables'!$A$12,'3. Variables'!$L86)</f>
        <v>0</v>
      </c>
      <c r="H74" s="420">
        <f>IF(H$2='3. Variables'!$A$2,'3. Variables'!$B86)+IF(H$2='3. Variables'!$A$3,'3. Variables'!$C86)+IF(H$2='3. Variables'!$A$4,'3. Variables'!$D86)+IF(H$2='3. Variables'!$A$5,'3. Variables'!$E86)+IF(H$2='3. Variables'!$A$6,'3. Variables'!$F86)+IF(H$2='3. Variables'!$A$7,'3. Variables'!$G86)+IF(H$2='3. Variables'!$A$8,'3. Variables'!$H86)+IF(H$2='3. Variables'!$A$9,'3. Variables'!$I86)+IF(H$2='3. Variables'!$A$10,'3. Variables'!$J86)+IF(H$2='3. Variables'!$A$11,'3. Variables'!$K86)+IF(H$2='3. Variables'!$A$12,'3. Variables'!$L86)</f>
        <v>31</v>
      </c>
      <c r="I74" s="420">
        <f>IF(I$2='3. Variables'!$A$2,'3. Variables'!$B86)+IF(I$2='3. Variables'!$A$3,'3. Variables'!$C86)+IF(I$2='3. Variables'!$A$4,'3. Variables'!$D86)+IF(I$2='3. Variables'!$A$5,'3. Variables'!$E86)+IF(I$2='3. Variables'!$A$6,'3. Variables'!$F86)+IF(I$2='3. Variables'!$A$7,'3. Variables'!$G86)+IF(I$2='3. Variables'!$A$8,'3. Variables'!$H86)+IF(I$2='3. Variables'!$A$9,'3. Variables'!$I86)+IF(I$2='3. Variables'!$A$10,'3. Variables'!$J86)+IF(I$2='3. Variables'!$A$11,'3. Variables'!$K86)+IF(I$2='3. Variables'!$A$12,'3. Variables'!$L86)</f>
        <v>368</v>
      </c>
      <c r="J74" s="231">
        <f>IF(J$2='3. Variables'!$A$2,'3. Variables'!$B86)+IF(J$2='3. Variables'!$A$3,'3. Variables'!$C86)+IF(J$2='3. Variables'!$A$4,'3. Variables'!$D86)+IF(J$2='3. Variables'!$A$5,'3. Variables'!$E86)+IF(J$2='3. Variables'!$A$6,'3. Variables'!$F86)+IF(J$2='3. Variables'!$A$7,'3. Variables'!$G86)+IF(J$2='3. Variables'!$A$8,'3. Variables'!$H86)+IF(J$2='3. Variables'!$A$9,'3. Variables'!$I86)+IF(J$2='3. Variables'!$A$10,'3. Variables'!$J86)+IF(J$2='3. Variables'!$A$11,'3. Variables'!$K86)+IF(J$2='3. Variables'!$A$12,'3. Variables'!$L86)</f>
        <v>653.29999999999995</v>
      </c>
      <c r="K74" s="231">
        <f>IF(K$2='3. Variables'!$A$2,'3. Variables'!$B86)+IF(K$2='3. Variables'!$A$3,'3. Variables'!$C86)+IF(K$2='3. Variables'!$A$4,'3. Variables'!$D86)+IF(K$2='3. Variables'!$A$5,'3. Variables'!$E86)+IF(K$2='3. Variables'!$A$6,'3. Variables'!$F86)+IF(K$2='3. Variables'!$A$7,'3. Variables'!$G86)+IF(K$2='3. Variables'!$A$8,'3. Variables'!$H86)+IF(K$2='3. Variables'!$A$9,'3. Variables'!$I86)+IF(K$2='3. Variables'!$A$10,'3. Variables'!$J86)+IF(K$2='3. Variables'!$A$11,'3. Variables'!$K86)+IF(K$2='3. Variables'!$A$12,'3. Variables'!$L86)</f>
        <v>2171049.350327</v>
      </c>
      <c r="L74" s="420">
        <v>72</v>
      </c>
      <c r="M74" s="231"/>
      <c r="N74" s="41"/>
      <c r="O74" s="221">
        <f t="shared" si="15"/>
        <v>9526726.0243250281</v>
      </c>
      <c r="P74" s="223">
        <f t="shared" si="16"/>
        <v>123098.54432502761</v>
      </c>
      <c r="Q74" s="227">
        <f t="shared" si="17"/>
        <v>1.3090538155285115E-2</v>
      </c>
      <c r="R74" s="225">
        <f t="shared" si="8"/>
        <v>1.3090538155285115E-2</v>
      </c>
      <c r="S74" s="6"/>
    </row>
    <row r="75" spans="1:25">
      <c r="A75" s="51">
        <f t="shared" si="14"/>
        <v>40574</v>
      </c>
      <c r="B75" s="5">
        <v>9903507.120000001</v>
      </c>
      <c r="C75" s="5">
        <v>65.22</v>
      </c>
      <c r="D75" s="5"/>
      <c r="E75" s="214">
        <v>9903572.3400000017</v>
      </c>
      <c r="F75" s="231">
        <f>IF(F$2='3. Variables'!$A$2,'3. Variables'!$B87)+IF(F$2='3. Variables'!$A$3,'3. Variables'!$C87)+IF(F$2='3. Variables'!$A$4,'3. Variables'!$D87)+IF(F$2='3. Variables'!$A$5,'3. Variables'!$E87)+IF(F$2='3. Variables'!$A$6,'3. Variables'!$F87)+IF(F$2='3. Variables'!$A$7,'3. Variables'!$G87)+IF(F$2='3. Variables'!$A$8,'3. Variables'!$H87)+IF(F$2='3. Variables'!$A$9,'3. Variables'!$I87)+IF(F$2='3. Variables'!$A$10,'3. Variables'!$J87)+IF(F$2='3. Variables'!$A$11,'3. Variables'!$K87)+IF(F$2='3. Variables'!$A$12,'3. Variables'!$K87)</f>
        <v>866.5</v>
      </c>
      <c r="G75" s="231">
        <f>IF(G$2='3. Variables'!$A$2,'3. Variables'!$B87)+IF(G$2='3. Variables'!$A$3,'3. Variables'!$C87)+IF(G$2='3. Variables'!$A$4,'3. Variables'!$D87)+IF(G$2='3. Variables'!$A$5,'3. Variables'!$E87)+IF(G$2='3. Variables'!$A$6,'3. Variables'!$F87)+IF(G$2='3. Variables'!$A$7,'3. Variables'!$G87)+IF(G$2='3. Variables'!$A$8,'3. Variables'!$H87)+IF(G$2='3. Variables'!$A$9,'3. Variables'!$I87)+IF(G$2='3. Variables'!$A$10,'3. Variables'!$J87)+IF(G$2='3. Variables'!$A$11,'3. Variables'!$K87)+IF(G$2='3. Variables'!$A$12,'3. Variables'!$L87)</f>
        <v>0</v>
      </c>
      <c r="H75" s="420">
        <f>IF(H$2='3. Variables'!$A$2,'3. Variables'!$B87)+IF(H$2='3. Variables'!$A$3,'3. Variables'!$C87)+IF(H$2='3. Variables'!$A$4,'3. Variables'!$D87)+IF(H$2='3. Variables'!$A$5,'3. Variables'!$E87)+IF(H$2='3. Variables'!$A$6,'3. Variables'!$F87)+IF(H$2='3. Variables'!$A$7,'3. Variables'!$G87)+IF(H$2='3. Variables'!$A$8,'3. Variables'!$H87)+IF(H$2='3. Variables'!$A$9,'3. Variables'!$I87)+IF(H$2='3. Variables'!$A$10,'3. Variables'!$J87)+IF(H$2='3. Variables'!$A$11,'3. Variables'!$K87)+IF(H$2='3. Variables'!$A$12,'3. Variables'!$L87)</f>
        <v>31</v>
      </c>
      <c r="I75" s="420">
        <f>IF(I$2='3. Variables'!$A$2,'3. Variables'!$B87)+IF(I$2='3. Variables'!$A$3,'3. Variables'!$C87)+IF(I$2='3. Variables'!$A$4,'3. Variables'!$D87)+IF(I$2='3. Variables'!$A$5,'3. Variables'!$E87)+IF(I$2='3. Variables'!$A$6,'3. Variables'!$F87)+IF(I$2='3. Variables'!$A$7,'3. Variables'!$G87)+IF(I$2='3. Variables'!$A$8,'3. Variables'!$H87)+IF(I$2='3. Variables'!$A$9,'3. Variables'!$I87)+IF(I$2='3. Variables'!$A$10,'3. Variables'!$J87)+IF(I$2='3. Variables'!$A$11,'3. Variables'!$K87)+IF(I$2='3. Variables'!$A$12,'3. Variables'!$L87)</f>
        <v>336</v>
      </c>
      <c r="J75" s="231">
        <f>IF(J$2='3. Variables'!$A$2,'3. Variables'!$B87)+IF(J$2='3. Variables'!$A$3,'3. Variables'!$C87)+IF(J$2='3. Variables'!$A$4,'3. Variables'!$D87)+IF(J$2='3. Variables'!$A$5,'3. Variables'!$E87)+IF(J$2='3. Variables'!$A$6,'3. Variables'!$F87)+IF(J$2='3. Variables'!$A$7,'3. Variables'!$G87)+IF(J$2='3. Variables'!$A$8,'3. Variables'!$H87)+IF(J$2='3. Variables'!$A$9,'3. Variables'!$I87)+IF(J$2='3. Variables'!$A$10,'3. Variables'!$J87)+IF(J$2='3. Variables'!$A$11,'3. Variables'!$K87)+IF(J$2='3. Variables'!$A$12,'3. Variables'!$L87)</f>
        <v>649.29999999999995</v>
      </c>
      <c r="K75" s="231">
        <f>IF(K$2='3. Variables'!$A$2,'3. Variables'!$B87)+IF(K$2='3. Variables'!$A$3,'3. Variables'!$C87)+IF(K$2='3. Variables'!$A$4,'3. Variables'!$D87)+IF(K$2='3. Variables'!$A$5,'3. Variables'!$E87)+IF(K$2='3. Variables'!$A$6,'3. Variables'!$F87)+IF(K$2='3. Variables'!$A$7,'3. Variables'!$G87)+IF(K$2='3. Variables'!$A$8,'3. Variables'!$H87)+IF(K$2='3. Variables'!$A$9,'3. Variables'!$I87)+IF(K$2='3. Variables'!$A$10,'3. Variables'!$J87)+IF(K$2='3. Variables'!$A$11,'3. Variables'!$K87)+IF(K$2='3. Variables'!$A$12,'3. Variables'!$L87)</f>
        <v>2435983.5518069998</v>
      </c>
      <c r="L75" s="420">
        <v>73</v>
      </c>
      <c r="M75" s="231"/>
      <c r="N75" s="41"/>
      <c r="O75" s="221">
        <f t="shared" si="15"/>
        <v>9844842.9570271801</v>
      </c>
      <c r="P75" s="223">
        <f t="shared" si="16"/>
        <v>-58729.382972821593</v>
      </c>
      <c r="Q75" s="227">
        <f t="shared" si="17"/>
        <v>-5.9301210670837171E-3</v>
      </c>
      <c r="R75" s="225">
        <f t="shared" si="8"/>
        <v>5.9301210670837171E-3</v>
      </c>
      <c r="T75" s="427" t="s">
        <v>61</v>
      </c>
      <c r="U75" s="419"/>
      <c r="V75" s="387">
        <f>U66</f>
        <v>111874945.39821737</v>
      </c>
    </row>
    <row r="76" spans="1:25">
      <c r="A76" s="51">
        <f t="shared" si="14"/>
        <v>40602</v>
      </c>
      <c r="B76" s="5">
        <v>9130222.870000001</v>
      </c>
      <c r="C76" s="5">
        <v>1663.6599999999999</v>
      </c>
      <c r="D76" s="5"/>
      <c r="E76" s="214">
        <v>9131886.5300000012</v>
      </c>
      <c r="F76" s="231">
        <f>IF(F$2='3. Variables'!$A$2,'3. Variables'!$B88)+IF(F$2='3. Variables'!$A$3,'3. Variables'!$C88)+IF(F$2='3. Variables'!$A$4,'3. Variables'!$D88)+IF(F$2='3. Variables'!$A$5,'3. Variables'!$E88)+IF(F$2='3. Variables'!$A$6,'3. Variables'!$F88)+IF(F$2='3. Variables'!$A$7,'3. Variables'!$G88)+IF(F$2='3. Variables'!$A$8,'3. Variables'!$H88)+IF(F$2='3. Variables'!$A$9,'3. Variables'!$I88)+IF(F$2='3. Variables'!$A$10,'3. Variables'!$J88)+IF(F$2='3. Variables'!$A$11,'3. Variables'!$K88)+IF(F$2='3. Variables'!$A$12,'3. Variables'!$K88)</f>
        <v>720.4000000000002</v>
      </c>
      <c r="G76" s="231">
        <f>IF(G$2='3. Variables'!$A$2,'3. Variables'!$B88)+IF(G$2='3. Variables'!$A$3,'3. Variables'!$C88)+IF(G$2='3. Variables'!$A$4,'3. Variables'!$D88)+IF(G$2='3. Variables'!$A$5,'3. Variables'!$E88)+IF(G$2='3. Variables'!$A$6,'3. Variables'!$F88)+IF(G$2='3. Variables'!$A$7,'3. Variables'!$G88)+IF(G$2='3. Variables'!$A$8,'3. Variables'!$H88)+IF(G$2='3. Variables'!$A$9,'3. Variables'!$I88)+IF(G$2='3. Variables'!$A$10,'3. Variables'!$J88)+IF(G$2='3. Variables'!$A$11,'3. Variables'!$K88)+IF(G$2='3. Variables'!$A$12,'3. Variables'!$L88)</f>
        <v>0</v>
      </c>
      <c r="H76" s="420">
        <f>IF(H$2='3. Variables'!$A$2,'3. Variables'!$B88)+IF(H$2='3. Variables'!$A$3,'3. Variables'!$C88)+IF(H$2='3. Variables'!$A$4,'3. Variables'!$D88)+IF(H$2='3. Variables'!$A$5,'3. Variables'!$E88)+IF(H$2='3. Variables'!$A$6,'3. Variables'!$F88)+IF(H$2='3. Variables'!$A$7,'3. Variables'!$G88)+IF(H$2='3. Variables'!$A$8,'3. Variables'!$H88)+IF(H$2='3. Variables'!$A$9,'3. Variables'!$I88)+IF(H$2='3. Variables'!$A$10,'3. Variables'!$J88)+IF(H$2='3. Variables'!$A$11,'3. Variables'!$K88)+IF(H$2='3. Variables'!$A$12,'3. Variables'!$L88)</f>
        <v>28</v>
      </c>
      <c r="I76" s="420">
        <f>IF(I$2='3. Variables'!$A$2,'3. Variables'!$B88)+IF(I$2='3. Variables'!$A$3,'3. Variables'!$C88)+IF(I$2='3. Variables'!$A$4,'3. Variables'!$D88)+IF(I$2='3. Variables'!$A$5,'3. Variables'!$E88)+IF(I$2='3. Variables'!$A$6,'3. Variables'!$F88)+IF(I$2='3. Variables'!$A$7,'3. Variables'!$G88)+IF(I$2='3. Variables'!$A$8,'3. Variables'!$H88)+IF(I$2='3. Variables'!$A$9,'3. Variables'!$I88)+IF(I$2='3. Variables'!$A$10,'3. Variables'!$J88)+IF(I$2='3. Variables'!$A$11,'3. Variables'!$K88)+IF(I$2='3. Variables'!$A$12,'3. Variables'!$L88)</f>
        <v>304</v>
      </c>
      <c r="J76" s="231">
        <f>IF(J$2='3. Variables'!$A$2,'3. Variables'!$B88)+IF(J$2='3. Variables'!$A$3,'3. Variables'!$C88)+IF(J$2='3. Variables'!$A$4,'3. Variables'!$D88)+IF(J$2='3. Variables'!$A$5,'3. Variables'!$E88)+IF(J$2='3. Variables'!$A$6,'3. Variables'!$F88)+IF(J$2='3. Variables'!$A$7,'3. Variables'!$G88)+IF(J$2='3. Variables'!$A$8,'3. Variables'!$H88)+IF(J$2='3. Variables'!$A$9,'3. Variables'!$I88)+IF(J$2='3. Variables'!$A$10,'3. Variables'!$J88)+IF(J$2='3. Variables'!$A$11,'3. Variables'!$K88)+IF(J$2='3. Variables'!$A$12,'3. Variables'!$L88)</f>
        <v>651.20000000000005</v>
      </c>
      <c r="K76" s="231">
        <f>IF(K$2='3. Variables'!$A$2,'3. Variables'!$B88)+IF(K$2='3. Variables'!$A$3,'3. Variables'!$C88)+IF(K$2='3. Variables'!$A$4,'3. Variables'!$D88)+IF(K$2='3. Variables'!$A$5,'3. Variables'!$E88)+IF(K$2='3. Variables'!$A$6,'3. Variables'!$F88)+IF(K$2='3. Variables'!$A$7,'3. Variables'!$G88)+IF(K$2='3. Variables'!$A$8,'3. Variables'!$H88)+IF(K$2='3. Variables'!$A$9,'3. Variables'!$I88)+IF(K$2='3. Variables'!$A$10,'3. Variables'!$J88)+IF(K$2='3. Variables'!$A$11,'3. Variables'!$K88)+IF(K$2='3. Variables'!$A$12,'3. Variables'!$L88)</f>
        <v>2335707.1743069999</v>
      </c>
      <c r="L76" s="420">
        <v>74</v>
      </c>
      <c r="M76" s="231"/>
      <c r="N76" s="41"/>
      <c r="O76" s="221">
        <f t="shared" si="15"/>
        <v>8868658.0858798791</v>
      </c>
      <c r="P76" s="223">
        <f t="shared" si="16"/>
        <v>-263228.44412012212</v>
      </c>
      <c r="Q76" s="227">
        <f t="shared" si="17"/>
        <v>-2.8825198742381011E-2</v>
      </c>
      <c r="R76" s="225">
        <f t="shared" si="8"/>
        <v>2.8825198742381011E-2</v>
      </c>
      <c r="T76" s="427" t="s">
        <v>60</v>
      </c>
      <c r="U76" s="419"/>
      <c r="V76" s="387">
        <f>U67</f>
        <v>113503938.53592539</v>
      </c>
    </row>
    <row r="77" spans="1:25">
      <c r="A77" s="51">
        <f t="shared" si="14"/>
        <v>40633</v>
      </c>
      <c r="B77" s="5">
        <v>9825256.4199999999</v>
      </c>
      <c r="C77" s="5">
        <v>5312.08</v>
      </c>
      <c r="D77" s="5"/>
      <c r="E77" s="214">
        <v>9830568.5</v>
      </c>
      <c r="F77" s="231">
        <f>IF(F$2='3. Variables'!$A$2,'3. Variables'!$B89)+IF(F$2='3. Variables'!$A$3,'3. Variables'!$C89)+IF(F$2='3. Variables'!$A$4,'3. Variables'!$D89)+IF(F$2='3. Variables'!$A$5,'3. Variables'!$E89)+IF(F$2='3. Variables'!$A$6,'3. Variables'!$F89)+IF(F$2='3. Variables'!$A$7,'3. Variables'!$G89)+IF(F$2='3. Variables'!$A$8,'3. Variables'!$H89)+IF(F$2='3. Variables'!$A$9,'3. Variables'!$I89)+IF(F$2='3. Variables'!$A$10,'3. Variables'!$J89)+IF(F$2='3. Variables'!$A$11,'3. Variables'!$K89)+IF(F$2='3. Variables'!$A$12,'3. Variables'!$K89)</f>
        <v>660.1</v>
      </c>
      <c r="G77" s="231">
        <f>IF(G$2='3. Variables'!$A$2,'3. Variables'!$B89)+IF(G$2='3. Variables'!$A$3,'3. Variables'!$C89)+IF(G$2='3. Variables'!$A$4,'3. Variables'!$D89)+IF(G$2='3. Variables'!$A$5,'3. Variables'!$E89)+IF(G$2='3. Variables'!$A$6,'3. Variables'!$F89)+IF(G$2='3. Variables'!$A$7,'3. Variables'!$G89)+IF(G$2='3. Variables'!$A$8,'3. Variables'!$H89)+IF(G$2='3. Variables'!$A$9,'3. Variables'!$I89)+IF(G$2='3. Variables'!$A$10,'3. Variables'!$J89)+IF(G$2='3. Variables'!$A$11,'3. Variables'!$K89)+IF(G$2='3. Variables'!$A$12,'3. Variables'!$L89)</f>
        <v>0</v>
      </c>
      <c r="H77" s="420">
        <f>IF(H$2='3. Variables'!$A$2,'3. Variables'!$B89)+IF(H$2='3. Variables'!$A$3,'3. Variables'!$C89)+IF(H$2='3. Variables'!$A$4,'3. Variables'!$D89)+IF(H$2='3. Variables'!$A$5,'3. Variables'!$E89)+IF(H$2='3. Variables'!$A$6,'3. Variables'!$F89)+IF(H$2='3. Variables'!$A$7,'3. Variables'!$G89)+IF(H$2='3. Variables'!$A$8,'3. Variables'!$H89)+IF(H$2='3. Variables'!$A$9,'3. Variables'!$I89)+IF(H$2='3. Variables'!$A$10,'3. Variables'!$J89)+IF(H$2='3. Variables'!$A$11,'3. Variables'!$K89)+IF(H$2='3. Variables'!$A$12,'3. Variables'!$L89)</f>
        <v>31</v>
      </c>
      <c r="I77" s="420">
        <f>IF(I$2='3. Variables'!$A$2,'3. Variables'!$B89)+IF(I$2='3. Variables'!$A$3,'3. Variables'!$C89)+IF(I$2='3. Variables'!$A$4,'3. Variables'!$D89)+IF(I$2='3. Variables'!$A$5,'3. Variables'!$E89)+IF(I$2='3. Variables'!$A$6,'3. Variables'!$F89)+IF(I$2='3. Variables'!$A$7,'3. Variables'!$G89)+IF(I$2='3. Variables'!$A$8,'3. Variables'!$H89)+IF(I$2='3. Variables'!$A$9,'3. Variables'!$I89)+IF(I$2='3. Variables'!$A$10,'3. Variables'!$J89)+IF(I$2='3. Variables'!$A$11,'3. Variables'!$K89)+IF(I$2='3. Variables'!$A$12,'3. Variables'!$L89)</f>
        <v>368</v>
      </c>
      <c r="J77" s="231">
        <f>IF(J$2='3. Variables'!$A$2,'3. Variables'!$B89)+IF(J$2='3. Variables'!$A$3,'3. Variables'!$C89)+IF(J$2='3. Variables'!$A$4,'3. Variables'!$D89)+IF(J$2='3. Variables'!$A$5,'3. Variables'!$E89)+IF(J$2='3. Variables'!$A$6,'3. Variables'!$F89)+IF(J$2='3. Variables'!$A$7,'3. Variables'!$G89)+IF(J$2='3. Variables'!$A$8,'3. Variables'!$H89)+IF(J$2='3. Variables'!$A$9,'3. Variables'!$I89)+IF(J$2='3. Variables'!$A$10,'3. Variables'!$J89)+IF(J$2='3. Variables'!$A$11,'3. Variables'!$K89)+IF(J$2='3. Variables'!$A$12,'3. Variables'!$L89)</f>
        <v>657.1</v>
      </c>
      <c r="K77" s="231">
        <f>IF(K$2='3. Variables'!$A$2,'3. Variables'!$B89)+IF(K$2='3. Variables'!$A$3,'3. Variables'!$C89)+IF(K$2='3. Variables'!$A$4,'3. Variables'!$D89)+IF(K$2='3. Variables'!$A$5,'3. Variables'!$E89)+IF(K$2='3. Variables'!$A$6,'3. Variables'!$F89)+IF(K$2='3. Variables'!$A$7,'3. Variables'!$G89)+IF(K$2='3. Variables'!$A$8,'3. Variables'!$H89)+IF(K$2='3. Variables'!$A$9,'3. Variables'!$I89)+IF(K$2='3. Variables'!$A$10,'3. Variables'!$J89)+IF(K$2='3. Variables'!$A$11,'3. Variables'!$K89)+IF(K$2='3. Variables'!$A$12,'3. Variables'!$L89)</f>
        <v>2656453.5331100002</v>
      </c>
      <c r="L77" s="420">
        <v>75</v>
      </c>
      <c r="M77" s="231"/>
      <c r="N77" s="41"/>
      <c r="O77" s="221">
        <f t="shared" si="15"/>
        <v>9631828.6013847962</v>
      </c>
      <c r="P77" s="223">
        <f t="shared" si="16"/>
        <v>-198739.8986152038</v>
      </c>
      <c r="Q77" s="227">
        <f t="shared" si="17"/>
        <v>-2.0216521416355909E-2</v>
      </c>
      <c r="R77" s="225">
        <f t="shared" si="8"/>
        <v>2.0216521416355909E-2</v>
      </c>
      <c r="T77" s="427" t="s">
        <v>154</v>
      </c>
      <c r="U77" s="419"/>
      <c r="V77" s="387">
        <f>V76</f>
        <v>113503938.53592539</v>
      </c>
    </row>
    <row r="78" spans="1:25">
      <c r="A78" s="51">
        <f t="shared" si="14"/>
        <v>40663</v>
      </c>
      <c r="B78" s="5">
        <v>8000503.3499999996</v>
      </c>
      <c r="C78" s="5">
        <v>7098.75</v>
      </c>
      <c r="D78" s="5"/>
      <c r="E78" s="214">
        <v>8007602.0999999996</v>
      </c>
      <c r="F78" s="231">
        <f>IF(F$2='3. Variables'!$A$2,'3. Variables'!$B90)+IF(F$2='3. Variables'!$A$3,'3. Variables'!$C90)+IF(F$2='3. Variables'!$A$4,'3. Variables'!$D90)+IF(F$2='3. Variables'!$A$5,'3. Variables'!$E90)+IF(F$2='3. Variables'!$A$6,'3. Variables'!$F90)+IF(F$2='3. Variables'!$A$7,'3. Variables'!$G90)+IF(F$2='3. Variables'!$A$8,'3. Variables'!$H90)+IF(F$2='3. Variables'!$A$9,'3. Variables'!$I90)+IF(F$2='3. Variables'!$A$10,'3. Variables'!$J90)+IF(F$2='3. Variables'!$A$11,'3. Variables'!$K90)+IF(F$2='3. Variables'!$A$12,'3. Variables'!$K90)</f>
        <v>379.3</v>
      </c>
      <c r="G78" s="231">
        <f>IF(G$2='3. Variables'!$A$2,'3. Variables'!$B90)+IF(G$2='3. Variables'!$A$3,'3. Variables'!$C90)+IF(G$2='3. Variables'!$A$4,'3. Variables'!$D90)+IF(G$2='3. Variables'!$A$5,'3. Variables'!$E90)+IF(G$2='3. Variables'!$A$6,'3. Variables'!$F90)+IF(G$2='3. Variables'!$A$7,'3. Variables'!$G90)+IF(G$2='3. Variables'!$A$8,'3. Variables'!$H90)+IF(G$2='3. Variables'!$A$9,'3. Variables'!$I90)+IF(G$2='3. Variables'!$A$10,'3. Variables'!$J90)+IF(G$2='3. Variables'!$A$11,'3. Variables'!$K90)+IF(G$2='3. Variables'!$A$12,'3. Variables'!$L90)</f>
        <v>0</v>
      </c>
      <c r="H78" s="420">
        <f>IF(H$2='3. Variables'!$A$2,'3. Variables'!$B90)+IF(H$2='3. Variables'!$A$3,'3. Variables'!$C90)+IF(H$2='3. Variables'!$A$4,'3. Variables'!$D90)+IF(H$2='3. Variables'!$A$5,'3. Variables'!$E90)+IF(H$2='3. Variables'!$A$6,'3. Variables'!$F90)+IF(H$2='3. Variables'!$A$7,'3. Variables'!$G90)+IF(H$2='3. Variables'!$A$8,'3. Variables'!$H90)+IF(H$2='3. Variables'!$A$9,'3. Variables'!$I90)+IF(H$2='3. Variables'!$A$10,'3. Variables'!$J90)+IF(H$2='3. Variables'!$A$11,'3. Variables'!$K90)+IF(H$2='3. Variables'!$A$12,'3. Variables'!$L90)</f>
        <v>30</v>
      </c>
      <c r="I78" s="420">
        <f>IF(I$2='3. Variables'!$A$2,'3. Variables'!$B90)+IF(I$2='3. Variables'!$A$3,'3. Variables'!$C90)+IF(I$2='3. Variables'!$A$4,'3. Variables'!$D90)+IF(I$2='3. Variables'!$A$5,'3. Variables'!$E90)+IF(I$2='3. Variables'!$A$6,'3. Variables'!$F90)+IF(I$2='3. Variables'!$A$7,'3. Variables'!$G90)+IF(I$2='3. Variables'!$A$8,'3. Variables'!$H90)+IF(I$2='3. Variables'!$A$9,'3. Variables'!$I90)+IF(I$2='3. Variables'!$A$10,'3. Variables'!$J90)+IF(I$2='3. Variables'!$A$11,'3. Variables'!$K90)+IF(I$2='3. Variables'!$A$12,'3. Variables'!$L90)</f>
        <v>320</v>
      </c>
      <c r="J78" s="231">
        <f>IF(J$2='3. Variables'!$A$2,'3. Variables'!$B90)+IF(J$2='3. Variables'!$A$3,'3. Variables'!$C90)+IF(J$2='3. Variables'!$A$4,'3. Variables'!$D90)+IF(J$2='3. Variables'!$A$5,'3. Variables'!$E90)+IF(J$2='3. Variables'!$A$6,'3. Variables'!$F90)+IF(J$2='3. Variables'!$A$7,'3. Variables'!$G90)+IF(J$2='3. Variables'!$A$8,'3. Variables'!$H90)+IF(J$2='3. Variables'!$A$9,'3. Variables'!$I90)+IF(J$2='3. Variables'!$A$10,'3. Variables'!$J90)+IF(J$2='3. Variables'!$A$11,'3. Variables'!$K90)+IF(J$2='3. Variables'!$A$12,'3. Variables'!$L90)</f>
        <v>666.4</v>
      </c>
      <c r="K78" s="231">
        <f>IF(K$2='3. Variables'!$A$2,'3. Variables'!$B90)+IF(K$2='3. Variables'!$A$3,'3. Variables'!$C90)+IF(K$2='3. Variables'!$A$4,'3. Variables'!$D90)+IF(K$2='3. Variables'!$A$5,'3. Variables'!$E90)+IF(K$2='3. Variables'!$A$6,'3. Variables'!$F90)+IF(K$2='3. Variables'!$A$7,'3. Variables'!$G90)+IF(K$2='3. Variables'!$A$8,'3. Variables'!$H90)+IF(K$2='3. Variables'!$A$9,'3. Variables'!$I90)+IF(K$2='3. Variables'!$A$10,'3. Variables'!$J90)+IF(K$2='3. Variables'!$A$11,'3. Variables'!$K90)+IF(K$2='3. Variables'!$A$12,'3. Variables'!$L90)</f>
        <v>2129747.4335800004</v>
      </c>
      <c r="L78" s="420">
        <v>76</v>
      </c>
      <c r="M78" s="231"/>
      <c r="N78" s="41"/>
      <c r="O78" s="221">
        <f t="shared" si="15"/>
        <v>8241560.9539359994</v>
      </c>
      <c r="P78" s="223">
        <f t="shared" si="16"/>
        <v>233958.8539359998</v>
      </c>
      <c r="Q78" s="227">
        <f t="shared" si="17"/>
        <v>2.9217092834320502E-2</v>
      </c>
      <c r="R78" s="225">
        <f t="shared" si="8"/>
        <v>2.9217092834320502E-2</v>
      </c>
      <c r="T78" s="427" t="s">
        <v>155</v>
      </c>
      <c r="U78" s="419"/>
      <c r="V78" s="387">
        <v>111554925</v>
      </c>
    </row>
    <row r="79" spans="1:25">
      <c r="A79" s="51">
        <f t="shared" si="14"/>
        <v>40694</v>
      </c>
      <c r="B79" s="5">
        <v>7972209.9299999997</v>
      </c>
      <c r="C79" s="5">
        <v>6193.66</v>
      </c>
      <c r="D79" s="5"/>
      <c r="E79" s="214">
        <v>7978403.5899999999</v>
      </c>
      <c r="F79" s="231">
        <f>IF(F$2='3. Variables'!$A$2,'3. Variables'!$B91)+IF(F$2='3. Variables'!$A$3,'3. Variables'!$C91)+IF(F$2='3. Variables'!$A$4,'3. Variables'!$D91)+IF(F$2='3. Variables'!$A$5,'3. Variables'!$E91)+IF(F$2='3. Variables'!$A$6,'3. Variables'!$F91)+IF(F$2='3. Variables'!$A$7,'3. Variables'!$G91)+IF(F$2='3. Variables'!$A$8,'3. Variables'!$H91)+IF(F$2='3. Variables'!$A$9,'3. Variables'!$I91)+IF(F$2='3. Variables'!$A$10,'3. Variables'!$J91)+IF(F$2='3. Variables'!$A$11,'3. Variables'!$K91)+IF(F$2='3. Variables'!$A$12,'3. Variables'!$K91)</f>
        <v>168.09999999999997</v>
      </c>
      <c r="G79" s="231">
        <f>IF(G$2='3. Variables'!$A$2,'3. Variables'!$B91)+IF(G$2='3. Variables'!$A$3,'3. Variables'!$C91)+IF(G$2='3. Variables'!$A$4,'3. Variables'!$D91)+IF(G$2='3. Variables'!$A$5,'3. Variables'!$E91)+IF(G$2='3. Variables'!$A$6,'3. Variables'!$F91)+IF(G$2='3. Variables'!$A$7,'3. Variables'!$G91)+IF(G$2='3. Variables'!$A$8,'3. Variables'!$H91)+IF(G$2='3. Variables'!$A$9,'3. Variables'!$I91)+IF(G$2='3. Variables'!$A$10,'3. Variables'!$J91)+IF(G$2='3. Variables'!$A$11,'3. Variables'!$K91)+IF(G$2='3. Variables'!$A$12,'3. Variables'!$L91)</f>
        <v>12.8</v>
      </c>
      <c r="H79" s="420">
        <f>IF(H$2='3. Variables'!$A$2,'3. Variables'!$B91)+IF(H$2='3. Variables'!$A$3,'3. Variables'!$C91)+IF(H$2='3. Variables'!$A$4,'3. Variables'!$D91)+IF(H$2='3. Variables'!$A$5,'3. Variables'!$E91)+IF(H$2='3. Variables'!$A$6,'3. Variables'!$F91)+IF(H$2='3. Variables'!$A$7,'3. Variables'!$G91)+IF(H$2='3. Variables'!$A$8,'3. Variables'!$H91)+IF(H$2='3. Variables'!$A$9,'3. Variables'!$I91)+IF(H$2='3. Variables'!$A$10,'3. Variables'!$J91)+IF(H$2='3. Variables'!$A$11,'3. Variables'!$K91)+IF(H$2='3. Variables'!$A$12,'3. Variables'!$L91)</f>
        <v>31</v>
      </c>
      <c r="I79" s="420">
        <f>IF(I$2='3. Variables'!$A$2,'3. Variables'!$B91)+IF(I$2='3. Variables'!$A$3,'3. Variables'!$C91)+IF(I$2='3. Variables'!$A$4,'3. Variables'!$D91)+IF(I$2='3. Variables'!$A$5,'3. Variables'!$E91)+IF(I$2='3. Variables'!$A$6,'3. Variables'!$F91)+IF(I$2='3. Variables'!$A$7,'3. Variables'!$G91)+IF(I$2='3. Variables'!$A$8,'3. Variables'!$H91)+IF(I$2='3. Variables'!$A$9,'3. Variables'!$I91)+IF(I$2='3. Variables'!$A$10,'3. Variables'!$J91)+IF(I$2='3. Variables'!$A$11,'3. Variables'!$K91)+IF(I$2='3. Variables'!$A$12,'3. Variables'!$L91)</f>
        <v>336</v>
      </c>
      <c r="J79" s="231">
        <f>IF(J$2='3. Variables'!$A$2,'3. Variables'!$B91)+IF(J$2='3. Variables'!$A$3,'3. Variables'!$C91)+IF(J$2='3. Variables'!$A$4,'3. Variables'!$D91)+IF(J$2='3. Variables'!$A$5,'3. Variables'!$E91)+IF(J$2='3. Variables'!$A$6,'3. Variables'!$F91)+IF(J$2='3. Variables'!$A$7,'3. Variables'!$G91)+IF(J$2='3. Variables'!$A$8,'3. Variables'!$H91)+IF(J$2='3. Variables'!$A$9,'3. Variables'!$I91)+IF(J$2='3. Variables'!$A$10,'3. Variables'!$J91)+IF(J$2='3. Variables'!$A$11,'3. Variables'!$K91)+IF(J$2='3. Variables'!$A$12,'3. Variables'!$L91)</f>
        <v>671.5</v>
      </c>
      <c r="K79" s="231">
        <f>IF(K$2='3. Variables'!$A$2,'3. Variables'!$B91)+IF(K$2='3. Variables'!$A$3,'3. Variables'!$C91)+IF(K$2='3. Variables'!$A$4,'3. Variables'!$D91)+IF(K$2='3. Variables'!$A$5,'3. Variables'!$E91)+IF(K$2='3. Variables'!$A$6,'3. Variables'!$F91)+IF(K$2='3. Variables'!$A$7,'3. Variables'!$G91)+IF(K$2='3. Variables'!$A$8,'3. Variables'!$H91)+IF(K$2='3. Variables'!$A$9,'3. Variables'!$I91)+IF(K$2='3. Variables'!$A$10,'3. Variables'!$J91)+IF(K$2='3. Variables'!$A$11,'3. Variables'!$K91)+IF(K$2='3. Variables'!$A$12,'3. Variables'!$L91)</f>
        <v>2308697.2706329999</v>
      </c>
      <c r="L79" s="420">
        <v>77</v>
      </c>
      <c r="M79" s="231"/>
      <c r="N79" s="41"/>
      <c r="O79" s="221">
        <f t="shared" si="15"/>
        <v>8137207.6485131616</v>
      </c>
      <c r="P79" s="223">
        <f t="shared" si="16"/>
        <v>158804.05851316173</v>
      </c>
      <c r="Q79" s="227">
        <f t="shared" si="17"/>
        <v>1.990423982965767E-2</v>
      </c>
      <c r="R79" s="225">
        <f t="shared" si="8"/>
        <v>1.990423982965767E-2</v>
      </c>
      <c r="T79" s="427" t="s">
        <v>156</v>
      </c>
      <c r="V79" s="387">
        <v>111460019</v>
      </c>
    </row>
    <row r="80" spans="1:25">
      <c r="A80" s="51">
        <f t="shared" si="14"/>
        <v>40724</v>
      </c>
      <c r="B80" s="5">
        <v>7947472.2599999998</v>
      </c>
      <c r="C80" s="5">
        <v>9228.52</v>
      </c>
      <c r="D80" s="5"/>
      <c r="E80" s="214">
        <v>7956700.7799999993</v>
      </c>
      <c r="F80" s="231">
        <f>IF(F$2='3. Variables'!$A$2,'3. Variables'!$B92)+IF(F$2='3. Variables'!$A$3,'3. Variables'!$C92)+IF(F$2='3. Variables'!$A$4,'3. Variables'!$D92)+IF(F$2='3. Variables'!$A$5,'3. Variables'!$E92)+IF(F$2='3. Variables'!$A$6,'3. Variables'!$F92)+IF(F$2='3. Variables'!$A$7,'3. Variables'!$G92)+IF(F$2='3. Variables'!$A$8,'3. Variables'!$H92)+IF(F$2='3. Variables'!$A$9,'3. Variables'!$I92)+IF(F$2='3. Variables'!$A$10,'3. Variables'!$J92)+IF(F$2='3. Variables'!$A$11,'3. Variables'!$K92)+IF(F$2='3. Variables'!$A$12,'3. Variables'!$K92)</f>
        <v>64.099999999999994</v>
      </c>
      <c r="G80" s="231">
        <f>IF(G$2='3. Variables'!$A$2,'3. Variables'!$B92)+IF(G$2='3. Variables'!$A$3,'3. Variables'!$C92)+IF(G$2='3. Variables'!$A$4,'3. Variables'!$D92)+IF(G$2='3. Variables'!$A$5,'3. Variables'!$E92)+IF(G$2='3. Variables'!$A$6,'3. Variables'!$F92)+IF(G$2='3. Variables'!$A$7,'3. Variables'!$G92)+IF(G$2='3. Variables'!$A$8,'3. Variables'!$H92)+IF(G$2='3. Variables'!$A$9,'3. Variables'!$I92)+IF(G$2='3. Variables'!$A$10,'3. Variables'!$J92)+IF(G$2='3. Variables'!$A$11,'3. Variables'!$K92)+IF(G$2='3. Variables'!$A$12,'3. Variables'!$L92)</f>
        <v>16.400000000000002</v>
      </c>
      <c r="H80" s="420">
        <f>IF(H$2='3. Variables'!$A$2,'3. Variables'!$B92)+IF(H$2='3. Variables'!$A$3,'3. Variables'!$C92)+IF(H$2='3. Variables'!$A$4,'3. Variables'!$D92)+IF(H$2='3. Variables'!$A$5,'3. Variables'!$E92)+IF(H$2='3. Variables'!$A$6,'3. Variables'!$F92)+IF(H$2='3. Variables'!$A$7,'3. Variables'!$G92)+IF(H$2='3. Variables'!$A$8,'3. Variables'!$H92)+IF(H$2='3. Variables'!$A$9,'3. Variables'!$I92)+IF(H$2='3. Variables'!$A$10,'3. Variables'!$J92)+IF(H$2='3. Variables'!$A$11,'3. Variables'!$K92)+IF(H$2='3. Variables'!$A$12,'3. Variables'!$L92)</f>
        <v>30</v>
      </c>
      <c r="I80" s="420">
        <f>IF(I$2='3. Variables'!$A$2,'3. Variables'!$B92)+IF(I$2='3. Variables'!$A$3,'3. Variables'!$C92)+IF(I$2='3. Variables'!$A$4,'3. Variables'!$D92)+IF(I$2='3. Variables'!$A$5,'3. Variables'!$E92)+IF(I$2='3. Variables'!$A$6,'3. Variables'!$F92)+IF(I$2='3. Variables'!$A$7,'3. Variables'!$G92)+IF(I$2='3. Variables'!$A$8,'3. Variables'!$H92)+IF(I$2='3. Variables'!$A$9,'3. Variables'!$I92)+IF(I$2='3. Variables'!$A$10,'3. Variables'!$J92)+IF(I$2='3. Variables'!$A$11,'3. Variables'!$K92)+IF(I$2='3. Variables'!$A$12,'3. Variables'!$L92)</f>
        <v>352</v>
      </c>
      <c r="J80" s="231">
        <f>IF(J$2='3. Variables'!$A$2,'3. Variables'!$B92)+IF(J$2='3. Variables'!$A$3,'3. Variables'!$C92)+IF(J$2='3. Variables'!$A$4,'3. Variables'!$D92)+IF(J$2='3. Variables'!$A$5,'3. Variables'!$E92)+IF(J$2='3. Variables'!$A$6,'3. Variables'!$F92)+IF(J$2='3. Variables'!$A$7,'3. Variables'!$G92)+IF(J$2='3. Variables'!$A$8,'3. Variables'!$H92)+IF(J$2='3. Variables'!$A$9,'3. Variables'!$I92)+IF(J$2='3. Variables'!$A$10,'3. Variables'!$J92)+IF(J$2='3. Variables'!$A$11,'3. Variables'!$K92)+IF(J$2='3. Variables'!$A$12,'3. Variables'!$L92)</f>
        <v>681.8</v>
      </c>
      <c r="K80" s="231">
        <f>IF(K$2='3. Variables'!$A$2,'3. Variables'!$B92)+IF(K$2='3. Variables'!$A$3,'3. Variables'!$C92)+IF(K$2='3. Variables'!$A$4,'3. Variables'!$D92)+IF(K$2='3. Variables'!$A$5,'3. Variables'!$E92)+IF(K$2='3. Variables'!$A$6,'3. Variables'!$F92)+IF(K$2='3. Variables'!$A$7,'3. Variables'!$G92)+IF(K$2='3. Variables'!$A$8,'3. Variables'!$H92)+IF(K$2='3. Variables'!$A$9,'3. Variables'!$I92)+IF(K$2='3. Variables'!$A$10,'3. Variables'!$J92)+IF(K$2='3. Variables'!$A$11,'3. Variables'!$K92)+IF(K$2='3. Variables'!$A$12,'3. Variables'!$L92)</f>
        <v>2359470.2738489998</v>
      </c>
      <c r="L80" s="420">
        <v>78</v>
      </c>
      <c r="M80" s="231"/>
      <c r="N80" s="41"/>
      <c r="O80" s="221">
        <f t="shared" si="15"/>
        <v>7918156.4173943261</v>
      </c>
      <c r="P80" s="223">
        <f t="shared" si="16"/>
        <v>-38544.362605673261</v>
      </c>
      <c r="Q80" s="227">
        <f t="shared" si="17"/>
        <v>-4.8442644346458966E-3</v>
      </c>
      <c r="R80" s="225">
        <f t="shared" si="8"/>
        <v>4.8442644346458966E-3</v>
      </c>
    </row>
    <row r="81" spans="1:20">
      <c r="A81" s="51">
        <f t="shared" si="14"/>
        <v>40755</v>
      </c>
      <c r="B81" s="5">
        <v>8282741.1000000006</v>
      </c>
      <c r="C81" s="5">
        <v>22628.879999999997</v>
      </c>
      <c r="D81" s="5"/>
      <c r="E81" s="214">
        <v>8305369.9800000004</v>
      </c>
      <c r="F81" s="231">
        <f>IF(F$2='3. Variables'!$A$2,'3. Variables'!$B93)+IF(F$2='3. Variables'!$A$3,'3. Variables'!$C93)+IF(F$2='3. Variables'!$A$4,'3. Variables'!$D93)+IF(F$2='3. Variables'!$A$5,'3. Variables'!$E93)+IF(F$2='3. Variables'!$A$6,'3. Variables'!$F93)+IF(F$2='3. Variables'!$A$7,'3. Variables'!$G93)+IF(F$2='3. Variables'!$A$8,'3. Variables'!$H93)+IF(F$2='3. Variables'!$A$9,'3. Variables'!$I93)+IF(F$2='3. Variables'!$A$10,'3. Variables'!$J93)+IF(F$2='3. Variables'!$A$11,'3. Variables'!$K93)+IF(F$2='3. Variables'!$A$12,'3. Variables'!$K93)</f>
        <v>3.7</v>
      </c>
      <c r="G81" s="231">
        <f>IF(G$2='3. Variables'!$A$2,'3. Variables'!$B93)+IF(G$2='3. Variables'!$A$3,'3. Variables'!$C93)+IF(G$2='3. Variables'!$A$4,'3. Variables'!$D93)+IF(G$2='3. Variables'!$A$5,'3. Variables'!$E93)+IF(G$2='3. Variables'!$A$6,'3. Variables'!$F93)+IF(G$2='3. Variables'!$A$7,'3. Variables'!$G93)+IF(G$2='3. Variables'!$A$8,'3. Variables'!$H93)+IF(G$2='3. Variables'!$A$9,'3. Variables'!$I93)+IF(G$2='3. Variables'!$A$10,'3. Variables'!$J93)+IF(G$2='3. Variables'!$A$11,'3. Variables'!$K93)+IF(G$2='3. Variables'!$A$12,'3. Variables'!$L93)</f>
        <v>104.29999999999998</v>
      </c>
      <c r="H81" s="420">
        <f>IF(H$2='3. Variables'!$A$2,'3. Variables'!$B93)+IF(H$2='3. Variables'!$A$3,'3. Variables'!$C93)+IF(H$2='3. Variables'!$A$4,'3. Variables'!$D93)+IF(H$2='3. Variables'!$A$5,'3. Variables'!$E93)+IF(H$2='3. Variables'!$A$6,'3. Variables'!$F93)+IF(H$2='3. Variables'!$A$7,'3. Variables'!$G93)+IF(H$2='3. Variables'!$A$8,'3. Variables'!$H93)+IF(H$2='3. Variables'!$A$9,'3. Variables'!$I93)+IF(H$2='3. Variables'!$A$10,'3. Variables'!$J93)+IF(H$2='3. Variables'!$A$11,'3. Variables'!$K93)+IF(H$2='3. Variables'!$A$12,'3. Variables'!$L93)</f>
        <v>31</v>
      </c>
      <c r="I81" s="420">
        <f>IF(I$2='3. Variables'!$A$2,'3. Variables'!$B93)+IF(I$2='3. Variables'!$A$3,'3. Variables'!$C93)+IF(I$2='3. Variables'!$A$4,'3. Variables'!$D93)+IF(I$2='3. Variables'!$A$5,'3. Variables'!$E93)+IF(I$2='3. Variables'!$A$6,'3. Variables'!$F93)+IF(I$2='3. Variables'!$A$7,'3. Variables'!$G93)+IF(I$2='3. Variables'!$A$8,'3. Variables'!$H93)+IF(I$2='3. Variables'!$A$9,'3. Variables'!$I93)+IF(I$2='3. Variables'!$A$10,'3. Variables'!$J93)+IF(I$2='3. Variables'!$A$11,'3. Variables'!$K93)+IF(I$2='3. Variables'!$A$12,'3. Variables'!$L93)</f>
        <v>320</v>
      </c>
      <c r="J81" s="231">
        <f>IF(J$2='3. Variables'!$A$2,'3. Variables'!$B93)+IF(J$2='3. Variables'!$A$3,'3. Variables'!$C93)+IF(J$2='3. Variables'!$A$4,'3. Variables'!$D93)+IF(J$2='3. Variables'!$A$5,'3. Variables'!$E93)+IF(J$2='3. Variables'!$A$6,'3. Variables'!$F93)+IF(J$2='3. Variables'!$A$7,'3. Variables'!$G93)+IF(J$2='3. Variables'!$A$8,'3. Variables'!$H93)+IF(J$2='3. Variables'!$A$9,'3. Variables'!$I93)+IF(J$2='3. Variables'!$A$10,'3. Variables'!$J93)+IF(J$2='3. Variables'!$A$11,'3. Variables'!$K93)+IF(J$2='3. Variables'!$A$12,'3. Variables'!$L93)</f>
        <v>691.5</v>
      </c>
      <c r="K81" s="231">
        <f>IF(K$2='3. Variables'!$A$2,'3. Variables'!$B93)+IF(K$2='3. Variables'!$A$3,'3. Variables'!$C93)+IF(K$2='3. Variables'!$A$4,'3. Variables'!$D93)+IF(K$2='3. Variables'!$A$5,'3. Variables'!$E93)+IF(K$2='3. Variables'!$A$6,'3. Variables'!$F93)+IF(K$2='3. Variables'!$A$7,'3. Variables'!$G93)+IF(K$2='3. Variables'!$A$8,'3. Variables'!$H93)+IF(K$2='3. Variables'!$A$9,'3. Variables'!$I93)+IF(K$2='3. Variables'!$A$10,'3. Variables'!$J93)+IF(K$2='3. Variables'!$A$11,'3. Variables'!$K93)+IF(K$2='3. Variables'!$A$12,'3. Variables'!$L93)</f>
        <v>2118772.1319050002</v>
      </c>
      <c r="L81" s="420">
        <v>79</v>
      </c>
      <c r="M81" s="231"/>
      <c r="N81" s="41"/>
      <c r="O81" s="221">
        <f t="shared" si="15"/>
        <v>8372458.4672049787</v>
      </c>
      <c r="P81" s="223">
        <f t="shared" si="16"/>
        <v>67088.487204978243</v>
      </c>
      <c r="Q81" s="227">
        <f t="shared" si="17"/>
        <v>8.0777240949569638E-3</v>
      </c>
      <c r="R81" s="225">
        <f t="shared" si="8"/>
        <v>8.0777240949569638E-3</v>
      </c>
    </row>
    <row r="82" spans="1:20">
      <c r="A82" s="51">
        <f t="shared" si="14"/>
        <v>40786</v>
      </c>
      <c r="B82" s="5">
        <v>8881989.0500000007</v>
      </c>
      <c r="C82" s="5">
        <v>10674.16</v>
      </c>
      <c r="D82" s="5"/>
      <c r="E82" s="214">
        <v>8892663.2100000009</v>
      </c>
      <c r="F82" s="231">
        <f>IF(F$2='3. Variables'!$A$2,'3. Variables'!$B94)+IF(F$2='3. Variables'!$A$3,'3. Variables'!$C94)+IF(F$2='3. Variables'!$A$4,'3. Variables'!$D94)+IF(F$2='3. Variables'!$A$5,'3. Variables'!$E94)+IF(F$2='3. Variables'!$A$6,'3. Variables'!$F94)+IF(F$2='3. Variables'!$A$7,'3. Variables'!$G94)+IF(F$2='3. Variables'!$A$8,'3. Variables'!$H94)+IF(F$2='3. Variables'!$A$9,'3. Variables'!$I94)+IF(F$2='3. Variables'!$A$10,'3. Variables'!$J94)+IF(F$2='3. Variables'!$A$11,'3. Variables'!$K94)+IF(F$2='3. Variables'!$A$12,'3. Variables'!$K94)</f>
        <v>13.6</v>
      </c>
      <c r="G82" s="231">
        <f>IF(G$2='3. Variables'!$A$2,'3. Variables'!$B94)+IF(G$2='3. Variables'!$A$3,'3. Variables'!$C94)+IF(G$2='3. Variables'!$A$4,'3. Variables'!$D94)+IF(G$2='3. Variables'!$A$5,'3. Variables'!$E94)+IF(G$2='3. Variables'!$A$6,'3. Variables'!$F94)+IF(G$2='3. Variables'!$A$7,'3. Variables'!$G94)+IF(G$2='3. Variables'!$A$8,'3. Variables'!$H94)+IF(G$2='3. Variables'!$A$9,'3. Variables'!$I94)+IF(G$2='3. Variables'!$A$10,'3. Variables'!$J94)+IF(G$2='3. Variables'!$A$11,'3. Variables'!$K94)+IF(G$2='3. Variables'!$A$12,'3. Variables'!$L94)</f>
        <v>53.300000000000004</v>
      </c>
      <c r="H82" s="420">
        <f>IF(H$2='3. Variables'!$A$2,'3. Variables'!$B94)+IF(H$2='3. Variables'!$A$3,'3. Variables'!$C94)+IF(H$2='3. Variables'!$A$4,'3. Variables'!$D94)+IF(H$2='3. Variables'!$A$5,'3. Variables'!$E94)+IF(H$2='3. Variables'!$A$6,'3. Variables'!$F94)+IF(H$2='3. Variables'!$A$7,'3. Variables'!$G94)+IF(H$2='3. Variables'!$A$8,'3. Variables'!$H94)+IF(H$2='3. Variables'!$A$9,'3. Variables'!$I94)+IF(H$2='3. Variables'!$A$10,'3. Variables'!$J94)+IF(H$2='3. Variables'!$A$11,'3. Variables'!$K94)+IF(H$2='3. Variables'!$A$12,'3. Variables'!$L94)</f>
        <v>31</v>
      </c>
      <c r="I82" s="420">
        <f>IF(I$2='3. Variables'!$A$2,'3. Variables'!$B94)+IF(I$2='3. Variables'!$A$3,'3. Variables'!$C94)+IF(I$2='3. Variables'!$A$4,'3. Variables'!$D94)+IF(I$2='3. Variables'!$A$5,'3. Variables'!$E94)+IF(I$2='3. Variables'!$A$6,'3. Variables'!$F94)+IF(I$2='3. Variables'!$A$7,'3. Variables'!$G94)+IF(I$2='3. Variables'!$A$8,'3. Variables'!$H94)+IF(I$2='3. Variables'!$A$9,'3. Variables'!$I94)+IF(I$2='3. Variables'!$A$10,'3. Variables'!$J94)+IF(I$2='3. Variables'!$A$11,'3. Variables'!$K94)+IF(I$2='3. Variables'!$A$12,'3. Variables'!$L94)</f>
        <v>368</v>
      </c>
      <c r="J82" s="231">
        <f>IF(J$2='3. Variables'!$A$2,'3. Variables'!$B94)+IF(J$2='3. Variables'!$A$3,'3. Variables'!$C94)+IF(J$2='3. Variables'!$A$4,'3. Variables'!$D94)+IF(J$2='3. Variables'!$A$5,'3. Variables'!$E94)+IF(J$2='3. Variables'!$A$6,'3. Variables'!$F94)+IF(J$2='3. Variables'!$A$7,'3. Variables'!$G94)+IF(J$2='3. Variables'!$A$8,'3. Variables'!$H94)+IF(J$2='3. Variables'!$A$9,'3. Variables'!$I94)+IF(J$2='3. Variables'!$A$10,'3. Variables'!$J94)+IF(J$2='3. Variables'!$A$11,'3. Variables'!$K94)+IF(J$2='3. Variables'!$A$12,'3. Variables'!$L94)</f>
        <v>694.9</v>
      </c>
      <c r="K82" s="231">
        <f>IF(K$2='3. Variables'!$A$2,'3. Variables'!$B94)+IF(K$2='3. Variables'!$A$3,'3. Variables'!$C94)+IF(K$2='3. Variables'!$A$4,'3. Variables'!$D94)+IF(K$2='3. Variables'!$A$5,'3. Variables'!$E94)+IF(K$2='3. Variables'!$A$6,'3. Variables'!$F94)+IF(K$2='3. Variables'!$A$7,'3. Variables'!$G94)+IF(K$2='3. Variables'!$A$8,'3. Variables'!$H94)+IF(K$2='3. Variables'!$A$9,'3. Variables'!$I94)+IF(K$2='3. Variables'!$A$10,'3. Variables'!$J94)+IF(K$2='3. Variables'!$A$11,'3. Variables'!$K94)+IF(K$2='3. Variables'!$A$12,'3. Variables'!$L94)</f>
        <v>2641947.9038030002</v>
      </c>
      <c r="L82" s="420">
        <v>80</v>
      </c>
      <c r="M82" s="231"/>
      <c r="N82" s="41"/>
      <c r="O82" s="221">
        <f t="shared" si="15"/>
        <v>8538669.3779954445</v>
      </c>
      <c r="P82" s="223">
        <f t="shared" si="16"/>
        <v>-353993.83200455643</v>
      </c>
      <c r="Q82" s="227">
        <f t="shared" si="17"/>
        <v>-3.980740343415709E-2</v>
      </c>
      <c r="R82" s="225">
        <f t="shared" si="8"/>
        <v>3.980740343415709E-2</v>
      </c>
    </row>
    <row r="83" spans="1:20">
      <c r="A83" s="51">
        <f t="shared" si="14"/>
        <v>40816</v>
      </c>
      <c r="B83" s="5">
        <v>8383666.8099999996</v>
      </c>
      <c r="C83" s="5">
        <v>8058.670000000001</v>
      </c>
      <c r="D83" s="5"/>
      <c r="E83" s="214">
        <v>8391725.4800000004</v>
      </c>
      <c r="F83" s="231">
        <f>IF(F$2='3. Variables'!$A$2,'3. Variables'!$B95)+IF(F$2='3. Variables'!$A$3,'3. Variables'!$C95)+IF(F$2='3. Variables'!$A$4,'3. Variables'!$D95)+IF(F$2='3. Variables'!$A$5,'3. Variables'!$E95)+IF(F$2='3. Variables'!$A$6,'3. Variables'!$F95)+IF(F$2='3. Variables'!$A$7,'3. Variables'!$G95)+IF(F$2='3. Variables'!$A$8,'3. Variables'!$H95)+IF(F$2='3. Variables'!$A$9,'3. Variables'!$I95)+IF(F$2='3. Variables'!$A$10,'3. Variables'!$J95)+IF(F$2='3. Variables'!$A$11,'3. Variables'!$K95)+IF(F$2='3. Variables'!$A$12,'3. Variables'!$K95)</f>
        <v>106.33333333333331</v>
      </c>
      <c r="G83" s="231">
        <f>IF(G$2='3. Variables'!$A$2,'3. Variables'!$B95)+IF(G$2='3. Variables'!$A$3,'3. Variables'!$C95)+IF(G$2='3. Variables'!$A$4,'3. Variables'!$D95)+IF(G$2='3. Variables'!$A$5,'3. Variables'!$E95)+IF(G$2='3. Variables'!$A$6,'3. Variables'!$F95)+IF(G$2='3. Variables'!$A$7,'3. Variables'!$G95)+IF(G$2='3. Variables'!$A$8,'3. Variables'!$H95)+IF(G$2='3. Variables'!$A$9,'3. Variables'!$I95)+IF(G$2='3. Variables'!$A$10,'3. Variables'!$J95)+IF(G$2='3. Variables'!$A$11,'3. Variables'!$K95)+IF(G$2='3. Variables'!$A$12,'3. Variables'!$L95)</f>
        <v>20.7</v>
      </c>
      <c r="H83" s="420">
        <f>IF(H$2='3. Variables'!$A$2,'3. Variables'!$B95)+IF(H$2='3. Variables'!$A$3,'3. Variables'!$C95)+IF(H$2='3. Variables'!$A$4,'3. Variables'!$D95)+IF(H$2='3. Variables'!$A$5,'3. Variables'!$E95)+IF(H$2='3. Variables'!$A$6,'3. Variables'!$F95)+IF(H$2='3. Variables'!$A$7,'3. Variables'!$G95)+IF(H$2='3. Variables'!$A$8,'3. Variables'!$H95)+IF(H$2='3. Variables'!$A$9,'3. Variables'!$I95)+IF(H$2='3. Variables'!$A$10,'3. Variables'!$J95)+IF(H$2='3. Variables'!$A$11,'3. Variables'!$K95)+IF(H$2='3. Variables'!$A$12,'3. Variables'!$L95)</f>
        <v>30</v>
      </c>
      <c r="I83" s="420">
        <f>IF(I$2='3. Variables'!$A$2,'3. Variables'!$B95)+IF(I$2='3. Variables'!$A$3,'3. Variables'!$C95)+IF(I$2='3. Variables'!$A$4,'3. Variables'!$D95)+IF(I$2='3. Variables'!$A$5,'3. Variables'!$E95)+IF(I$2='3. Variables'!$A$6,'3. Variables'!$F95)+IF(I$2='3. Variables'!$A$7,'3. Variables'!$G95)+IF(I$2='3. Variables'!$A$8,'3. Variables'!$H95)+IF(I$2='3. Variables'!$A$9,'3. Variables'!$I95)+IF(I$2='3. Variables'!$A$10,'3. Variables'!$J95)+IF(I$2='3. Variables'!$A$11,'3. Variables'!$K95)+IF(I$2='3. Variables'!$A$12,'3. Variables'!$L95)</f>
        <v>336</v>
      </c>
      <c r="J83" s="231">
        <f>IF(J$2='3. Variables'!$A$2,'3. Variables'!$B95)+IF(J$2='3. Variables'!$A$3,'3. Variables'!$C95)+IF(J$2='3. Variables'!$A$4,'3. Variables'!$D95)+IF(J$2='3. Variables'!$A$5,'3. Variables'!$E95)+IF(J$2='3. Variables'!$A$6,'3. Variables'!$F95)+IF(J$2='3. Variables'!$A$7,'3. Variables'!$G95)+IF(J$2='3. Variables'!$A$8,'3. Variables'!$H95)+IF(J$2='3. Variables'!$A$9,'3. Variables'!$I95)+IF(J$2='3. Variables'!$A$10,'3. Variables'!$J95)+IF(J$2='3. Variables'!$A$11,'3. Variables'!$K95)+IF(J$2='3. Variables'!$A$12,'3. Variables'!$L95)</f>
        <v>688.6</v>
      </c>
      <c r="K83" s="231">
        <f>IF(K$2='3. Variables'!$A$2,'3. Variables'!$B95)+IF(K$2='3. Variables'!$A$3,'3. Variables'!$C95)+IF(K$2='3. Variables'!$A$4,'3. Variables'!$D95)+IF(K$2='3. Variables'!$A$5,'3. Variables'!$E95)+IF(K$2='3. Variables'!$A$6,'3. Variables'!$F95)+IF(K$2='3. Variables'!$A$7,'3. Variables'!$G95)+IF(K$2='3. Variables'!$A$8,'3. Variables'!$H95)+IF(K$2='3. Variables'!$A$9,'3. Variables'!$I95)+IF(K$2='3. Variables'!$A$10,'3. Variables'!$J95)+IF(K$2='3. Variables'!$A$11,'3. Variables'!$K95)+IF(K$2='3. Variables'!$A$12,'3. Variables'!$L95)</f>
        <v>2553254.9056429998</v>
      </c>
      <c r="L83" s="420">
        <v>81</v>
      </c>
      <c r="M83" s="231"/>
      <c r="N83" s="41"/>
      <c r="O83" s="221">
        <f t="shared" si="15"/>
        <v>8142127.5636000475</v>
      </c>
      <c r="P83" s="223">
        <f t="shared" si="16"/>
        <v>-249597.91639995296</v>
      </c>
      <c r="Q83" s="227">
        <f t="shared" si="17"/>
        <v>-2.9743336694559381E-2</v>
      </c>
      <c r="R83" s="225">
        <f t="shared" si="8"/>
        <v>2.9743336694559381E-2</v>
      </c>
    </row>
    <row r="84" spans="1:20">
      <c r="A84" s="51">
        <f t="shared" si="14"/>
        <v>40847</v>
      </c>
      <c r="B84" s="5">
        <v>8946252.3900000006</v>
      </c>
      <c r="C84" s="5">
        <v>6054.44</v>
      </c>
      <c r="D84" s="5"/>
      <c r="E84" s="214">
        <v>8952306.8300000001</v>
      </c>
      <c r="F84" s="231">
        <f>IF(F$2='3. Variables'!$A$2,'3. Variables'!$B96)+IF(F$2='3. Variables'!$A$3,'3. Variables'!$C96)+IF(F$2='3. Variables'!$A$4,'3. Variables'!$D96)+IF(F$2='3. Variables'!$A$5,'3. Variables'!$E96)+IF(F$2='3. Variables'!$A$6,'3. Variables'!$F96)+IF(F$2='3. Variables'!$A$7,'3. Variables'!$G96)+IF(F$2='3. Variables'!$A$8,'3. Variables'!$H96)+IF(F$2='3. Variables'!$A$9,'3. Variables'!$I96)+IF(F$2='3. Variables'!$A$10,'3. Variables'!$J96)+IF(F$2='3. Variables'!$A$11,'3. Variables'!$K96)+IF(F$2='3. Variables'!$A$12,'3. Variables'!$K96)</f>
        <v>276.60000000000008</v>
      </c>
      <c r="G84" s="231">
        <f>IF(G$2='3. Variables'!$A$2,'3. Variables'!$B96)+IF(G$2='3. Variables'!$A$3,'3. Variables'!$C96)+IF(G$2='3. Variables'!$A$4,'3. Variables'!$D96)+IF(G$2='3. Variables'!$A$5,'3. Variables'!$E96)+IF(G$2='3. Variables'!$A$6,'3. Variables'!$F96)+IF(G$2='3. Variables'!$A$7,'3. Variables'!$G96)+IF(G$2='3. Variables'!$A$8,'3. Variables'!$H96)+IF(G$2='3. Variables'!$A$9,'3. Variables'!$I96)+IF(G$2='3. Variables'!$A$10,'3. Variables'!$J96)+IF(G$2='3. Variables'!$A$11,'3. Variables'!$K96)+IF(G$2='3. Variables'!$A$12,'3. Variables'!$L96)</f>
        <v>0.3</v>
      </c>
      <c r="H84" s="420">
        <f>IF(H$2='3. Variables'!$A$2,'3. Variables'!$B96)+IF(H$2='3. Variables'!$A$3,'3. Variables'!$C96)+IF(H$2='3. Variables'!$A$4,'3. Variables'!$D96)+IF(H$2='3. Variables'!$A$5,'3. Variables'!$E96)+IF(H$2='3. Variables'!$A$6,'3. Variables'!$F96)+IF(H$2='3. Variables'!$A$7,'3. Variables'!$G96)+IF(H$2='3. Variables'!$A$8,'3. Variables'!$H96)+IF(H$2='3. Variables'!$A$9,'3. Variables'!$I96)+IF(H$2='3. Variables'!$A$10,'3. Variables'!$J96)+IF(H$2='3. Variables'!$A$11,'3. Variables'!$K96)+IF(H$2='3. Variables'!$A$12,'3. Variables'!$L96)</f>
        <v>31</v>
      </c>
      <c r="I84" s="420">
        <f>IF(I$2='3. Variables'!$A$2,'3. Variables'!$B96)+IF(I$2='3. Variables'!$A$3,'3. Variables'!$C96)+IF(I$2='3. Variables'!$A$4,'3. Variables'!$D96)+IF(I$2='3. Variables'!$A$5,'3. Variables'!$E96)+IF(I$2='3. Variables'!$A$6,'3. Variables'!$F96)+IF(I$2='3. Variables'!$A$7,'3. Variables'!$G96)+IF(I$2='3. Variables'!$A$8,'3. Variables'!$H96)+IF(I$2='3. Variables'!$A$9,'3. Variables'!$I96)+IF(I$2='3. Variables'!$A$10,'3. Variables'!$J96)+IF(I$2='3. Variables'!$A$11,'3. Variables'!$K96)+IF(I$2='3. Variables'!$A$12,'3. Variables'!$L96)</f>
        <v>320</v>
      </c>
      <c r="J84" s="231">
        <f>IF(J$2='3. Variables'!$A$2,'3. Variables'!$B96)+IF(J$2='3. Variables'!$A$3,'3. Variables'!$C96)+IF(J$2='3. Variables'!$A$4,'3. Variables'!$D96)+IF(J$2='3. Variables'!$A$5,'3. Variables'!$E96)+IF(J$2='3. Variables'!$A$6,'3. Variables'!$F96)+IF(J$2='3. Variables'!$A$7,'3. Variables'!$G96)+IF(J$2='3. Variables'!$A$8,'3. Variables'!$H96)+IF(J$2='3. Variables'!$A$9,'3. Variables'!$I96)+IF(J$2='3. Variables'!$A$10,'3. Variables'!$J96)+IF(J$2='3. Variables'!$A$11,'3. Variables'!$K96)+IF(J$2='3. Variables'!$A$12,'3. Variables'!$L96)</f>
        <v>682.2</v>
      </c>
      <c r="K84" s="231">
        <f>IF(K$2='3. Variables'!$A$2,'3. Variables'!$B96)+IF(K$2='3. Variables'!$A$3,'3. Variables'!$C96)+IF(K$2='3. Variables'!$A$4,'3. Variables'!$D96)+IF(K$2='3. Variables'!$A$5,'3. Variables'!$E96)+IF(K$2='3. Variables'!$A$6,'3. Variables'!$F96)+IF(K$2='3. Variables'!$A$7,'3. Variables'!$G96)+IF(K$2='3. Variables'!$A$8,'3. Variables'!$H96)+IF(K$2='3. Variables'!$A$9,'3. Variables'!$I96)+IF(K$2='3. Variables'!$A$10,'3. Variables'!$J96)+IF(K$2='3. Variables'!$A$11,'3. Variables'!$K96)+IF(K$2='3. Variables'!$A$12,'3. Variables'!$L96)</f>
        <v>2742885.9288609996</v>
      </c>
      <c r="L84" s="420">
        <v>82</v>
      </c>
      <c r="M84" s="231"/>
      <c r="N84" s="41"/>
      <c r="O84" s="221">
        <f t="shared" si="15"/>
        <v>8561327.7366264611</v>
      </c>
      <c r="P84" s="223">
        <f t="shared" si="16"/>
        <v>-390979.09337353893</v>
      </c>
      <c r="Q84" s="227">
        <f t="shared" si="17"/>
        <v>-4.3673558201036203E-2</v>
      </c>
      <c r="R84" s="225">
        <f t="shared" si="8"/>
        <v>4.3673558201036203E-2</v>
      </c>
    </row>
    <row r="85" spans="1:20">
      <c r="A85" s="51">
        <f t="shared" si="14"/>
        <v>40877</v>
      </c>
      <c r="B85" s="5">
        <v>8876427.5</v>
      </c>
      <c r="C85" s="5">
        <v>4890.5200000000004</v>
      </c>
      <c r="D85" s="5"/>
      <c r="E85" s="214">
        <v>8881318.0199999996</v>
      </c>
      <c r="F85" s="231">
        <f>IF(F$2='3. Variables'!$A$2,'3. Variables'!$B97)+IF(F$2='3. Variables'!$A$3,'3. Variables'!$C97)+IF(F$2='3. Variables'!$A$4,'3. Variables'!$D97)+IF(F$2='3. Variables'!$A$5,'3. Variables'!$E97)+IF(F$2='3. Variables'!$A$6,'3. Variables'!$F97)+IF(F$2='3. Variables'!$A$7,'3. Variables'!$G97)+IF(F$2='3. Variables'!$A$8,'3. Variables'!$H97)+IF(F$2='3. Variables'!$A$9,'3. Variables'!$I97)+IF(F$2='3. Variables'!$A$10,'3. Variables'!$J97)+IF(F$2='3. Variables'!$A$11,'3. Variables'!$K97)+IF(F$2='3. Variables'!$A$12,'3. Variables'!$K97)</f>
        <v>399.39999999999992</v>
      </c>
      <c r="G85" s="231">
        <f>IF(G$2='3. Variables'!$A$2,'3. Variables'!$B97)+IF(G$2='3. Variables'!$A$3,'3. Variables'!$C97)+IF(G$2='3. Variables'!$A$4,'3. Variables'!$D97)+IF(G$2='3. Variables'!$A$5,'3. Variables'!$E97)+IF(G$2='3. Variables'!$A$6,'3. Variables'!$F97)+IF(G$2='3. Variables'!$A$7,'3. Variables'!$G97)+IF(G$2='3. Variables'!$A$8,'3. Variables'!$H97)+IF(G$2='3. Variables'!$A$9,'3. Variables'!$I97)+IF(G$2='3. Variables'!$A$10,'3. Variables'!$J97)+IF(G$2='3. Variables'!$A$11,'3. Variables'!$K97)+IF(G$2='3. Variables'!$A$12,'3. Variables'!$L97)</f>
        <v>0</v>
      </c>
      <c r="H85" s="420">
        <f>IF(H$2='3. Variables'!$A$2,'3. Variables'!$B97)+IF(H$2='3. Variables'!$A$3,'3. Variables'!$C97)+IF(H$2='3. Variables'!$A$4,'3. Variables'!$D97)+IF(H$2='3. Variables'!$A$5,'3. Variables'!$E97)+IF(H$2='3. Variables'!$A$6,'3. Variables'!$F97)+IF(H$2='3. Variables'!$A$7,'3. Variables'!$G97)+IF(H$2='3. Variables'!$A$8,'3. Variables'!$H97)+IF(H$2='3. Variables'!$A$9,'3. Variables'!$I97)+IF(H$2='3. Variables'!$A$10,'3. Variables'!$J97)+IF(H$2='3. Variables'!$A$11,'3. Variables'!$K97)+IF(H$2='3. Variables'!$A$12,'3. Variables'!$L97)</f>
        <v>30</v>
      </c>
      <c r="I85" s="420">
        <f>IF(I$2='3. Variables'!$A$2,'3. Variables'!$B97)+IF(I$2='3. Variables'!$A$3,'3. Variables'!$C97)+IF(I$2='3. Variables'!$A$4,'3. Variables'!$D97)+IF(I$2='3. Variables'!$A$5,'3. Variables'!$E97)+IF(I$2='3. Variables'!$A$6,'3. Variables'!$F97)+IF(I$2='3. Variables'!$A$7,'3. Variables'!$G97)+IF(I$2='3. Variables'!$A$8,'3. Variables'!$H97)+IF(I$2='3. Variables'!$A$9,'3. Variables'!$I97)+IF(I$2='3. Variables'!$A$10,'3. Variables'!$J97)+IF(I$2='3. Variables'!$A$11,'3. Variables'!$K97)+IF(I$2='3. Variables'!$A$12,'3. Variables'!$L97)</f>
        <v>352</v>
      </c>
      <c r="J85" s="231">
        <f>IF(J$2='3. Variables'!$A$2,'3. Variables'!$B97)+IF(J$2='3. Variables'!$A$3,'3. Variables'!$C97)+IF(J$2='3. Variables'!$A$4,'3. Variables'!$D97)+IF(J$2='3. Variables'!$A$5,'3. Variables'!$E97)+IF(J$2='3. Variables'!$A$6,'3. Variables'!$F97)+IF(J$2='3. Variables'!$A$7,'3. Variables'!$G97)+IF(J$2='3. Variables'!$A$8,'3. Variables'!$H97)+IF(J$2='3. Variables'!$A$9,'3. Variables'!$I97)+IF(J$2='3. Variables'!$A$10,'3. Variables'!$J97)+IF(J$2='3. Variables'!$A$11,'3. Variables'!$K97)+IF(J$2='3. Variables'!$A$12,'3. Variables'!$L97)</f>
        <v>677</v>
      </c>
      <c r="K85" s="231">
        <f>IF(K$2='3. Variables'!$A$2,'3. Variables'!$B97)+IF(K$2='3. Variables'!$A$3,'3. Variables'!$C97)+IF(K$2='3. Variables'!$A$4,'3. Variables'!$D97)+IF(K$2='3. Variables'!$A$5,'3. Variables'!$E97)+IF(K$2='3. Variables'!$A$6,'3. Variables'!$F97)+IF(K$2='3. Variables'!$A$7,'3. Variables'!$G97)+IF(K$2='3. Variables'!$A$8,'3. Variables'!$H97)+IF(K$2='3. Variables'!$A$9,'3. Variables'!$I97)+IF(K$2='3. Variables'!$A$10,'3. Variables'!$J97)+IF(K$2='3. Variables'!$A$11,'3. Variables'!$K97)+IF(K$2='3. Variables'!$A$12,'3. Variables'!$L97)</f>
        <v>2504778.8600380002</v>
      </c>
      <c r="L85" s="420">
        <v>83</v>
      </c>
      <c r="M85" s="231"/>
      <c r="N85" s="41"/>
      <c r="O85" s="221">
        <f t="shared" si="15"/>
        <v>8741557.5397707038</v>
      </c>
      <c r="P85" s="223">
        <f t="shared" si="16"/>
        <v>-139760.48022929579</v>
      </c>
      <c r="Q85" s="227">
        <f t="shared" si="17"/>
        <v>-1.573645712433297E-2</v>
      </c>
      <c r="R85" s="225">
        <f t="shared" si="8"/>
        <v>1.573645712433297E-2</v>
      </c>
    </row>
    <row r="86" spans="1:20">
      <c r="A86" s="129">
        <f t="shared" si="14"/>
        <v>40908</v>
      </c>
      <c r="B86" s="117">
        <v>9391755.9800000004</v>
      </c>
      <c r="C86" s="117">
        <v>1824.73</v>
      </c>
      <c r="D86" s="117"/>
      <c r="E86" s="212">
        <v>9393580.7100000009</v>
      </c>
      <c r="F86" s="231">
        <f>IF(F$2='3. Variables'!$A$2,'3. Variables'!$B98)+IF(F$2='3. Variables'!$A$3,'3. Variables'!$C98)+IF(F$2='3. Variables'!$A$4,'3. Variables'!$D98)+IF(F$2='3. Variables'!$A$5,'3. Variables'!$E98)+IF(F$2='3. Variables'!$A$6,'3. Variables'!$F98)+IF(F$2='3. Variables'!$A$7,'3. Variables'!$G98)+IF(F$2='3. Variables'!$A$8,'3. Variables'!$H98)+IF(F$2='3. Variables'!$A$9,'3. Variables'!$I98)+IF(F$2='3. Variables'!$A$10,'3. Variables'!$J98)+IF(F$2='3. Variables'!$A$11,'3. Variables'!$K98)+IF(F$2='3. Variables'!$A$12,'3. Variables'!$K98)</f>
        <v>609.79999999999984</v>
      </c>
      <c r="G86" s="231">
        <f>IF(G$2='3. Variables'!$A$2,'3. Variables'!$B98)+IF(G$2='3. Variables'!$A$3,'3. Variables'!$C98)+IF(G$2='3. Variables'!$A$4,'3. Variables'!$D98)+IF(G$2='3. Variables'!$A$5,'3. Variables'!$E98)+IF(G$2='3. Variables'!$A$6,'3. Variables'!$F98)+IF(G$2='3. Variables'!$A$7,'3. Variables'!$G98)+IF(G$2='3. Variables'!$A$8,'3. Variables'!$H98)+IF(G$2='3. Variables'!$A$9,'3. Variables'!$I98)+IF(G$2='3. Variables'!$A$10,'3. Variables'!$J98)+IF(G$2='3. Variables'!$A$11,'3. Variables'!$K98)+IF(G$2='3. Variables'!$A$12,'3. Variables'!$L98)</f>
        <v>0</v>
      </c>
      <c r="H86" s="420">
        <f>IF(H$2='3. Variables'!$A$2,'3. Variables'!$B98)+IF(H$2='3. Variables'!$A$3,'3. Variables'!$C98)+IF(H$2='3. Variables'!$A$4,'3. Variables'!$D98)+IF(H$2='3. Variables'!$A$5,'3. Variables'!$E98)+IF(H$2='3. Variables'!$A$6,'3. Variables'!$F98)+IF(H$2='3. Variables'!$A$7,'3. Variables'!$G98)+IF(H$2='3. Variables'!$A$8,'3. Variables'!$H98)+IF(H$2='3. Variables'!$A$9,'3. Variables'!$I98)+IF(H$2='3. Variables'!$A$10,'3. Variables'!$J98)+IF(H$2='3. Variables'!$A$11,'3. Variables'!$K98)+IF(H$2='3. Variables'!$A$12,'3. Variables'!$L98)</f>
        <v>31</v>
      </c>
      <c r="I86" s="420">
        <f>IF(I$2='3. Variables'!$A$2,'3. Variables'!$B98)+IF(I$2='3. Variables'!$A$3,'3. Variables'!$C98)+IF(I$2='3. Variables'!$A$4,'3. Variables'!$D98)+IF(I$2='3. Variables'!$A$5,'3. Variables'!$E98)+IF(I$2='3. Variables'!$A$6,'3. Variables'!$F98)+IF(I$2='3. Variables'!$A$7,'3. Variables'!$G98)+IF(I$2='3. Variables'!$A$8,'3. Variables'!$H98)+IF(I$2='3. Variables'!$A$9,'3. Variables'!$I98)+IF(I$2='3. Variables'!$A$10,'3. Variables'!$J98)+IF(I$2='3. Variables'!$A$11,'3. Variables'!$K98)+IF(I$2='3. Variables'!$A$12,'3. Variables'!$L98)</f>
        <v>336</v>
      </c>
      <c r="J86" s="231">
        <f>IF(J$2='3. Variables'!$A$2,'3. Variables'!$B98)+IF(J$2='3. Variables'!$A$3,'3. Variables'!$C98)+IF(J$2='3. Variables'!$A$4,'3. Variables'!$D98)+IF(J$2='3. Variables'!$A$5,'3. Variables'!$E98)+IF(J$2='3. Variables'!$A$6,'3. Variables'!$F98)+IF(J$2='3. Variables'!$A$7,'3. Variables'!$G98)+IF(J$2='3. Variables'!$A$8,'3. Variables'!$H98)+IF(J$2='3. Variables'!$A$9,'3. Variables'!$I98)+IF(J$2='3. Variables'!$A$10,'3. Variables'!$J98)+IF(J$2='3. Variables'!$A$11,'3. Variables'!$K98)+IF(J$2='3. Variables'!$A$12,'3. Variables'!$L98)</f>
        <v>676.6</v>
      </c>
      <c r="K86" s="231">
        <f>IF(K$2='3. Variables'!$A$2,'3. Variables'!$B98)+IF(K$2='3. Variables'!$A$3,'3. Variables'!$C98)+IF(K$2='3. Variables'!$A$4,'3. Variables'!$D98)+IF(K$2='3. Variables'!$A$5,'3. Variables'!$E98)+IF(K$2='3. Variables'!$A$6,'3. Variables'!$F98)+IF(K$2='3. Variables'!$A$7,'3. Variables'!$G98)+IF(K$2='3. Variables'!$A$8,'3. Variables'!$H98)+IF(K$2='3. Variables'!$A$9,'3. Variables'!$I98)+IF(K$2='3. Variables'!$A$10,'3. Variables'!$J98)+IF(K$2='3. Variables'!$A$11,'3. Variables'!$K98)+IF(K$2='3. Variables'!$A$12,'3. Variables'!$L98)</f>
        <v>2369546.6990390006</v>
      </c>
      <c r="L86" s="420">
        <v>84</v>
      </c>
      <c r="M86" s="231"/>
      <c r="N86" s="41"/>
      <c r="O86" s="221">
        <f t="shared" si="15"/>
        <v>9259431.9822906125</v>
      </c>
      <c r="P86" s="223">
        <f t="shared" si="16"/>
        <v>-134148.72770938836</v>
      </c>
      <c r="Q86" s="227">
        <f t="shared" si="17"/>
        <v>-1.4280893713573932E-2</v>
      </c>
      <c r="R86" s="225">
        <f t="shared" si="8"/>
        <v>1.4280893713573932E-2</v>
      </c>
      <c r="S86" s="6"/>
      <c r="T86"/>
    </row>
    <row r="87" spans="1:20">
      <c r="A87" s="51">
        <f t="shared" si="14"/>
        <v>40939</v>
      </c>
      <c r="B87" s="5">
        <v>9969659.4700000007</v>
      </c>
      <c r="C87" s="5">
        <v>2638.1899999999996</v>
      </c>
      <c r="D87" s="5"/>
      <c r="E87" s="214">
        <v>9972297.6600000001</v>
      </c>
      <c r="F87" s="231">
        <f>IF(F$2='3. Variables'!$A$2,'3. Variables'!$B99)+IF(F$2='3. Variables'!$A$3,'3. Variables'!$C99)+IF(F$2='3. Variables'!$A$4,'3. Variables'!$D99)+IF(F$2='3. Variables'!$A$5,'3. Variables'!$E99)+IF(F$2='3. Variables'!$A$6,'3. Variables'!$F99)+IF(F$2='3. Variables'!$A$7,'3. Variables'!$G99)+IF(F$2='3. Variables'!$A$8,'3. Variables'!$H99)+IF(F$2='3. Variables'!$A$9,'3. Variables'!$I99)+IF(F$2='3. Variables'!$A$10,'3. Variables'!$J99)+IF(F$2='3. Variables'!$A$11,'3. Variables'!$K99)+IF(F$2='3. Variables'!$A$12,'3. Variables'!$K99)</f>
        <v>694.59999999999991</v>
      </c>
      <c r="G87" s="231">
        <f>IF(G$2='3. Variables'!$A$2,'3. Variables'!$B99)+IF(G$2='3. Variables'!$A$3,'3. Variables'!$C99)+IF(G$2='3. Variables'!$A$4,'3. Variables'!$D99)+IF(G$2='3. Variables'!$A$5,'3. Variables'!$E99)+IF(G$2='3. Variables'!$A$6,'3. Variables'!$F99)+IF(G$2='3. Variables'!$A$7,'3. Variables'!$G99)+IF(G$2='3. Variables'!$A$8,'3. Variables'!$H99)+IF(G$2='3. Variables'!$A$9,'3. Variables'!$I99)+IF(G$2='3. Variables'!$A$10,'3. Variables'!$J99)+IF(G$2='3. Variables'!$A$11,'3. Variables'!$K99)+IF(G$2='3. Variables'!$A$12,'3. Variables'!$L99)</f>
        <v>0</v>
      </c>
      <c r="H87" s="420">
        <f>IF(H$2='3. Variables'!$A$2,'3. Variables'!$B99)+IF(H$2='3. Variables'!$A$3,'3. Variables'!$C99)+IF(H$2='3. Variables'!$A$4,'3. Variables'!$D99)+IF(H$2='3. Variables'!$A$5,'3. Variables'!$E99)+IF(H$2='3. Variables'!$A$6,'3. Variables'!$F99)+IF(H$2='3. Variables'!$A$7,'3. Variables'!$G99)+IF(H$2='3. Variables'!$A$8,'3. Variables'!$H99)+IF(H$2='3. Variables'!$A$9,'3. Variables'!$I99)+IF(H$2='3. Variables'!$A$10,'3. Variables'!$J99)+IF(H$2='3. Variables'!$A$11,'3. Variables'!$K99)+IF(H$2='3. Variables'!$A$12,'3. Variables'!$L99)</f>
        <v>31</v>
      </c>
      <c r="I87" s="420">
        <f>IF(I$2='3. Variables'!$A$2,'3. Variables'!$B99)+IF(I$2='3. Variables'!$A$3,'3. Variables'!$C99)+IF(I$2='3. Variables'!$A$4,'3. Variables'!$D99)+IF(I$2='3. Variables'!$A$5,'3. Variables'!$E99)+IF(I$2='3. Variables'!$A$6,'3. Variables'!$F99)+IF(I$2='3. Variables'!$A$7,'3. Variables'!$G99)+IF(I$2='3. Variables'!$A$8,'3. Variables'!$H99)+IF(I$2='3. Variables'!$A$9,'3. Variables'!$I99)+IF(I$2='3. Variables'!$A$10,'3. Variables'!$J99)+IF(I$2='3. Variables'!$A$11,'3. Variables'!$K99)+IF(I$2='3. Variables'!$A$12,'3. Variables'!$L99)</f>
        <v>336</v>
      </c>
      <c r="J87" s="231">
        <f>IF(J$2='3. Variables'!$A$2,'3. Variables'!$B99)+IF(J$2='3. Variables'!$A$3,'3. Variables'!$C99)+IF(J$2='3. Variables'!$A$4,'3. Variables'!$D99)+IF(J$2='3. Variables'!$A$5,'3. Variables'!$E99)+IF(J$2='3. Variables'!$A$6,'3. Variables'!$F99)+IF(J$2='3. Variables'!$A$7,'3. Variables'!$G99)+IF(J$2='3. Variables'!$A$8,'3. Variables'!$H99)+IF(J$2='3. Variables'!$A$9,'3. Variables'!$I99)+IF(J$2='3. Variables'!$A$10,'3. Variables'!$J99)+IF(J$2='3. Variables'!$A$11,'3. Variables'!$K99)+IF(J$2='3. Variables'!$A$12,'3. Variables'!$L99)</f>
        <v>670.9</v>
      </c>
      <c r="K87" s="231">
        <f>IF(K$2='3. Variables'!$A$2,'3. Variables'!$B99)+IF(K$2='3. Variables'!$A$3,'3. Variables'!$C99)+IF(K$2='3. Variables'!$A$4,'3. Variables'!$D99)+IF(K$2='3. Variables'!$A$5,'3. Variables'!$E99)+IF(K$2='3. Variables'!$A$6,'3. Variables'!$F99)+IF(K$2='3. Variables'!$A$7,'3. Variables'!$G99)+IF(K$2='3. Variables'!$A$8,'3. Variables'!$H99)+IF(K$2='3. Variables'!$A$9,'3. Variables'!$I99)+IF(K$2='3. Variables'!$A$10,'3. Variables'!$J99)+IF(K$2='3. Variables'!$A$11,'3. Variables'!$K99)+IF(K$2='3. Variables'!$A$12,'3. Variables'!$L99)</f>
        <v>2658660.2125590001</v>
      </c>
      <c r="L87" s="420">
        <v>85</v>
      </c>
      <c r="M87" s="231"/>
      <c r="N87" s="41"/>
      <c r="O87" s="221">
        <f t="shared" si="15"/>
        <v>9643842.3373833466</v>
      </c>
      <c r="P87" s="223">
        <f t="shared" si="16"/>
        <v>-328455.32261665352</v>
      </c>
      <c r="Q87" s="227">
        <f t="shared" si="17"/>
        <v>-3.2936774835164065E-2</v>
      </c>
      <c r="R87" s="225">
        <f t="shared" si="8"/>
        <v>3.2936774835164065E-2</v>
      </c>
    </row>
    <row r="88" spans="1:20">
      <c r="A88" s="51">
        <f t="shared" si="14"/>
        <v>40968</v>
      </c>
      <c r="B88" s="5">
        <v>9266794.7800000012</v>
      </c>
      <c r="C88" s="5">
        <v>4659.03</v>
      </c>
      <c r="D88" s="5"/>
      <c r="E88" s="214">
        <v>9271453.8100000005</v>
      </c>
      <c r="F88" s="231">
        <f>IF(F$2='3. Variables'!$A$2,'3. Variables'!$B100)+IF(F$2='3. Variables'!$A$3,'3. Variables'!$C100)+IF(F$2='3. Variables'!$A$4,'3. Variables'!$D100)+IF(F$2='3. Variables'!$A$5,'3. Variables'!$E100)+IF(F$2='3. Variables'!$A$6,'3. Variables'!$F100)+IF(F$2='3. Variables'!$A$7,'3. Variables'!$G100)+IF(F$2='3. Variables'!$A$8,'3. Variables'!$H100)+IF(F$2='3. Variables'!$A$9,'3. Variables'!$I100)+IF(F$2='3. Variables'!$A$10,'3. Variables'!$J100)+IF(F$2='3. Variables'!$A$11,'3. Variables'!$K100)+IF(F$2='3. Variables'!$A$12,'3. Variables'!$K100)</f>
        <v>611.39999999999986</v>
      </c>
      <c r="G88" s="231">
        <f>IF(G$2='3. Variables'!$A$2,'3. Variables'!$B100)+IF(G$2='3. Variables'!$A$3,'3. Variables'!$C100)+IF(G$2='3. Variables'!$A$4,'3. Variables'!$D100)+IF(G$2='3. Variables'!$A$5,'3. Variables'!$E100)+IF(G$2='3. Variables'!$A$6,'3. Variables'!$F100)+IF(G$2='3. Variables'!$A$7,'3. Variables'!$G100)+IF(G$2='3. Variables'!$A$8,'3. Variables'!$H100)+IF(G$2='3. Variables'!$A$9,'3. Variables'!$I100)+IF(G$2='3. Variables'!$A$10,'3. Variables'!$J100)+IF(G$2='3. Variables'!$A$11,'3. Variables'!$K100)+IF(G$2='3. Variables'!$A$12,'3. Variables'!$L100)</f>
        <v>0</v>
      </c>
      <c r="H88" s="420">
        <f>IF(H$2='3. Variables'!$A$2,'3. Variables'!$B100)+IF(H$2='3. Variables'!$A$3,'3. Variables'!$C100)+IF(H$2='3. Variables'!$A$4,'3. Variables'!$D100)+IF(H$2='3. Variables'!$A$5,'3. Variables'!$E100)+IF(H$2='3. Variables'!$A$6,'3. Variables'!$F100)+IF(H$2='3. Variables'!$A$7,'3. Variables'!$G100)+IF(H$2='3. Variables'!$A$8,'3. Variables'!$H100)+IF(H$2='3. Variables'!$A$9,'3. Variables'!$I100)+IF(H$2='3. Variables'!$A$10,'3. Variables'!$J100)+IF(H$2='3. Variables'!$A$11,'3. Variables'!$K100)+IF(H$2='3. Variables'!$A$12,'3. Variables'!$L100)</f>
        <v>29</v>
      </c>
      <c r="I88" s="420">
        <f>IF(I$2='3. Variables'!$A$2,'3. Variables'!$B100)+IF(I$2='3. Variables'!$A$3,'3. Variables'!$C100)+IF(I$2='3. Variables'!$A$4,'3. Variables'!$D100)+IF(I$2='3. Variables'!$A$5,'3. Variables'!$E100)+IF(I$2='3. Variables'!$A$6,'3. Variables'!$F100)+IF(I$2='3. Variables'!$A$7,'3. Variables'!$G100)+IF(I$2='3. Variables'!$A$8,'3. Variables'!$H100)+IF(I$2='3. Variables'!$A$9,'3. Variables'!$I100)+IF(I$2='3. Variables'!$A$10,'3. Variables'!$J100)+IF(I$2='3. Variables'!$A$11,'3. Variables'!$K100)+IF(I$2='3. Variables'!$A$12,'3. Variables'!$L100)</f>
        <v>304</v>
      </c>
      <c r="J88" s="231">
        <f>IF(J$2='3. Variables'!$A$2,'3. Variables'!$B100)+IF(J$2='3. Variables'!$A$3,'3. Variables'!$C100)+IF(J$2='3. Variables'!$A$4,'3. Variables'!$D100)+IF(J$2='3. Variables'!$A$5,'3. Variables'!$E100)+IF(J$2='3. Variables'!$A$6,'3. Variables'!$F100)+IF(J$2='3. Variables'!$A$7,'3. Variables'!$G100)+IF(J$2='3. Variables'!$A$8,'3. Variables'!$H100)+IF(J$2='3. Variables'!$A$9,'3. Variables'!$I100)+IF(J$2='3. Variables'!$A$10,'3. Variables'!$J100)+IF(J$2='3. Variables'!$A$11,'3. Variables'!$K100)+IF(J$2='3. Variables'!$A$12,'3. Variables'!$L100)</f>
        <v>668.7</v>
      </c>
      <c r="K88" s="231">
        <f>IF(K$2='3. Variables'!$A$2,'3. Variables'!$B100)+IF(K$2='3. Variables'!$A$3,'3. Variables'!$C100)+IF(K$2='3. Variables'!$A$4,'3. Variables'!$D100)+IF(K$2='3. Variables'!$A$5,'3. Variables'!$E100)+IF(K$2='3. Variables'!$A$6,'3. Variables'!$F100)+IF(K$2='3. Variables'!$A$7,'3. Variables'!$G100)+IF(K$2='3. Variables'!$A$8,'3. Variables'!$H100)+IF(K$2='3. Variables'!$A$9,'3. Variables'!$I100)+IF(K$2='3. Variables'!$A$10,'3. Variables'!$J100)+IF(K$2='3. Variables'!$A$11,'3. Variables'!$K100)+IF(K$2='3. Variables'!$A$12,'3. Variables'!$L100)</f>
        <v>2606185.7687710002</v>
      </c>
      <c r="L88" s="420">
        <v>86</v>
      </c>
      <c r="M88" s="231"/>
      <c r="N88" s="41"/>
      <c r="O88" s="221">
        <f t="shared" si="15"/>
        <v>8975138.7602458391</v>
      </c>
      <c r="P88" s="223">
        <f t="shared" si="16"/>
        <v>-296315.04975416139</v>
      </c>
      <c r="Q88" s="227">
        <f t="shared" si="17"/>
        <v>-3.1959933773769336E-2</v>
      </c>
      <c r="R88" s="225">
        <f t="shared" si="8"/>
        <v>3.1959933773769336E-2</v>
      </c>
    </row>
    <row r="89" spans="1:20">
      <c r="A89" s="51">
        <f t="shared" si="14"/>
        <v>40999</v>
      </c>
      <c r="B89" s="5">
        <v>9409617.7200000007</v>
      </c>
      <c r="C89" s="5">
        <v>10172.61</v>
      </c>
      <c r="D89" s="5"/>
      <c r="E89" s="214">
        <v>9419790.3300000001</v>
      </c>
      <c r="F89" s="231">
        <f>IF(F$2='3. Variables'!$A$2,'3. Variables'!$B101)+IF(F$2='3. Variables'!$A$3,'3. Variables'!$C101)+IF(F$2='3. Variables'!$A$4,'3. Variables'!$D101)+IF(F$2='3. Variables'!$A$5,'3. Variables'!$E101)+IF(F$2='3. Variables'!$A$6,'3. Variables'!$F101)+IF(F$2='3. Variables'!$A$7,'3. Variables'!$G101)+IF(F$2='3. Variables'!$A$8,'3. Variables'!$H101)+IF(F$2='3. Variables'!$A$9,'3. Variables'!$I101)+IF(F$2='3. Variables'!$A$10,'3. Variables'!$J101)+IF(F$2='3. Variables'!$A$11,'3. Variables'!$K101)+IF(F$2='3. Variables'!$A$12,'3. Variables'!$K101)</f>
        <v>388.69999999999987</v>
      </c>
      <c r="G89" s="231">
        <f>IF(G$2='3. Variables'!$A$2,'3. Variables'!$B101)+IF(G$2='3. Variables'!$A$3,'3. Variables'!$C101)+IF(G$2='3. Variables'!$A$4,'3. Variables'!$D101)+IF(G$2='3. Variables'!$A$5,'3. Variables'!$E101)+IF(G$2='3. Variables'!$A$6,'3. Variables'!$F101)+IF(G$2='3. Variables'!$A$7,'3. Variables'!$G101)+IF(G$2='3. Variables'!$A$8,'3. Variables'!$H101)+IF(G$2='3. Variables'!$A$9,'3. Variables'!$I101)+IF(G$2='3. Variables'!$A$10,'3. Variables'!$J101)+IF(G$2='3. Variables'!$A$11,'3. Variables'!$K101)+IF(G$2='3. Variables'!$A$12,'3. Variables'!$L101)</f>
        <v>3.4000000000000004</v>
      </c>
      <c r="H89" s="420">
        <f>IF(H$2='3. Variables'!$A$2,'3. Variables'!$B101)+IF(H$2='3. Variables'!$A$3,'3. Variables'!$C101)+IF(H$2='3. Variables'!$A$4,'3. Variables'!$D101)+IF(H$2='3. Variables'!$A$5,'3. Variables'!$E101)+IF(H$2='3. Variables'!$A$6,'3. Variables'!$F101)+IF(H$2='3. Variables'!$A$7,'3. Variables'!$G101)+IF(H$2='3. Variables'!$A$8,'3. Variables'!$H101)+IF(H$2='3. Variables'!$A$9,'3. Variables'!$I101)+IF(H$2='3. Variables'!$A$10,'3. Variables'!$J101)+IF(H$2='3. Variables'!$A$11,'3. Variables'!$K101)+IF(H$2='3. Variables'!$A$12,'3. Variables'!$L101)</f>
        <v>31</v>
      </c>
      <c r="I89" s="420">
        <f>IF(I$2='3. Variables'!$A$2,'3. Variables'!$B101)+IF(I$2='3. Variables'!$A$3,'3. Variables'!$C101)+IF(I$2='3. Variables'!$A$4,'3. Variables'!$D101)+IF(I$2='3. Variables'!$A$5,'3. Variables'!$E101)+IF(I$2='3. Variables'!$A$6,'3. Variables'!$F101)+IF(I$2='3. Variables'!$A$7,'3. Variables'!$G101)+IF(I$2='3. Variables'!$A$8,'3. Variables'!$H101)+IF(I$2='3. Variables'!$A$9,'3. Variables'!$I101)+IF(I$2='3. Variables'!$A$10,'3. Variables'!$J101)+IF(I$2='3. Variables'!$A$11,'3. Variables'!$K101)+IF(I$2='3. Variables'!$A$12,'3. Variables'!$L101)</f>
        <v>352</v>
      </c>
      <c r="J89" s="231">
        <f>IF(J$2='3. Variables'!$A$2,'3. Variables'!$B101)+IF(J$2='3. Variables'!$A$3,'3. Variables'!$C101)+IF(J$2='3. Variables'!$A$4,'3. Variables'!$D101)+IF(J$2='3. Variables'!$A$5,'3. Variables'!$E101)+IF(J$2='3. Variables'!$A$6,'3. Variables'!$F101)+IF(J$2='3. Variables'!$A$7,'3. Variables'!$G101)+IF(J$2='3. Variables'!$A$8,'3. Variables'!$H101)+IF(J$2='3. Variables'!$A$9,'3. Variables'!$I101)+IF(J$2='3. Variables'!$A$10,'3. Variables'!$J101)+IF(J$2='3. Variables'!$A$11,'3. Variables'!$K101)+IF(J$2='3. Variables'!$A$12,'3. Variables'!$L101)</f>
        <v>666</v>
      </c>
      <c r="K89" s="231">
        <f>IF(K$2='3. Variables'!$A$2,'3. Variables'!$B101)+IF(K$2='3. Variables'!$A$3,'3. Variables'!$C101)+IF(K$2='3. Variables'!$A$4,'3. Variables'!$D101)+IF(K$2='3. Variables'!$A$5,'3. Variables'!$E101)+IF(K$2='3. Variables'!$A$6,'3. Variables'!$F101)+IF(K$2='3. Variables'!$A$7,'3. Variables'!$G101)+IF(K$2='3. Variables'!$A$8,'3. Variables'!$H101)+IF(K$2='3. Variables'!$A$9,'3. Variables'!$I101)+IF(K$2='3. Variables'!$A$10,'3. Variables'!$J101)+IF(K$2='3. Variables'!$A$11,'3. Variables'!$K101)+IF(K$2='3. Variables'!$A$12,'3. Variables'!$L101)</f>
        <v>2834712.3324520001</v>
      </c>
      <c r="L89" s="420">
        <v>87</v>
      </c>
      <c r="M89" s="231"/>
      <c r="N89" s="41"/>
      <c r="O89" s="221">
        <f t="shared" si="15"/>
        <v>9045563.8198183477</v>
      </c>
      <c r="P89" s="223">
        <f t="shared" si="16"/>
        <v>-374226.51018165238</v>
      </c>
      <c r="Q89" s="227">
        <f t="shared" si="17"/>
        <v>-3.9727690009173734E-2</v>
      </c>
      <c r="R89" s="225">
        <f t="shared" si="8"/>
        <v>3.9727690009173734E-2</v>
      </c>
    </row>
    <row r="90" spans="1:20">
      <c r="A90" s="51">
        <f t="shared" si="14"/>
        <v>41029</v>
      </c>
      <c r="B90" s="5">
        <v>8519455.2300000004</v>
      </c>
      <c r="C90" s="5">
        <v>13280.5</v>
      </c>
      <c r="D90" s="5"/>
      <c r="E90" s="214">
        <v>8532735.7300000004</v>
      </c>
      <c r="F90" s="231">
        <f>IF(F$2='3. Variables'!$A$2,'3. Variables'!$B102)+IF(F$2='3. Variables'!$A$3,'3. Variables'!$C102)+IF(F$2='3. Variables'!$A$4,'3. Variables'!$D102)+IF(F$2='3. Variables'!$A$5,'3. Variables'!$E102)+IF(F$2='3. Variables'!$A$6,'3. Variables'!$F102)+IF(F$2='3. Variables'!$A$7,'3. Variables'!$G102)+IF(F$2='3. Variables'!$A$8,'3. Variables'!$H102)+IF(F$2='3. Variables'!$A$9,'3. Variables'!$I102)+IF(F$2='3. Variables'!$A$10,'3. Variables'!$J102)+IF(F$2='3. Variables'!$A$11,'3. Variables'!$K102)+IF(F$2='3. Variables'!$A$12,'3. Variables'!$K102)</f>
        <v>399</v>
      </c>
      <c r="G90" s="231">
        <f>IF(G$2='3. Variables'!$A$2,'3. Variables'!$B102)+IF(G$2='3. Variables'!$A$3,'3. Variables'!$C102)+IF(G$2='3. Variables'!$A$4,'3. Variables'!$D102)+IF(G$2='3. Variables'!$A$5,'3. Variables'!$E102)+IF(G$2='3. Variables'!$A$6,'3. Variables'!$F102)+IF(G$2='3. Variables'!$A$7,'3. Variables'!$G102)+IF(G$2='3. Variables'!$A$8,'3. Variables'!$H102)+IF(G$2='3. Variables'!$A$9,'3. Variables'!$I102)+IF(G$2='3. Variables'!$A$10,'3. Variables'!$J102)+IF(G$2='3. Variables'!$A$11,'3. Variables'!$K102)+IF(G$2='3. Variables'!$A$12,'3. Variables'!$L102)</f>
        <v>0</v>
      </c>
      <c r="H90" s="420">
        <f>IF(H$2='3. Variables'!$A$2,'3. Variables'!$B102)+IF(H$2='3. Variables'!$A$3,'3. Variables'!$C102)+IF(H$2='3. Variables'!$A$4,'3. Variables'!$D102)+IF(H$2='3. Variables'!$A$5,'3. Variables'!$E102)+IF(H$2='3. Variables'!$A$6,'3. Variables'!$F102)+IF(H$2='3. Variables'!$A$7,'3. Variables'!$G102)+IF(H$2='3. Variables'!$A$8,'3. Variables'!$H102)+IF(H$2='3. Variables'!$A$9,'3. Variables'!$I102)+IF(H$2='3. Variables'!$A$10,'3. Variables'!$J102)+IF(H$2='3. Variables'!$A$11,'3. Variables'!$K102)+IF(H$2='3. Variables'!$A$12,'3. Variables'!$L102)</f>
        <v>30</v>
      </c>
      <c r="I90" s="420">
        <f>IF(I$2='3. Variables'!$A$2,'3. Variables'!$B102)+IF(I$2='3. Variables'!$A$3,'3. Variables'!$C102)+IF(I$2='3. Variables'!$A$4,'3. Variables'!$D102)+IF(I$2='3. Variables'!$A$5,'3. Variables'!$E102)+IF(I$2='3. Variables'!$A$6,'3. Variables'!$F102)+IF(I$2='3. Variables'!$A$7,'3. Variables'!$G102)+IF(I$2='3. Variables'!$A$8,'3. Variables'!$H102)+IF(I$2='3. Variables'!$A$9,'3. Variables'!$I102)+IF(I$2='3. Variables'!$A$10,'3. Variables'!$J102)+IF(I$2='3. Variables'!$A$11,'3. Variables'!$K102)+IF(I$2='3. Variables'!$A$12,'3. Variables'!$L102)</f>
        <v>304</v>
      </c>
      <c r="J90" s="231">
        <f>IF(J$2='3. Variables'!$A$2,'3. Variables'!$B102)+IF(J$2='3. Variables'!$A$3,'3. Variables'!$C102)+IF(J$2='3. Variables'!$A$4,'3. Variables'!$D102)+IF(J$2='3. Variables'!$A$5,'3. Variables'!$E102)+IF(J$2='3. Variables'!$A$6,'3. Variables'!$F102)+IF(J$2='3. Variables'!$A$7,'3. Variables'!$G102)+IF(J$2='3. Variables'!$A$8,'3. Variables'!$H102)+IF(J$2='3. Variables'!$A$9,'3. Variables'!$I102)+IF(J$2='3. Variables'!$A$10,'3. Variables'!$J102)+IF(J$2='3. Variables'!$A$11,'3. Variables'!$K102)+IF(J$2='3. Variables'!$A$12,'3. Variables'!$L102)</f>
        <v>667.4</v>
      </c>
      <c r="K90" s="231">
        <f>IF(K$2='3. Variables'!$A$2,'3. Variables'!$B102)+IF(K$2='3. Variables'!$A$3,'3. Variables'!$C102)+IF(K$2='3. Variables'!$A$4,'3. Variables'!$D102)+IF(K$2='3. Variables'!$A$5,'3. Variables'!$E102)+IF(K$2='3. Variables'!$A$6,'3. Variables'!$F102)+IF(K$2='3. Variables'!$A$7,'3. Variables'!$G102)+IF(K$2='3. Variables'!$A$8,'3. Variables'!$H102)+IF(K$2='3. Variables'!$A$9,'3. Variables'!$I102)+IF(K$2='3. Variables'!$A$10,'3. Variables'!$J102)+IF(K$2='3. Variables'!$A$11,'3. Variables'!$K102)+IF(K$2='3. Variables'!$A$12,'3. Variables'!$L102)</f>
        <v>2633017.8764630002</v>
      </c>
      <c r="L90" s="420">
        <v>88</v>
      </c>
      <c r="M90" s="231"/>
      <c r="N90" s="41"/>
      <c r="O90" s="221">
        <f t="shared" si="15"/>
        <v>8563188.2699884754</v>
      </c>
      <c r="P90" s="223">
        <f t="shared" si="16"/>
        <v>30452.53998847492</v>
      </c>
      <c r="Q90" s="227">
        <f t="shared" si="17"/>
        <v>3.5689069663094931E-3</v>
      </c>
      <c r="R90" s="225">
        <f t="shared" si="8"/>
        <v>3.5689069663094931E-3</v>
      </c>
    </row>
    <row r="91" spans="1:20">
      <c r="A91" s="51">
        <f t="shared" si="14"/>
        <v>41060</v>
      </c>
      <c r="B91" s="5">
        <v>8612164.2799999993</v>
      </c>
      <c r="C91" s="5">
        <v>16576.340000000004</v>
      </c>
      <c r="D91" s="5"/>
      <c r="E91" s="214">
        <v>8628740.6199999992</v>
      </c>
      <c r="F91" s="231">
        <f>IF(F$2='3. Variables'!$A$2,'3. Variables'!$B103)+IF(F$2='3. Variables'!$A$3,'3. Variables'!$C103)+IF(F$2='3. Variables'!$A$4,'3. Variables'!$D103)+IF(F$2='3. Variables'!$A$5,'3. Variables'!$E103)+IF(F$2='3. Variables'!$A$6,'3. Variables'!$F103)+IF(F$2='3. Variables'!$A$7,'3. Variables'!$G103)+IF(F$2='3. Variables'!$A$8,'3. Variables'!$H103)+IF(F$2='3. Variables'!$A$9,'3. Variables'!$I103)+IF(F$2='3. Variables'!$A$10,'3. Variables'!$J103)+IF(F$2='3. Variables'!$A$11,'3. Variables'!$K103)+IF(F$2='3. Variables'!$A$12,'3. Variables'!$K103)</f>
        <v>123.8</v>
      </c>
      <c r="G91" s="231">
        <f>IF(G$2='3. Variables'!$A$2,'3. Variables'!$B103)+IF(G$2='3. Variables'!$A$3,'3. Variables'!$C103)+IF(G$2='3. Variables'!$A$4,'3. Variables'!$D103)+IF(G$2='3. Variables'!$A$5,'3. Variables'!$E103)+IF(G$2='3. Variables'!$A$6,'3. Variables'!$F103)+IF(G$2='3. Variables'!$A$7,'3. Variables'!$G103)+IF(G$2='3. Variables'!$A$8,'3. Variables'!$H103)+IF(G$2='3. Variables'!$A$9,'3. Variables'!$I103)+IF(G$2='3. Variables'!$A$10,'3. Variables'!$J103)+IF(G$2='3. Variables'!$A$11,'3. Variables'!$K103)+IF(G$2='3. Variables'!$A$12,'3. Variables'!$L103)</f>
        <v>17.400000000000002</v>
      </c>
      <c r="H91" s="420">
        <f>IF(H$2='3. Variables'!$A$2,'3. Variables'!$B103)+IF(H$2='3. Variables'!$A$3,'3. Variables'!$C103)+IF(H$2='3. Variables'!$A$4,'3. Variables'!$D103)+IF(H$2='3. Variables'!$A$5,'3. Variables'!$E103)+IF(H$2='3. Variables'!$A$6,'3. Variables'!$F103)+IF(H$2='3. Variables'!$A$7,'3. Variables'!$G103)+IF(H$2='3. Variables'!$A$8,'3. Variables'!$H103)+IF(H$2='3. Variables'!$A$9,'3. Variables'!$I103)+IF(H$2='3. Variables'!$A$10,'3. Variables'!$J103)+IF(H$2='3. Variables'!$A$11,'3. Variables'!$K103)+IF(H$2='3. Variables'!$A$12,'3. Variables'!$L103)</f>
        <v>31</v>
      </c>
      <c r="I91" s="420">
        <f>IF(I$2='3. Variables'!$A$2,'3. Variables'!$B103)+IF(I$2='3. Variables'!$A$3,'3. Variables'!$C103)+IF(I$2='3. Variables'!$A$4,'3. Variables'!$D103)+IF(I$2='3. Variables'!$A$5,'3. Variables'!$E103)+IF(I$2='3. Variables'!$A$6,'3. Variables'!$F103)+IF(I$2='3. Variables'!$A$7,'3. Variables'!$G103)+IF(I$2='3. Variables'!$A$8,'3. Variables'!$H103)+IF(I$2='3. Variables'!$A$9,'3. Variables'!$I103)+IF(I$2='3. Variables'!$A$10,'3. Variables'!$J103)+IF(I$2='3. Variables'!$A$11,'3. Variables'!$K103)+IF(I$2='3. Variables'!$A$12,'3. Variables'!$L103)</f>
        <v>352</v>
      </c>
      <c r="J91" s="231">
        <f>IF(J$2='3. Variables'!$A$2,'3. Variables'!$B103)+IF(J$2='3. Variables'!$A$3,'3. Variables'!$C103)+IF(J$2='3. Variables'!$A$4,'3. Variables'!$D103)+IF(J$2='3. Variables'!$A$5,'3. Variables'!$E103)+IF(J$2='3. Variables'!$A$6,'3. Variables'!$F103)+IF(J$2='3. Variables'!$A$7,'3. Variables'!$G103)+IF(J$2='3. Variables'!$A$8,'3. Variables'!$H103)+IF(J$2='3. Variables'!$A$9,'3. Variables'!$I103)+IF(J$2='3. Variables'!$A$10,'3. Variables'!$J103)+IF(J$2='3. Variables'!$A$11,'3. Variables'!$K103)+IF(J$2='3. Variables'!$A$12,'3. Variables'!$L103)</f>
        <v>672.1</v>
      </c>
      <c r="K91" s="231">
        <f>IF(K$2='3. Variables'!$A$2,'3. Variables'!$B103)+IF(K$2='3. Variables'!$A$3,'3. Variables'!$C103)+IF(K$2='3. Variables'!$A$4,'3. Variables'!$D103)+IF(K$2='3. Variables'!$A$5,'3. Variables'!$E103)+IF(K$2='3. Variables'!$A$6,'3. Variables'!$F103)+IF(K$2='3. Variables'!$A$7,'3. Variables'!$G103)+IF(K$2='3. Variables'!$A$8,'3. Variables'!$H103)+IF(K$2='3. Variables'!$A$9,'3. Variables'!$I103)+IF(K$2='3. Variables'!$A$10,'3. Variables'!$J103)+IF(K$2='3. Variables'!$A$11,'3. Variables'!$K103)+IF(K$2='3. Variables'!$A$12,'3. Variables'!$L103)</f>
        <v>2706007.481567</v>
      </c>
      <c r="L91" s="420">
        <v>89</v>
      </c>
      <c r="M91" s="231"/>
      <c r="N91" s="41"/>
      <c r="O91" s="221">
        <f t="shared" si="15"/>
        <v>8418069.5566738974</v>
      </c>
      <c r="P91" s="223">
        <f t="shared" si="16"/>
        <v>-210671.06332610175</v>
      </c>
      <c r="Q91" s="227">
        <f t="shared" si="17"/>
        <v>-2.4415041847219387E-2</v>
      </c>
      <c r="R91" s="225">
        <f t="shared" si="8"/>
        <v>2.4415041847219387E-2</v>
      </c>
    </row>
    <row r="92" spans="1:20">
      <c r="A92" s="51">
        <f t="shared" si="14"/>
        <v>41090</v>
      </c>
      <c r="B92" s="5">
        <v>8638913.6600000001</v>
      </c>
      <c r="C92" s="5">
        <v>16383.320000000002</v>
      </c>
      <c r="D92" s="5"/>
      <c r="E92" s="214">
        <v>8655296.9800000004</v>
      </c>
      <c r="F92" s="231">
        <f>IF(F$2='3. Variables'!$A$2,'3. Variables'!$B104)+IF(F$2='3. Variables'!$A$3,'3. Variables'!$C104)+IF(F$2='3. Variables'!$A$4,'3. Variables'!$D104)+IF(F$2='3. Variables'!$A$5,'3. Variables'!$E104)+IF(F$2='3. Variables'!$A$6,'3. Variables'!$F104)+IF(F$2='3. Variables'!$A$7,'3. Variables'!$G104)+IF(F$2='3. Variables'!$A$8,'3. Variables'!$H104)+IF(F$2='3. Variables'!$A$9,'3. Variables'!$I104)+IF(F$2='3. Variables'!$A$10,'3. Variables'!$J104)+IF(F$2='3. Variables'!$A$11,'3. Variables'!$K104)+IF(F$2='3. Variables'!$A$12,'3. Variables'!$K104)</f>
        <v>56.4</v>
      </c>
      <c r="G92" s="231">
        <f>IF(G$2='3. Variables'!$A$2,'3. Variables'!$B104)+IF(G$2='3. Variables'!$A$3,'3. Variables'!$C104)+IF(G$2='3. Variables'!$A$4,'3. Variables'!$D104)+IF(G$2='3. Variables'!$A$5,'3. Variables'!$E104)+IF(G$2='3. Variables'!$A$6,'3. Variables'!$F104)+IF(G$2='3. Variables'!$A$7,'3. Variables'!$G104)+IF(G$2='3. Variables'!$A$8,'3. Variables'!$H104)+IF(G$2='3. Variables'!$A$9,'3. Variables'!$I104)+IF(G$2='3. Variables'!$A$10,'3. Variables'!$J104)+IF(G$2='3. Variables'!$A$11,'3. Variables'!$K104)+IF(G$2='3. Variables'!$A$12,'3. Variables'!$L104)</f>
        <v>57.100000000000009</v>
      </c>
      <c r="H92" s="420">
        <f>IF(H$2='3. Variables'!$A$2,'3. Variables'!$B104)+IF(H$2='3. Variables'!$A$3,'3. Variables'!$C104)+IF(H$2='3. Variables'!$A$4,'3. Variables'!$D104)+IF(H$2='3. Variables'!$A$5,'3. Variables'!$E104)+IF(H$2='3. Variables'!$A$6,'3. Variables'!$F104)+IF(H$2='3. Variables'!$A$7,'3. Variables'!$G104)+IF(H$2='3. Variables'!$A$8,'3. Variables'!$H104)+IF(H$2='3. Variables'!$A$9,'3. Variables'!$I104)+IF(H$2='3. Variables'!$A$10,'3. Variables'!$J104)+IF(H$2='3. Variables'!$A$11,'3. Variables'!$K104)+IF(H$2='3. Variables'!$A$12,'3. Variables'!$L104)</f>
        <v>30</v>
      </c>
      <c r="I92" s="420">
        <f>IF(I$2='3. Variables'!$A$2,'3. Variables'!$B104)+IF(I$2='3. Variables'!$A$3,'3. Variables'!$C104)+IF(I$2='3. Variables'!$A$4,'3. Variables'!$D104)+IF(I$2='3. Variables'!$A$5,'3. Variables'!$E104)+IF(I$2='3. Variables'!$A$6,'3. Variables'!$F104)+IF(I$2='3. Variables'!$A$7,'3. Variables'!$G104)+IF(I$2='3. Variables'!$A$8,'3. Variables'!$H104)+IF(I$2='3. Variables'!$A$9,'3. Variables'!$I104)+IF(I$2='3. Variables'!$A$10,'3. Variables'!$J104)+IF(I$2='3. Variables'!$A$11,'3. Variables'!$K104)+IF(I$2='3. Variables'!$A$12,'3. Variables'!$L104)</f>
        <v>336</v>
      </c>
      <c r="J92" s="231">
        <f>IF(J$2='3. Variables'!$A$2,'3. Variables'!$B104)+IF(J$2='3. Variables'!$A$3,'3. Variables'!$C104)+IF(J$2='3. Variables'!$A$4,'3. Variables'!$D104)+IF(J$2='3. Variables'!$A$5,'3. Variables'!$E104)+IF(J$2='3. Variables'!$A$6,'3. Variables'!$F104)+IF(J$2='3. Variables'!$A$7,'3. Variables'!$G104)+IF(J$2='3. Variables'!$A$8,'3. Variables'!$H104)+IF(J$2='3. Variables'!$A$9,'3. Variables'!$I104)+IF(J$2='3. Variables'!$A$10,'3. Variables'!$J104)+IF(J$2='3. Variables'!$A$11,'3. Variables'!$K104)+IF(J$2='3. Variables'!$A$12,'3. Variables'!$L104)</f>
        <v>678.4</v>
      </c>
      <c r="K92" s="231">
        <f>IF(K$2='3. Variables'!$A$2,'3. Variables'!$B104)+IF(K$2='3. Variables'!$A$3,'3. Variables'!$C104)+IF(K$2='3. Variables'!$A$4,'3. Variables'!$D104)+IF(K$2='3. Variables'!$A$5,'3. Variables'!$E104)+IF(K$2='3. Variables'!$A$6,'3. Variables'!$F104)+IF(K$2='3. Variables'!$A$7,'3. Variables'!$G104)+IF(K$2='3. Variables'!$A$8,'3. Variables'!$H104)+IF(K$2='3. Variables'!$A$9,'3. Variables'!$I104)+IF(K$2='3. Variables'!$A$10,'3. Variables'!$J104)+IF(K$2='3. Variables'!$A$11,'3. Variables'!$K104)+IF(K$2='3. Variables'!$A$12,'3. Variables'!$L104)</f>
        <v>2685182.6911909999</v>
      </c>
      <c r="L92" s="420">
        <v>90</v>
      </c>
      <c r="M92" s="231"/>
      <c r="N92" s="41"/>
      <c r="O92" s="221">
        <f t="shared" si="15"/>
        <v>8388246.6879552975</v>
      </c>
      <c r="P92" s="223">
        <f t="shared" si="16"/>
        <v>-267050.29204470292</v>
      </c>
      <c r="Q92" s="227">
        <f t="shared" si="17"/>
        <v>-3.0853972158527008E-2</v>
      </c>
      <c r="R92" s="225">
        <f t="shared" si="8"/>
        <v>3.0853972158527008E-2</v>
      </c>
    </row>
    <row r="93" spans="1:20">
      <c r="A93" s="51">
        <f t="shared" si="14"/>
        <v>41121</v>
      </c>
      <c r="B93" s="5">
        <v>8769534.4000000004</v>
      </c>
      <c r="C93" s="5">
        <v>16816.740000000002</v>
      </c>
      <c r="D93" s="5"/>
      <c r="E93" s="214">
        <v>8786351.1400000006</v>
      </c>
      <c r="F93" s="231">
        <f>IF(F$2='3. Variables'!$A$2,'3. Variables'!$B105)+IF(F$2='3. Variables'!$A$3,'3. Variables'!$C105)+IF(F$2='3. Variables'!$A$4,'3. Variables'!$D105)+IF(F$2='3. Variables'!$A$5,'3. Variables'!$E105)+IF(F$2='3. Variables'!$A$6,'3. Variables'!$F105)+IF(F$2='3. Variables'!$A$7,'3. Variables'!$G105)+IF(F$2='3. Variables'!$A$8,'3. Variables'!$H105)+IF(F$2='3. Variables'!$A$9,'3. Variables'!$I105)+IF(F$2='3. Variables'!$A$10,'3. Variables'!$J105)+IF(F$2='3. Variables'!$A$11,'3. Variables'!$K105)+IF(F$2='3. Variables'!$A$12,'3. Variables'!$K105)</f>
        <v>0.4</v>
      </c>
      <c r="G93" s="231">
        <f>IF(G$2='3. Variables'!$A$2,'3. Variables'!$B105)+IF(G$2='3. Variables'!$A$3,'3. Variables'!$C105)+IF(G$2='3. Variables'!$A$4,'3. Variables'!$D105)+IF(G$2='3. Variables'!$A$5,'3. Variables'!$E105)+IF(G$2='3. Variables'!$A$6,'3. Variables'!$F105)+IF(G$2='3. Variables'!$A$7,'3. Variables'!$G105)+IF(G$2='3. Variables'!$A$8,'3. Variables'!$H105)+IF(G$2='3. Variables'!$A$9,'3. Variables'!$I105)+IF(G$2='3. Variables'!$A$10,'3. Variables'!$J105)+IF(G$2='3. Variables'!$A$11,'3. Variables'!$K105)+IF(G$2='3. Variables'!$A$12,'3. Variables'!$L105)</f>
        <v>94.000000000000028</v>
      </c>
      <c r="H93" s="420">
        <f>IF(H$2='3. Variables'!$A$2,'3. Variables'!$B105)+IF(H$2='3. Variables'!$A$3,'3. Variables'!$C105)+IF(H$2='3. Variables'!$A$4,'3. Variables'!$D105)+IF(H$2='3. Variables'!$A$5,'3. Variables'!$E105)+IF(H$2='3. Variables'!$A$6,'3. Variables'!$F105)+IF(H$2='3. Variables'!$A$7,'3. Variables'!$G105)+IF(H$2='3. Variables'!$A$8,'3. Variables'!$H105)+IF(H$2='3. Variables'!$A$9,'3. Variables'!$I105)+IF(H$2='3. Variables'!$A$10,'3. Variables'!$J105)+IF(H$2='3. Variables'!$A$11,'3. Variables'!$K105)+IF(H$2='3. Variables'!$A$12,'3. Variables'!$L105)</f>
        <v>31</v>
      </c>
      <c r="I93" s="420">
        <f>IF(I$2='3. Variables'!$A$2,'3. Variables'!$B105)+IF(I$2='3. Variables'!$A$3,'3. Variables'!$C105)+IF(I$2='3. Variables'!$A$4,'3. Variables'!$D105)+IF(I$2='3. Variables'!$A$5,'3. Variables'!$E105)+IF(I$2='3. Variables'!$A$6,'3. Variables'!$F105)+IF(I$2='3. Variables'!$A$7,'3. Variables'!$G105)+IF(I$2='3. Variables'!$A$8,'3. Variables'!$H105)+IF(I$2='3. Variables'!$A$9,'3. Variables'!$I105)+IF(I$2='3. Variables'!$A$10,'3. Variables'!$J105)+IF(I$2='3. Variables'!$A$11,'3. Variables'!$K105)+IF(I$2='3. Variables'!$A$12,'3. Variables'!$L105)</f>
        <v>336</v>
      </c>
      <c r="J93" s="231">
        <f>IF(J$2='3. Variables'!$A$2,'3. Variables'!$B105)+IF(J$2='3. Variables'!$A$3,'3. Variables'!$C105)+IF(J$2='3. Variables'!$A$4,'3. Variables'!$D105)+IF(J$2='3. Variables'!$A$5,'3. Variables'!$E105)+IF(J$2='3. Variables'!$A$6,'3. Variables'!$F105)+IF(J$2='3. Variables'!$A$7,'3. Variables'!$G105)+IF(J$2='3. Variables'!$A$8,'3. Variables'!$H105)+IF(J$2='3. Variables'!$A$9,'3. Variables'!$I105)+IF(J$2='3. Variables'!$A$10,'3. Variables'!$J105)+IF(J$2='3. Variables'!$A$11,'3. Variables'!$K105)+IF(J$2='3. Variables'!$A$12,'3. Variables'!$L105)</f>
        <v>682</v>
      </c>
      <c r="K93" s="231">
        <f>IF(K$2='3. Variables'!$A$2,'3. Variables'!$B105)+IF(K$2='3. Variables'!$A$3,'3. Variables'!$C105)+IF(K$2='3. Variables'!$A$4,'3. Variables'!$D105)+IF(K$2='3. Variables'!$A$5,'3. Variables'!$E105)+IF(K$2='3. Variables'!$A$6,'3. Variables'!$F105)+IF(K$2='3. Variables'!$A$7,'3. Variables'!$G105)+IF(K$2='3. Variables'!$A$8,'3. Variables'!$H105)+IF(K$2='3. Variables'!$A$9,'3. Variables'!$I105)+IF(K$2='3. Variables'!$A$10,'3. Variables'!$J105)+IF(K$2='3. Variables'!$A$11,'3. Variables'!$K105)+IF(K$2='3. Variables'!$A$12,'3. Variables'!$L105)</f>
        <v>2558192.6332300003</v>
      </c>
      <c r="L93" s="420">
        <v>91</v>
      </c>
      <c r="M93" s="231"/>
      <c r="N93" s="41"/>
      <c r="O93" s="221">
        <f t="shared" si="15"/>
        <v>8621605.6243261993</v>
      </c>
      <c r="P93" s="223">
        <f t="shared" si="16"/>
        <v>-164745.5156738013</v>
      </c>
      <c r="Q93" s="227">
        <f t="shared" si="17"/>
        <v>-1.87501629571569E-2</v>
      </c>
      <c r="R93" s="225">
        <f t="shared" si="8"/>
        <v>1.87501629571569E-2</v>
      </c>
    </row>
    <row r="94" spans="1:20">
      <c r="A94" s="51">
        <f t="shared" si="14"/>
        <v>41152</v>
      </c>
      <c r="B94" s="5">
        <v>9201512.8100000005</v>
      </c>
      <c r="C94" s="5">
        <v>20048.45</v>
      </c>
      <c r="D94" s="5"/>
      <c r="E94" s="214">
        <v>9221561.2599999998</v>
      </c>
      <c r="F94" s="231">
        <f>IF(F$2='3. Variables'!$A$2,'3. Variables'!$B106)+IF(F$2='3. Variables'!$A$3,'3. Variables'!$C106)+IF(F$2='3. Variables'!$A$4,'3. Variables'!$D106)+IF(F$2='3. Variables'!$A$5,'3. Variables'!$E106)+IF(F$2='3. Variables'!$A$6,'3. Variables'!$F106)+IF(F$2='3. Variables'!$A$7,'3. Variables'!$G106)+IF(F$2='3. Variables'!$A$8,'3. Variables'!$H106)+IF(F$2='3. Variables'!$A$9,'3. Variables'!$I106)+IF(F$2='3. Variables'!$A$10,'3. Variables'!$J106)+IF(F$2='3. Variables'!$A$11,'3. Variables'!$K106)+IF(F$2='3. Variables'!$A$12,'3. Variables'!$K106)</f>
        <v>22.5</v>
      </c>
      <c r="G94" s="231">
        <f>IF(G$2='3. Variables'!$A$2,'3. Variables'!$B106)+IF(G$2='3. Variables'!$A$3,'3. Variables'!$C106)+IF(G$2='3. Variables'!$A$4,'3. Variables'!$D106)+IF(G$2='3. Variables'!$A$5,'3. Variables'!$E106)+IF(G$2='3. Variables'!$A$6,'3. Variables'!$F106)+IF(G$2='3. Variables'!$A$7,'3. Variables'!$G106)+IF(G$2='3. Variables'!$A$8,'3. Variables'!$H106)+IF(G$2='3. Variables'!$A$9,'3. Variables'!$I106)+IF(G$2='3. Variables'!$A$10,'3. Variables'!$J106)+IF(G$2='3. Variables'!$A$11,'3. Variables'!$K106)+IF(G$2='3. Variables'!$A$12,'3. Variables'!$L106)</f>
        <v>50.7</v>
      </c>
      <c r="H94" s="420">
        <f>IF(H$2='3. Variables'!$A$2,'3. Variables'!$B106)+IF(H$2='3. Variables'!$A$3,'3. Variables'!$C106)+IF(H$2='3. Variables'!$A$4,'3. Variables'!$D106)+IF(H$2='3. Variables'!$A$5,'3. Variables'!$E106)+IF(H$2='3. Variables'!$A$6,'3. Variables'!$F106)+IF(H$2='3. Variables'!$A$7,'3. Variables'!$G106)+IF(H$2='3. Variables'!$A$8,'3. Variables'!$H106)+IF(H$2='3. Variables'!$A$9,'3. Variables'!$I106)+IF(H$2='3. Variables'!$A$10,'3. Variables'!$J106)+IF(H$2='3. Variables'!$A$11,'3. Variables'!$K106)+IF(H$2='3. Variables'!$A$12,'3. Variables'!$L106)</f>
        <v>31</v>
      </c>
      <c r="I94" s="420">
        <f>IF(I$2='3. Variables'!$A$2,'3. Variables'!$B106)+IF(I$2='3. Variables'!$A$3,'3. Variables'!$C106)+IF(I$2='3. Variables'!$A$4,'3. Variables'!$D106)+IF(I$2='3. Variables'!$A$5,'3. Variables'!$E106)+IF(I$2='3. Variables'!$A$6,'3. Variables'!$F106)+IF(I$2='3. Variables'!$A$7,'3. Variables'!$G106)+IF(I$2='3. Variables'!$A$8,'3. Variables'!$H106)+IF(I$2='3. Variables'!$A$9,'3. Variables'!$I106)+IF(I$2='3. Variables'!$A$10,'3. Variables'!$J106)+IF(I$2='3. Variables'!$A$11,'3. Variables'!$K106)+IF(I$2='3. Variables'!$A$12,'3. Variables'!$L106)</f>
        <v>352</v>
      </c>
      <c r="J94" s="231">
        <f>IF(J$2='3. Variables'!$A$2,'3. Variables'!$B106)+IF(J$2='3. Variables'!$A$3,'3. Variables'!$C106)+IF(J$2='3. Variables'!$A$4,'3. Variables'!$D106)+IF(J$2='3. Variables'!$A$5,'3. Variables'!$E106)+IF(J$2='3. Variables'!$A$6,'3. Variables'!$F106)+IF(J$2='3. Variables'!$A$7,'3. Variables'!$G106)+IF(J$2='3. Variables'!$A$8,'3. Variables'!$H106)+IF(J$2='3. Variables'!$A$9,'3. Variables'!$I106)+IF(J$2='3. Variables'!$A$10,'3. Variables'!$J106)+IF(J$2='3. Variables'!$A$11,'3. Variables'!$K106)+IF(J$2='3. Variables'!$A$12,'3. Variables'!$L106)</f>
        <v>678.5</v>
      </c>
      <c r="K94" s="231">
        <f>IF(K$2='3. Variables'!$A$2,'3. Variables'!$B106)+IF(K$2='3. Variables'!$A$3,'3. Variables'!$C106)+IF(K$2='3. Variables'!$A$4,'3. Variables'!$D106)+IF(K$2='3. Variables'!$A$5,'3. Variables'!$E106)+IF(K$2='3. Variables'!$A$6,'3. Variables'!$F106)+IF(K$2='3. Variables'!$A$7,'3. Variables'!$G106)+IF(K$2='3. Variables'!$A$8,'3. Variables'!$H106)+IF(K$2='3. Variables'!$A$9,'3. Variables'!$I106)+IF(K$2='3. Variables'!$A$10,'3. Variables'!$J106)+IF(K$2='3. Variables'!$A$11,'3. Variables'!$K106)+IF(K$2='3. Variables'!$A$12,'3. Variables'!$L106)</f>
        <v>2997631.9113000003</v>
      </c>
      <c r="L94" s="420">
        <v>92</v>
      </c>
      <c r="M94" s="231"/>
      <c r="N94" s="41"/>
      <c r="O94" s="221">
        <f t="shared" si="15"/>
        <v>8651560.2053995654</v>
      </c>
      <c r="P94" s="223">
        <f t="shared" si="16"/>
        <v>-570001.05460043438</v>
      </c>
      <c r="Q94" s="227">
        <f t="shared" si="17"/>
        <v>-6.1811773356959122E-2</v>
      </c>
      <c r="R94" s="225">
        <f t="shared" si="8"/>
        <v>6.1811773356959122E-2</v>
      </c>
    </row>
    <row r="95" spans="1:20">
      <c r="A95" s="51">
        <f t="shared" si="14"/>
        <v>41182</v>
      </c>
      <c r="B95" s="5">
        <v>8451028.8000000007</v>
      </c>
      <c r="C95" s="5">
        <v>16364.45</v>
      </c>
      <c r="D95" s="5"/>
      <c r="E95" s="214">
        <v>8467393.25</v>
      </c>
      <c r="F95" s="231">
        <f>IF(F$2='3. Variables'!$A$2,'3. Variables'!$B107)+IF(F$2='3. Variables'!$A$3,'3. Variables'!$C107)+IF(F$2='3. Variables'!$A$4,'3. Variables'!$D107)+IF(F$2='3. Variables'!$A$5,'3. Variables'!$E107)+IF(F$2='3. Variables'!$A$6,'3. Variables'!$F107)+IF(F$2='3. Variables'!$A$7,'3. Variables'!$G107)+IF(F$2='3. Variables'!$A$8,'3. Variables'!$H107)+IF(F$2='3. Variables'!$A$9,'3. Variables'!$I107)+IF(F$2='3. Variables'!$A$10,'3. Variables'!$J107)+IF(F$2='3. Variables'!$A$11,'3. Variables'!$K107)+IF(F$2='3. Variables'!$A$12,'3. Variables'!$K107)</f>
        <v>134.69999999999999</v>
      </c>
      <c r="G95" s="231">
        <f>IF(G$2='3. Variables'!$A$2,'3. Variables'!$B107)+IF(G$2='3. Variables'!$A$3,'3. Variables'!$C107)+IF(G$2='3. Variables'!$A$4,'3. Variables'!$D107)+IF(G$2='3. Variables'!$A$5,'3. Variables'!$E107)+IF(G$2='3. Variables'!$A$6,'3. Variables'!$F107)+IF(G$2='3. Variables'!$A$7,'3. Variables'!$G107)+IF(G$2='3. Variables'!$A$8,'3. Variables'!$H107)+IF(G$2='3. Variables'!$A$9,'3. Variables'!$I107)+IF(G$2='3. Variables'!$A$10,'3. Variables'!$J107)+IF(G$2='3. Variables'!$A$11,'3. Variables'!$K107)+IF(G$2='3. Variables'!$A$12,'3. Variables'!$L107)</f>
        <v>15.300000000000002</v>
      </c>
      <c r="H95" s="420">
        <f>IF(H$2='3. Variables'!$A$2,'3. Variables'!$B107)+IF(H$2='3. Variables'!$A$3,'3. Variables'!$C107)+IF(H$2='3. Variables'!$A$4,'3. Variables'!$D107)+IF(H$2='3. Variables'!$A$5,'3. Variables'!$E107)+IF(H$2='3. Variables'!$A$6,'3. Variables'!$F107)+IF(H$2='3. Variables'!$A$7,'3. Variables'!$G107)+IF(H$2='3. Variables'!$A$8,'3. Variables'!$H107)+IF(H$2='3. Variables'!$A$9,'3. Variables'!$I107)+IF(H$2='3. Variables'!$A$10,'3. Variables'!$J107)+IF(H$2='3. Variables'!$A$11,'3. Variables'!$K107)+IF(H$2='3. Variables'!$A$12,'3. Variables'!$L107)</f>
        <v>30</v>
      </c>
      <c r="I95" s="420">
        <f>IF(I$2='3. Variables'!$A$2,'3. Variables'!$B107)+IF(I$2='3. Variables'!$A$3,'3. Variables'!$C107)+IF(I$2='3. Variables'!$A$4,'3. Variables'!$D107)+IF(I$2='3. Variables'!$A$5,'3. Variables'!$E107)+IF(I$2='3. Variables'!$A$6,'3. Variables'!$F107)+IF(I$2='3. Variables'!$A$7,'3. Variables'!$G107)+IF(I$2='3. Variables'!$A$8,'3. Variables'!$H107)+IF(I$2='3. Variables'!$A$9,'3. Variables'!$I107)+IF(I$2='3. Variables'!$A$10,'3. Variables'!$J107)+IF(I$2='3. Variables'!$A$11,'3. Variables'!$K107)+IF(I$2='3. Variables'!$A$12,'3. Variables'!$L107)</f>
        <v>304</v>
      </c>
      <c r="J95" s="231">
        <f>IF(J$2='3. Variables'!$A$2,'3. Variables'!$B107)+IF(J$2='3. Variables'!$A$3,'3. Variables'!$C107)+IF(J$2='3. Variables'!$A$4,'3. Variables'!$D107)+IF(J$2='3. Variables'!$A$5,'3. Variables'!$E107)+IF(J$2='3. Variables'!$A$6,'3. Variables'!$F107)+IF(J$2='3. Variables'!$A$7,'3. Variables'!$G107)+IF(J$2='3. Variables'!$A$8,'3. Variables'!$H107)+IF(J$2='3. Variables'!$A$9,'3. Variables'!$I107)+IF(J$2='3. Variables'!$A$10,'3. Variables'!$J107)+IF(J$2='3. Variables'!$A$11,'3. Variables'!$K107)+IF(J$2='3. Variables'!$A$12,'3. Variables'!$L107)</f>
        <v>671.9</v>
      </c>
      <c r="K95" s="231">
        <f>IF(K$2='3. Variables'!$A$2,'3. Variables'!$B107)+IF(K$2='3. Variables'!$A$3,'3. Variables'!$C107)+IF(K$2='3. Variables'!$A$4,'3. Variables'!$D107)+IF(K$2='3. Variables'!$A$5,'3. Variables'!$E107)+IF(K$2='3. Variables'!$A$6,'3. Variables'!$F107)+IF(K$2='3. Variables'!$A$7,'3. Variables'!$G107)+IF(K$2='3. Variables'!$A$8,'3. Variables'!$H107)+IF(K$2='3. Variables'!$A$9,'3. Variables'!$I107)+IF(K$2='3. Variables'!$A$10,'3. Variables'!$J107)+IF(K$2='3. Variables'!$A$11,'3. Variables'!$K107)+IF(K$2='3. Variables'!$A$12,'3. Variables'!$L107)</f>
        <v>2565639.115832</v>
      </c>
      <c r="L95" s="420">
        <v>93</v>
      </c>
      <c r="M95" s="231"/>
      <c r="N95" s="41"/>
      <c r="O95" s="221">
        <f t="shared" si="15"/>
        <v>7987917.789537251</v>
      </c>
      <c r="P95" s="223">
        <f t="shared" si="16"/>
        <v>-479475.460462749</v>
      </c>
      <c r="Q95" s="227">
        <f t="shared" si="17"/>
        <v>-5.6626100419128286E-2</v>
      </c>
      <c r="R95" s="225">
        <f t="shared" si="8"/>
        <v>5.6626100419128286E-2</v>
      </c>
    </row>
    <row r="96" spans="1:20">
      <c r="A96" s="51">
        <f t="shared" si="14"/>
        <v>41213</v>
      </c>
      <c r="B96" s="5">
        <v>9155016.3399999999</v>
      </c>
      <c r="C96" s="5">
        <v>8530.1799999999985</v>
      </c>
      <c r="D96" s="5"/>
      <c r="E96" s="214">
        <v>9163546.5199999996</v>
      </c>
      <c r="F96" s="231">
        <f>IF(F$2='3. Variables'!$A$2,'3. Variables'!$B108)+IF(F$2='3. Variables'!$A$3,'3. Variables'!$C108)+IF(F$2='3. Variables'!$A$4,'3. Variables'!$D108)+IF(F$2='3. Variables'!$A$5,'3. Variables'!$E108)+IF(F$2='3. Variables'!$A$6,'3. Variables'!$F108)+IF(F$2='3. Variables'!$A$7,'3. Variables'!$G108)+IF(F$2='3. Variables'!$A$8,'3. Variables'!$H108)+IF(F$2='3. Variables'!$A$9,'3. Variables'!$I108)+IF(F$2='3. Variables'!$A$10,'3. Variables'!$J108)+IF(F$2='3. Variables'!$A$11,'3. Variables'!$K108)+IF(F$2='3. Variables'!$A$12,'3. Variables'!$K108)</f>
        <v>292.2</v>
      </c>
      <c r="G96" s="231">
        <f>IF(G$2='3. Variables'!$A$2,'3. Variables'!$B108)+IF(G$2='3. Variables'!$A$3,'3. Variables'!$C108)+IF(G$2='3. Variables'!$A$4,'3. Variables'!$D108)+IF(G$2='3. Variables'!$A$5,'3. Variables'!$E108)+IF(G$2='3. Variables'!$A$6,'3. Variables'!$F108)+IF(G$2='3. Variables'!$A$7,'3. Variables'!$G108)+IF(G$2='3. Variables'!$A$8,'3. Variables'!$H108)+IF(G$2='3. Variables'!$A$9,'3. Variables'!$I108)+IF(G$2='3. Variables'!$A$10,'3. Variables'!$J108)+IF(G$2='3. Variables'!$A$11,'3. Variables'!$K108)+IF(G$2='3. Variables'!$A$12,'3. Variables'!$L108)</f>
        <v>0</v>
      </c>
      <c r="H96" s="420">
        <f>IF(H$2='3. Variables'!$A$2,'3. Variables'!$B108)+IF(H$2='3. Variables'!$A$3,'3. Variables'!$C108)+IF(H$2='3. Variables'!$A$4,'3. Variables'!$D108)+IF(H$2='3. Variables'!$A$5,'3. Variables'!$E108)+IF(H$2='3. Variables'!$A$6,'3. Variables'!$F108)+IF(H$2='3. Variables'!$A$7,'3. Variables'!$G108)+IF(H$2='3. Variables'!$A$8,'3. Variables'!$H108)+IF(H$2='3. Variables'!$A$9,'3. Variables'!$I108)+IF(H$2='3. Variables'!$A$10,'3. Variables'!$J108)+IF(H$2='3. Variables'!$A$11,'3. Variables'!$K108)+IF(H$2='3. Variables'!$A$12,'3. Variables'!$L108)</f>
        <v>31</v>
      </c>
      <c r="I96" s="420">
        <f>IF(I$2='3. Variables'!$A$2,'3. Variables'!$B108)+IF(I$2='3. Variables'!$A$3,'3. Variables'!$C108)+IF(I$2='3. Variables'!$A$4,'3. Variables'!$D108)+IF(I$2='3. Variables'!$A$5,'3. Variables'!$E108)+IF(I$2='3. Variables'!$A$6,'3. Variables'!$F108)+IF(I$2='3. Variables'!$A$7,'3. Variables'!$G108)+IF(I$2='3. Variables'!$A$8,'3. Variables'!$H108)+IF(I$2='3. Variables'!$A$9,'3. Variables'!$I108)+IF(I$2='3. Variables'!$A$10,'3. Variables'!$J108)+IF(I$2='3. Variables'!$A$11,'3. Variables'!$K108)+IF(I$2='3. Variables'!$A$12,'3. Variables'!$L108)</f>
        <v>352</v>
      </c>
      <c r="J96" s="231">
        <f>IF(J$2='3. Variables'!$A$2,'3. Variables'!$B108)+IF(J$2='3. Variables'!$A$3,'3. Variables'!$C108)+IF(J$2='3. Variables'!$A$4,'3. Variables'!$D108)+IF(J$2='3. Variables'!$A$5,'3. Variables'!$E108)+IF(J$2='3. Variables'!$A$6,'3. Variables'!$F108)+IF(J$2='3. Variables'!$A$7,'3. Variables'!$G108)+IF(J$2='3. Variables'!$A$8,'3. Variables'!$H108)+IF(J$2='3. Variables'!$A$9,'3. Variables'!$I108)+IF(J$2='3. Variables'!$A$10,'3. Variables'!$J108)+IF(J$2='3. Variables'!$A$11,'3. Variables'!$K108)+IF(J$2='3. Variables'!$A$12,'3. Variables'!$L108)</f>
        <v>672.8</v>
      </c>
      <c r="K96" s="231">
        <f>IF(K$2='3. Variables'!$A$2,'3. Variables'!$B108)+IF(K$2='3. Variables'!$A$3,'3. Variables'!$C108)+IF(K$2='3. Variables'!$A$4,'3. Variables'!$D108)+IF(K$2='3. Variables'!$A$5,'3. Variables'!$E108)+IF(K$2='3. Variables'!$A$6,'3. Variables'!$F108)+IF(K$2='3. Variables'!$A$7,'3. Variables'!$G108)+IF(K$2='3. Variables'!$A$8,'3. Variables'!$H108)+IF(K$2='3. Variables'!$A$9,'3. Variables'!$I108)+IF(K$2='3. Variables'!$A$10,'3. Variables'!$J108)+IF(K$2='3. Variables'!$A$11,'3. Variables'!$K108)+IF(K$2='3. Variables'!$A$12,'3. Variables'!$L108)</f>
        <v>2767217.1339120008</v>
      </c>
      <c r="L96" s="420">
        <v>94</v>
      </c>
      <c r="M96" s="231"/>
      <c r="N96" s="41"/>
      <c r="O96" s="221">
        <f t="shared" si="15"/>
        <v>8763473.1530875508</v>
      </c>
      <c r="P96" s="223">
        <f t="shared" si="16"/>
        <v>-400073.36691244878</v>
      </c>
      <c r="Q96" s="227">
        <f t="shared" si="17"/>
        <v>-4.3659228011694404E-2</v>
      </c>
      <c r="R96" s="225">
        <f t="shared" si="8"/>
        <v>4.3659228011694404E-2</v>
      </c>
    </row>
    <row r="97" spans="1:20">
      <c r="A97" s="51">
        <f t="shared" si="14"/>
        <v>41243</v>
      </c>
      <c r="B97" s="5">
        <v>9016280.1600000001</v>
      </c>
      <c r="C97" s="5">
        <v>6432.8099999999995</v>
      </c>
      <c r="D97" s="5"/>
      <c r="E97" s="214">
        <v>9022712.9700000007</v>
      </c>
      <c r="F97" s="231">
        <f>IF(F$2='3. Variables'!$A$2,'3. Variables'!$B109)+IF(F$2='3. Variables'!$A$3,'3. Variables'!$C109)+IF(F$2='3. Variables'!$A$4,'3. Variables'!$D109)+IF(F$2='3. Variables'!$A$5,'3. Variables'!$E109)+IF(F$2='3. Variables'!$A$6,'3. Variables'!$F109)+IF(F$2='3. Variables'!$A$7,'3. Variables'!$G109)+IF(F$2='3. Variables'!$A$8,'3. Variables'!$H109)+IF(F$2='3. Variables'!$A$9,'3. Variables'!$I109)+IF(F$2='3. Variables'!$A$10,'3. Variables'!$J109)+IF(F$2='3. Variables'!$A$11,'3. Variables'!$K109)+IF(F$2='3. Variables'!$A$12,'3. Variables'!$K109)</f>
        <v>505.72222222222223</v>
      </c>
      <c r="G97" s="231">
        <f>IF(G$2='3. Variables'!$A$2,'3. Variables'!$B109)+IF(G$2='3. Variables'!$A$3,'3. Variables'!$C109)+IF(G$2='3. Variables'!$A$4,'3. Variables'!$D109)+IF(G$2='3. Variables'!$A$5,'3. Variables'!$E109)+IF(G$2='3. Variables'!$A$6,'3. Variables'!$F109)+IF(G$2='3. Variables'!$A$7,'3. Variables'!$G109)+IF(G$2='3. Variables'!$A$8,'3. Variables'!$H109)+IF(G$2='3. Variables'!$A$9,'3. Variables'!$I109)+IF(G$2='3. Variables'!$A$10,'3. Variables'!$J109)+IF(G$2='3. Variables'!$A$11,'3. Variables'!$K109)+IF(G$2='3. Variables'!$A$12,'3. Variables'!$L109)</f>
        <v>0</v>
      </c>
      <c r="H97" s="420">
        <f>IF(H$2='3. Variables'!$A$2,'3. Variables'!$B109)+IF(H$2='3. Variables'!$A$3,'3. Variables'!$C109)+IF(H$2='3. Variables'!$A$4,'3. Variables'!$D109)+IF(H$2='3. Variables'!$A$5,'3. Variables'!$E109)+IF(H$2='3. Variables'!$A$6,'3. Variables'!$F109)+IF(H$2='3. Variables'!$A$7,'3. Variables'!$G109)+IF(H$2='3. Variables'!$A$8,'3. Variables'!$H109)+IF(H$2='3. Variables'!$A$9,'3. Variables'!$I109)+IF(H$2='3. Variables'!$A$10,'3. Variables'!$J109)+IF(H$2='3. Variables'!$A$11,'3. Variables'!$K109)+IF(H$2='3. Variables'!$A$12,'3. Variables'!$L109)</f>
        <v>30</v>
      </c>
      <c r="I97" s="420">
        <f>IF(I$2='3. Variables'!$A$2,'3. Variables'!$B109)+IF(I$2='3. Variables'!$A$3,'3. Variables'!$C109)+IF(I$2='3. Variables'!$A$4,'3. Variables'!$D109)+IF(I$2='3. Variables'!$A$5,'3. Variables'!$E109)+IF(I$2='3. Variables'!$A$6,'3. Variables'!$F109)+IF(I$2='3. Variables'!$A$7,'3. Variables'!$G109)+IF(I$2='3. Variables'!$A$8,'3. Variables'!$H109)+IF(I$2='3. Variables'!$A$9,'3. Variables'!$I109)+IF(I$2='3. Variables'!$A$10,'3. Variables'!$J109)+IF(I$2='3. Variables'!$A$11,'3. Variables'!$K109)+IF(I$2='3. Variables'!$A$12,'3. Variables'!$L109)</f>
        <v>336</v>
      </c>
      <c r="J97" s="231">
        <f>IF(J$2='3. Variables'!$A$2,'3. Variables'!$B109)+IF(J$2='3. Variables'!$A$3,'3. Variables'!$C109)+IF(J$2='3. Variables'!$A$4,'3. Variables'!$D109)+IF(J$2='3. Variables'!$A$5,'3. Variables'!$E109)+IF(J$2='3. Variables'!$A$6,'3. Variables'!$F109)+IF(J$2='3. Variables'!$A$7,'3. Variables'!$G109)+IF(J$2='3. Variables'!$A$8,'3. Variables'!$H109)+IF(J$2='3. Variables'!$A$9,'3. Variables'!$I109)+IF(J$2='3. Variables'!$A$10,'3. Variables'!$J109)+IF(J$2='3. Variables'!$A$11,'3. Variables'!$K109)+IF(J$2='3. Variables'!$A$12,'3. Variables'!$L109)</f>
        <v>676.8</v>
      </c>
      <c r="K97" s="231">
        <f>IF(K$2='3. Variables'!$A$2,'3. Variables'!$B109)+IF(K$2='3. Variables'!$A$3,'3. Variables'!$C109)+IF(K$2='3. Variables'!$A$4,'3. Variables'!$D109)+IF(K$2='3. Variables'!$A$5,'3. Variables'!$E109)+IF(K$2='3. Variables'!$A$6,'3. Variables'!$F109)+IF(K$2='3. Variables'!$A$7,'3. Variables'!$G109)+IF(K$2='3. Variables'!$A$8,'3. Variables'!$H109)+IF(K$2='3. Variables'!$A$9,'3. Variables'!$I109)+IF(K$2='3. Variables'!$A$10,'3. Variables'!$J109)+IF(K$2='3. Variables'!$A$11,'3. Variables'!$K109)+IF(K$2='3. Variables'!$A$12,'3. Variables'!$L109)</f>
        <v>2460499.1847480005</v>
      </c>
      <c r="L97" s="420">
        <v>95</v>
      </c>
      <c r="M97" s="231"/>
      <c r="N97" s="41"/>
      <c r="O97" s="221">
        <f t="shared" si="15"/>
        <v>8942388.8876014352</v>
      </c>
      <c r="P97" s="223">
        <f t="shared" si="16"/>
        <v>-80324.082398565486</v>
      </c>
      <c r="Q97" s="227">
        <f t="shared" si="17"/>
        <v>-8.9024313048235507E-3</v>
      </c>
      <c r="R97" s="225">
        <f t="shared" si="8"/>
        <v>8.9024313048235507E-3</v>
      </c>
    </row>
    <row r="98" spans="1:20">
      <c r="A98" s="129">
        <f t="shared" si="14"/>
        <v>41274</v>
      </c>
      <c r="B98" s="117">
        <v>9266737.5</v>
      </c>
      <c r="C98" s="117">
        <v>3198.7499999999995</v>
      </c>
      <c r="D98" s="117"/>
      <c r="E98" s="212">
        <v>9269936.25</v>
      </c>
      <c r="F98" s="231">
        <f>IF(F$2='3. Variables'!$A$2,'3. Variables'!$B110)+IF(F$2='3. Variables'!$A$3,'3. Variables'!$C110)+IF(F$2='3. Variables'!$A$4,'3. Variables'!$D110)+IF(F$2='3. Variables'!$A$5,'3. Variables'!$E110)+IF(F$2='3. Variables'!$A$6,'3. Variables'!$F110)+IF(F$2='3. Variables'!$A$7,'3. Variables'!$G110)+IF(F$2='3. Variables'!$A$8,'3. Variables'!$H110)+IF(F$2='3. Variables'!$A$9,'3. Variables'!$I110)+IF(F$2='3. Variables'!$A$10,'3. Variables'!$J110)+IF(F$2='3. Variables'!$A$11,'3. Variables'!$K110)+IF(F$2='3. Variables'!$A$12,'3. Variables'!$K110)</f>
        <v>590.9</v>
      </c>
      <c r="G98" s="231">
        <f>IF(G$2='3. Variables'!$A$2,'3. Variables'!$B110)+IF(G$2='3. Variables'!$A$3,'3. Variables'!$C110)+IF(G$2='3. Variables'!$A$4,'3. Variables'!$D110)+IF(G$2='3. Variables'!$A$5,'3. Variables'!$E110)+IF(G$2='3. Variables'!$A$6,'3. Variables'!$F110)+IF(G$2='3. Variables'!$A$7,'3. Variables'!$G110)+IF(G$2='3. Variables'!$A$8,'3. Variables'!$H110)+IF(G$2='3. Variables'!$A$9,'3. Variables'!$I110)+IF(G$2='3. Variables'!$A$10,'3. Variables'!$J110)+IF(G$2='3. Variables'!$A$11,'3. Variables'!$K110)+IF(G$2='3. Variables'!$A$12,'3. Variables'!$L110)</f>
        <v>0</v>
      </c>
      <c r="H98" s="420">
        <f>IF(H$2='3. Variables'!$A$2,'3. Variables'!$B110)+IF(H$2='3. Variables'!$A$3,'3. Variables'!$C110)+IF(H$2='3. Variables'!$A$4,'3. Variables'!$D110)+IF(H$2='3. Variables'!$A$5,'3. Variables'!$E110)+IF(H$2='3. Variables'!$A$6,'3. Variables'!$F110)+IF(H$2='3. Variables'!$A$7,'3. Variables'!$G110)+IF(H$2='3. Variables'!$A$8,'3. Variables'!$H110)+IF(H$2='3. Variables'!$A$9,'3. Variables'!$I110)+IF(H$2='3. Variables'!$A$10,'3. Variables'!$J110)+IF(H$2='3. Variables'!$A$11,'3. Variables'!$K110)+IF(H$2='3. Variables'!$A$12,'3. Variables'!$L110)</f>
        <v>31</v>
      </c>
      <c r="I98" s="420">
        <f>IF(I$2='3. Variables'!$A$2,'3. Variables'!$B110)+IF(I$2='3. Variables'!$A$3,'3. Variables'!$C110)+IF(I$2='3. Variables'!$A$4,'3. Variables'!$D110)+IF(I$2='3. Variables'!$A$5,'3. Variables'!$E110)+IF(I$2='3. Variables'!$A$6,'3. Variables'!$F110)+IF(I$2='3. Variables'!$A$7,'3. Variables'!$G110)+IF(I$2='3. Variables'!$A$8,'3. Variables'!$H110)+IF(I$2='3. Variables'!$A$9,'3. Variables'!$I110)+IF(I$2='3. Variables'!$A$10,'3. Variables'!$J110)+IF(I$2='3. Variables'!$A$11,'3. Variables'!$K110)+IF(I$2='3. Variables'!$A$12,'3. Variables'!$L110)</f>
        <v>304</v>
      </c>
      <c r="J98" s="231">
        <f>IF(J$2='3. Variables'!$A$2,'3. Variables'!$B110)+IF(J$2='3. Variables'!$A$3,'3. Variables'!$C110)+IF(J$2='3. Variables'!$A$4,'3. Variables'!$D110)+IF(J$2='3. Variables'!$A$5,'3. Variables'!$E110)+IF(J$2='3. Variables'!$A$6,'3. Variables'!$F110)+IF(J$2='3. Variables'!$A$7,'3. Variables'!$G110)+IF(J$2='3. Variables'!$A$8,'3. Variables'!$H110)+IF(J$2='3. Variables'!$A$9,'3. Variables'!$I110)+IF(J$2='3. Variables'!$A$10,'3. Variables'!$J110)+IF(J$2='3. Variables'!$A$11,'3. Variables'!$K110)+IF(J$2='3. Variables'!$A$12,'3. Variables'!$L110)</f>
        <v>682.7</v>
      </c>
      <c r="K98" s="231">
        <f>IF(K$2='3. Variables'!$A$2,'3. Variables'!$B110)+IF(K$2='3. Variables'!$A$3,'3. Variables'!$C110)+IF(K$2='3. Variables'!$A$4,'3. Variables'!$D110)+IF(K$2='3. Variables'!$A$5,'3. Variables'!$E110)+IF(K$2='3. Variables'!$A$6,'3. Variables'!$F110)+IF(K$2='3. Variables'!$A$7,'3. Variables'!$G110)+IF(K$2='3. Variables'!$A$8,'3. Variables'!$H110)+IF(K$2='3. Variables'!$A$9,'3. Variables'!$I110)+IF(K$2='3. Variables'!$A$10,'3. Variables'!$J110)+IF(K$2='3. Variables'!$A$11,'3. Variables'!$K110)+IF(K$2='3. Variables'!$A$12,'3. Variables'!$L110)</f>
        <v>2224568.0132280001</v>
      </c>
      <c r="L98" s="420">
        <v>96</v>
      </c>
      <c r="M98" s="231"/>
      <c r="N98" s="41"/>
      <c r="O98" s="221">
        <f t="shared" si="15"/>
        <v>9014885.1292492058</v>
      </c>
      <c r="P98" s="223">
        <f t="shared" si="16"/>
        <v>-255051.12075079419</v>
      </c>
      <c r="Q98" s="227">
        <f t="shared" si="17"/>
        <v>-2.7513794471973222E-2</v>
      </c>
      <c r="R98" s="225">
        <f t="shared" si="8"/>
        <v>2.7513794471973222E-2</v>
      </c>
      <c r="S98" s="6"/>
      <c r="T98"/>
    </row>
    <row r="99" spans="1:20">
      <c r="A99" s="51">
        <f t="shared" si="14"/>
        <v>41305</v>
      </c>
      <c r="B99" s="5">
        <v>10228961.4</v>
      </c>
      <c r="C99" s="5">
        <v>4705.59</v>
      </c>
      <c r="D99" s="5"/>
      <c r="E99" s="214">
        <v>10233666.99</v>
      </c>
      <c r="F99" s="231">
        <f>IF(F$2='3. Variables'!$A$2,'3. Variables'!$B111)+IF(F$2='3. Variables'!$A$3,'3. Variables'!$C111)+IF(F$2='3. Variables'!$A$4,'3. Variables'!$D111)+IF(F$2='3. Variables'!$A$5,'3. Variables'!$E111)+IF(F$2='3. Variables'!$A$6,'3. Variables'!$F111)+IF(F$2='3. Variables'!$A$7,'3. Variables'!$G111)+IF(F$2='3. Variables'!$A$8,'3. Variables'!$H111)+IF(F$2='3. Variables'!$A$9,'3. Variables'!$I111)+IF(F$2='3. Variables'!$A$10,'3. Variables'!$J111)+IF(F$2='3. Variables'!$A$11,'3. Variables'!$K111)+IF(F$2='3. Variables'!$A$12,'3. Variables'!$K111)</f>
        <v>703.36666666666667</v>
      </c>
      <c r="G99" s="231">
        <f>IF(G$2='3. Variables'!$A$2,'3. Variables'!$B111)+IF(G$2='3. Variables'!$A$3,'3. Variables'!$C111)+IF(G$2='3. Variables'!$A$4,'3. Variables'!$D111)+IF(G$2='3. Variables'!$A$5,'3. Variables'!$E111)+IF(G$2='3. Variables'!$A$6,'3. Variables'!$F111)+IF(G$2='3. Variables'!$A$7,'3. Variables'!$G111)+IF(G$2='3. Variables'!$A$8,'3. Variables'!$H111)+IF(G$2='3. Variables'!$A$9,'3. Variables'!$I111)+IF(G$2='3. Variables'!$A$10,'3. Variables'!$J111)+IF(G$2='3. Variables'!$A$11,'3. Variables'!$K111)+IF(G$2='3. Variables'!$A$12,'3. Variables'!$L111)</f>
        <v>0</v>
      </c>
      <c r="H99" s="420">
        <f>IF(H$2='3. Variables'!$A$2,'3. Variables'!$B111)+IF(H$2='3. Variables'!$A$3,'3. Variables'!$C111)+IF(H$2='3. Variables'!$A$4,'3. Variables'!$D111)+IF(H$2='3. Variables'!$A$5,'3. Variables'!$E111)+IF(H$2='3. Variables'!$A$6,'3. Variables'!$F111)+IF(H$2='3. Variables'!$A$7,'3. Variables'!$G111)+IF(H$2='3. Variables'!$A$8,'3. Variables'!$H111)+IF(H$2='3. Variables'!$A$9,'3. Variables'!$I111)+IF(H$2='3. Variables'!$A$10,'3. Variables'!$J111)+IF(H$2='3. Variables'!$A$11,'3. Variables'!$K111)+IF(H$2='3. Variables'!$A$12,'3. Variables'!$L111)</f>
        <v>31</v>
      </c>
      <c r="I99" s="420">
        <f>IF(I$2='3. Variables'!$A$2,'3. Variables'!$B111)+IF(I$2='3. Variables'!$A$3,'3. Variables'!$C111)+IF(I$2='3. Variables'!$A$4,'3. Variables'!$D111)+IF(I$2='3. Variables'!$A$5,'3. Variables'!$E111)+IF(I$2='3. Variables'!$A$6,'3. Variables'!$F111)+IF(I$2='3. Variables'!$A$7,'3. Variables'!$G111)+IF(I$2='3. Variables'!$A$8,'3. Variables'!$H111)+IF(I$2='3. Variables'!$A$9,'3. Variables'!$I111)+IF(I$2='3. Variables'!$A$10,'3. Variables'!$J111)+IF(I$2='3. Variables'!$A$11,'3. Variables'!$K111)+IF(I$2='3. Variables'!$A$12,'3. Variables'!$L111)</f>
        <v>352</v>
      </c>
      <c r="J99" s="231">
        <f>IF(J$2='3. Variables'!$A$2,'3. Variables'!$B111)+IF(J$2='3. Variables'!$A$3,'3. Variables'!$C111)+IF(J$2='3. Variables'!$A$4,'3. Variables'!$D111)+IF(J$2='3. Variables'!$A$5,'3. Variables'!$E111)+IF(J$2='3. Variables'!$A$6,'3. Variables'!$F111)+IF(J$2='3. Variables'!$A$7,'3. Variables'!$G111)+IF(J$2='3. Variables'!$A$8,'3. Variables'!$H111)+IF(J$2='3. Variables'!$A$9,'3. Variables'!$I111)+IF(J$2='3. Variables'!$A$10,'3. Variables'!$J111)+IF(J$2='3. Variables'!$A$11,'3. Variables'!$K111)+IF(J$2='3. Variables'!$A$12,'3. Variables'!$L111)</f>
        <v>681.6</v>
      </c>
      <c r="K99" s="231">
        <f>IF(K$2='3. Variables'!$A$2,'3. Variables'!$B111)+IF(K$2='3. Variables'!$A$3,'3. Variables'!$C111)+IF(K$2='3. Variables'!$A$4,'3. Variables'!$D111)+IF(K$2='3. Variables'!$A$5,'3. Variables'!$E111)+IF(K$2='3. Variables'!$A$6,'3. Variables'!$F111)+IF(K$2='3. Variables'!$A$7,'3. Variables'!$G111)+IF(K$2='3. Variables'!$A$8,'3. Variables'!$H111)+IF(K$2='3. Variables'!$A$9,'3. Variables'!$I111)+IF(K$2='3. Variables'!$A$10,'3. Variables'!$J111)+IF(K$2='3. Variables'!$A$11,'3. Variables'!$K111)+IF(K$2='3. Variables'!$A$12,'3. Variables'!$L111)</f>
        <v>2663296.8486120007</v>
      </c>
      <c r="L99" s="420">
        <v>97</v>
      </c>
      <c r="M99" s="231"/>
      <c r="N99" s="41"/>
      <c r="O99" s="221">
        <f t="shared" si="15"/>
        <v>9816340.8861174583</v>
      </c>
      <c r="P99" s="223">
        <f t="shared" si="16"/>
        <v>-417326.10388254188</v>
      </c>
      <c r="Q99" s="227">
        <f t="shared" si="17"/>
        <v>-4.0779722878450032E-2</v>
      </c>
      <c r="R99" s="225">
        <f t="shared" si="8"/>
        <v>4.0779722878450032E-2</v>
      </c>
    </row>
    <row r="100" spans="1:20">
      <c r="A100" s="51">
        <f t="shared" si="14"/>
        <v>41333</v>
      </c>
      <c r="B100" s="5">
        <v>9383922.0999999996</v>
      </c>
      <c r="C100" s="5">
        <v>2406.6799999999994</v>
      </c>
      <c r="D100" s="5"/>
      <c r="E100" s="214">
        <v>9386328.7799999993</v>
      </c>
      <c r="F100" s="231">
        <f>IF(F$2='3. Variables'!$A$2,'3. Variables'!$B112)+IF(F$2='3. Variables'!$A$3,'3. Variables'!$C112)+IF(F$2='3. Variables'!$A$4,'3. Variables'!$D112)+IF(F$2='3. Variables'!$A$5,'3. Variables'!$E112)+IF(F$2='3. Variables'!$A$6,'3. Variables'!$F112)+IF(F$2='3. Variables'!$A$7,'3. Variables'!$G112)+IF(F$2='3. Variables'!$A$8,'3. Variables'!$H112)+IF(F$2='3. Variables'!$A$9,'3. Variables'!$I112)+IF(F$2='3. Variables'!$A$10,'3. Variables'!$J112)+IF(F$2='3. Variables'!$A$11,'3. Variables'!$K112)+IF(F$2='3. Variables'!$A$12,'3. Variables'!$K112)</f>
        <v>699.59999999999991</v>
      </c>
      <c r="G100" s="231">
        <f>IF(G$2='3. Variables'!$A$2,'3. Variables'!$B112)+IF(G$2='3. Variables'!$A$3,'3. Variables'!$C112)+IF(G$2='3. Variables'!$A$4,'3. Variables'!$D112)+IF(G$2='3. Variables'!$A$5,'3. Variables'!$E112)+IF(G$2='3. Variables'!$A$6,'3. Variables'!$F112)+IF(G$2='3. Variables'!$A$7,'3. Variables'!$G112)+IF(G$2='3. Variables'!$A$8,'3. Variables'!$H112)+IF(G$2='3. Variables'!$A$9,'3. Variables'!$I112)+IF(G$2='3. Variables'!$A$10,'3. Variables'!$J112)+IF(G$2='3. Variables'!$A$11,'3. Variables'!$K112)+IF(G$2='3. Variables'!$A$12,'3. Variables'!$L112)</f>
        <v>0</v>
      </c>
      <c r="H100" s="420">
        <f>IF(H$2='3. Variables'!$A$2,'3. Variables'!$B112)+IF(H$2='3. Variables'!$A$3,'3. Variables'!$C112)+IF(H$2='3. Variables'!$A$4,'3. Variables'!$D112)+IF(H$2='3. Variables'!$A$5,'3. Variables'!$E112)+IF(H$2='3. Variables'!$A$6,'3. Variables'!$F112)+IF(H$2='3. Variables'!$A$7,'3. Variables'!$G112)+IF(H$2='3. Variables'!$A$8,'3. Variables'!$H112)+IF(H$2='3. Variables'!$A$9,'3. Variables'!$I112)+IF(H$2='3. Variables'!$A$10,'3. Variables'!$J112)+IF(H$2='3. Variables'!$A$11,'3. Variables'!$K112)+IF(H$2='3. Variables'!$A$12,'3. Variables'!$L112)</f>
        <v>28</v>
      </c>
      <c r="I100" s="420">
        <f>IF(I$2='3. Variables'!$A$2,'3. Variables'!$B112)+IF(I$2='3. Variables'!$A$3,'3. Variables'!$C112)+IF(I$2='3. Variables'!$A$4,'3. Variables'!$D112)+IF(I$2='3. Variables'!$A$5,'3. Variables'!$E112)+IF(I$2='3. Variables'!$A$6,'3. Variables'!$F112)+IF(I$2='3. Variables'!$A$7,'3. Variables'!$G112)+IF(I$2='3. Variables'!$A$8,'3. Variables'!$H112)+IF(I$2='3. Variables'!$A$9,'3. Variables'!$I112)+IF(I$2='3. Variables'!$A$10,'3. Variables'!$J112)+IF(I$2='3. Variables'!$A$11,'3. Variables'!$K112)+IF(I$2='3. Variables'!$A$12,'3. Variables'!$L112)</f>
        <v>304</v>
      </c>
      <c r="J100" s="231">
        <f>IF(J$2='3. Variables'!$A$2,'3. Variables'!$B112)+IF(J$2='3. Variables'!$A$3,'3. Variables'!$C112)+IF(J$2='3. Variables'!$A$4,'3. Variables'!$D112)+IF(J$2='3. Variables'!$A$5,'3. Variables'!$E112)+IF(J$2='3. Variables'!$A$6,'3. Variables'!$F112)+IF(J$2='3. Variables'!$A$7,'3. Variables'!$G112)+IF(J$2='3. Variables'!$A$8,'3. Variables'!$H112)+IF(J$2='3. Variables'!$A$9,'3. Variables'!$I112)+IF(J$2='3. Variables'!$A$10,'3. Variables'!$J112)+IF(J$2='3. Variables'!$A$11,'3. Variables'!$K112)+IF(J$2='3. Variables'!$A$12,'3. Variables'!$L112)</f>
        <v>682.6</v>
      </c>
      <c r="K100" s="231">
        <f>IF(K$2='3. Variables'!$A$2,'3. Variables'!$B112)+IF(K$2='3. Variables'!$A$3,'3. Variables'!$C112)+IF(K$2='3. Variables'!$A$4,'3. Variables'!$D112)+IF(K$2='3. Variables'!$A$5,'3. Variables'!$E112)+IF(K$2='3. Variables'!$A$6,'3. Variables'!$F112)+IF(K$2='3. Variables'!$A$7,'3. Variables'!$G112)+IF(K$2='3. Variables'!$A$8,'3. Variables'!$H112)+IF(K$2='3. Variables'!$A$9,'3. Variables'!$I112)+IF(K$2='3. Variables'!$A$10,'3. Variables'!$J112)+IF(K$2='3. Variables'!$A$11,'3. Variables'!$K112)+IF(K$2='3. Variables'!$A$12,'3. Variables'!$L112)</f>
        <v>2593943.3574000001</v>
      </c>
      <c r="L100" s="420">
        <v>98</v>
      </c>
      <c r="M100" s="231"/>
      <c r="N100" s="41"/>
      <c r="O100" s="221">
        <f t="shared" si="15"/>
        <v>9151431.7125208974</v>
      </c>
      <c r="P100" s="223">
        <f t="shared" si="16"/>
        <v>-234897.06747910194</v>
      </c>
      <c r="Q100" s="227">
        <f t="shared" si="17"/>
        <v>-2.5025446368297996E-2</v>
      </c>
      <c r="R100" s="225">
        <f t="shared" si="8"/>
        <v>2.5025446368297996E-2</v>
      </c>
    </row>
    <row r="101" spans="1:20">
      <c r="A101" s="51">
        <f t="shared" si="14"/>
        <v>41364</v>
      </c>
      <c r="B101" s="5">
        <v>9829034.3499999996</v>
      </c>
      <c r="C101" s="5">
        <v>15409.699999999999</v>
      </c>
      <c r="D101" s="5"/>
      <c r="E101" s="214">
        <v>9844444.0499999989</v>
      </c>
      <c r="F101" s="231">
        <f>IF(F$2='3. Variables'!$A$2,'3. Variables'!$B113)+IF(F$2='3. Variables'!$A$3,'3. Variables'!$C113)+IF(F$2='3. Variables'!$A$4,'3. Variables'!$D113)+IF(F$2='3. Variables'!$A$5,'3. Variables'!$E113)+IF(F$2='3. Variables'!$A$6,'3. Variables'!$F113)+IF(F$2='3. Variables'!$A$7,'3. Variables'!$G113)+IF(F$2='3. Variables'!$A$8,'3. Variables'!$H113)+IF(F$2='3. Variables'!$A$9,'3. Variables'!$I113)+IF(F$2='3. Variables'!$A$10,'3. Variables'!$J113)+IF(F$2='3. Variables'!$A$11,'3. Variables'!$K113)+IF(F$2='3. Variables'!$A$12,'3. Variables'!$K113)</f>
        <v>649</v>
      </c>
      <c r="G101" s="231">
        <f>IF(G$2='3. Variables'!$A$2,'3. Variables'!$B113)+IF(G$2='3. Variables'!$A$3,'3. Variables'!$C113)+IF(G$2='3. Variables'!$A$4,'3. Variables'!$D113)+IF(G$2='3. Variables'!$A$5,'3. Variables'!$E113)+IF(G$2='3. Variables'!$A$6,'3. Variables'!$F113)+IF(G$2='3. Variables'!$A$7,'3. Variables'!$G113)+IF(G$2='3. Variables'!$A$8,'3. Variables'!$H113)+IF(G$2='3. Variables'!$A$9,'3. Variables'!$I113)+IF(G$2='3. Variables'!$A$10,'3. Variables'!$J113)+IF(G$2='3. Variables'!$A$11,'3. Variables'!$K113)+IF(G$2='3. Variables'!$A$12,'3. Variables'!$L113)</f>
        <v>0</v>
      </c>
      <c r="H101" s="420">
        <f>IF(H$2='3. Variables'!$A$2,'3. Variables'!$B113)+IF(H$2='3. Variables'!$A$3,'3. Variables'!$C113)+IF(H$2='3. Variables'!$A$4,'3. Variables'!$D113)+IF(H$2='3. Variables'!$A$5,'3. Variables'!$E113)+IF(H$2='3. Variables'!$A$6,'3. Variables'!$F113)+IF(H$2='3. Variables'!$A$7,'3. Variables'!$G113)+IF(H$2='3. Variables'!$A$8,'3. Variables'!$H113)+IF(H$2='3. Variables'!$A$9,'3. Variables'!$I113)+IF(H$2='3. Variables'!$A$10,'3. Variables'!$J113)+IF(H$2='3. Variables'!$A$11,'3. Variables'!$K113)+IF(H$2='3. Variables'!$A$12,'3. Variables'!$L113)</f>
        <v>31</v>
      </c>
      <c r="I101" s="420">
        <f>IF(I$2='3. Variables'!$A$2,'3. Variables'!$B113)+IF(I$2='3. Variables'!$A$3,'3. Variables'!$C113)+IF(I$2='3. Variables'!$A$4,'3. Variables'!$D113)+IF(I$2='3. Variables'!$A$5,'3. Variables'!$E113)+IF(I$2='3. Variables'!$A$6,'3. Variables'!$F113)+IF(I$2='3. Variables'!$A$7,'3. Variables'!$G113)+IF(I$2='3. Variables'!$A$8,'3. Variables'!$H113)+IF(I$2='3. Variables'!$A$9,'3. Variables'!$I113)+IF(I$2='3. Variables'!$A$10,'3. Variables'!$J113)+IF(I$2='3. Variables'!$A$11,'3. Variables'!$K113)+IF(I$2='3. Variables'!$A$12,'3. Variables'!$L113)</f>
        <v>320</v>
      </c>
      <c r="J101" s="231">
        <f>IF(J$2='3. Variables'!$A$2,'3. Variables'!$B113)+IF(J$2='3. Variables'!$A$3,'3. Variables'!$C113)+IF(J$2='3. Variables'!$A$4,'3. Variables'!$D113)+IF(J$2='3. Variables'!$A$5,'3. Variables'!$E113)+IF(J$2='3. Variables'!$A$6,'3. Variables'!$F113)+IF(J$2='3. Variables'!$A$7,'3. Variables'!$G113)+IF(J$2='3. Variables'!$A$8,'3. Variables'!$H113)+IF(J$2='3. Variables'!$A$9,'3. Variables'!$I113)+IF(J$2='3. Variables'!$A$10,'3. Variables'!$J113)+IF(J$2='3. Variables'!$A$11,'3. Variables'!$K113)+IF(J$2='3. Variables'!$A$12,'3. Variables'!$L113)</f>
        <v>683.6</v>
      </c>
      <c r="K101" s="231">
        <f>IF(K$2='3. Variables'!$A$2,'3. Variables'!$B113)+IF(K$2='3. Variables'!$A$3,'3. Variables'!$C113)+IF(K$2='3. Variables'!$A$4,'3. Variables'!$D113)+IF(K$2='3. Variables'!$A$5,'3. Variables'!$E113)+IF(K$2='3. Variables'!$A$6,'3. Variables'!$F113)+IF(K$2='3. Variables'!$A$7,'3. Variables'!$G113)+IF(K$2='3. Variables'!$A$8,'3. Variables'!$H113)+IF(K$2='3. Variables'!$A$9,'3. Variables'!$I113)+IF(K$2='3. Variables'!$A$10,'3. Variables'!$J113)+IF(K$2='3. Variables'!$A$11,'3. Variables'!$K113)+IF(K$2='3. Variables'!$A$12,'3. Variables'!$L113)</f>
        <v>3306865.0994880004</v>
      </c>
      <c r="L101" s="420">
        <v>99</v>
      </c>
      <c r="M101" s="231"/>
      <c r="N101" s="41"/>
      <c r="O101" s="221">
        <f t="shared" si="15"/>
        <v>9934070.2911588568</v>
      </c>
      <c r="P101" s="223">
        <f t="shared" si="16"/>
        <v>89626.241158857942</v>
      </c>
      <c r="Q101" s="227">
        <f t="shared" si="17"/>
        <v>9.1042460806974625E-3</v>
      </c>
      <c r="R101" s="225">
        <f t="shared" si="8"/>
        <v>9.1042460806974625E-3</v>
      </c>
    </row>
    <row r="102" spans="1:20">
      <c r="A102" s="51">
        <f t="shared" si="14"/>
        <v>41394</v>
      </c>
      <c r="B102" s="5">
        <v>8360602.2699999996</v>
      </c>
      <c r="C102" s="5">
        <v>23775.4</v>
      </c>
      <c r="D102" s="5"/>
      <c r="E102" s="214">
        <v>8384377.6699999999</v>
      </c>
      <c r="F102" s="231">
        <f>IF(F$2='3. Variables'!$A$2,'3. Variables'!$B114)+IF(F$2='3. Variables'!$A$3,'3. Variables'!$C114)+IF(F$2='3. Variables'!$A$4,'3. Variables'!$D114)+IF(F$2='3. Variables'!$A$5,'3. Variables'!$E114)+IF(F$2='3. Variables'!$A$6,'3. Variables'!$F114)+IF(F$2='3. Variables'!$A$7,'3. Variables'!$G114)+IF(F$2='3. Variables'!$A$8,'3. Variables'!$H114)+IF(F$2='3. Variables'!$A$9,'3. Variables'!$I114)+IF(F$2='3. Variables'!$A$10,'3. Variables'!$J114)+IF(F$2='3. Variables'!$A$11,'3. Variables'!$K114)+IF(F$2='3. Variables'!$A$12,'3. Variables'!$K114)</f>
        <v>414.2</v>
      </c>
      <c r="G102" s="231">
        <f>IF(G$2='3. Variables'!$A$2,'3. Variables'!$B114)+IF(G$2='3. Variables'!$A$3,'3. Variables'!$C114)+IF(G$2='3. Variables'!$A$4,'3. Variables'!$D114)+IF(G$2='3. Variables'!$A$5,'3. Variables'!$E114)+IF(G$2='3. Variables'!$A$6,'3. Variables'!$F114)+IF(G$2='3. Variables'!$A$7,'3. Variables'!$G114)+IF(G$2='3. Variables'!$A$8,'3. Variables'!$H114)+IF(G$2='3. Variables'!$A$9,'3. Variables'!$I114)+IF(G$2='3. Variables'!$A$10,'3. Variables'!$J114)+IF(G$2='3. Variables'!$A$11,'3. Variables'!$K114)+IF(G$2='3. Variables'!$A$12,'3. Variables'!$L114)</f>
        <v>0</v>
      </c>
      <c r="H102" s="420">
        <f>IF(H$2='3. Variables'!$A$2,'3. Variables'!$B114)+IF(H$2='3. Variables'!$A$3,'3. Variables'!$C114)+IF(H$2='3. Variables'!$A$4,'3. Variables'!$D114)+IF(H$2='3. Variables'!$A$5,'3. Variables'!$E114)+IF(H$2='3. Variables'!$A$6,'3. Variables'!$F114)+IF(H$2='3. Variables'!$A$7,'3. Variables'!$G114)+IF(H$2='3. Variables'!$A$8,'3. Variables'!$H114)+IF(H$2='3. Variables'!$A$9,'3. Variables'!$I114)+IF(H$2='3. Variables'!$A$10,'3. Variables'!$J114)+IF(H$2='3. Variables'!$A$11,'3. Variables'!$K114)+IF(H$2='3. Variables'!$A$12,'3. Variables'!$L114)</f>
        <v>30</v>
      </c>
      <c r="I102" s="420">
        <f>IF(I$2='3. Variables'!$A$2,'3. Variables'!$B114)+IF(I$2='3. Variables'!$A$3,'3. Variables'!$C114)+IF(I$2='3. Variables'!$A$4,'3. Variables'!$D114)+IF(I$2='3. Variables'!$A$5,'3. Variables'!$E114)+IF(I$2='3. Variables'!$A$6,'3. Variables'!$F114)+IF(I$2='3. Variables'!$A$7,'3. Variables'!$G114)+IF(I$2='3. Variables'!$A$8,'3. Variables'!$H114)+IF(I$2='3. Variables'!$A$9,'3. Variables'!$I114)+IF(I$2='3. Variables'!$A$10,'3. Variables'!$J114)+IF(I$2='3. Variables'!$A$11,'3. Variables'!$K114)+IF(I$2='3. Variables'!$A$12,'3. Variables'!$L114)</f>
        <v>336</v>
      </c>
      <c r="J102" s="231">
        <f>IF(J$2='3. Variables'!$A$2,'3. Variables'!$B114)+IF(J$2='3. Variables'!$A$3,'3. Variables'!$C114)+IF(J$2='3. Variables'!$A$4,'3. Variables'!$D114)+IF(J$2='3. Variables'!$A$5,'3. Variables'!$E114)+IF(J$2='3. Variables'!$A$6,'3. Variables'!$F114)+IF(J$2='3. Variables'!$A$7,'3. Variables'!$G114)+IF(J$2='3. Variables'!$A$8,'3. Variables'!$H114)+IF(J$2='3. Variables'!$A$9,'3. Variables'!$I114)+IF(J$2='3. Variables'!$A$10,'3. Variables'!$J114)+IF(J$2='3. Variables'!$A$11,'3. Variables'!$K114)+IF(J$2='3. Variables'!$A$12,'3. Variables'!$L114)</f>
        <v>685.4</v>
      </c>
      <c r="K102" s="231">
        <f>IF(K$2='3. Variables'!$A$2,'3. Variables'!$B114)+IF(K$2='3. Variables'!$A$3,'3. Variables'!$C114)+IF(K$2='3. Variables'!$A$4,'3. Variables'!$D114)+IF(K$2='3. Variables'!$A$5,'3. Variables'!$E114)+IF(K$2='3. Variables'!$A$6,'3. Variables'!$F114)+IF(K$2='3. Variables'!$A$7,'3. Variables'!$G114)+IF(K$2='3. Variables'!$A$8,'3. Variables'!$H114)+IF(K$2='3. Variables'!$A$9,'3. Variables'!$I114)+IF(K$2='3. Variables'!$A$10,'3. Variables'!$J114)+IF(K$2='3. Variables'!$A$11,'3. Variables'!$K114)+IF(K$2='3. Variables'!$A$12,'3. Variables'!$L114)</f>
        <v>3534194.5913880002</v>
      </c>
      <c r="L102" s="420">
        <v>100</v>
      </c>
      <c r="M102" s="231"/>
      <c r="N102" s="41"/>
      <c r="O102" s="221">
        <f t="shared" si="15"/>
        <v>9420010.585984569</v>
      </c>
      <c r="P102" s="223">
        <f t="shared" si="16"/>
        <v>1035632.9159845691</v>
      </c>
      <c r="Q102" s="227">
        <f t="shared" si="17"/>
        <v>0.12351935429747514</v>
      </c>
      <c r="R102" s="225">
        <f t="shared" si="8"/>
        <v>0.12351935429747514</v>
      </c>
    </row>
    <row r="103" spans="1:20">
      <c r="A103" s="51">
        <f t="shared" si="14"/>
        <v>41425</v>
      </c>
      <c r="B103" s="5">
        <v>8890829.3300000001</v>
      </c>
      <c r="C103" s="5">
        <v>33326.639999999999</v>
      </c>
      <c r="D103" s="5"/>
      <c r="E103" s="214">
        <v>8924155.9700000007</v>
      </c>
      <c r="F103" s="231">
        <f>IF(F$2='3. Variables'!$A$2,'3. Variables'!$B115)+IF(F$2='3. Variables'!$A$3,'3. Variables'!$C115)+IF(F$2='3. Variables'!$A$4,'3. Variables'!$D115)+IF(F$2='3. Variables'!$A$5,'3. Variables'!$E115)+IF(F$2='3. Variables'!$A$6,'3. Variables'!$F115)+IF(F$2='3. Variables'!$A$7,'3. Variables'!$G115)+IF(F$2='3. Variables'!$A$8,'3. Variables'!$H115)+IF(F$2='3. Variables'!$A$9,'3. Variables'!$I115)+IF(F$2='3. Variables'!$A$10,'3. Variables'!$J115)+IF(F$2='3. Variables'!$A$11,'3. Variables'!$K115)+IF(F$2='3. Variables'!$A$12,'3. Variables'!$K115)</f>
        <v>160.66666666666669</v>
      </c>
      <c r="G103" s="231">
        <f>IF(G$2='3. Variables'!$A$2,'3. Variables'!$B115)+IF(G$2='3. Variables'!$A$3,'3. Variables'!$C115)+IF(G$2='3. Variables'!$A$4,'3. Variables'!$D115)+IF(G$2='3. Variables'!$A$5,'3. Variables'!$E115)+IF(G$2='3. Variables'!$A$6,'3. Variables'!$F115)+IF(G$2='3. Variables'!$A$7,'3. Variables'!$G115)+IF(G$2='3. Variables'!$A$8,'3. Variables'!$H115)+IF(G$2='3. Variables'!$A$9,'3. Variables'!$I115)+IF(G$2='3. Variables'!$A$10,'3. Variables'!$J115)+IF(G$2='3. Variables'!$A$11,'3. Variables'!$K115)+IF(G$2='3. Variables'!$A$12,'3. Variables'!$L115)</f>
        <v>18.7</v>
      </c>
      <c r="H103" s="420">
        <f>IF(H$2='3. Variables'!$A$2,'3. Variables'!$B115)+IF(H$2='3. Variables'!$A$3,'3. Variables'!$C115)+IF(H$2='3. Variables'!$A$4,'3. Variables'!$D115)+IF(H$2='3. Variables'!$A$5,'3. Variables'!$E115)+IF(H$2='3. Variables'!$A$6,'3. Variables'!$F115)+IF(H$2='3. Variables'!$A$7,'3. Variables'!$G115)+IF(H$2='3. Variables'!$A$8,'3. Variables'!$H115)+IF(H$2='3. Variables'!$A$9,'3. Variables'!$I115)+IF(H$2='3. Variables'!$A$10,'3. Variables'!$J115)+IF(H$2='3. Variables'!$A$11,'3. Variables'!$K115)+IF(H$2='3. Variables'!$A$12,'3. Variables'!$L115)</f>
        <v>31</v>
      </c>
      <c r="I103" s="420">
        <f>IF(I$2='3. Variables'!$A$2,'3. Variables'!$B115)+IF(I$2='3. Variables'!$A$3,'3. Variables'!$C115)+IF(I$2='3. Variables'!$A$4,'3. Variables'!$D115)+IF(I$2='3. Variables'!$A$5,'3. Variables'!$E115)+IF(I$2='3. Variables'!$A$6,'3. Variables'!$F115)+IF(I$2='3. Variables'!$A$7,'3. Variables'!$G115)+IF(I$2='3. Variables'!$A$8,'3. Variables'!$H115)+IF(I$2='3. Variables'!$A$9,'3. Variables'!$I115)+IF(I$2='3. Variables'!$A$10,'3. Variables'!$J115)+IF(I$2='3. Variables'!$A$11,'3. Variables'!$K115)+IF(I$2='3. Variables'!$A$12,'3. Variables'!$L115)</f>
        <v>352</v>
      </c>
      <c r="J103" s="231">
        <f>IF(J$2='3. Variables'!$A$2,'3. Variables'!$B115)+IF(J$2='3. Variables'!$A$3,'3. Variables'!$C115)+IF(J$2='3. Variables'!$A$4,'3. Variables'!$D115)+IF(J$2='3. Variables'!$A$5,'3. Variables'!$E115)+IF(J$2='3. Variables'!$A$6,'3. Variables'!$F115)+IF(J$2='3. Variables'!$A$7,'3. Variables'!$G115)+IF(J$2='3. Variables'!$A$8,'3. Variables'!$H115)+IF(J$2='3. Variables'!$A$9,'3. Variables'!$I115)+IF(J$2='3. Variables'!$A$10,'3. Variables'!$J115)+IF(J$2='3. Variables'!$A$11,'3. Variables'!$K115)+IF(J$2='3. Variables'!$A$12,'3. Variables'!$L115)</f>
        <v>690.3</v>
      </c>
      <c r="K103" s="231">
        <f>IF(K$2='3. Variables'!$A$2,'3. Variables'!$B115)+IF(K$2='3. Variables'!$A$3,'3. Variables'!$C115)+IF(K$2='3. Variables'!$A$4,'3. Variables'!$D115)+IF(K$2='3. Variables'!$A$5,'3. Variables'!$E115)+IF(K$2='3. Variables'!$A$6,'3. Variables'!$F115)+IF(K$2='3. Variables'!$A$7,'3. Variables'!$G115)+IF(K$2='3. Variables'!$A$8,'3. Variables'!$H115)+IF(K$2='3. Variables'!$A$9,'3. Variables'!$I115)+IF(K$2='3. Variables'!$A$10,'3. Variables'!$J115)+IF(K$2='3. Variables'!$A$11,'3. Variables'!$K115)+IF(K$2='3. Variables'!$A$12,'3. Variables'!$L115)</f>
        <v>3535885.3297200003</v>
      </c>
      <c r="L103" s="420">
        <v>101</v>
      </c>
      <c r="M103" s="231"/>
      <c r="N103" s="41"/>
      <c r="O103" s="221">
        <f t="shared" si="15"/>
        <v>9143278.6823981758</v>
      </c>
      <c r="P103" s="223">
        <f t="shared" si="16"/>
        <v>219122.71239817515</v>
      </c>
      <c r="Q103" s="227">
        <f t="shared" si="17"/>
        <v>2.4553886455457717E-2</v>
      </c>
      <c r="R103" s="225">
        <f t="shared" si="8"/>
        <v>2.4553886455457717E-2</v>
      </c>
    </row>
    <row r="104" spans="1:20">
      <c r="A104" s="51">
        <f t="shared" si="14"/>
        <v>41455</v>
      </c>
      <c r="B104" s="5">
        <v>8539244.3100000005</v>
      </c>
      <c r="C104" s="5">
        <v>31145.950000000008</v>
      </c>
      <c r="D104" s="5"/>
      <c r="E104" s="214">
        <v>8570390.2599999998</v>
      </c>
      <c r="F104" s="231">
        <f>IF(F$2='3. Variables'!$A$2,'3. Variables'!$B116)+IF(F$2='3. Variables'!$A$3,'3. Variables'!$C116)+IF(F$2='3. Variables'!$A$4,'3. Variables'!$D116)+IF(F$2='3. Variables'!$A$5,'3. Variables'!$E116)+IF(F$2='3. Variables'!$A$6,'3. Variables'!$F116)+IF(F$2='3. Variables'!$A$7,'3. Variables'!$G116)+IF(F$2='3. Variables'!$A$8,'3. Variables'!$H116)+IF(F$2='3. Variables'!$A$9,'3. Variables'!$I116)+IF(F$2='3. Variables'!$A$10,'3. Variables'!$J116)+IF(F$2='3. Variables'!$A$11,'3. Variables'!$K116)+IF(F$2='3. Variables'!$A$12,'3. Variables'!$K116)</f>
        <v>67.399999999999991</v>
      </c>
      <c r="G104" s="231">
        <f>IF(G$2='3. Variables'!$A$2,'3. Variables'!$B116)+IF(G$2='3. Variables'!$A$3,'3. Variables'!$C116)+IF(G$2='3. Variables'!$A$4,'3. Variables'!$D116)+IF(G$2='3. Variables'!$A$5,'3. Variables'!$E116)+IF(G$2='3. Variables'!$A$6,'3. Variables'!$F116)+IF(G$2='3. Variables'!$A$7,'3. Variables'!$G116)+IF(G$2='3. Variables'!$A$8,'3. Variables'!$H116)+IF(G$2='3. Variables'!$A$9,'3. Variables'!$I116)+IF(G$2='3. Variables'!$A$10,'3. Variables'!$J116)+IF(G$2='3. Variables'!$A$11,'3. Variables'!$K116)+IF(G$2='3. Variables'!$A$12,'3. Variables'!$L116)</f>
        <v>35.000000000000007</v>
      </c>
      <c r="H104" s="420">
        <f>IF(H$2='3. Variables'!$A$2,'3. Variables'!$B116)+IF(H$2='3. Variables'!$A$3,'3. Variables'!$C116)+IF(H$2='3. Variables'!$A$4,'3. Variables'!$D116)+IF(H$2='3. Variables'!$A$5,'3. Variables'!$E116)+IF(H$2='3. Variables'!$A$6,'3. Variables'!$F116)+IF(H$2='3. Variables'!$A$7,'3. Variables'!$G116)+IF(H$2='3. Variables'!$A$8,'3. Variables'!$H116)+IF(H$2='3. Variables'!$A$9,'3. Variables'!$I116)+IF(H$2='3. Variables'!$A$10,'3. Variables'!$J116)+IF(H$2='3. Variables'!$A$11,'3. Variables'!$K116)+IF(H$2='3. Variables'!$A$12,'3. Variables'!$L116)</f>
        <v>30</v>
      </c>
      <c r="I104" s="420">
        <f>IF(I$2='3. Variables'!$A$2,'3. Variables'!$B116)+IF(I$2='3. Variables'!$A$3,'3. Variables'!$C116)+IF(I$2='3. Variables'!$A$4,'3. Variables'!$D116)+IF(I$2='3. Variables'!$A$5,'3. Variables'!$E116)+IF(I$2='3. Variables'!$A$6,'3. Variables'!$F116)+IF(I$2='3. Variables'!$A$7,'3. Variables'!$G116)+IF(I$2='3. Variables'!$A$8,'3. Variables'!$H116)+IF(I$2='3. Variables'!$A$9,'3. Variables'!$I116)+IF(I$2='3. Variables'!$A$10,'3. Variables'!$J116)+IF(I$2='3. Variables'!$A$11,'3. Variables'!$K116)+IF(I$2='3. Variables'!$A$12,'3. Variables'!$L116)</f>
        <v>320</v>
      </c>
      <c r="J104" s="231">
        <f>IF(J$2='3. Variables'!$A$2,'3. Variables'!$B116)+IF(J$2='3. Variables'!$A$3,'3. Variables'!$C116)+IF(J$2='3. Variables'!$A$4,'3. Variables'!$D116)+IF(J$2='3. Variables'!$A$5,'3. Variables'!$E116)+IF(J$2='3. Variables'!$A$6,'3. Variables'!$F116)+IF(J$2='3. Variables'!$A$7,'3. Variables'!$G116)+IF(J$2='3. Variables'!$A$8,'3. Variables'!$H116)+IF(J$2='3. Variables'!$A$9,'3. Variables'!$I116)+IF(J$2='3. Variables'!$A$10,'3. Variables'!$J116)+IF(J$2='3. Variables'!$A$11,'3. Variables'!$K116)+IF(J$2='3. Variables'!$A$12,'3. Variables'!$L116)</f>
        <v>696.7</v>
      </c>
      <c r="K104" s="231">
        <f>IF(K$2='3. Variables'!$A$2,'3. Variables'!$B116)+IF(K$2='3. Variables'!$A$3,'3. Variables'!$C116)+IF(K$2='3. Variables'!$A$4,'3. Variables'!$D116)+IF(K$2='3. Variables'!$A$5,'3. Variables'!$E116)+IF(K$2='3. Variables'!$A$6,'3. Variables'!$F116)+IF(K$2='3. Variables'!$A$7,'3. Variables'!$G116)+IF(K$2='3. Variables'!$A$8,'3. Variables'!$H116)+IF(K$2='3. Variables'!$A$9,'3. Variables'!$I116)+IF(K$2='3. Variables'!$A$10,'3. Variables'!$J116)+IF(K$2='3. Variables'!$A$11,'3. Variables'!$K116)+IF(K$2='3. Variables'!$A$12,'3. Variables'!$L116)</f>
        <v>3252316.2123480006</v>
      </c>
      <c r="L104" s="420">
        <v>102</v>
      </c>
      <c r="M104" s="231"/>
      <c r="N104" s="41"/>
      <c r="O104" s="221">
        <f t="shared" si="15"/>
        <v>8603305.0123388171</v>
      </c>
      <c r="P104" s="223">
        <f t="shared" si="16"/>
        <v>32914.752338817343</v>
      </c>
      <c r="Q104" s="227">
        <f t="shared" si="17"/>
        <v>3.8405196659991236E-3</v>
      </c>
      <c r="R104" s="225">
        <f t="shared" si="8"/>
        <v>3.8405196659991236E-3</v>
      </c>
    </row>
    <row r="105" spans="1:20">
      <c r="A105" s="51">
        <f t="shared" si="14"/>
        <v>41486</v>
      </c>
      <c r="B105" s="5">
        <v>8808584.5500000007</v>
      </c>
      <c r="C105" s="5">
        <v>24907.69</v>
      </c>
      <c r="D105" s="5"/>
      <c r="E105" s="214">
        <v>8833492.2400000002</v>
      </c>
      <c r="F105" s="231">
        <f>IF(F$2='3. Variables'!$A$2,'3. Variables'!$B117)+IF(F$2='3. Variables'!$A$3,'3. Variables'!$C117)+IF(F$2='3. Variables'!$A$4,'3. Variables'!$D117)+IF(F$2='3. Variables'!$A$5,'3. Variables'!$E117)+IF(F$2='3. Variables'!$A$6,'3. Variables'!$F117)+IF(F$2='3. Variables'!$A$7,'3. Variables'!$G117)+IF(F$2='3. Variables'!$A$8,'3. Variables'!$H117)+IF(F$2='3. Variables'!$A$9,'3. Variables'!$I117)+IF(F$2='3. Variables'!$A$10,'3. Variables'!$J117)+IF(F$2='3. Variables'!$A$11,'3. Variables'!$K117)+IF(F$2='3. Variables'!$A$12,'3. Variables'!$K117)</f>
        <v>19.599999999999998</v>
      </c>
      <c r="G105" s="231">
        <f>IF(G$2='3. Variables'!$A$2,'3. Variables'!$B117)+IF(G$2='3. Variables'!$A$3,'3. Variables'!$C117)+IF(G$2='3. Variables'!$A$4,'3. Variables'!$D117)+IF(G$2='3. Variables'!$A$5,'3. Variables'!$E117)+IF(G$2='3. Variables'!$A$6,'3. Variables'!$F117)+IF(G$2='3. Variables'!$A$7,'3. Variables'!$G117)+IF(G$2='3. Variables'!$A$8,'3. Variables'!$H117)+IF(G$2='3. Variables'!$A$9,'3. Variables'!$I117)+IF(G$2='3. Variables'!$A$10,'3. Variables'!$J117)+IF(G$2='3. Variables'!$A$11,'3. Variables'!$K117)+IF(G$2='3. Variables'!$A$12,'3. Variables'!$L117)</f>
        <v>75.899999999999991</v>
      </c>
      <c r="H105" s="420">
        <f>IF(H$2='3. Variables'!$A$2,'3. Variables'!$B117)+IF(H$2='3. Variables'!$A$3,'3. Variables'!$C117)+IF(H$2='3. Variables'!$A$4,'3. Variables'!$D117)+IF(H$2='3. Variables'!$A$5,'3. Variables'!$E117)+IF(H$2='3. Variables'!$A$6,'3. Variables'!$F117)+IF(H$2='3. Variables'!$A$7,'3. Variables'!$G117)+IF(H$2='3. Variables'!$A$8,'3. Variables'!$H117)+IF(H$2='3. Variables'!$A$9,'3. Variables'!$I117)+IF(H$2='3. Variables'!$A$10,'3. Variables'!$J117)+IF(H$2='3. Variables'!$A$11,'3. Variables'!$K117)+IF(H$2='3. Variables'!$A$12,'3. Variables'!$L117)</f>
        <v>31</v>
      </c>
      <c r="I105" s="420">
        <f>IF(I$2='3. Variables'!$A$2,'3. Variables'!$B117)+IF(I$2='3. Variables'!$A$3,'3. Variables'!$C117)+IF(I$2='3. Variables'!$A$4,'3. Variables'!$D117)+IF(I$2='3. Variables'!$A$5,'3. Variables'!$E117)+IF(I$2='3. Variables'!$A$6,'3. Variables'!$F117)+IF(I$2='3. Variables'!$A$7,'3. Variables'!$G117)+IF(I$2='3. Variables'!$A$8,'3. Variables'!$H117)+IF(I$2='3. Variables'!$A$9,'3. Variables'!$I117)+IF(I$2='3. Variables'!$A$10,'3. Variables'!$J117)+IF(I$2='3. Variables'!$A$11,'3. Variables'!$K117)+IF(I$2='3. Variables'!$A$12,'3. Variables'!$L117)</f>
        <v>352</v>
      </c>
      <c r="J105" s="231">
        <f>IF(J$2='3. Variables'!$A$2,'3. Variables'!$B117)+IF(J$2='3. Variables'!$A$3,'3. Variables'!$C117)+IF(J$2='3. Variables'!$A$4,'3. Variables'!$D117)+IF(J$2='3. Variables'!$A$5,'3. Variables'!$E117)+IF(J$2='3. Variables'!$A$6,'3. Variables'!$F117)+IF(J$2='3. Variables'!$A$7,'3. Variables'!$G117)+IF(J$2='3. Variables'!$A$8,'3. Variables'!$H117)+IF(J$2='3. Variables'!$A$9,'3. Variables'!$I117)+IF(J$2='3. Variables'!$A$10,'3. Variables'!$J117)+IF(J$2='3. Variables'!$A$11,'3. Variables'!$K117)+IF(J$2='3. Variables'!$A$12,'3. Variables'!$L117)</f>
        <v>702.8</v>
      </c>
      <c r="K105" s="231">
        <f>IF(K$2='3. Variables'!$A$2,'3. Variables'!$B117)+IF(K$2='3. Variables'!$A$3,'3. Variables'!$C117)+IF(K$2='3. Variables'!$A$4,'3. Variables'!$D117)+IF(K$2='3. Variables'!$A$5,'3. Variables'!$E117)+IF(K$2='3. Variables'!$A$6,'3. Variables'!$F117)+IF(K$2='3. Variables'!$A$7,'3. Variables'!$G117)+IF(K$2='3. Variables'!$A$8,'3. Variables'!$H117)+IF(K$2='3. Variables'!$A$9,'3. Variables'!$I117)+IF(K$2='3. Variables'!$A$10,'3. Variables'!$J117)+IF(K$2='3. Variables'!$A$11,'3. Variables'!$K117)+IF(K$2='3. Variables'!$A$12,'3. Variables'!$L117)</f>
        <v>3233445.7757040006</v>
      </c>
      <c r="L105" s="420">
        <v>103</v>
      </c>
      <c r="M105" s="231"/>
      <c r="N105" s="41"/>
      <c r="O105" s="221">
        <f t="shared" si="15"/>
        <v>9125178.5087952167</v>
      </c>
      <c r="P105" s="223">
        <f t="shared" si="16"/>
        <v>291686.26879521646</v>
      </c>
      <c r="Q105" s="227">
        <f t="shared" si="17"/>
        <v>3.3020493013442266E-2</v>
      </c>
      <c r="R105" s="225">
        <f t="shared" si="8"/>
        <v>3.3020493013442266E-2</v>
      </c>
    </row>
    <row r="106" spans="1:20">
      <c r="A106" s="51">
        <f t="shared" si="14"/>
        <v>41517</v>
      </c>
      <c r="B106" s="5">
        <v>8890440.5999999996</v>
      </c>
      <c r="C106" s="5">
        <v>30729.31</v>
      </c>
      <c r="D106" s="5"/>
      <c r="E106" s="214">
        <v>8921169.9100000001</v>
      </c>
      <c r="F106" s="231">
        <f>IF(F$2='3. Variables'!$A$2,'3. Variables'!$B118)+IF(F$2='3. Variables'!$A$3,'3. Variables'!$C118)+IF(F$2='3. Variables'!$A$4,'3. Variables'!$D118)+IF(F$2='3. Variables'!$A$5,'3. Variables'!$E118)+IF(F$2='3. Variables'!$A$6,'3. Variables'!$F118)+IF(F$2='3. Variables'!$A$7,'3. Variables'!$G118)+IF(F$2='3. Variables'!$A$8,'3. Variables'!$H118)+IF(F$2='3. Variables'!$A$9,'3. Variables'!$I118)+IF(F$2='3. Variables'!$A$10,'3. Variables'!$J118)+IF(F$2='3. Variables'!$A$11,'3. Variables'!$K118)+IF(F$2='3. Variables'!$A$12,'3. Variables'!$K118)</f>
        <v>33.9</v>
      </c>
      <c r="G106" s="231">
        <f>IF(G$2='3. Variables'!$A$2,'3. Variables'!$B118)+IF(G$2='3. Variables'!$A$3,'3. Variables'!$C118)+IF(G$2='3. Variables'!$A$4,'3. Variables'!$D118)+IF(G$2='3. Variables'!$A$5,'3. Variables'!$E118)+IF(G$2='3. Variables'!$A$6,'3. Variables'!$F118)+IF(G$2='3. Variables'!$A$7,'3. Variables'!$G118)+IF(G$2='3. Variables'!$A$8,'3. Variables'!$H118)+IF(G$2='3. Variables'!$A$9,'3. Variables'!$I118)+IF(G$2='3. Variables'!$A$10,'3. Variables'!$J118)+IF(G$2='3. Variables'!$A$11,'3. Variables'!$K118)+IF(G$2='3. Variables'!$A$12,'3. Variables'!$L118)</f>
        <v>34.5</v>
      </c>
      <c r="H106" s="420">
        <f>IF(H$2='3. Variables'!$A$2,'3. Variables'!$B118)+IF(H$2='3. Variables'!$A$3,'3. Variables'!$C118)+IF(H$2='3. Variables'!$A$4,'3. Variables'!$D118)+IF(H$2='3. Variables'!$A$5,'3. Variables'!$E118)+IF(H$2='3. Variables'!$A$6,'3. Variables'!$F118)+IF(H$2='3. Variables'!$A$7,'3. Variables'!$G118)+IF(H$2='3. Variables'!$A$8,'3. Variables'!$H118)+IF(H$2='3. Variables'!$A$9,'3. Variables'!$I118)+IF(H$2='3. Variables'!$A$10,'3. Variables'!$J118)+IF(H$2='3. Variables'!$A$11,'3. Variables'!$K118)+IF(H$2='3. Variables'!$A$12,'3. Variables'!$L118)</f>
        <v>31</v>
      </c>
      <c r="I106" s="420">
        <f>IF(I$2='3. Variables'!$A$2,'3. Variables'!$B118)+IF(I$2='3. Variables'!$A$3,'3. Variables'!$C118)+IF(I$2='3. Variables'!$A$4,'3. Variables'!$D118)+IF(I$2='3. Variables'!$A$5,'3. Variables'!$E118)+IF(I$2='3. Variables'!$A$6,'3. Variables'!$F118)+IF(I$2='3. Variables'!$A$7,'3. Variables'!$G118)+IF(I$2='3. Variables'!$A$8,'3. Variables'!$H118)+IF(I$2='3. Variables'!$A$9,'3. Variables'!$I118)+IF(I$2='3. Variables'!$A$10,'3. Variables'!$J118)+IF(I$2='3. Variables'!$A$11,'3. Variables'!$K118)+IF(I$2='3. Variables'!$A$12,'3. Variables'!$L118)</f>
        <v>336</v>
      </c>
      <c r="J106" s="231">
        <f>IF(J$2='3. Variables'!$A$2,'3. Variables'!$B118)+IF(J$2='3. Variables'!$A$3,'3. Variables'!$C118)+IF(J$2='3. Variables'!$A$4,'3. Variables'!$D118)+IF(J$2='3. Variables'!$A$5,'3. Variables'!$E118)+IF(J$2='3. Variables'!$A$6,'3. Variables'!$F118)+IF(J$2='3. Variables'!$A$7,'3. Variables'!$G118)+IF(J$2='3. Variables'!$A$8,'3. Variables'!$H118)+IF(J$2='3. Variables'!$A$9,'3. Variables'!$I118)+IF(J$2='3. Variables'!$A$10,'3. Variables'!$J118)+IF(J$2='3. Variables'!$A$11,'3. Variables'!$K118)+IF(J$2='3. Variables'!$A$12,'3. Variables'!$L118)</f>
        <v>701.4</v>
      </c>
      <c r="K106" s="231">
        <f>IF(K$2='3. Variables'!$A$2,'3. Variables'!$B118)+IF(K$2='3. Variables'!$A$3,'3. Variables'!$C118)+IF(K$2='3. Variables'!$A$4,'3. Variables'!$D118)+IF(K$2='3. Variables'!$A$5,'3. Variables'!$E118)+IF(K$2='3. Variables'!$A$6,'3. Variables'!$F118)+IF(K$2='3. Variables'!$A$7,'3. Variables'!$G118)+IF(K$2='3. Variables'!$A$8,'3. Variables'!$H118)+IF(K$2='3. Variables'!$A$9,'3. Variables'!$I118)+IF(K$2='3. Variables'!$A$10,'3. Variables'!$J118)+IF(K$2='3. Variables'!$A$11,'3. Variables'!$K118)+IF(K$2='3. Variables'!$A$12,'3. Variables'!$L118)</f>
        <v>3561254.6667360002</v>
      </c>
      <c r="L106" s="420">
        <v>104</v>
      </c>
      <c r="M106" s="231"/>
      <c r="N106" s="41"/>
      <c r="O106" s="221">
        <f t="shared" si="15"/>
        <v>8933298.4732625838</v>
      </c>
      <c r="P106" s="223">
        <f t="shared" si="16"/>
        <v>12128.563262583688</v>
      </c>
      <c r="Q106" s="227">
        <f t="shared" si="17"/>
        <v>1.3595260918625063E-3</v>
      </c>
      <c r="R106" s="225">
        <f t="shared" si="8"/>
        <v>1.3595260918625063E-3</v>
      </c>
    </row>
    <row r="107" spans="1:20">
      <c r="A107" s="51">
        <f t="shared" si="14"/>
        <v>41547</v>
      </c>
      <c r="B107" s="5">
        <v>8502958.4299999997</v>
      </c>
      <c r="C107" s="5">
        <v>25518.55</v>
      </c>
      <c r="D107" s="5"/>
      <c r="E107" s="214">
        <v>8528476.9800000004</v>
      </c>
      <c r="F107" s="231">
        <f>IF(F$2='3. Variables'!$A$2,'3. Variables'!$B119)+IF(F$2='3. Variables'!$A$3,'3. Variables'!$C119)+IF(F$2='3. Variables'!$A$4,'3. Variables'!$D119)+IF(F$2='3. Variables'!$A$5,'3. Variables'!$E119)+IF(F$2='3. Variables'!$A$6,'3. Variables'!$F119)+IF(F$2='3. Variables'!$A$7,'3. Variables'!$G119)+IF(F$2='3. Variables'!$A$8,'3. Variables'!$H119)+IF(F$2='3. Variables'!$A$9,'3. Variables'!$I119)+IF(F$2='3. Variables'!$A$10,'3. Variables'!$J119)+IF(F$2='3. Variables'!$A$11,'3. Variables'!$K119)+IF(F$2='3. Variables'!$A$12,'3. Variables'!$K119)</f>
        <v>133.1</v>
      </c>
      <c r="G107" s="231">
        <f>IF(G$2='3. Variables'!$A$2,'3. Variables'!$B119)+IF(G$2='3. Variables'!$A$3,'3. Variables'!$C119)+IF(G$2='3. Variables'!$A$4,'3. Variables'!$D119)+IF(G$2='3. Variables'!$A$5,'3. Variables'!$E119)+IF(G$2='3. Variables'!$A$6,'3. Variables'!$F119)+IF(G$2='3. Variables'!$A$7,'3. Variables'!$G119)+IF(G$2='3. Variables'!$A$8,'3. Variables'!$H119)+IF(G$2='3. Variables'!$A$9,'3. Variables'!$I119)+IF(G$2='3. Variables'!$A$10,'3. Variables'!$J119)+IF(G$2='3. Variables'!$A$11,'3. Variables'!$K119)+IF(G$2='3. Variables'!$A$12,'3. Variables'!$L119)</f>
        <v>17.2</v>
      </c>
      <c r="H107" s="420">
        <f>IF(H$2='3. Variables'!$A$2,'3. Variables'!$B119)+IF(H$2='3. Variables'!$A$3,'3. Variables'!$C119)+IF(H$2='3. Variables'!$A$4,'3. Variables'!$D119)+IF(H$2='3. Variables'!$A$5,'3. Variables'!$E119)+IF(H$2='3. Variables'!$A$6,'3. Variables'!$F119)+IF(H$2='3. Variables'!$A$7,'3. Variables'!$G119)+IF(H$2='3. Variables'!$A$8,'3. Variables'!$H119)+IF(H$2='3. Variables'!$A$9,'3. Variables'!$I119)+IF(H$2='3. Variables'!$A$10,'3. Variables'!$J119)+IF(H$2='3. Variables'!$A$11,'3. Variables'!$K119)+IF(H$2='3. Variables'!$A$12,'3. Variables'!$L119)</f>
        <v>30</v>
      </c>
      <c r="I107" s="420">
        <f>IF(I$2='3. Variables'!$A$2,'3. Variables'!$B119)+IF(I$2='3. Variables'!$A$3,'3. Variables'!$C119)+IF(I$2='3. Variables'!$A$4,'3. Variables'!$D119)+IF(I$2='3. Variables'!$A$5,'3. Variables'!$E119)+IF(I$2='3. Variables'!$A$6,'3. Variables'!$F119)+IF(I$2='3. Variables'!$A$7,'3. Variables'!$G119)+IF(I$2='3. Variables'!$A$8,'3. Variables'!$H119)+IF(I$2='3. Variables'!$A$9,'3. Variables'!$I119)+IF(I$2='3. Variables'!$A$10,'3. Variables'!$J119)+IF(I$2='3. Variables'!$A$11,'3. Variables'!$K119)+IF(I$2='3. Variables'!$A$12,'3. Variables'!$L119)</f>
        <v>320</v>
      </c>
      <c r="J107" s="231">
        <f>IF(J$2='3. Variables'!$A$2,'3. Variables'!$B119)+IF(J$2='3. Variables'!$A$3,'3. Variables'!$C119)+IF(J$2='3. Variables'!$A$4,'3. Variables'!$D119)+IF(J$2='3. Variables'!$A$5,'3. Variables'!$E119)+IF(J$2='3. Variables'!$A$6,'3. Variables'!$F119)+IF(J$2='3. Variables'!$A$7,'3. Variables'!$G119)+IF(J$2='3. Variables'!$A$8,'3. Variables'!$H119)+IF(J$2='3. Variables'!$A$9,'3. Variables'!$I119)+IF(J$2='3. Variables'!$A$10,'3. Variables'!$J119)+IF(J$2='3. Variables'!$A$11,'3. Variables'!$K119)+IF(J$2='3. Variables'!$A$12,'3. Variables'!$L119)</f>
        <v>698.4</v>
      </c>
      <c r="K107" s="231">
        <f>IF(K$2='3. Variables'!$A$2,'3. Variables'!$B119)+IF(K$2='3. Variables'!$A$3,'3. Variables'!$C119)+IF(K$2='3. Variables'!$A$4,'3. Variables'!$D119)+IF(K$2='3. Variables'!$A$5,'3. Variables'!$E119)+IF(K$2='3. Variables'!$A$6,'3. Variables'!$F119)+IF(K$2='3. Variables'!$A$7,'3. Variables'!$G119)+IF(K$2='3. Variables'!$A$8,'3. Variables'!$H119)+IF(K$2='3. Variables'!$A$9,'3. Variables'!$I119)+IF(K$2='3. Variables'!$A$10,'3. Variables'!$J119)+IF(K$2='3. Variables'!$A$11,'3. Variables'!$K119)+IF(K$2='3. Variables'!$A$12,'3. Variables'!$L119)</f>
        <v>3380656.6649640002</v>
      </c>
      <c r="L107" s="420">
        <v>105</v>
      </c>
      <c r="M107" s="231"/>
      <c r="N107" s="41"/>
      <c r="O107" s="221">
        <f t="shared" si="15"/>
        <v>8717220.2072805408</v>
      </c>
      <c r="P107" s="223">
        <f t="shared" si="16"/>
        <v>188743.22728054039</v>
      </c>
      <c r="Q107" s="227">
        <f t="shared" si="17"/>
        <v>2.2130941752338575E-2</v>
      </c>
      <c r="R107" s="225">
        <f t="shared" si="8"/>
        <v>2.2130941752338575E-2</v>
      </c>
    </row>
    <row r="108" spans="1:20">
      <c r="A108" s="51">
        <f t="shared" si="14"/>
        <v>41578</v>
      </c>
      <c r="B108" s="5">
        <v>9300422.8599999994</v>
      </c>
      <c r="C108" s="5">
        <v>17140.919999999998</v>
      </c>
      <c r="D108" s="5"/>
      <c r="E108" s="214">
        <v>9317563.7799999993</v>
      </c>
      <c r="F108" s="231">
        <f>IF(F$2='3. Variables'!$A$2,'3. Variables'!$B120)+IF(F$2='3. Variables'!$A$3,'3. Variables'!$C120)+IF(F$2='3. Variables'!$A$4,'3. Variables'!$D120)+IF(F$2='3. Variables'!$A$5,'3. Variables'!$E120)+IF(F$2='3. Variables'!$A$6,'3. Variables'!$F120)+IF(F$2='3. Variables'!$A$7,'3. Variables'!$G120)+IF(F$2='3. Variables'!$A$8,'3. Variables'!$H120)+IF(F$2='3. Variables'!$A$9,'3. Variables'!$I120)+IF(F$2='3. Variables'!$A$10,'3. Variables'!$J120)+IF(F$2='3. Variables'!$A$11,'3. Variables'!$K120)+IF(F$2='3. Variables'!$A$12,'3. Variables'!$K120)</f>
        <v>270.68888888888893</v>
      </c>
      <c r="G108" s="231">
        <f>IF(G$2='3. Variables'!$A$2,'3. Variables'!$B120)+IF(G$2='3. Variables'!$A$3,'3. Variables'!$C120)+IF(G$2='3. Variables'!$A$4,'3. Variables'!$D120)+IF(G$2='3. Variables'!$A$5,'3. Variables'!$E120)+IF(G$2='3. Variables'!$A$6,'3. Variables'!$F120)+IF(G$2='3. Variables'!$A$7,'3. Variables'!$G120)+IF(G$2='3. Variables'!$A$8,'3. Variables'!$H120)+IF(G$2='3. Variables'!$A$9,'3. Variables'!$I120)+IF(G$2='3. Variables'!$A$10,'3. Variables'!$J120)+IF(G$2='3. Variables'!$A$11,'3. Variables'!$K120)+IF(G$2='3. Variables'!$A$12,'3. Variables'!$L120)</f>
        <v>0</v>
      </c>
      <c r="H108" s="420">
        <f>IF(H$2='3. Variables'!$A$2,'3. Variables'!$B120)+IF(H$2='3. Variables'!$A$3,'3. Variables'!$C120)+IF(H$2='3. Variables'!$A$4,'3. Variables'!$D120)+IF(H$2='3. Variables'!$A$5,'3. Variables'!$E120)+IF(H$2='3. Variables'!$A$6,'3. Variables'!$F120)+IF(H$2='3. Variables'!$A$7,'3. Variables'!$G120)+IF(H$2='3. Variables'!$A$8,'3. Variables'!$H120)+IF(H$2='3. Variables'!$A$9,'3. Variables'!$I120)+IF(H$2='3. Variables'!$A$10,'3. Variables'!$J120)+IF(H$2='3. Variables'!$A$11,'3. Variables'!$K120)+IF(H$2='3. Variables'!$A$12,'3. Variables'!$L120)</f>
        <v>31</v>
      </c>
      <c r="I108" s="420">
        <f>IF(I$2='3. Variables'!$A$2,'3. Variables'!$B120)+IF(I$2='3. Variables'!$A$3,'3. Variables'!$C120)+IF(I$2='3. Variables'!$A$4,'3. Variables'!$D120)+IF(I$2='3. Variables'!$A$5,'3. Variables'!$E120)+IF(I$2='3. Variables'!$A$6,'3. Variables'!$F120)+IF(I$2='3. Variables'!$A$7,'3. Variables'!$G120)+IF(I$2='3. Variables'!$A$8,'3. Variables'!$H120)+IF(I$2='3. Variables'!$A$9,'3. Variables'!$I120)+IF(I$2='3. Variables'!$A$10,'3. Variables'!$J120)+IF(I$2='3. Variables'!$A$11,'3. Variables'!$K120)+IF(I$2='3. Variables'!$A$12,'3. Variables'!$L120)</f>
        <v>352</v>
      </c>
      <c r="J108" s="231">
        <f>IF(J$2='3. Variables'!$A$2,'3. Variables'!$B120)+IF(J$2='3. Variables'!$A$3,'3. Variables'!$C120)+IF(J$2='3. Variables'!$A$4,'3. Variables'!$D120)+IF(J$2='3. Variables'!$A$5,'3. Variables'!$E120)+IF(J$2='3. Variables'!$A$6,'3. Variables'!$F120)+IF(J$2='3. Variables'!$A$7,'3. Variables'!$G120)+IF(J$2='3. Variables'!$A$8,'3. Variables'!$H120)+IF(J$2='3. Variables'!$A$9,'3. Variables'!$I120)+IF(J$2='3. Variables'!$A$10,'3. Variables'!$J120)+IF(J$2='3. Variables'!$A$11,'3. Variables'!$K120)+IF(J$2='3. Variables'!$A$12,'3. Variables'!$L120)</f>
        <v>698.4</v>
      </c>
      <c r="K108" s="231">
        <f>IF(K$2='3. Variables'!$A$2,'3. Variables'!$B120)+IF(K$2='3. Variables'!$A$3,'3. Variables'!$C120)+IF(K$2='3. Variables'!$A$4,'3. Variables'!$D120)+IF(K$2='3. Variables'!$A$5,'3. Variables'!$E120)+IF(K$2='3. Variables'!$A$6,'3. Variables'!$F120)+IF(K$2='3. Variables'!$A$7,'3. Variables'!$G120)+IF(K$2='3. Variables'!$A$8,'3. Variables'!$H120)+IF(K$2='3. Variables'!$A$9,'3. Variables'!$I120)+IF(K$2='3. Variables'!$A$10,'3. Variables'!$J120)+IF(K$2='3. Variables'!$A$11,'3. Variables'!$K120)+IF(K$2='3. Variables'!$A$12,'3. Variables'!$L120)</f>
        <v>3717267.3247680007</v>
      </c>
      <c r="L108" s="420">
        <v>106</v>
      </c>
      <c r="M108" s="231"/>
      <c r="N108" s="41"/>
      <c r="O108" s="221">
        <f t="shared" si="15"/>
        <v>9427812.9248691723</v>
      </c>
      <c r="P108" s="223">
        <f t="shared" si="16"/>
        <v>110249.14486917295</v>
      </c>
      <c r="Q108" s="227">
        <f t="shared" si="17"/>
        <v>1.1832400343297994E-2</v>
      </c>
      <c r="R108" s="225">
        <f t="shared" si="8"/>
        <v>1.1832400343297994E-2</v>
      </c>
    </row>
    <row r="109" spans="1:20">
      <c r="A109" s="51">
        <f t="shared" ref="A109:A138" si="18">EOMONTH(A108,1)</f>
        <v>41608</v>
      </c>
      <c r="B109" s="5">
        <v>9558855.8699999992</v>
      </c>
      <c r="C109" s="5">
        <v>8803.9</v>
      </c>
      <c r="D109" s="5"/>
      <c r="E109" s="214">
        <v>9567659.7699999996</v>
      </c>
      <c r="F109" s="231">
        <f>IF(F$2='3. Variables'!$A$2,'3. Variables'!$B121)+IF(F$2='3. Variables'!$A$3,'3. Variables'!$C121)+IF(F$2='3. Variables'!$A$4,'3. Variables'!$D121)+IF(F$2='3. Variables'!$A$5,'3. Variables'!$E121)+IF(F$2='3. Variables'!$A$6,'3. Variables'!$F121)+IF(F$2='3. Variables'!$A$7,'3. Variables'!$G121)+IF(F$2='3. Variables'!$A$8,'3. Variables'!$H121)+IF(F$2='3. Variables'!$A$9,'3. Variables'!$I121)+IF(F$2='3. Variables'!$A$10,'3. Variables'!$J121)+IF(F$2='3. Variables'!$A$11,'3. Variables'!$K121)+IF(F$2='3. Variables'!$A$12,'3. Variables'!$K121)</f>
        <v>557.36666666666667</v>
      </c>
      <c r="G109" s="231">
        <f>IF(G$2='3. Variables'!$A$2,'3. Variables'!$B121)+IF(G$2='3. Variables'!$A$3,'3. Variables'!$C121)+IF(G$2='3. Variables'!$A$4,'3. Variables'!$D121)+IF(G$2='3. Variables'!$A$5,'3. Variables'!$E121)+IF(G$2='3. Variables'!$A$6,'3. Variables'!$F121)+IF(G$2='3. Variables'!$A$7,'3. Variables'!$G121)+IF(G$2='3. Variables'!$A$8,'3. Variables'!$H121)+IF(G$2='3. Variables'!$A$9,'3. Variables'!$I121)+IF(G$2='3. Variables'!$A$10,'3. Variables'!$J121)+IF(G$2='3. Variables'!$A$11,'3. Variables'!$K121)+IF(G$2='3. Variables'!$A$12,'3. Variables'!$L121)</f>
        <v>0</v>
      </c>
      <c r="H109" s="420">
        <f>IF(H$2='3. Variables'!$A$2,'3. Variables'!$B121)+IF(H$2='3. Variables'!$A$3,'3. Variables'!$C121)+IF(H$2='3. Variables'!$A$4,'3. Variables'!$D121)+IF(H$2='3. Variables'!$A$5,'3. Variables'!$E121)+IF(H$2='3. Variables'!$A$6,'3. Variables'!$F121)+IF(H$2='3. Variables'!$A$7,'3. Variables'!$G121)+IF(H$2='3. Variables'!$A$8,'3. Variables'!$H121)+IF(H$2='3. Variables'!$A$9,'3. Variables'!$I121)+IF(H$2='3. Variables'!$A$10,'3. Variables'!$J121)+IF(H$2='3. Variables'!$A$11,'3. Variables'!$K121)+IF(H$2='3. Variables'!$A$12,'3. Variables'!$L121)</f>
        <v>30</v>
      </c>
      <c r="I109" s="420">
        <f>IF(I$2='3. Variables'!$A$2,'3. Variables'!$B121)+IF(I$2='3. Variables'!$A$3,'3. Variables'!$C121)+IF(I$2='3. Variables'!$A$4,'3. Variables'!$D121)+IF(I$2='3. Variables'!$A$5,'3. Variables'!$E121)+IF(I$2='3. Variables'!$A$6,'3. Variables'!$F121)+IF(I$2='3. Variables'!$A$7,'3. Variables'!$G121)+IF(I$2='3. Variables'!$A$8,'3. Variables'!$H121)+IF(I$2='3. Variables'!$A$9,'3. Variables'!$I121)+IF(I$2='3. Variables'!$A$10,'3. Variables'!$J121)+IF(I$2='3. Variables'!$A$11,'3. Variables'!$K121)+IF(I$2='3. Variables'!$A$12,'3. Variables'!$L121)</f>
        <v>272</v>
      </c>
      <c r="J109" s="231">
        <f>IF(J$2='3. Variables'!$A$2,'3. Variables'!$B121)+IF(J$2='3. Variables'!$A$3,'3. Variables'!$C121)+IF(J$2='3. Variables'!$A$4,'3. Variables'!$D121)+IF(J$2='3. Variables'!$A$5,'3. Variables'!$E121)+IF(J$2='3. Variables'!$A$6,'3. Variables'!$F121)+IF(J$2='3. Variables'!$A$7,'3. Variables'!$G121)+IF(J$2='3. Variables'!$A$8,'3. Variables'!$H121)+IF(J$2='3. Variables'!$A$9,'3. Variables'!$I121)+IF(J$2='3. Variables'!$A$10,'3. Variables'!$J121)+IF(J$2='3. Variables'!$A$11,'3. Variables'!$K121)+IF(J$2='3. Variables'!$A$12,'3. Variables'!$L121)</f>
        <v>700</v>
      </c>
      <c r="K109" s="231">
        <f>IF(K$2='3. Variables'!$A$2,'3. Variables'!$B121)+IF(K$2='3. Variables'!$A$3,'3. Variables'!$C121)+IF(K$2='3. Variables'!$A$4,'3. Variables'!$D121)+IF(K$2='3. Variables'!$A$5,'3. Variables'!$E121)+IF(K$2='3. Variables'!$A$6,'3. Variables'!$F121)+IF(K$2='3. Variables'!$A$7,'3. Variables'!$G121)+IF(K$2='3. Variables'!$A$8,'3. Variables'!$H121)+IF(K$2='3. Variables'!$A$9,'3. Variables'!$I121)+IF(K$2='3. Variables'!$A$10,'3. Variables'!$J121)+IF(K$2='3. Variables'!$A$11,'3. Variables'!$K121)+IF(K$2='3. Variables'!$A$12,'3. Variables'!$L121)</f>
        <v>3481016.5271160002</v>
      </c>
      <c r="L109" s="420">
        <v>107</v>
      </c>
      <c r="M109" s="231"/>
      <c r="N109" s="41"/>
      <c r="O109" s="221">
        <f t="shared" si="15"/>
        <v>9522453.0163851269</v>
      </c>
      <c r="P109" s="223">
        <f t="shared" si="16"/>
        <v>-45206.753614872694</v>
      </c>
      <c r="Q109" s="227">
        <f t="shared" si="17"/>
        <v>-4.7249541373347451E-3</v>
      </c>
      <c r="R109" s="225">
        <f t="shared" si="8"/>
        <v>4.7249541373347451E-3</v>
      </c>
    </row>
    <row r="110" spans="1:20">
      <c r="A110" s="129">
        <f t="shared" si="18"/>
        <v>41639</v>
      </c>
      <c r="B110" s="117">
        <v>9800086.2799999993</v>
      </c>
      <c r="C110" s="117">
        <v>2246.8199999999997</v>
      </c>
      <c r="D110" s="117"/>
      <c r="E110" s="212">
        <v>9802333.0999999996</v>
      </c>
      <c r="F110" s="231">
        <f>IF(F$2='3. Variables'!$A$2,'3. Variables'!$B122)+IF(F$2='3. Variables'!$A$3,'3. Variables'!$C122)+IF(F$2='3. Variables'!$A$4,'3. Variables'!$D122)+IF(F$2='3. Variables'!$A$5,'3. Variables'!$E122)+IF(F$2='3. Variables'!$A$6,'3. Variables'!$F122)+IF(F$2='3. Variables'!$A$7,'3. Variables'!$G122)+IF(F$2='3. Variables'!$A$8,'3. Variables'!$H122)+IF(F$2='3. Variables'!$A$9,'3. Variables'!$I122)+IF(F$2='3. Variables'!$A$10,'3. Variables'!$J122)+IF(F$2='3. Variables'!$A$11,'3. Variables'!$K122)+IF(F$2='3. Variables'!$A$12,'3. Variables'!$K122)</f>
        <v>767.19999999999993</v>
      </c>
      <c r="G110" s="231">
        <f>IF(G$2='3. Variables'!$A$2,'3. Variables'!$B122)+IF(G$2='3. Variables'!$A$3,'3. Variables'!$C122)+IF(G$2='3. Variables'!$A$4,'3. Variables'!$D122)+IF(G$2='3. Variables'!$A$5,'3. Variables'!$E122)+IF(G$2='3. Variables'!$A$6,'3. Variables'!$F122)+IF(G$2='3. Variables'!$A$7,'3. Variables'!$G122)+IF(G$2='3. Variables'!$A$8,'3. Variables'!$H122)+IF(G$2='3. Variables'!$A$9,'3. Variables'!$I122)+IF(G$2='3. Variables'!$A$10,'3. Variables'!$J122)+IF(G$2='3. Variables'!$A$11,'3. Variables'!$K122)+IF(G$2='3. Variables'!$A$12,'3. Variables'!$L122)</f>
        <v>0</v>
      </c>
      <c r="H110" s="420">
        <f>IF(H$2='3. Variables'!$A$2,'3. Variables'!$B122)+IF(H$2='3. Variables'!$A$3,'3. Variables'!$C122)+IF(H$2='3. Variables'!$A$4,'3. Variables'!$D122)+IF(H$2='3. Variables'!$A$5,'3. Variables'!$E122)+IF(H$2='3. Variables'!$A$6,'3. Variables'!$F122)+IF(H$2='3. Variables'!$A$7,'3. Variables'!$G122)+IF(H$2='3. Variables'!$A$8,'3. Variables'!$H122)+IF(H$2='3. Variables'!$A$9,'3. Variables'!$I122)+IF(H$2='3. Variables'!$A$10,'3. Variables'!$J122)+IF(H$2='3. Variables'!$A$11,'3. Variables'!$K122)+IF(H$2='3. Variables'!$A$12,'3. Variables'!$L122)</f>
        <v>31</v>
      </c>
      <c r="I110" s="420">
        <f>IF(I$2='3. Variables'!$A$2,'3. Variables'!$B122)+IF(I$2='3. Variables'!$A$3,'3. Variables'!$C122)+IF(I$2='3. Variables'!$A$4,'3. Variables'!$D122)+IF(I$2='3. Variables'!$A$5,'3. Variables'!$E122)+IF(I$2='3. Variables'!$A$6,'3. Variables'!$F122)+IF(I$2='3. Variables'!$A$7,'3. Variables'!$G122)+IF(I$2='3. Variables'!$A$8,'3. Variables'!$H122)+IF(I$2='3. Variables'!$A$9,'3. Variables'!$I122)+IF(I$2='3. Variables'!$A$10,'3. Variables'!$J122)+IF(I$2='3. Variables'!$A$11,'3. Variables'!$K122)+IF(I$2='3. Variables'!$A$12,'3. Variables'!$L122)</f>
        <v>320</v>
      </c>
      <c r="J110" s="231">
        <f>IF(J$2='3. Variables'!$A$2,'3. Variables'!$B122)+IF(J$2='3. Variables'!$A$3,'3. Variables'!$C122)+IF(J$2='3. Variables'!$A$4,'3. Variables'!$D122)+IF(J$2='3. Variables'!$A$5,'3. Variables'!$E122)+IF(J$2='3. Variables'!$A$6,'3. Variables'!$F122)+IF(J$2='3. Variables'!$A$7,'3. Variables'!$G122)+IF(J$2='3. Variables'!$A$8,'3. Variables'!$H122)+IF(J$2='3. Variables'!$A$9,'3. Variables'!$I122)+IF(J$2='3. Variables'!$A$10,'3. Variables'!$J122)+IF(J$2='3. Variables'!$A$11,'3. Variables'!$K122)+IF(J$2='3. Variables'!$A$12,'3. Variables'!$L122)</f>
        <v>695.4</v>
      </c>
      <c r="K110" s="231">
        <f>IF(K$2='3. Variables'!$A$2,'3. Variables'!$B122)+IF(K$2='3. Variables'!$A$3,'3. Variables'!$C122)+IF(K$2='3. Variables'!$A$4,'3. Variables'!$D122)+IF(K$2='3. Variables'!$A$5,'3. Variables'!$E122)+IF(K$2='3. Variables'!$A$6,'3. Variables'!$F122)+IF(K$2='3. Variables'!$A$7,'3. Variables'!$G122)+IF(K$2='3. Variables'!$A$8,'3. Variables'!$H122)+IF(K$2='3. Variables'!$A$9,'3. Variables'!$I122)+IF(K$2='3. Variables'!$A$10,'3. Variables'!$J122)+IF(K$2='3. Variables'!$A$11,'3. Variables'!$K122)+IF(K$2='3. Variables'!$A$12,'3. Variables'!$L122)</f>
        <v>3058379.4052800001</v>
      </c>
      <c r="L110" s="420">
        <v>108</v>
      </c>
      <c r="M110" s="231"/>
      <c r="N110" s="41"/>
      <c r="O110" s="221">
        <f t="shared" si="15"/>
        <v>10153945.273544986</v>
      </c>
      <c r="P110" s="223">
        <f t="shared" si="16"/>
        <v>351612.17354498617</v>
      </c>
      <c r="Q110" s="227">
        <f t="shared" si="17"/>
        <v>3.587025353637352E-2</v>
      </c>
      <c r="R110" s="225">
        <f t="shared" si="8"/>
        <v>3.587025353637352E-2</v>
      </c>
      <c r="S110" s="6"/>
      <c r="T110"/>
    </row>
    <row r="111" spans="1:20">
      <c r="A111" s="51">
        <f t="shared" si="18"/>
        <v>41670</v>
      </c>
      <c r="B111" s="5">
        <v>10799725.27</v>
      </c>
      <c r="C111" s="5">
        <v>2439.25</v>
      </c>
      <c r="D111" s="5"/>
      <c r="E111" s="214">
        <v>10802164.52</v>
      </c>
      <c r="F111" s="231">
        <f>IF(F$2='3. Variables'!$A$2,'3. Variables'!$B123)+IF(F$2='3. Variables'!$A$3,'3. Variables'!$C123)+IF(F$2='3. Variables'!$A$4,'3. Variables'!$D123)+IF(F$2='3. Variables'!$A$5,'3. Variables'!$E123)+IF(F$2='3. Variables'!$A$6,'3. Variables'!$F123)+IF(F$2='3. Variables'!$A$7,'3. Variables'!$G123)+IF(F$2='3. Variables'!$A$8,'3. Variables'!$H123)+IF(F$2='3. Variables'!$A$9,'3. Variables'!$I123)+IF(F$2='3. Variables'!$A$10,'3. Variables'!$J123)+IF(F$2='3. Variables'!$A$11,'3. Variables'!$K123)+IF(F$2='3. Variables'!$A$12,'3. Variables'!$K123)</f>
        <v>899.69999999999982</v>
      </c>
      <c r="G111" s="231">
        <f>IF(G$2='3. Variables'!$A$2,'3. Variables'!$B123)+IF(G$2='3. Variables'!$A$3,'3. Variables'!$C123)+IF(G$2='3. Variables'!$A$4,'3. Variables'!$D123)+IF(G$2='3. Variables'!$A$5,'3. Variables'!$E123)+IF(G$2='3. Variables'!$A$6,'3. Variables'!$F123)+IF(G$2='3. Variables'!$A$7,'3. Variables'!$G123)+IF(G$2='3. Variables'!$A$8,'3. Variables'!$H123)+IF(G$2='3. Variables'!$A$9,'3. Variables'!$I123)+IF(G$2='3. Variables'!$A$10,'3. Variables'!$J123)+IF(G$2='3. Variables'!$A$11,'3. Variables'!$K123)+IF(G$2='3. Variables'!$A$12,'3. Variables'!$L123)</f>
        <v>0</v>
      </c>
      <c r="H111" s="420">
        <f>IF(H$2='3. Variables'!$A$2,'3. Variables'!$B123)+IF(H$2='3. Variables'!$A$3,'3. Variables'!$C123)+IF(H$2='3. Variables'!$A$4,'3. Variables'!$D123)+IF(H$2='3. Variables'!$A$5,'3. Variables'!$E123)+IF(H$2='3. Variables'!$A$6,'3. Variables'!$F123)+IF(H$2='3. Variables'!$A$7,'3. Variables'!$G123)+IF(H$2='3. Variables'!$A$8,'3. Variables'!$H123)+IF(H$2='3. Variables'!$A$9,'3. Variables'!$I123)+IF(H$2='3. Variables'!$A$10,'3. Variables'!$J123)+IF(H$2='3. Variables'!$A$11,'3. Variables'!$K123)+IF(H$2='3. Variables'!$A$12,'3. Variables'!$L123)</f>
        <v>31</v>
      </c>
      <c r="I111" s="420">
        <f>IF(I$2='3. Variables'!$A$2,'3. Variables'!$B123)+IF(I$2='3. Variables'!$A$3,'3. Variables'!$C123)+IF(I$2='3. Variables'!$A$4,'3. Variables'!$D123)+IF(I$2='3. Variables'!$A$5,'3. Variables'!$E123)+IF(I$2='3. Variables'!$A$6,'3. Variables'!$F123)+IF(I$2='3. Variables'!$A$7,'3. Variables'!$G123)+IF(I$2='3. Variables'!$A$8,'3. Variables'!$H123)+IF(I$2='3. Variables'!$A$9,'3. Variables'!$I123)+IF(I$2='3. Variables'!$A$10,'3. Variables'!$J123)+IF(I$2='3. Variables'!$A$11,'3. Variables'!$K123)+IF(I$2='3. Variables'!$A$12,'3. Variables'!$L123)</f>
        <v>352</v>
      </c>
      <c r="J111" s="231">
        <f>IF(J$2='3. Variables'!$A$2,'3. Variables'!$B123)+IF(J$2='3. Variables'!$A$3,'3. Variables'!$C123)+IF(J$2='3. Variables'!$A$4,'3. Variables'!$D123)+IF(J$2='3. Variables'!$A$5,'3. Variables'!$E123)+IF(J$2='3. Variables'!$A$6,'3. Variables'!$F123)+IF(J$2='3. Variables'!$A$7,'3. Variables'!$G123)+IF(J$2='3. Variables'!$A$8,'3. Variables'!$H123)+IF(J$2='3. Variables'!$A$9,'3. Variables'!$I123)+IF(J$2='3. Variables'!$A$10,'3. Variables'!$J123)+IF(J$2='3. Variables'!$A$11,'3. Variables'!$K123)+IF(J$2='3. Variables'!$A$12,'3. Variables'!$L123)</f>
        <v>689.4</v>
      </c>
      <c r="K111" s="231">
        <f>IF(K$2='3. Variables'!$A$2,'3. Variables'!$B123)+IF(K$2='3. Variables'!$A$3,'3. Variables'!$C123)+IF(K$2='3. Variables'!$A$4,'3. Variables'!$D123)+IF(K$2='3. Variables'!$A$5,'3. Variables'!$E123)+IF(K$2='3. Variables'!$A$6,'3. Variables'!$F123)+IF(K$2='3. Variables'!$A$7,'3. Variables'!$G123)+IF(K$2='3. Variables'!$A$8,'3. Variables'!$H123)+IF(K$2='3. Variables'!$A$9,'3. Variables'!$I123)+IF(K$2='3. Variables'!$A$10,'3. Variables'!$J123)+IF(K$2='3. Variables'!$A$11,'3. Variables'!$K123)+IF(K$2='3. Variables'!$A$12,'3. Variables'!$L123)</f>
        <v>3591070.4579280005</v>
      </c>
      <c r="L111" s="420">
        <v>109</v>
      </c>
      <c r="M111" s="231"/>
      <c r="N111" s="41"/>
      <c r="O111" s="221">
        <f t="shared" si="15"/>
        <v>10970549.98046948</v>
      </c>
      <c r="P111" s="223">
        <f t="shared" si="16"/>
        <v>168385.4604694806</v>
      </c>
      <c r="Q111" s="227">
        <f t="shared" si="17"/>
        <v>1.5588122191410635E-2</v>
      </c>
      <c r="R111" s="225">
        <f t="shared" si="8"/>
        <v>1.5588122191410635E-2</v>
      </c>
    </row>
    <row r="112" spans="1:20">
      <c r="A112" s="51">
        <f t="shared" si="18"/>
        <v>41698</v>
      </c>
      <c r="B112" s="5">
        <v>9710844.6699999999</v>
      </c>
      <c r="C112" s="5">
        <v>2991.88</v>
      </c>
      <c r="D112" s="5"/>
      <c r="E112" s="214">
        <v>9713836.5500000007</v>
      </c>
      <c r="F112" s="231">
        <f>IF(F$2='3. Variables'!$A$2,'3. Variables'!$B124)+IF(F$2='3. Variables'!$A$3,'3. Variables'!$C124)+IF(F$2='3. Variables'!$A$4,'3. Variables'!$D124)+IF(F$2='3. Variables'!$A$5,'3. Variables'!$E124)+IF(F$2='3. Variables'!$A$6,'3. Variables'!$F124)+IF(F$2='3. Variables'!$A$7,'3. Variables'!$G124)+IF(F$2='3. Variables'!$A$8,'3. Variables'!$H124)+IF(F$2='3. Variables'!$A$9,'3. Variables'!$I124)+IF(F$2='3. Variables'!$A$10,'3. Variables'!$J124)+IF(F$2='3. Variables'!$A$11,'3. Variables'!$K124)+IF(F$2='3. Variables'!$A$12,'3. Variables'!$K124)</f>
        <v>820.9666666666667</v>
      </c>
      <c r="G112" s="231">
        <f>IF(G$2='3. Variables'!$A$2,'3. Variables'!$B124)+IF(G$2='3. Variables'!$A$3,'3. Variables'!$C124)+IF(G$2='3. Variables'!$A$4,'3. Variables'!$D124)+IF(G$2='3. Variables'!$A$5,'3. Variables'!$E124)+IF(G$2='3. Variables'!$A$6,'3. Variables'!$F124)+IF(G$2='3. Variables'!$A$7,'3. Variables'!$G124)+IF(G$2='3. Variables'!$A$8,'3. Variables'!$H124)+IF(G$2='3. Variables'!$A$9,'3. Variables'!$I124)+IF(G$2='3. Variables'!$A$10,'3. Variables'!$J124)+IF(G$2='3. Variables'!$A$11,'3. Variables'!$K124)+IF(G$2='3. Variables'!$A$12,'3. Variables'!$L124)</f>
        <v>0</v>
      </c>
      <c r="H112" s="420">
        <f>IF(H$2='3. Variables'!$A$2,'3. Variables'!$B124)+IF(H$2='3. Variables'!$A$3,'3. Variables'!$C124)+IF(H$2='3. Variables'!$A$4,'3. Variables'!$D124)+IF(H$2='3. Variables'!$A$5,'3. Variables'!$E124)+IF(H$2='3. Variables'!$A$6,'3. Variables'!$F124)+IF(H$2='3. Variables'!$A$7,'3. Variables'!$G124)+IF(H$2='3. Variables'!$A$8,'3. Variables'!$H124)+IF(H$2='3. Variables'!$A$9,'3. Variables'!$I124)+IF(H$2='3. Variables'!$A$10,'3. Variables'!$J124)+IF(H$2='3. Variables'!$A$11,'3. Variables'!$K124)+IF(H$2='3. Variables'!$A$12,'3. Variables'!$L124)</f>
        <v>28</v>
      </c>
      <c r="I112" s="420">
        <f>IF(I$2='3. Variables'!$A$2,'3. Variables'!$B124)+IF(I$2='3. Variables'!$A$3,'3. Variables'!$C124)+IF(I$2='3. Variables'!$A$4,'3. Variables'!$D124)+IF(I$2='3. Variables'!$A$5,'3. Variables'!$E124)+IF(I$2='3. Variables'!$A$6,'3. Variables'!$F124)+IF(I$2='3. Variables'!$A$7,'3. Variables'!$G124)+IF(I$2='3. Variables'!$A$8,'3. Variables'!$H124)+IF(I$2='3. Variables'!$A$9,'3. Variables'!$I124)+IF(I$2='3. Variables'!$A$10,'3. Variables'!$J124)+IF(I$2='3. Variables'!$A$11,'3. Variables'!$K124)+IF(I$2='3. Variables'!$A$12,'3. Variables'!$L124)</f>
        <v>304</v>
      </c>
      <c r="J112" s="231">
        <f>IF(J$2='3. Variables'!$A$2,'3. Variables'!$B124)+IF(J$2='3. Variables'!$A$3,'3. Variables'!$C124)+IF(J$2='3. Variables'!$A$4,'3. Variables'!$D124)+IF(J$2='3. Variables'!$A$5,'3. Variables'!$E124)+IF(J$2='3. Variables'!$A$6,'3. Variables'!$F124)+IF(J$2='3. Variables'!$A$7,'3. Variables'!$G124)+IF(J$2='3. Variables'!$A$8,'3. Variables'!$H124)+IF(J$2='3. Variables'!$A$9,'3. Variables'!$I124)+IF(J$2='3. Variables'!$A$10,'3. Variables'!$J124)+IF(J$2='3. Variables'!$A$11,'3. Variables'!$K124)+IF(J$2='3. Variables'!$A$12,'3. Variables'!$L124)</f>
        <v>682.3</v>
      </c>
      <c r="K112" s="231">
        <f>IF(K$2='3. Variables'!$A$2,'3. Variables'!$B124)+IF(K$2='3. Variables'!$A$3,'3. Variables'!$C124)+IF(K$2='3. Variables'!$A$4,'3. Variables'!$D124)+IF(K$2='3. Variables'!$A$5,'3. Variables'!$E124)+IF(K$2='3. Variables'!$A$6,'3. Variables'!$F124)+IF(K$2='3. Variables'!$A$7,'3. Variables'!$G124)+IF(K$2='3. Variables'!$A$8,'3. Variables'!$H124)+IF(K$2='3. Variables'!$A$9,'3. Variables'!$I124)+IF(K$2='3. Variables'!$A$10,'3. Variables'!$J124)+IF(K$2='3. Variables'!$A$11,'3. Variables'!$K124)+IF(K$2='3. Variables'!$A$12,'3. Variables'!$L124)</f>
        <v>3355558.6677840007</v>
      </c>
      <c r="L112" s="420">
        <v>110</v>
      </c>
      <c r="M112" s="231"/>
      <c r="N112" s="41"/>
      <c r="O112" s="221">
        <f t="shared" si="15"/>
        <v>9974403.926197473</v>
      </c>
      <c r="P112" s="223">
        <f t="shared" si="16"/>
        <v>260567.37619747221</v>
      </c>
      <c r="Q112" s="227">
        <f t="shared" si="17"/>
        <v>2.6824352546623013E-2</v>
      </c>
      <c r="R112" s="225">
        <f t="shared" ref="R112:R122" si="19">ABS(Q112)</f>
        <v>2.6824352546623013E-2</v>
      </c>
    </row>
    <row r="113" spans="1:20">
      <c r="A113" s="51">
        <f t="shared" si="18"/>
        <v>41729</v>
      </c>
      <c r="B113" s="5">
        <v>10397444.209999999</v>
      </c>
      <c r="C113" s="5">
        <v>13924.2</v>
      </c>
      <c r="D113" s="5"/>
      <c r="E113" s="214">
        <v>10411368.409999998</v>
      </c>
      <c r="F113" s="231">
        <f>IF(F$2='3. Variables'!$A$2,'3. Variables'!$B125)+IF(F$2='3. Variables'!$A$3,'3. Variables'!$C125)+IF(F$2='3. Variables'!$A$4,'3. Variables'!$D125)+IF(F$2='3. Variables'!$A$5,'3. Variables'!$E125)+IF(F$2='3. Variables'!$A$6,'3. Variables'!$F125)+IF(F$2='3. Variables'!$A$7,'3. Variables'!$G125)+IF(F$2='3. Variables'!$A$8,'3. Variables'!$H125)+IF(F$2='3. Variables'!$A$9,'3. Variables'!$I125)+IF(F$2='3. Variables'!$A$10,'3. Variables'!$J125)+IF(F$2='3. Variables'!$A$11,'3. Variables'!$K125)+IF(F$2='3. Variables'!$A$12,'3. Variables'!$K125)</f>
        <v>767.15555555555545</v>
      </c>
      <c r="G113" s="231">
        <f>IF(G$2='3. Variables'!$A$2,'3. Variables'!$B125)+IF(G$2='3. Variables'!$A$3,'3. Variables'!$C125)+IF(G$2='3. Variables'!$A$4,'3. Variables'!$D125)+IF(G$2='3. Variables'!$A$5,'3. Variables'!$E125)+IF(G$2='3. Variables'!$A$6,'3. Variables'!$F125)+IF(G$2='3. Variables'!$A$7,'3. Variables'!$G125)+IF(G$2='3. Variables'!$A$8,'3. Variables'!$H125)+IF(G$2='3. Variables'!$A$9,'3. Variables'!$I125)+IF(G$2='3. Variables'!$A$10,'3. Variables'!$J125)+IF(G$2='3. Variables'!$A$11,'3. Variables'!$K125)+IF(G$2='3. Variables'!$A$12,'3. Variables'!$L125)</f>
        <v>0</v>
      </c>
      <c r="H113" s="420">
        <f>IF(H$2='3. Variables'!$A$2,'3. Variables'!$B125)+IF(H$2='3. Variables'!$A$3,'3. Variables'!$C125)+IF(H$2='3. Variables'!$A$4,'3. Variables'!$D125)+IF(H$2='3. Variables'!$A$5,'3. Variables'!$E125)+IF(H$2='3. Variables'!$A$6,'3. Variables'!$F125)+IF(H$2='3. Variables'!$A$7,'3. Variables'!$G125)+IF(H$2='3. Variables'!$A$8,'3. Variables'!$H125)+IF(H$2='3. Variables'!$A$9,'3. Variables'!$I125)+IF(H$2='3. Variables'!$A$10,'3. Variables'!$J125)+IF(H$2='3. Variables'!$A$11,'3. Variables'!$K125)+IF(H$2='3. Variables'!$A$12,'3. Variables'!$L125)</f>
        <v>31</v>
      </c>
      <c r="I113" s="420">
        <f>IF(I$2='3. Variables'!$A$2,'3. Variables'!$B125)+IF(I$2='3. Variables'!$A$3,'3. Variables'!$C125)+IF(I$2='3. Variables'!$A$4,'3. Variables'!$D125)+IF(I$2='3. Variables'!$A$5,'3. Variables'!$E125)+IF(I$2='3. Variables'!$A$6,'3. Variables'!$F125)+IF(I$2='3. Variables'!$A$7,'3. Variables'!$G125)+IF(I$2='3. Variables'!$A$8,'3. Variables'!$H125)+IF(I$2='3. Variables'!$A$9,'3. Variables'!$I125)+IF(I$2='3. Variables'!$A$10,'3. Variables'!$J125)+IF(I$2='3. Variables'!$A$11,'3. Variables'!$K125)+IF(I$2='3. Variables'!$A$12,'3. Variables'!$L125)</f>
        <v>336</v>
      </c>
      <c r="J113" s="231">
        <f>IF(J$2='3. Variables'!$A$2,'3. Variables'!$B125)+IF(J$2='3. Variables'!$A$3,'3. Variables'!$C125)+IF(J$2='3. Variables'!$A$4,'3. Variables'!$D125)+IF(J$2='3. Variables'!$A$5,'3. Variables'!$E125)+IF(J$2='3. Variables'!$A$6,'3. Variables'!$F125)+IF(J$2='3. Variables'!$A$7,'3. Variables'!$G125)+IF(J$2='3. Variables'!$A$8,'3. Variables'!$H125)+IF(J$2='3. Variables'!$A$9,'3. Variables'!$I125)+IF(J$2='3. Variables'!$A$10,'3. Variables'!$J125)+IF(J$2='3. Variables'!$A$11,'3. Variables'!$K125)+IF(J$2='3. Variables'!$A$12,'3. Variables'!$L125)</f>
        <v>680.2</v>
      </c>
      <c r="K113" s="231">
        <f>IF(K$2='3. Variables'!$A$2,'3. Variables'!$B125)+IF(K$2='3. Variables'!$A$3,'3. Variables'!$C125)+IF(K$2='3. Variables'!$A$4,'3. Variables'!$D125)+IF(K$2='3. Variables'!$A$5,'3. Variables'!$E125)+IF(K$2='3. Variables'!$A$6,'3. Variables'!$F125)+IF(K$2='3. Variables'!$A$7,'3. Variables'!$G125)+IF(K$2='3. Variables'!$A$8,'3. Variables'!$H125)+IF(K$2='3. Variables'!$A$9,'3. Variables'!$I125)+IF(K$2='3. Variables'!$A$10,'3. Variables'!$J125)+IF(K$2='3. Variables'!$A$11,'3. Variables'!$K125)+IF(K$2='3. Variables'!$A$12,'3. Variables'!$L125)</f>
        <v>3697221.5036640004</v>
      </c>
      <c r="L113" s="420">
        <v>111</v>
      </c>
      <c r="M113" s="231"/>
      <c r="N113" s="41"/>
      <c r="O113" s="221">
        <f t="shared" si="15"/>
        <v>10581938.387333654</v>
      </c>
      <c r="P113" s="223">
        <f t="shared" si="16"/>
        <v>170569.97733365558</v>
      </c>
      <c r="Q113" s="227">
        <f t="shared" si="17"/>
        <v>1.6383050778399608E-2</v>
      </c>
      <c r="R113" s="225">
        <f t="shared" si="19"/>
        <v>1.6383050778399608E-2</v>
      </c>
    </row>
    <row r="114" spans="1:20">
      <c r="A114" s="51">
        <f t="shared" si="18"/>
        <v>41759</v>
      </c>
      <c r="B114" s="5">
        <v>9186099.6500000004</v>
      </c>
      <c r="C114" s="5">
        <v>25104.21</v>
      </c>
      <c r="D114" s="5"/>
      <c r="E114" s="214">
        <v>9211203.8600000013</v>
      </c>
      <c r="F114" s="231">
        <f>IF(F$2='3. Variables'!$A$2,'3. Variables'!$B126)+IF(F$2='3. Variables'!$A$3,'3. Variables'!$C126)+IF(F$2='3. Variables'!$A$4,'3. Variables'!$D126)+IF(F$2='3. Variables'!$A$5,'3. Variables'!$E126)+IF(F$2='3. Variables'!$A$6,'3. Variables'!$F126)+IF(F$2='3. Variables'!$A$7,'3. Variables'!$G126)+IF(F$2='3. Variables'!$A$8,'3. Variables'!$H126)+IF(F$2='3. Variables'!$A$9,'3. Variables'!$I126)+IF(F$2='3. Variables'!$A$10,'3. Variables'!$J126)+IF(F$2='3. Variables'!$A$11,'3. Variables'!$K126)+IF(F$2='3. Variables'!$A$12,'3. Variables'!$K126)</f>
        <v>423.06666666666666</v>
      </c>
      <c r="G114" s="231">
        <f>IF(G$2='3. Variables'!$A$2,'3. Variables'!$B126)+IF(G$2='3. Variables'!$A$3,'3. Variables'!$C126)+IF(G$2='3. Variables'!$A$4,'3. Variables'!$D126)+IF(G$2='3. Variables'!$A$5,'3. Variables'!$E126)+IF(G$2='3. Variables'!$A$6,'3. Variables'!$F126)+IF(G$2='3. Variables'!$A$7,'3. Variables'!$G126)+IF(G$2='3. Variables'!$A$8,'3. Variables'!$H126)+IF(G$2='3. Variables'!$A$9,'3. Variables'!$I126)+IF(G$2='3. Variables'!$A$10,'3. Variables'!$J126)+IF(G$2='3. Variables'!$A$11,'3. Variables'!$K126)+IF(G$2='3. Variables'!$A$12,'3. Variables'!$L126)</f>
        <v>0</v>
      </c>
      <c r="H114" s="420">
        <f>IF(H$2='3. Variables'!$A$2,'3. Variables'!$B126)+IF(H$2='3. Variables'!$A$3,'3. Variables'!$C126)+IF(H$2='3. Variables'!$A$4,'3. Variables'!$D126)+IF(H$2='3. Variables'!$A$5,'3. Variables'!$E126)+IF(H$2='3. Variables'!$A$6,'3. Variables'!$F126)+IF(H$2='3. Variables'!$A$7,'3. Variables'!$G126)+IF(H$2='3. Variables'!$A$8,'3. Variables'!$H126)+IF(H$2='3. Variables'!$A$9,'3. Variables'!$I126)+IF(H$2='3. Variables'!$A$10,'3. Variables'!$J126)+IF(H$2='3. Variables'!$A$11,'3. Variables'!$K126)+IF(H$2='3. Variables'!$A$12,'3. Variables'!$L126)</f>
        <v>30</v>
      </c>
      <c r="I114" s="420">
        <f>IF(I$2='3. Variables'!$A$2,'3. Variables'!$B126)+IF(I$2='3. Variables'!$A$3,'3. Variables'!$C126)+IF(I$2='3. Variables'!$A$4,'3. Variables'!$D126)+IF(I$2='3. Variables'!$A$5,'3. Variables'!$E126)+IF(I$2='3. Variables'!$A$6,'3. Variables'!$F126)+IF(I$2='3. Variables'!$A$7,'3. Variables'!$G126)+IF(I$2='3. Variables'!$A$8,'3. Variables'!$H126)+IF(I$2='3. Variables'!$A$9,'3. Variables'!$I126)+IF(I$2='3. Variables'!$A$10,'3. Variables'!$J126)+IF(I$2='3. Variables'!$A$11,'3. Variables'!$K126)+IF(I$2='3. Variables'!$A$12,'3. Variables'!$L126)</f>
        <v>320</v>
      </c>
      <c r="J114" s="231">
        <f>IF(J$2='3. Variables'!$A$2,'3. Variables'!$B126)+IF(J$2='3. Variables'!$A$3,'3. Variables'!$C126)+IF(J$2='3. Variables'!$A$4,'3. Variables'!$D126)+IF(J$2='3. Variables'!$A$5,'3. Variables'!$E126)+IF(J$2='3. Variables'!$A$6,'3. Variables'!$F126)+IF(J$2='3. Variables'!$A$7,'3. Variables'!$G126)+IF(J$2='3. Variables'!$A$8,'3. Variables'!$H126)+IF(J$2='3. Variables'!$A$9,'3. Variables'!$I126)+IF(J$2='3. Variables'!$A$10,'3. Variables'!$J126)+IF(J$2='3. Variables'!$A$11,'3. Variables'!$K126)+IF(J$2='3. Variables'!$A$12,'3. Variables'!$L126)</f>
        <v>679.4</v>
      </c>
      <c r="K114" s="231">
        <f>IF(K$2='3. Variables'!$A$2,'3. Variables'!$B126)+IF(K$2='3. Variables'!$A$3,'3. Variables'!$C126)+IF(K$2='3. Variables'!$A$4,'3. Variables'!$D126)+IF(K$2='3. Variables'!$A$5,'3. Variables'!$E126)+IF(K$2='3. Variables'!$A$6,'3. Variables'!$F126)+IF(K$2='3. Variables'!$A$7,'3. Variables'!$G126)+IF(K$2='3. Variables'!$A$8,'3. Variables'!$H126)+IF(K$2='3. Variables'!$A$9,'3. Variables'!$I126)+IF(K$2='3. Variables'!$A$10,'3. Variables'!$J126)+IF(K$2='3. Variables'!$A$11,'3. Variables'!$K126)+IF(K$2='3. Variables'!$A$12,'3. Variables'!$L126)</f>
        <v>3495242.6493600006</v>
      </c>
      <c r="L114" s="420">
        <v>112</v>
      </c>
      <c r="M114" s="231"/>
      <c r="N114" s="41"/>
      <c r="O114" s="221">
        <f t="shared" si="15"/>
        <v>9346858.7535173055</v>
      </c>
      <c r="P114" s="223">
        <f t="shared" si="16"/>
        <v>135654.89351730421</v>
      </c>
      <c r="Q114" s="227">
        <f t="shared" si="17"/>
        <v>1.4727162223212829E-2</v>
      </c>
      <c r="R114" s="225">
        <f t="shared" si="19"/>
        <v>1.4727162223212829E-2</v>
      </c>
    </row>
    <row r="115" spans="1:20">
      <c r="A115" s="51">
        <f t="shared" si="18"/>
        <v>41790</v>
      </c>
      <c r="B115" s="5">
        <v>9013757.120000001</v>
      </c>
      <c r="C115" s="5">
        <v>32010.48</v>
      </c>
      <c r="D115" s="5"/>
      <c r="E115" s="214">
        <v>9045767.6000000015</v>
      </c>
      <c r="F115" s="231">
        <f>IF(F$2='3. Variables'!$A$2,'3. Variables'!$B127)+IF(F$2='3. Variables'!$A$3,'3. Variables'!$C127)+IF(F$2='3. Variables'!$A$4,'3. Variables'!$D127)+IF(F$2='3. Variables'!$A$5,'3. Variables'!$E127)+IF(F$2='3. Variables'!$A$6,'3. Variables'!$F127)+IF(F$2='3. Variables'!$A$7,'3. Variables'!$G127)+IF(F$2='3. Variables'!$A$8,'3. Variables'!$H127)+IF(F$2='3. Variables'!$A$9,'3. Variables'!$I127)+IF(F$2='3. Variables'!$A$10,'3. Variables'!$J127)+IF(F$2='3. Variables'!$A$11,'3. Variables'!$K127)+IF(F$2='3. Variables'!$A$12,'3. Variables'!$K127)</f>
        <v>185.6</v>
      </c>
      <c r="G115" s="231">
        <f>IF(G$2='3. Variables'!$A$2,'3. Variables'!$B127)+IF(G$2='3. Variables'!$A$3,'3. Variables'!$C127)+IF(G$2='3. Variables'!$A$4,'3. Variables'!$D127)+IF(G$2='3. Variables'!$A$5,'3. Variables'!$E127)+IF(G$2='3. Variables'!$A$6,'3. Variables'!$F127)+IF(G$2='3. Variables'!$A$7,'3. Variables'!$G127)+IF(G$2='3. Variables'!$A$8,'3. Variables'!$H127)+IF(G$2='3. Variables'!$A$9,'3. Variables'!$I127)+IF(G$2='3. Variables'!$A$10,'3. Variables'!$J127)+IF(G$2='3. Variables'!$A$11,'3. Variables'!$K127)+IF(G$2='3. Variables'!$A$12,'3. Variables'!$L127)</f>
        <v>7.6000000000000005</v>
      </c>
      <c r="H115" s="420">
        <f>IF(H$2='3. Variables'!$A$2,'3. Variables'!$B127)+IF(H$2='3. Variables'!$A$3,'3. Variables'!$C127)+IF(H$2='3. Variables'!$A$4,'3. Variables'!$D127)+IF(H$2='3. Variables'!$A$5,'3. Variables'!$E127)+IF(H$2='3. Variables'!$A$6,'3. Variables'!$F127)+IF(H$2='3. Variables'!$A$7,'3. Variables'!$G127)+IF(H$2='3. Variables'!$A$8,'3. Variables'!$H127)+IF(H$2='3. Variables'!$A$9,'3. Variables'!$I127)+IF(H$2='3. Variables'!$A$10,'3. Variables'!$J127)+IF(H$2='3. Variables'!$A$11,'3. Variables'!$K127)+IF(H$2='3. Variables'!$A$12,'3. Variables'!$L127)</f>
        <v>31</v>
      </c>
      <c r="I115" s="420">
        <f>IF(I$2='3. Variables'!$A$2,'3. Variables'!$B127)+IF(I$2='3. Variables'!$A$3,'3. Variables'!$C127)+IF(I$2='3. Variables'!$A$4,'3. Variables'!$D127)+IF(I$2='3. Variables'!$A$5,'3. Variables'!$E127)+IF(I$2='3. Variables'!$A$6,'3. Variables'!$F127)+IF(I$2='3. Variables'!$A$7,'3. Variables'!$G127)+IF(I$2='3. Variables'!$A$8,'3. Variables'!$H127)+IF(I$2='3. Variables'!$A$9,'3. Variables'!$I127)+IF(I$2='3. Variables'!$A$10,'3. Variables'!$J127)+IF(I$2='3. Variables'!$A$11,'3. Variables'!$K127)+IF(I$2='3. Variables'!$A$12,'3. Variables'!$L127)</f>
        <v>336</v>
      </c>
      <c r="J115" s="231">
        <f>IF(J$2='3. Variables'!$A$2,'3. Variables'!$B127)+IF(J$2='3. Variables'!$A$3,'3. Variables'!$C127)+IF(J$2='3. Variables'!$A$4,'3. Variables'!$D127)+IF(J$2='3. Variables'!$A$5,'3. Variables'!$E127)+IF(J$2='3. Variables'!$A$6,'3. Variables'!$F127)+IF(J$2='3. Variables'!$A$7,'3. Variables'!$G127)+IF(J$2='3. Variables'!$A$8,'3. Variables'!$H127)+IF(J$2='3. Variables'!$A$9,'3. Variables'!$I127)+IF(J$2='3. Variables'!$A$10,'3. Variables'!$J127)+IF(J$2='3. Variables'!$A$11,'3. Variables'!$K127)+IF(J$2='3. Variables'!$A$12,'3. Variables'!$L127)</f>
        <v>690</v>
      </c>
      <c r="K115" s="231">
        <f>IF(K$2='3. Variables'!$A$2,'3. Variables'!$B127)+IF(K$2='3. Variables'!$A$3,'3. Variables'!$C127)+IF(K$2='3. Variables'!$A$4,'3. Variables'!$D127)+IF(K$2='3. Variables'!$A$5,'3. Variables'!$E127)+IF(K$2='3. Variables'!$A$6,'3. Variables'!$F127)+IF(K$2='3. Variables'!$A$7,'3. Variables'!$G127)+IF(K$2='3. Variables'!$A$8,'3. Variables'!$H127)+IF(K$2='3. Variables'!$A$9,'3. Variables'!$I127)+IF(K$2='3. Variables'!$A$10,'3. Variables'!$J127)+IF(K$2='3. Variables'!$A$11,'3. Variables'!$K127)+IF(K$2='3. Variables'!$A$12,'3. Variables'!$L127)</f>
        <v>3735523.0916520003</v>
      </c>
      <c r="L115" s="420">
        <v>113</v>
      </c>
      <c r="M115" s="231"/>
      <c r="N115" s="41"/>
      <c r="O115" s="221">
        <f t="shared" si="15"/>
        <v>9188373.8422932867</v>
      </c>
      <c r="P115" s="223">
        <f t="shared" si="16"/>
        <v>142606.24229328521</v>
      </c>
      <c r="Q115" s="227">
        <f t="shared" si="17"/>
        <v>1.576496861286655E-2</v>
      </c>
      <c r="R115" s="225">
        <f t="shared" si="19"/>
        <v>1.576496861286655E-2</v>
      </c>
    </row>
    <row r="116" spans="1:20">
      <c r="A116" s="51">
        <f t="shared" si="18"/>
        <v>41820</v>
      </c>
      <c r="B116" s="5">
        <v>8560167.7400000002</v>
      </c>
      <c r="C116" s="5">
        <v>48616.92</v>
      </c>
      <c r="D116" s="5"/>
      <c r="E116" s="214">
        <v>8608784.6600000001</v>
      </c>
      <c r="F116" s="231">
        <f>IF(F$2='3. Variables'!$A$2,'3. Variables'!$B128)+IF(F$2='3. Variables'!$A$3,'3. Variables'!$C128)+IF(F$2='3. Variables'!$A$4,'3. Variables'!$D128)+IF(F$2='3. Variables'!$A$5,'3. Variables'!$E128)+IF(F$2='3. Variables'!$A$6,'3. Variables'!$F128)+IF(F$2='3. Variables'!$A$7,'3. Variables'!$G128)+IF(F$2='3. Variables'!$A$8,'3. Variables'!$H128)+IF(F$2='3. Variables'!$A$9,'3. Variables'!$I128)+IF(F$2='3. Variables'!$A$10,'3. Variables'!$J128)+IF(F$2='3. Variables'!$A$11,'3. Variables'!$K128)+IF(F$2='3. Variables'!$A$12,'3. Variables'!$K128)</f>
        <v>35.999999999999993</v>
      </c>
      <c r="G116" s="231">
        <f>IF(G$2='3. Variables'!$A$2,'3. Variables'!$B128)+IF(G$2='3. Variables'!$A$3,'3. Variables'!$C128)+IF(G$2='3. Variables'!$A$4,'3. Variables'!$D128)+IF(G$2='3. Variables'!$A$5,'3. Variables'!$E128)+IF(G$2='3. Variables'!$A$6,'3. Variables'!$F128)+IF(G$2='3. Variables'!$A$7,'3. Variables'!$G128)+IF(G$2='3. Variables'!$A$8,'3. Variables'!$H128)+IF(G$2='3. Variables'!$A$9,'3. Variables'!$I128)+IF(G$2='3. Variables'!$A$10,'3. Variables'!$J128)+IF(G$2='3. Variables'!$A$11,'3. Variables'!$K128)+IF(G$2='3. Variables'!$A$12,'3. Variables'!$L128)</f>
        <v>44</v>
      </c>
      <c r="H116" s="420">
        <f>IF(H$2='3. Variables'!$A$2,'3. Variables'!$B128)+IF(H$2='3. Variables'!$A$3,'3. Variables'!$C128)+IF(H$2='3. Variables'!$A$4,'3. Variables'!$D128)+IF(H$2='3. Variables'!$A$5,'3. Variables'!$E128)+IF(H$2='3. Variables'!$A$6,'3. Variables'!$F128)+IF(H$2='3. Variables'!$A$7,'3. Variables'!$G128)+IF(H$2='3. Variables'!$A$8,'3. Variables'!$H128)+IF(H$2='3. Variables'!$A$9,'3. Variables'!$I128)+IF(H$2='3. Variables'!$A$10,'3. Variables'!$J128)+IF(H$2='3. Variables'!$A$11,'3. Variables'!$K128)+IF(H$2='3. Variables'!$A$12,'3. Variables'!$L128)</f>
        <v>30</v>
      </c>
      <c r="I116" s="420">
        <f>IF(I$2='3. Variables'!$A$2,'3. Variables'!$B128)+IF(I$2='3. Variables'!$A$3,'3. Variables'!$C128)+IF(I$2='3. Variables'!$A$4,'3. Variables'!$D128)+IF(I$2='3. Variables'!$A$5,'3. Variables'!$E128)+IF(I$2='3. Variables'!$A$6,'3. Variables'!$F128)+IF(I$2='3. Variables'!$A$7,'3. Variables'!$G128)+IF(I$2='3. Variables'!$A$8,'3. Variables'!$H128)+IF(I$2='3. Variables'!$A$9,'3. Variables'!$I128)+IF(I$2='3. Variables'!$A$10,'3. Variables'!$J128)+IF(I$2='3. Variables'!$A$11,'3. Variables'!$K128)+IF(I$2='3. Variables'!$A$12,'3. Variables'!$L128)</f>
        <v>336</v>
      </c>
      <c r="J116" s="231">
        <f>IF(J$2='3. Variables'!$A$2,'3. Variables'!$B128)+IF(J$2='3. Variables'!$A$3,'3. Variables'!$C128)+IF(J$2='3. Variables'!$A$4,'3. Variables'!$D128)+IF(J$2='3. Variables'!$A$5,'3. Variables'!$E128)+IF(J$2='3. Variables'!$A$6,'3. Variables'!$F128)+IF(J$2='3. Variables'!$A$7,'3. Variables'!$G128)+IF(J$2='3. Variables'!$A$8,'3. Variables'!$H128)+IF(J$2='3. Variables'!$A$9,'3. Variables'!$I128)+IF(J$2='3. Variables'!$A$10,'3. Variables'!$J128)+IF(J$2='3. Variables'!$A$11,'3. Variables'!$K128)+IF(J$2='3. Variables'!$A$12,'3. Variables'!$L128)</f>
        <v>704.4</v>
      </c>
      <c r="K116" s="231">
        <f>IF(K$2='3. Variables'!$A$2,'3. Variables'!$B128)+IF(K$2='3. Variables'!$A$3,'3. Variables'!$C128)+IF(K$2='3. Variables'!$A$4,'3. Variables'!$D128)+IF(K$2='3. Variables'!$A$5,'3. Variables'!$E128)+IF(K$2='3. Variables'!$A$6,'3. Variables'!$F128)+IF(K$2='3. Variables'!$A$7,'3. Variables'!$G128)+IF(K$2='3. Variables'!$A$8,'3. Variables'!$H128)+IF(K$2='3. Variables'!$A$9,'3. Variables'!$I128)+IF(K$2='3. Variables'!$A$10,'3. Variables'!$J128)+IF(K$2='3. Variables'!$A$11,'3. Variables'!$K128)+IF(K$2='3. Variables'!$A$12,'3. Variables'!$L128)</f>
        <v>3380283.5016960003</v>
      </c>
      <c r="L116" s="420">
        <v>114</v>
      </c>
      <c r="M116" s="231"/>
      <c r="N116" s="41"/>
      <c r="O116" s="221">
        <f t="shared" si="15"/>
        <v>8813532.3884771429</v>
      </c>
      <c r="P116" s="223">
        <f t="shared" si="16"/>
        <v>204747.72847714275</v>
      </c>
      <c r="Q116" s="227">
        <f t="shared" si="17"/>
        <v>2.3783581139912351E-2</v>
      </c>
      <c r="R116" s="225">
        <f t="shared" si="19"/>
        <v>2.3783581139912351E-2</v>
      </c>
    </row>
    <row r="117" spans="1:20">
      <c r="A117" s="51">
        <f t="shared" si="18"/>
        <v>41851</v>
      </c>
      <c r="B117" s="5">
        <v>8459289.1699999999</v>
      </c>
      <c r="C117" s="5">
        <v>52243.009999999995</v>
      </c>
      <c r="D117" s="5"/>
      <c r="E117" s="214">
        <v>8511532.1799999997</v>
      </c>
      <c r="F117" s="231">
        <f>IF(F$2='3. Variables'!$A$2,'3. Variables'!$B129)+IF(F$2='3. Variables'!$A$3,'3. Variables'!$C129)+IF(F$2='3. Variables'!$A$4,'3. Variables'!$D129)+IF(F$2='3. Variables'!$A$5,'3. Variables'!$E129)+IF(F$2='3. Variables'!$A$6,'3. Variables'!$F129)+IF(F$2='3. Variables'!$A$7,'3. Variables'!$G129)+IF(F$2='3. Variables'!$A$8,'3. Variables'!$H129)+IF(F$2='3. Variables'!$A$9,'3. Variables'!$I129)+IF(F$2='3. Variables'!$A$10,'3. Variables'!$J129)+IF(F$2='3. Variables'!$A$11,'3. Variables'!$K129)+IF(F$2='3. Variables'!$A$12,'3. Variables'!$K129)</f>
        <v>59.100000000000009</v>
      </c>
      <c r="G117" s="231">
        <f>IF(G$2='3. Variables'!$A$2,'3. Variables'!$B129)+IF(G$2='3. Variables'!$A$3,'3. Variables'!$C129)+IF(G$2='3. Variables'!$A$4,'3. Variables'!$D129)+IF(G$2='3. Variables'!$A$5,'3. Variables'!$E129)+IF(G$2='3. Variables'!$A$6,'3. Variables'!$F129)+IF(G$2='3. Variables'!$A$7,'3. Variables'!$G129)+IF(G$2='3. Variables'!$A$8,'3. Variables'!$H129)+IF(G$2='3. Variables'!$A$9,'3. Variables'!$I129)+IF(G$2='3. Variables'!$A$10,'3. Variables'!$J129)+IF(G$2='3. Variables'!$A$11,'3. Variables'!$K129)+IF(G$2='3. Variables'!$A$12,'3. Variables'!$L129)</f>
        <v>25.700000000000003</v>
      </c>
      <c r="H117" s="420">
        <f>IF(H$2='3. Variables'!$A$2,'3. Variables'!$B129)+IF(H$2='3. Variables'!$A$3,'3. Variables'!$C129)+IF(H$2='3. Variables'!$A$4,'3. Variables'!$D129)+IF(H$2='3. Variables'!$A$5,'3. Variables'!$E129)+IF(H$2='3. Variables'!$A$6,'3. Variables'!$F129)+IF(H$2='3. Variables'!$A$7,'3. Variables'!$G129)+IF(H$2='3. Variables'!$A$8,'3. Variables'!$H129)+IF(H$2='3. Variables'!$A$9,'3. Variables'!$I129)+IF(H$2='3. Variables'!$A$10,'3. Variables'!$J129)+IF(H$2='3. Variables'!$A$11,'3. Variables'!$K129)+IF(H$2='3. Variables'!$A$12,'3. Variables'!$L129)</f>
        <v>31</v>
      </c>
      <c r="I117" s="420">
        <f>IF(I$2='3. Variables'!$A$2,'3. Variables'!$B129)+IF(I$2='3. Variables'!$A$3,'3. Variables'!$C129)+IF(I$2='3. Variables'!$A$4,'3. Variables'!$D129)+IF(I$2='3. Variables'!$A$5,'3. Variables'!$E129)+IF(I$2='3. Variables'!$A$6,'3. Variables'!$F129)+IF(I$2='3. Variables'!$A$7,'3. Variables'!$G129)+IF(I$2='3. Variables'!$A$8,'3. Variables'!$H129)+IF(I$2='3. Variables'!$A$9,'3. Variables'!$I129)+IF(I$2='3. Variables'!$A$10,'3. Variables'!$J129)+IF(I$2='3. Variables'!$A$11,'3. Variables'!$K129)+IF(I$2='3. Variables'!$A$12,'3. Variables'!$L129)</f>
        <v>352</v>
      </c>
      <c r="J117" s="231">
        <f>IF(J$2='3. Variables'!$A$2,'3. Variables'!$B129)+IF(J$2='3. Variables'!$A$3,'3. Variables'!$C129)+IF(J$2='3. Variables'!$A$4,'3. Variables'!$D129)+IF(J$2='3. Variables'!$A$5,'3. Variables'!$E129)+IF(J$2='3. Variables'!$A$6,'3. Variables'!$F129)+IF(J$2='3. Variables'!$A$7,'3. Variables'!$G129)+IF(J$2='3. Variables'!$A$8,'3. Variables'!$H129)+IF(J$2='3. Variables'!$A$9,'3. Variables'!$I129)+IF(J$2='3. Variables'!$A$10,'3. Variables'!$J129)+IF(J$2='3. Variables'!$A$11,'3. Variables'!$K129)+IF(J$2='3. Variables'!$A$12,'3. Variables'!$L129)</f>
        <v>715.1</v>
      </c>
      <c r="K117" s="231">
        <f>IF(K$2='3. Variables'!$A$2,'3. Variables'!$B129)+IF(K$2='3. Variables'!$A$3,'3. Variables'!$C129)+IF(K$2='3. Variables'!$A$4,'3. Variables'!$D129)+IF(K$2='3. Variables'!$A$5,'3. Variables'!$E129)+IF(K$2='3. Variables'!$A$6,'3. Variables'!$F129)+IF(K$2='3. Variables'!$A$7,'3. Variables'!$G129)+IF(K$2='3. Variables'!$A$8,'3. Variables'!$H129)+IF(K$2='3. Variables'!$A$9,'3. Variables'!$I129)+IF(K$2='3. Variables'!$A$10,'3. Variables'!$J129)+IF(K$2='3. Variables'!$A$11,'3. Variables'!$K129)+IF(K$2='3. Variables'!$A$12,'3. Variables'!$L129)</f>
        <v>3371786.3780880002</v>
      </c>
      <c r="L117" s="420">
        <v>115</v>
      </c>
      <c r="M117" s="231"/>
      <c r="N117" s="41"/>
      <c r="O117" s="221">
        <f t="shared" si="15"/>
        <v>8960824.8947064932</v>
      </c>
      <c r="P117" s="223">
        <f t="shared" si="16"/>
        <v>449292.71470649354</v>
      </c>
      <c r="Q117" s="227">
        <f>P117/E117</f>
        <v>5.278634976699266E-2</v>
      </c>
      <c r="R117" s="225">
        <f t="shared" si="19"/>
        <v>5.278634976699266E-2</v>
      </c>
    </row>
    <row r="118" spans="1:20">
      <c r="A118" s="51">
        <f t="shared" si="18"/>
        <v>41882</v>
      </c>
      <c r="B118" s="5">
        <v>8922514.3599999994</v>
      </c>
      <c r="C118" s="5">
        <v>46971.21</v>
      </c>
      <c r="D118" s="5"/>
      <c r="E118" s="214">
        <v>8969485.5700000003</v>
      </c>
      <c r="F118" s="231">
        <f>IF(F$2='3. Variables'!$A$2,'3. Variables'!$B130)+IF(F$2='3. Variables'!$A$3,'3. Variables'!$C130)+IF(F$2='3. Variables'!$A$4,'3. Variables'!$D130)+IF(F$2='3. Variables'!$A$5,'3. Variables'!$E130)+IF(F$2='3. Variables'!$A$6,'3. Variables'!$F130)+IF(F$2='3. Variables'!$A$7,'3. Variables'!$G130)+IF(F$2='3. Variables'!$A$8,'3. Variables'!$H130)+IF(F$2='3. Variables'!$A$9,'3. Variables'!$I130)+IF(F$2='3. Variables'!$A$10,'3. Variables'!$J130)+IF(F$2='3. Variables'!$A$11,'3. Variables'!$K130)+IF(F$2='3. Variables'!$A$12,'3. Variables'!$K130)</f>
        <v>40.5</v>
      </c>
      <c r="G118" s="231">
        <f>IF(G$2='3. Variables'!$A$2,'3. Variables'!$B130)+IF(G$2='3. Variables'!$A$3,'3. Variables'!$C130)+IF(G$2='3. Variables'!$A$4,'3. Variables'!$D130)+IF(G$2='3. Variables'!$A$5,'3. Variables'!$E130)+IF(G$2='3. Variables'!$A$6,'3. Variables'!$F130)+IF(G$2='3. Variables'!$A$7,'3. Variables'!$G130)+IF(G$2='3. Variables'!$A$8,'3. Variables'!$H130)+IF(G$2='3. Variables'!$A$9,'3. Variables'!$I130)+IF(G$2='3. Variables'!$A$10,'3. Variables'!$J130)+IF(G$2='3. Variables'!$A$11,'3. Variables'!$K130)+IF(G$2='3. Variables'!$A$12,'3. Variables'!$L130)</f>
        <v>32.400000000000006</v>
      </c>
      <c r="H118" s="420">
        <f>IF(H$2='3. Variables'!$A$2,'3. Variables'!$B130)+IF(H$2='3. Variables'!$A$3,'3. Variables'!$C130)+IF(H$2='3. Variables'!$A$4,'3. Variables'!$D130)+IF(H$2='3. Variables'!$A$5,'3. Variables'!$E130)+IF(H$2='3. Variables'!$A$6,'3. Variables'!$F130)+IF(H$2='3. Variables'!$A$7,'3. Variables'!$G130)+IF(H$2='3. Variables'!$A$8,'3. Variables'!$H130)+IF(H$2='3. Variables'!$A$9,'3. Variables'!$I130)+IF(H$2='3. Variables'!$A$10,'3. Variables'!$J130)+IF(H$2='3. Variables'!$A$11,'3. Variables'!$K130)+IF(H$2='3. Variables'!$A$12,'3. Variables'!$L130)</f>
        <v>31</v>
      </c>
      <c r="I118" s="420">
        <f>IF(I$2='3. Variables'!$A$2,'3. Variables'!$B130)+IF(I$2='3. Variables'!$A$3,'3. Variables'!$C130)+IF(I$2='3. Variables'!$A$4,'3. Variables'!$D130)+IF(I$2='3. Variables'!$A$5,'3. Variables'!$E130)+IF(I$2='3. Variables'!$A$6,'3. Variables'!$F130)+IF(I$2='3. Variables'!$A$7,'3. Variables'!$G130)+IF(I$2='3. Variables'!$A$8,'3. Variables'!$H130)+IF(I$2='3. Variables'!$A$9,'3. Variables'!$I130)+IF(I$2='3. Variables'!$A$10,'3. Variables'!$J130)+IF(I$2='3. Variables'!$A$11,'3. Variables'!$K130)+IF(I$2='3. Variables'!$A$12,'3. Variables'!$L130)</f>
        <v>320</v>
      </c>
      <c r="J118" s="231">
        <f>IF(J$2='3. Variables'!$A$2,'3. Variables'!$B130)+IF(J$2='3. Variables'!$A$3,'3. Variables'!$C130)+IF(J$2='3. Variables'!$A$4,'3. Variables'!$D130)+IF(J$2='3. Variables'!$A$5,'3. Variables'!$E130)+IF(J$2='3. Variables'!$A$6,'3. Variables'!$F130)+IF(J$2='3. Variables'!$A$7,'3. Variables'!$G130)+IF(J$2='3. Variables'!$A$8,'3. Variables'!$H130)+IF(J$2='3. Variables'!$A$9,'3. Variables'!$I130)+IF(J$2='3. Variables'!$A$10,'3. Variables'!$J130)+IF(J$2='3. Variables'!$A$11,'3. Variables'!$K130)+IF(J$2='3. Variables'!$A$12,'3. Variables'!$L130)</f>
        <v>718.7</v>
      </c>
      <c r="K118" s="231">
        <f>IF(K$2='3. Variables'!$A$2,'3. Variables'!$B130)+IF(K$2='3. Variables'!$A$3,'3. Variables'!$C130)+IF(K$2='3. Variables'!$A$4,'3. Variables'!$D130)+IF(K$2='3. Variables'!$A$5,'3. Variables'!$E130)+IF(K$2='3. Variables'!$A$6,'3. Variables'!$F130)+IF(K$2='3. Variables'!$A$7,'3. Variables'!$G130)+IF(K$2='3. Variables'!$A$8,'3. Variables'!$H130)+IF(K$2='3. Variables'!$A$9,'3. Variables'!$I130)+IF(K$2='3. Variables'!$A$10,'3. Variables'!$J130)+IF(K$2='3. Variables'!$A$11,'3. Variables'!$K130)+IF(K$2='3. Variables'!$A$12,'3. Variables'!$L130)</f>
        <v>3631166.4294000003</v>
      </c>
      <c r="L118" s="420">
        <v>116</v>
      </c>
      <c r="M118" s="231"/>
      <c r="N118" s="41"/>
      <c r="O118" s="221">
        <f t="shared" si="15"/>
        <v>8992403.4672727622</v>
      </c>
      <c r="P118" s="223">
        <f t="shared" si="16"/>
        <v>22917.897272761911</v>
      </c>
      <c r="Q118" s="227">
        <f t="shared" si="17"/>
        <v>2.555096063637673E-3</v>
      </c>
      <c r="R118" s="225">
        <f t="shared" si="19"/>
        <v>2.555096063637673E-3</v>
      </c>
    </row>
    <row r="119" spans="1:20">
      <c r="A119" s="51">
        <f t="shared" si="18"/>
        <v>41912</v>
      </c>
      <c r="B119" s="5">
        <v>8881019.1399999987</v>
      </c>
      <c r="C119" s="5">
        <v>39980.21</v>
      </c>
      <c r="D119" s="5"/>
      <c r="E119" s="214">
        <v>8920999.3499999996</v>
      </c>
      <c r="F119" s="231">
        <f>IF(F$2='3. Variables'!$A$2,'3. Variables'!$B131)+IF(F$2='3. Variables'!$A$3,'3. Variables'!$C131)+IF(F$2='3. Variables'!$A$4,'3. Variables'!$D131)+IF(F$2='3. Variables'!$A$5,'3. Variables'!$E131)+IF(F$2='3. Variables'!$A$6,'3. Variables'!$F131)+IF(F$2='3. Variables'!$A$7,'3. Variables'!$G131)+IF(F$2='3. Variables'!$A$8,'3. Variables'!$H131)+IF(F$2='3. Variables'!$A$9,'3. Variables'!$I131)+IF(F$2='3. Variables'!$A$10,'3. Variables'!$J131)+IF(F$2='3. Variables'!$A$11,'3. Variables'!$K131)+IF(F$2='3. Variables'!$A$12,'3. Variables'!$K131)</f>
        <v>117.19999999999999</v>
      </c>
      <c r="G119" s="231">
        <f>IF(G$2='3. Variables'!$A$2,'3. Variables'!$B131)+IF(G$2='3. Variables'!$A$3,'3. Variables'!$C131)+IF(G$2='3. Variables'!$A$4,'3. Variables'!$D131)+IF(G$2='3. Variables'!$A$5,'3. Variables'!$E131)+IF(G$2='3. Variables'!$A$6,'3. Variables'!$F131)+IF(G$2='3. Variables'!$A$7,'3. Variables'!$G131)+IF(G$2='3. Variables'!$A$8,'3. Variables'!$H131)+IF(G$2='3. Variables'!$A$9,'3. Variables'!$I131)+IF(G$2='3. Variables'!$A$10,'3. Variables'!$J131)+IF(G$2='3. Variables'!$A$11,'3. Variables'!$K131)+IF(G$2='3. Variables'!$A$12,'3. Variables'!$L131)</f>
        <v>12.399999999999999</v>
      </c>
      <c r="H119" s="420">
        <f>IF(H$2='3. Variables'!$A$2,'3. Variables'!$B131)+IF(H$2='3. Variables'!$A$3,'3. Variables'!$C131)+IF(H$2='3. Variables'!$A$4,'3. Variables'!$D131)+IF(H$2='3. Variables'!$A$5,'3. Variables'!$E131)+IF(H$2='3. Variables'!$A$6,'3. Variables'!$F131)+IF(H$2='3. Variables'!$A$7,'3. Variables'!$G131)+IF(H$2='3. Variables'!$A$8,'3. Variables'!$H131)+IF(H$2='3. Variables'!$A$9,'3. Variables'!$I131)+IF(H$2='3. Variables'!$A$10,'3. Variables'!$J131)+IF(H$2='3. Variables'!$A$11,'3. Variables'!$K131)+IF(H$2='3. Variables'!$A$12,'3. Variables'!$L131)</f>
        <v>30</v>
      </c>
      <c r="I119" s="420">
        <f>IF(I$2='3. Variables'!$A$2,'3. Variables'!$B131)+IF(I$2='3. Variables'!$A$3,'3. Variables'!$C131)+IF(I$2='3. Variables'!$A$4,'3. Variables'!$D131)+IF(I$2='3. Variables'!$A$5,'3. Variables'!$E131)+IF(I$2='3. Variables'!$A$6,'3. Variables'!$F131)+IF(I$2='3. Variables'!$A$7,'3. Variables'!$G131)+IF(I$2='3. Variables'!$A$8,'3. Variables'!$H131)+IF(I$2='3. Variables'!$A$9,'3. Variables'!$I131)+IF(I$2='3. Variables'!$A$10,'3. Variables'!$J131)+IF(I$2='3. Variables'!$A$11,'3. Variables'!$K131)+IF(I$2='3. Variables'!$A$12,'3. Variables'!$L131)</f>
        <v>336</v>
      </c>
      <c r="J119" s="231">
        <f>IF(J$2='3. Variables'!$A$2,'3. Variables'!$B131)+IF(J$2='3. Variables'!$A$3,'3. Variables'!$C131)+IF(J$2='3. Variables'!$A$4,'3. Variables'!$D131)+IF(J$2='3. Variables'!$A$5,'3. Variables'!$E131)+IF(J$2='3. Variables'!$A$6,'3. Variables'!$F131)+IF(J$2='3. Variables'!$A$7,'3. Variables'!$G131)+IF(J$2='3. Variables'!$A$8,'3. Variables'!$H131)+IF(J$2='3. Variables'!$A$9,'3. Variables'!$I131)+IF(J$2='3. Variables'!$A$10,'3. Variables'!$J131)+IF(J$2='3. Variables'!$A$11,'3. Variables'!$K131)+IF(J$2='3. Variables'!$A$12,'3. Variables'!$L131)</f>
        <v>719.3</v>
      </c>
      <c r="K119" s="231">
        <f>IF(K$2='3. Variables'!$A$2,'3. Variables'!$B131)+IF(K$2='3. Variables'!$A$3,'3. Variables'!$C131)+IF(K$2='3. Variables'!$A$4,'3. Variables'!$D131)+IF(K$2='3. Variables'!$A$5,'3. Variables'!$E131)+IF(K$2='3. Variables'!$A$6,'3. Variables'!$F131)+IF(K$2='3. Variables'!$A$7,'3. Variables'!$G131)+IF(K$2='3. Variables'!$A$8,'3. Variables'!$H131)+IF(K$2='3. Variables'!$A$9,'3. Variables'!$I131)+IF(K$2='3. Variables'!$A$10,'3. Variables'!$J131)+IF(K$2='3. Variables'!$A$11,'3. Variables'!$K131)+IF(K$2='3. Variables'!$A$12,'3. Variables'!$L131)</f>
        <v>3632293.7526000002</v>
      </c>
      <c r="L119" s="420">
        <v>117</v>
      </c>
      <c r="M119" s="231"/>
      <c r="N119" s="41"/>
      <c r="O119" s="221">
        <f t="shared" si="15"/>
        <v>8977350.6414404679</v>
      </c>
      <c r="P119" s="223">
        <f t="shared" si="16"/>
        <v>56351.291440468282</v>
      </c>
      <c r="Q119" s="227">
        <f t="shared" si="17"/>
        <v>6.3167016641995704E-3</v>
      </c>
      <c r="R119" s="225">
        <f t="shared" si="19"/>
        <v>6.3167016641995704E-3</v>
      </c>
    </row>
    <row r="120" spans="1:20">
      <c r="A120" s="51">
        <f t="shared" si="18"/>
        <v>41943</v>
      </c>
      <c r="B120" s="5">
        <v>9391766.8599999994</v>
      </c>
      <c r="C120" s="5">
        <v>20845.66</v>
      </c>
      <c r="D120" s="5"/>
      <c r="E120" s="214">
        <v>9412612.5199999996</v>
      </c>
      <c r="F120" s="231">
        <f>IF(F$2='3. Variables'!$A$2,'3. Variables'!$B132)+IF(F$2='3. Variables'!$A$3,'3. Variables'!$C132)+IF(F$2='3. Variables'!$A$4,'3. Variables'!$D132)+IF(F$2='3. Variables'!$A$5,'3. Variables'!$E132)+IF(F$2='3. Variables'!$A$6,'3. Variables'!$F132)+IF(F$2='3. Variables'!$A$7,'3. Variables'!$G132)+IF(F$2='3. Variables'!$A$8,'3. Variables'!$H132)+IF(F$2='3. Variables'!$A$9,'3. Variables'!$I132)+IF(F$2='3. Variables'!$A$10,'3. Variables'!$J132)+IF(F$2='3. Variables'!$A$11,'3. Variables'!$K132)+IF(F$2='3. Variables'!$A$12,'3. Variables'!$K132)</f>
        <v>292.40000000000003</v>
      </c>
      <c r="G120" s="231">
        <f>IF(G$2='3. Variables'!$A$2,'3. Variables'!$B132)+IF(G$2='3. Variables'!$A$3,'3. Variables'!$C132)+IF(G$2='3. Variables'!$A$4,'3. Variables'!$D132)+IF(G$2='3. Variables'!$A$5,'3. Variables'!$E132)+IF(G$2='3. Variables'!$A$6,'3. Variables'!$F132)+IF(G$2='3. Variables'!$A$7,'3. Variables'!$G132)+IF(G$2='3. Variables'!$A$8,'3. Variables'!$H132)+IF(G$2='3. Variables'!$A$9,'3. Variables'!$I132)+IF(G$2='3. Variables'!$A$10,'3. Variables'!$J132)+IF(G$2='3. Variables'!$A$11,'3. Variables'!$K132)+IF(G$2='3. Variables'!$A$12,'3. Variables'!$L132)</f>
        <v>0</v>
      </c>
      <c r="H120" s="420">
        <f>IF(H$2='3. Variables'!$A$2,'3. Variables'!$B132)+IF(H$2='3. Variables'!$A$3,'3. Variables'!$C132)+IF(H$2='3. Variables'!$A$4,'3. Variables'!$D132)+IF(H$2='3. Variables'!$A$5,'3. Variables'!$E132)+IF(H$2='3. Variables'!$A$6,'3. Variables'!$F132)+IF(H$2='3. Variables'!$A$7,'3. Variables'!$G132)+IF(H$2='3. Variables'!$A$8,'3. Variables'!$H132)+IF(H$2='3. Variables'!$A$9,'3. Variables'!$I132)+IF(H$2='3. Variables'!$A$10,'3. Variables'!$J132)+IF(H$2='3. Variables'!$A$11,'3. Variables'!$K132)+IF(H$2='3. Variables'!$A$12,'3. Variables'!$L132)</f>
        <v>31</v>
      </c>
      <c r="I120" s="420">
        <f>IF(I$2='3. Variables'!$A$2,'3. Variables'!$B132)+IF(I$2='3. Variables'!$A$3,'3. Variables'!$C132)+IF(I$2='3. Variables'!$A$4,'3. Variables'!$D132)+IF(I$2='3. Variables'!$A$5,'3. Variables'!$E132)+IF(I$2='3. Variables'!$A$6,'3. Variables'!$F132)+IF(I$2='3. Variables'!$A$7,'3. Variables'!$G132)+IF(I$2='3. Variables'!$A$8,'3. Variables'!$H132)+IF(I$2='3. Variables'!$A$9,'3. Variables'!$I132)+IF(I$2='3. Variables'!$A$10,'3. Variables'!$J132)+IF(I$2='3. Variables'!$A$11,'3. Variables'!$K132)+IF(I$2='3. Variables'!$A$12,'3. Variables'!$L132)</f>
        <v>352</v>
      </c>
      <c r="J120" s="231">
        <f>IF(J$2='3. Variables'!$A$2,'3. Variables'!$B132)+IF(J$2='3. Variables'!$A$3,'3. Variables'!$C132)+IF(J$2='3. Variables'!$A$4,'3. Variables'!$D132)+IF(J$2='3. Variables'!$A$5,'3. Variables'!$E132)+IF(J$2='3. Variables'!$A$6,'3. Variables'!$F132)+IF(J$2='3. Variables'!$A$7,'3. Variables'!$G132)+IF(J$2='3. Variables'!$A$8,'3. Variables'!$H132)+IF(J$2='3. Variables'!$A$9,'3. Variables'!$I132)+IF(J$2='3. Variables'!$A$10,'3. Variables'!$J132)+IF(J$2='3. Variables'!$A$11,'3. Variables'!$K132)+IF(J$2='3. Variables'!$A$12,'3. Variables'!$L132)</f>
        <v>723.5</v>
      </c>
      <c r="K120" s="231">
        <f>IF(K$2='3. Variables'!$A$2,'3. Variables'!$B132)+IF(K$2='3. Variables'!$A$3,'3. Variables'!$C132)+IF(K$2='3. Variables'!$A$4,'3. Variables'!$D132)+IF(K$2='3. Variables'!$A$5,'3. Variables'!$E132)+IF(K$2='3. Variables'!$A$6,'3. Variables'!$F132)+IF(K$2='3. Variables'!$A$7,'3. Variables'!$G132)+IF(K$2='3. Variables'!$A$8,'3. Variables'!$H132)+IF(K$2='3. Variables'!$A$9,'3. Variables'!$I132)+IF(K$2='3. Variables'!$A$10,'3. Variables'!$J132)+IF(K$2='3. Variables'!$A$11,'3. Variables'!$K132)+IF(K$2='3. Variables'!$A$12,'3. Variables'!$L132)</f>
        <v>3765533.1746400003</v>
      </c>
      <c r="L120" s="420">
        <v>118</v>
      </c>
      <c r="M120" s="231"/>
      <c r="N120" s="41"/>
      <c r="O120" s="221">
        <f t="shared" si="15"/>
        <v>9638136.5123413876</v>
      </c>
      <c r="P120" s="223">
        <f t="shared" si="16"/>
        <v>225523.99234138802</v>
      </c>
      <c r="Q120" s="227">
        <f t="shared" si="17"/>
        <v>2.3959765884571653E-2</v>
      </c>
      <c r="R120" s="225">
        <f t="shared" si="19"/>
        <v>2.3959765884571653E-2</v>
      </c>
    </row>
    <row r="121" spans="1:20">
      <c r="A121" s="51">
        <f t="shared" si="18"/>
        <v>41973</v>
      </c>
      <c r="B121" s="5">
        <v>9369360.2000000011</v>
      </c>
      <c r="C121" s="5">
        <v>7638.39</v>
      </c>
      <c r="D121" s="5"/>
      <c r="E121" s="214">
        <v>9376998.5900000017</v>
      </c>
      <c r="F121" s="231">
        <f>IF(F$2='3. Variables'!$A$2,'3. Variables'!$B133)+IF(F$2='3. Variables'!$A$3,'3. Variables'!$C133)+IF(F$2='3. Variables'!$A$4,'3. Variables'!$D133)+IF(F$2='3. Variables'!$A$5,'3. Variables'!$E133)+IF(F$2='3. Variables'!$A$6,'3. Variables'!$F133)+IF(F$2='3. Variables'!$A$7,'3. Variables'!$G133)+IF(F$2='3. Variables'!$A$8,'3. Variables'!$H133)+IF(F$2='3. Variables'!$A$9,'3. Variables'!$I133)+IF(F$2='3. Variables'!$A$10,'3. Variables'!$J133)+IF(F$2='3. Variables'!$A$11,'3. Variables'!$K133)+IF(F$2='3. Variables'!$A$12,'3. Variables'!$K133)</f>
        <v>548.06666666666661</v>
      </c>
      <c r="G121" s="231">
        <f>IF(G$2='3. Variables'!$A$2,'3. Variables'!$B133)+IF(G$2='3. Variables'!$A$3,'3. Variables'!$C133)+IF(G$2='3. Variables'!$A$4,'3. Variables'!$D133)+IF(G$2='3. Variables'!$A$5,'3. Variables'!$E133)+IF(G$2='3. Variables'!$A$6,'3. Variables'!$F133)+IF(G$2='3. Variables'!$A$7,'3. Variables'!$G133)+IF(G$2='3. Variables'!$A$8,'3. Variables'!$H133)+IF(G$2='3. Variables'!$A$9,'3. Variables'!$I133)+IF(G$2='3. Variables'!$A$10,'3. Variables'!$J133)+IF(G$2='3. Variables'!$A$11,'3. Variables'!$K133)+IF(G$2='3. Variables'!$A$12,'3. Variables'!$L133)</f>
        <v>0</v>
      </c>
      <c r="H121" s="420">
        <f>IF(H$2='3. Variables'!$A$2,'3. Variables'!$B133)+IF(H$2='3. Variables'!$A$3,'3. Variables'!$C133)+IF(H$2='3. Variables'!$A$4,'3. Variables'!$D133)+IF(H$2='3. Variables'!$A$5,'3. Variables'!$E133)+IF(H$2='3. Variables'!$A$6,'3. Variables'!$F133)+IF(H$2='3. Variables'!$A$7,'3. Variables'!$G133)+IF(H$2='3. Variables'!$A$8,'3. Variables'!$H133)+IF(H$2='3. Variables'!$A$9,'3. Variables'!$I133)+IF(H$2='3. Variables'!$A$10,'3. Variables'!$J133)+IF(H$2='3. Variables'!$A$11,'3. Variables'!$K133)+IF(H$2='3. Variables'!$A$12,'3. Variables'!$L133)</f>
        <v>30</v>
      </c>
      <c r="I121" s="420">
        <f>IF(I$2='3. Variables'!$A$2,'3. Variables'!$B133)+IF(I$2='3. Variables'!$A$3,'3. Variables'!$C133)+IF(I$2='3. Variables'!$A$4,'3. Variables'!$D133)+IF(I$2='3. Variables'!$A$5,'3. Variables'!$E133)+IF(I$2='3. Variables'!$A$6,'3. Variables'!$F133)+IF(I$2='3. Variables'!$A$7,'3. Variables'!$G133)+IF(I$2='3. Variables'!$A$8,'3. Variables'!$H133)+IF(I$2='3. Variables'!$A$9,'3. Variables'!$I133)+IF(I$2='3. Variables'!$A$10,'3. Variables'!$J133)+IF(I$2='3. Variables'!$A$11,'3. Variables'!$K133)+IF(I$2='3. Variables'!$A$12,'3. Variables'!$L133)</f>
        <v>304</v>
      </c>
      <c r="J121" s="231">
        <f>IF(J$2='3. Variables'!$A$2,'3. Variables'!$B133)+IF(J$2='3. Variables'!$A$3,'3. Variables'!$C133)+IF(J$2='3. Variables'!$A$4,'3. Variables'!$D133)+IF(J$2='3. Variables'!$A$5,'3. Variables'!$E133)+IF(J$2='3. Variables'!$A$6,'3. Variables'!$F133)+IF(J$2='3. Variables'!$A$7,'3. Variables'!$G133)+IF(J$2='3. Variables'!$A$8,'3. Variables'!$H133)+IF(J$2='3. Variables'!$A$9,'3. Variables'!$I133)+IF(J$2='3. Variables'!$A$10,'3. Variables'!$J133)+IF(J$2='3. Variables'!$A$11,'3. Variables'!$K133)+IF(J$2='3. Variables'!$A$12,'3. Variables'!$L133)</f>
        <v>721</v>
      </c>
      <c r="K121" s="231">
        <f>IF(K$2='3. Variables'!$A$2,'3. Variables'!$B133)+IF(K$2='3. Variables'!$A$3,'3. Variables'!$C133)+IF(K$2='3. Variables'!$A$4,'3. Variables'!$D133)+IF(K$2='3. Variables'!$A$5,'3. Variables'!$E133)+IF(K$2='3. Variables'!$A$6,'3. Variables'!$F133)+IF(K$2='3. Variables'!$A$7,'3. Variables'!$G133)+IF(K$2='3. Variables'!$A$8,'3. Variables'!$H133)+IF(K$2='3. Variables'!$A$9,'3. Variables'!$I133)+IF(K$2='3. Variables'!$A$10,'3. Variables'!$J133)+IF(K$2='3. Variables'!$A$11,'3. Variables'!$K133)+IF(K$2='3. Variables'!$A$12,'3. Variables'!$L133)</f>
        <v>2869683.6116400003</v>
      </c>
      <c r="L121" s="420">
        <v>119</v>
      </c>
      <c r="M121" s="231"/>
      <c r="N121" s="41"/>
      <c r="O121" s="221">
        <f t="shared" si="15"/>
        <v>9378031.5871296022</v>
      </c>
      <c r="P121" s="223">
        <f t="shared" si="16"/>
        <v>1032.9971296004951</v>
      </c>
      <c r="Q121" s="227">
        <f t="shared" si="17"/>
        <v>1.1016287564574486E-4</v>
      </c>
      <c r="R121" s="225">
        <f t="shared" si="19"/>
        <v>1.1016287564574486E-4</v>
      </c>
    </row>
    <row r="122" spans="1:20" ht="13.5" thickBot="1">
      <c r="A122" s="114">
        <f t="shared" si="18"/>
        <v>42004</v>
      </c>
      <c r="B122" s="133">
        <v>9427476.2800000012</v>
      </c>
      <c r="C122" s="133">
        <v>8281.8599999999988</v>
      </c>
      <c r="D122" s="133"/>
      <c r="E122" s="220">
        <v>9435758.1400000006</v>
      </c>
      <c r="F122" s="232">
        <f>IF(F$2='3. Variables'!$A$2,'3. Variables'!$B134)+IF(F$2='3. Variables'!$A$3,'3. Variables'!$C134)+IF(F$2='3. Variables'!$A$4,'3. Variables'!$D134)+IF(F$2='3. Variables'!$A$5,'3. Variables'!$E134)+IF(F$2='3. Variables'!$A$6,'3. Variables'!$F134)+IF(F$2='3. Variables'!$A$7,'3. Variables'!$G134)+IF(F$2='3. Variables'!$A$8,'3. Variables'!$H134)+IF(F$2='3. Variables'!$A$9,'3. Variables'!$I134)+IF(F$2='3. Variables'!$A$10,'3. Variables'!$J134)+IF(F$2='3. Variables'!$A$11,'3. Variables'!$K134)+IF(F$2='3. Variables'!$A$12,'3. Variables'!$K134)</f>
        <v>623.73333333333346</v>
      </c>
      <c r="G122" s="233">
        <f>IF(G$2='3. Variables'!$A$2,'3. Variables'!$B134)+IF(G$2='3. Variables'!$A$3,'3. Variables'!$C134)+IF(G$2='3. Variables'!$A$4,'3. Variables'!$D134)+IF(G$2='3. Variables'!$A$5,'3. Variables'!$E134)+IF(G$2='3. Variables'!$A$6,'3. Variables'!$F134)+IF(G$2='3. Variables'!$A$7,'3. Variables'!$G134)+IF(G$2='3. Variables'!$A$8,'3. Variables'!$H134)+IF(G$2='3. Variables'!$A$9,'3. Variables'!$I134)+IF(G$2='3. Variables'!$A$10,'3. Variables'!$J134)+IF(G$2='3. Variables'!$A$11,'3. Variables'!$K134)+IF(G$2='3. Variables'!$A$12,'3. Variables'!$L134)</f>
        <v>0</v>
      </c>
      <c r="H122" s="422">
        <f>IF(H$2='3. Variables'!$A$2,'3. Variables'!$B134)+IF(H$2='3. Variables'!$A$3,'3. Variables'!$C134)+IF(H$2='3. Variables'!$A$4,'3. Variables'!$D134)+IF(H$2='3. Variables'!$A$5,'3. Variables'!$E134)+IF(H$2='3. Variables'!$A$6,'3. Variables'!$F134)+IF(H$2='3. Variables'!$A$7,'3. Variables'!$G134)+IF(H$2='3. Variables'!$A$8,'3. Variables'!$H134)+IF(H$2='3. Variables'!$A$9,'3. Variables'!$I134)+IF(H$2='3. Variables'!$A$10,'3. Variables'!$J134)+IF(H$2='3. Variables'!$A$11,'3. Variables'!$K134)+IF(H$2='3. Variables'!$A$12,'3. Variables'!$L134)</f>
        <v>31</v>
      </c>
      <c r="I122" s="422">
        <f>IF(I$2='3. Variables'!$A$2,'3. Variables'!$B134)+IF(I$2='3. Variables'!$A$3,'3. Variables'!$C134)+IF(I$2='3. Variables'!$A$4,'3. Variables'!$D134)+IF(I$2='3. Variables'!$A$5,'3. Variables'!$E134)+IF(I$2='3. Variables'!$A$6,'3. Variables'!$F134)+IF(I$2='3. Variables'!$A$7,'3. Variables'!$G134)+IF(I$2='3. Variables'!$A$8,'3. Variables'!$H134)+IF(I$2='3. Variables'!$A$9,'3. Variables'!$I134)+IF(I$2='3. Variables'!$A$10,'3. Variables'!$J134)+IF(I$2='3. Variables'!$A$11,'3. Variables'!$K134)+IF(I$2='3. Variables'!$A$12,'3. Variables'!$L134)</f>
        <v>336</v>
      </c>
      <c r="J122" s="233">
        <f>IF(J$2='3. Variables'!$A$2,'3. Variables'!$B134)+IF(J$2='3. Variables'!$A$3,'3. Variables'!$C134)+IF(J$2='3. Variables'!$A$4,'3. Variables'!$D134)+IF(J$2='3. Variables'!$A$5,'3. Variables'!$E134)+IF(J$2='3. Variables'!$A$6,'3. Variables'!$F134)+IF(J$2='3. Variables'!$A$7,'3. Variables'!$G134)+IF(J$2='3. Variables'!$A$8,'3. Variables'!$H134)+IF(J$2='3. Variables'!$A$9,'3. Variables'!$I134)+IF(J$2='3. Variables'!$A$10,'3. Variables'!$J134)+IF(J$2='3. Variables'!$A$11,'3. Variables'!$K134)+IF(J$2='3. Variables'!$A$12,'3. Variables'!$L134)</f>
        <v>714.3</v>
      </c>
      <c r="K122" s="233">
        <f>IF(K$2='3. Variables'!$A$2,'3. Variables'!$B134)+IF(K$2='3. Variables'!$A$3,'3. Variables'!$C134)+IF(K$2='3. Variables'!$A$4,'3. Variables'!$D134)+IF(K$2='3. Variables'!$A$5,'3. Variables'!$E134)+IF(K$2='3. Variables'!$A$6,'3. Variables'!$F134)+IF(K$2='3. Variables'!$A$7,'3. Variables'!$G134)+IF(K$2='3. Variables'!$A$8,'3. Variables'!$H134)+IF(K$2='3. Variables'!$A$9,'3. Variables'!$I134)+IF(K$2='3. Variables'!$A$10,'3. Variables'!$J134)+IF(K$2='3. Variables'!$A$11,'3. Variables'!$K134)+IF(K$2='3. Variables'!$A$12,'3. Variables'!$L134)</f>
        <v>2503707.2433599997</v>
      </c>
      <c r="L122" s="422">
        <v>120</v>
      </c>
      <c r="M122" s="231"/>
      <c r="N122" s="41"/>
      <c r="O122" s="222">
        <f t="shared" si="15"/>
        <v>9607674.2672940865</v>
      </c>
      <c r="P122" s="224">
        <f t="shared" si="16"/>
        <v>171916.12729408592</v>
      </c>
      <c r="Q122" s="228">
        <f t="shared" si="17"/>
        <v>1.8219641150539909E-2</v>
      </c>
      <c r="R122" s="226">
        <f t="shared" si="19"/>
        <v>1.8219641150539909E-2</v>
      </c>
      <c r="S122" s="6"/>
      <c r="T122"/>
    </row>
    <row r="123" spans="1:20">
      <c r="A123" s="51">
        <f>EOMONTH(A122,1)</f>
        <v>42035</v>
      </c>
      <c r="F123" s="234">
        <f>'4. Average Calcs for Variables'!B149</f>
        <v>773.57666666666671</v>
      </c>
      <c r="G123" s="234">
        <f>'4. Average Calcs for Variables'!C149</f>
        <v>0</v>
      </c>
      <c r="H123" s="416">
        <f>'4. Average Calcs for Variables'!G163</f>
        <v>31</v>
      </c>
      <c r="I123" s="416">
        <f>'4. Average Calcs for Variables'!F163</f>
        <v>336</v>
      </c>
      <c r="J123" s="431">
        <f>'4. Average Calcs for Variables'!H122</f>
        <v>715.42862318840571</v>
      </c>
      <c r="K123" s="431">
        <f>'4. Average Calcs for Variables'!K122</f>
        <v>3453938.6993162613</v>
      </c>
      <c r="L123" s="4"/>
      <c r="M123" s="231"/>
      <c r="N123" s="30"/>
      <c r="O123" s="221">
        <f t="shared" si="15"/>
        <v>10315927.035493944</v>
      </c>
      <c r="P123" s="400"/>
      <c r="Q123" s="401"/>
      <c r="R123" s="77">
        <f>AVERAGE(R3:R122)</f>
        <v>2.1735123881184627E-2</v>
      </c>
      <c r="S123" s="86" t="s">
        <v>52</v>
      </c>
    </row>
    <row r="124" spans="1:20">
      <c r="A124" s="51">
        <f t="shared" si="18"/>
        <v>42063</v>
      </c>
      <c r="F124" s="234">
        <f>'4. Average Calcs for Variables'!B150</f>
        <v>712.63666666666666</v>
      </c>
      <c r="G124" s="234">
        <f>'4. Average Calcs for Variables'!C150</f>
        <v>0</v>
      </c>
      <c r="H124" s="416">
        <f>'4. Average Calcs for Variables'!G164</f>
        <v>28</v>
      </c>
      <c r="I124" s="416">
        <f>'4. Average Calcs for Variables'!F164</f>
        <v>304</v>
      </c>
      <c r="J124" s="431">
        <f>'4. Average Calcs for Variables'!H123</f>
        <v>716.8155797101449</v>
      </c>
      <c r="K124" s="431">
        <f>'4. Average Calcs for Variables'!K123</f>
        <v>3462428.4877104419</v>
      </c>
      <c r="L124" s="4"/>
      <c r="M124" s="231"/>
      <c r="N124" s="30"/>
      <c r="O124" s="221">
        <f t="shared" si="15"/>
        <v>9626845.041780185</v>
      </c>
      <c r="P124"/>
      <c r="Q124"/>
    </row>
    <row r="125" spans="1:20">
      <c r="A125" s="51">
        <f t="shared" si="18"/>
        <v>42094</v>
      </c>
      <c r="F125" s="234">
        <f>'4. Average Calcs for Variables'!B151</f>
        <v>617.94555555555542</v>
      </c>
      <c r="G125" s="234">
        <f>'4. Average Calcs for Variables'!C151</f>
        <v>0.34</v>
      </c>
      <c r="H125" s="416">
        <f>'4. Average Calcs for Variables'!G165</f>
        <v>31</v>
      </c>
      <c r="I125" s="416">
        <f>'4. Average Calcs for Variables'!F165</f>
        <v>352</v>
      </c>
      <c r="J125" s="431">
        <f>'4. Average Calcs for Variables'!H124</f>
        <v>718.20253623188398</v>
      </c>
      <c r="K125" s="431">
        <f>'4. Average Calcs for Variables'!K124</f>
        <v>3470918.276104623</v>
      </c>
      <c r="L125" s="4"/>
      <c r="M125" s="231"/>
      <c r="N125" s="30"/>
      <c r="O125" s="221">
        <f t="shared" si="15"/>
        <v>10009810.206598835</v>
      </c>
      <c r="P125"/>
      <c r="Q125"/>
    </row>
    <row r="126" spans="1:20">
      <c r="A126" s="51">
        <f t="shared" si="18"/>
        <v>42124</v>
      </c>
      <c r="F126" s="234">
        <f>'4. Average Calcs for Variables'!B152</f>
        <v>365.98666666666662</v>
      </c>
      <c r="G126" s="234">
        <f>'4. Average Calcs for Variables'!C152</f>
        <v>0.26</v>
      </c>
      <c r="H126" s="416">
        <f>'4. Average Calcs for Variables'!G166</f>
        <v>30</v>
      </c>
      <c r="I126" s="416">
        <f>'4. Average Calcs for Variables'!F166</f>
        <v>320</v>
      </c>
      <c r="J126" s="431">
        <f>'4. Average Calcs for Variables'!H125</f>
        <v>719.58949275362306</v>
      </c>
      <c r="K126" s="431">
        <f>'4. Average Calcs for Variables'!K125</f>
        <v>3479408.0644988036</v>
      </c>
      <c r="M126" s="231"/>
      <c r="N126" s="30"/>
      <c r="O126" s="221">
        <f t="shared" si="15"/>
        <v>9075584.2621601801</v>
      </c>
      <c r="P126"/>
      <c r="Q126"/>
    </row>
    <row r="127" spans="1:20">
      <c r="A127" s="51">
        <f t="shared" si="18"/>
        <v>42155</v>
      </c>
      <c r="F127" s="234">
        <f>'4. Average Calcs for Variables'!B153</f>
        <v>186.03666666666666</v>
      </c>
      <c r="G127" s="234">
        <f>'4. Average Calcs for Variables'!C153</f>
        <v>12.07</v>
      </c>
      <c r="H127" s="416">
        <f>'4. Average Calcs for Variables'!G167</f>
        <v>31</v>
      </c>
      <c r="I127" s="416">
        <f>'4. Average Calcs for Variables'!F167</f>
        <v>320</v>
      </c>
      <c r="J127" s="431">
        <f>'4. Average Calcs for Variables'!H126</f>
        <v>720.97644927536226</v>
      </c>
      <c r="K127" s="431">
        <f>'4. Average Calcs for Variables'!K126</f>
        <v>3487897.8528929846</v>
      </c>
      <c r="M127" s="231"/>
      <c r="N127" s="30"/>
      <c r="O127" s="221">
        <f t="shared" si="15"/>
        <v>8843623.8138142042</v>
      </c>
      <c r="P127"/>
      <c r="Q127"/>
    </row>
    <row r="128" spans="1:20">
      <c r="A128" s="51">
        <f t="shared" si="18"/>
        <v>42185</v>
      </c>
      <c r="F128" s="234">
        <f>'4. Average Calcs for Variables'!B154</f>
        <v>57.063333333333333</v>
      </c>
      <c r="G128" s="234">
        <f>'4. Average Calcs for Variables'!C154</f>
        <v>40.56</v>
      </c>
      <c r="H128" s="416">
        <f>'4. Average Calcs for Variables'!G168</f>
        <v>30</v>
      </c>
      <c r="I128" s="416">
        <f>'4. Average Calcs for Variables'!F168</f>
        <v>352</v>
      </c>
      <c r="J128" s="431">
        <f>'4. Average Calcs for Variables'!H127</f>
        <v>722.36340579710134</v>
      </c>
      <c r="K128" s="431">
        <f>'4. Average Calcs for Variables'!K127</f>
        <v>3496387.6412871657</v>
      </c>
      <c r="M128" s="231"/>
      <c r="N128" s="30"/>
      <c r="O128" s="221">
        <f t="shared" si="15"/>
        <v>8787340.1332189329</v>
      </c>
      <c r="P128"/>
      <c r="Q128"/>
    </row>
    <row r="129" spans="1:16">
      <c r="A129" s="51">
        <f t="shared" si="18"/>
        <v>42216</v>
      </c>
      <c r="F129" s="234">
        <f>'4. Average Calcs for Variables'!B155</f>
        <v>23.23</v>
      </c>
      <c r="G129" s="234">
        <f>'4. Average Calcs for Variables'!C155</f>
        <v>68.02</v>
      </c>
      <c r="H129" s="416">
        <f>'4. Average Calcs for Variables'!G169</f>
        <v>31</v>
      </c>
      <c r="I129" s="416">
        <f>'4. Average Calcs for Variables'!F169</f>
        <v>336</v>
      </c>
      <c r="J129" s="431">
        <f>'4. Average Calcs for Variables'!H128</f>
        <v>723.75036231884042</v>
      </c>
      <c r="K129" s="431">
        <f>'4. Average Calcs for Variables'!K128</f>
        <v>3504877.4296813463</v>
      </c>
      <c r="M129" s="231"/>
      <c r="N129" s="30"/>
      <c r="O129" s="221">
        <f t="shared" si="15"/>
        <v>8994473.0745696519</v>
      </c>
    </row>
    <row r="130" spans="1:16">
      <c r="A130" s="51">
        <f t="shared" si="18"/>
        <v>42247</v>
      </c>
      <c r="F130" s="234">
        <f>'4. Average Calcs for Variables'!B156</f>
        <v>28.303333333333335</v>
      </c>
      <c r="G130" s="234">
        <f>'4. Average Calcs for Variables'!C156</f>
        <v>48.4</v>
      </c>
      <c r="H130" s="416">
        <f>'4. Average Calcs for Variables'!G170</f>
        <v>31</v>
      </c>
      <c r="I130" s="416">
        <f>'4. Average Calcs for Variables'!F170</f>
        <v>320</v>
      </c>
      <c r="J130" s="431">
        <f>'4. Average Calcs for Variables'!H129</f>
        <v>725.13731884057961</v>
      </c>
      <c r="K130" s="431">
        <f>'4. Average Calcs for Variables'!K129</f>
        <v>3513367.2180755269</v>
      </c>
      <c r="M130" s="231"/>
      <c r="N130" s="30"/>
      <c r="O130" s="221">
        <f t="shared" si="15"/>
        <v>8772678.7849195059</v>
      </c>
    </row>
    <row r="131" spans="1:16">
      <c r="A131" s="51">
        <f t="shared" si="18"/>
        <v>42277</v>
      </c>
      <c r="F131" s="234">
        <f>'4. Average Calcs for Variables'!B157</f>
        <v>113.44333333333334</v>
      </c>
      <c r="G131" s="234">
        <f>'4. Average Calcs for Variables'!C157</f>
        <v>14.790000000000001</v>
      </c>
      <c r="H131" s="416">
        <f>'4. Average Calcs for Variables'!G171</f>
        <v>30</v>
      </c>
      <c r="I131" s="416">
        <f>'4. Average Calcs for Variables'!F171</f>
        <v>336</v>
      </c>
      <c r="J131" s="431">
        <f>'4. Average Calcs for Variables'!H130</f>
        <v>726.5242753623188</v>
      </c>
      <c r="K131" s="431">
        <f>'4. Average Calcs for Variables'!K130</f>
        <v>3521857.0064697079</v>
      </c>
      <c r="M131" s="231"/>
      <c r="N131" s="30"/>
      <c r="O131" s="221">
        <f t="shared" si="15"/>
        <v>8668521.1129837092</v>
      </c>
    </row>
    <row r="132" spans="1:16">
      <c r="A132" s="51">
        <f t="shared" si="18"/>
        <v>42308</v>
      </c>
      <c r="F132" s="234">
        <f>'4. Average Calcs for Variables'!B158</f>
        <v>292.25888888888886</v>
      </c>
      <c r="G132" s="234">
        <f>'4. Average Calcs for Variables'!C158</f>
        <v>2.4900000000000002</v>
      </c>
      <c r="H132" s="416">
        <f>'4. Average Calcs for Variables'!G172</f>
        <v>31</v>
      </c>
      <c r="I132" s="416">
        <f>'4. Average Calcs for Variables'!F172</f>
        <v>336</v>
      </c>
      <c r="J132" s="431">
        <f>'4. Average Calcs for Variables'!H131</f>
        <v>727.91123188405788</v>
      </c>
      <c r="K132" s="431">
        <f>'4. Average Calcs for Variables'!K131</f>
        <v>3530346.794863889</v>
      </c>
      <c r="M132" s="231"/>
      <c r="N132" s="30"/>
      <c r="O132" s="221">
        <f t="shared" ref="O132:O146" si="20">$U$18+$U$19*F132+$U$20*G132+$U$21*H132+$U$22*I132+$U$23*J132+$U$24*K132+$U$25*L132</f>
        <v>9170648.6336924974</v>
      </c>
    </row>
    <row r="133" spans="1:16">
      <c r="A133" s="51">
        <f t="shared" si="18"/>
        <v>42338</v>
      </c>
      <c r="F133" s="234">
        <f>'4. Average Calcs for Variables'!B159</f>
        <v>475.49222222222215</v>
      </c>
      <c r="G133" s="234">
        <f>'4. Average Calcs for Variables'!C159</f>
        <v>0</v>
      </c>
      <c r="H133" s="416">
        <f>'4. Average Calcs for Variables'!G173</f>
        <v>30</v>
      </c>
      <c r="I133" s="416">
        <f>'4. Average Calcs for Variables'!F173</f>
        <v>320</v>
      </c>
      <c r="J133" s="431">
        <f>'4. Average Calcs for Variables'!H132</f>
        <v>729.29818840579696</v>
      </c>
      <c r="K133" s="431">
        <f>'4. Average Calcs for Variables'!K132</f>
        <v>3538836.5832580696</v>
      </c>
      <c r="M133" s="231"/>
      <c r="N133" s="30"/>
      <c r="O133" s="221">
        <f t="shared" si="20"/>
        <v>9434276.4080767985</v>
      </c>
      <c r="P133" s="237" t="s">
        <v>140</v>
      </c>
    </row>
    <row r="134" spans="1:16">
      <c r="A134" s="183">
        <f t="shared" si="18"/>
        <v>42369</v>
      </c>
      <c r="B134" s="184"/>
      <c r="C134" s="184"/>
      <c r="D134" s="184"/>
      <c r="E134" s="184"/>
      <c r="F134" s="230">
        <f>'4. Average Calcs for Variables'!B160</f>
        <v>675.59333333333336</v>
      </c>
      <c r="G134" s="230">
        <f>'4. Average Calcs for Variables'!C160</f>
        <v>0</v>
      </c>
      <c r="H134" s="417">
        <f>'4. Average Calcs for Variables'!G174</f>
        <v>31</v>
      </c>
      <c r="I134" s="417">
        <f>'4. Average Calcs for Variables'!F174</f>
        <v>336</v>
      </c>
      <c r="J134" s="433">
        <f>'4. Average Calcs for Variables'!H133</f>
        <v>730.68514492753616</v>
      </c>
      <c r="K134" s="433">
        <f>'4. Average Calcs for Variables'!K133</f>
        <v>3547326.3716522506</v>
      </c>
      <c r="L134" s="230"/>
      <c r="M134" s="231"/>
      <c r="N134" s="403"/>
      <c r="O134" s="222">
        <f t="shared" si="20"/>
        <v>10175216.890908927</v>
      </c>
      <c r="P134" s="236">
        <f>SUM(O123:O134)</f>
        <v>111874945.39821737</v>
      </c>
    </row>
    <row r="135" spans="1:16">
      <c r="A135" s="51">
        <f t="shared" si="18"/>
        <v>42400</v>
      </c>
      <c r="F135" s="234">
        <f>AVERAGE(F15,F27,F39,F51,F63,F75,F87,F99,F111,F123)</f>
        <v>768.00433333333331</v>
      </c>
      <c r="G135" s="234">
        <f>AVERAGE(G15,G27,G39,G51,G63,G75,G87,G99,G111,G123)</f>
        <v>0</v>
      </c>
      <c r="H135" s="416">
        <f>'4. Average Calcs for Variables'!G175</f>
        <v>31</v>
      </c>
      <c r="I135" s="416">
        <f>'4. Average Calcs for Variables'!F175</f>
        <v>320</v>
      </c>
      <c r="J135" s="431">
        <f>'4. Average Calcs for Variables'!H134</f>
        <v>732.07210144927524</v>
      </c>
      <c r="K135" s="431">
        <f>'4. Average Calcs for Variables'!K134</f>
        <v>3555816.1600464312</v>
      </c>
      <c r="M135" s="231"/>
      <c r="N135" s="30"/>
      <c r="O135" s="221">
        <f t="shared" si="20"/>
        <v>10350203.634716546</v>
      </c>
    </row>
    <row r="136" spans="1:16">
      <c r="A136" s="51">
        <f t="shared" si="18"/>
        <v>42429</v>
      </c>
      <c r="F136" s="234">
        <f t="shared" ref="F136:G136" si="21">AVERAGE(F16,F28,F40,F52,F64,F76,F88,F100,F112,F124)</f>
        <v>714.80033333333336</v>
      </c>
      <c r="G136" s="234">
        <f t="shared" si="21"/>
        <v>0</v>
      </c>
      <c r="H136" s="416">
        <f>'4. Average Calcs for Variables'!G176</f>
        <v>29</v>
      </c>
      <c r="I136" s="416">
        <f>'4. Average Calcs for Variables'!F176</f>
        <v>320</v>
      </c>
      <c r="J136" s="431">
        <f>'4. Average Calcs for Variables'!H135</f>
        <v>733.45905797101432</v>
      </c>
      <c r="K136" s="431">
        <f>'4. Average Calcs for Variables'!K135</f>
        <v>3564305.9484406123</v>
      </c>
      <c r="M136" s="231"/>
      <c r="N136" s="30"/>
      <c r="O136" s="221">
        <f t="shared" si="20"/>
        <v>9965085.1545293089</v>
      </c>
    </row>
    <row r="137" spans="1:16">
      <c r="A137" s="51">
        <f t="shared" si="18"/>
        <v>42460</v>
      </c>
      <c r="F137" s="234">
        <f t="shared" ref="F137:G137" si="22">AVERAGE(F17,F29,F41,F53,F65,F77,F89,F101,F113,F125)</f>
        <v>608.93011111111093</v>
      </c>
      <c r="G137" s="234">
        <f t="shared" si="22"/>
        <v>0.374</v>
      </c>
      <c r="H137" s="416">
        <f>'4. Average Calcs for Variables'!G177</f>
        <v>31</v>
      </c>
      <c r="I137" s="416">
        <f>'4. Average Calcs for Variables'!F177</f>
        <v>336</v>
      </c>
      <c r="J137" s="431">
        <f>'4. Average Calcs for Variables'!H136</f>
        <v>734.84601449275351</v>
      </c>
      <c r="K137" s="431">
        <f>'4. Average Calcs for Variables'!K136</f>
        <v>3572795.7368347934</v>
      </c>
      <c r="M137" s="231"/>
      <c r="N137" s="30"/>
      <c r="O137" s="221">
        <f t="shared" si="20"/>
        <v>10035352.938498674</v>
      </c>
    </row>
    <row r="138" spans="1:16">
      <c r="A138" s="51">
        <f t="shared" si="18"/>
        <v>42490</v>
      </c>
      <c r="F138" s="234">
        <f t="shared" ref="F138:G138" si="23">AVERAGE(F18,F30,F42,F54,F66,F78,F90,F102,F114,F126)</f>
        <v>366.82533333333333</v>
      </c>
      <c r="G138" s="234">
        <f t="shared" si="23"/>
        <v>0.26600000000000001</v>
      </c>
      <c r="H138" s="416">
        <f>'4. Average Calcs for Variables'!G178</f>
        <v>30</v>
      </c>
      <c r="I138" s="416">
        <f>'4. Average Calcs for Variables'!F178</f>
        <v>336</v>
      </c>
      <c r="J138" s="431">
        <f>'4. Average Calcs for Variables'!H137</f>
        <v>736.2329710144927</v>
      </c>
      <c r="K138" s="431">
        <f>'4. Average Calcs for Variables'!K137</f>
        <v>3581285.5252289739</v>
      </c>
      <c r="M138" s="231"/>
      <c r="N138" s="30"/>
      <c r="O138" s="221">
        <f t="shared" si="20"/>
        <v>9282292.2102294881</v>
      </c>
    </row>
    <row r="139" spans="1:16">
      <c r="A139" s="51">
        <f t="shared" ref="A139:A146" si="24">EOMONTH(A138,1)</f>
        <v>42521</v>
      </c>
      <c r="F139" s="234">
        <f t="shared" ref="F139:G139" si="25">AVERAGE(F19,F31,F43,F55,F67,F79,F91,F103,F115,F127)</f>
        <v>180.19033333333331</v>
      </c>
      <c r="G139" s="234">
        <f t="shared" si="25"/>
        <v>13.217000000000002</v>
      </c>
      <c r="H139" s="416">
        <f>'4. Average Calcs for Variables'!G179</f>
        <v>31</v>
      </c>
      <c r="I139" s="416">
        <f>'4. Average Calcs for Variables'!F179</f>
        <v>336</v>
      </c>
      <c r="J139" s="431">
        <f>'4. Average Calcs for Variables'!H138</f>
        <v>737.61992753623178</v>
      </c>
      <c r="K139" s="431">
        <f>'4. Average Calcs for Variables'!K138</f>
        <v>3589775.3136231545</v>
      </c>
      <c r="M139" s="231"/>
      <c r="N139" s="30"/>
      <c r="O139" s="221">
        <f t="shared" si="20"/>
        <v>9042571.5538656786</v>
      </c>
    </row>
    <row r="140" spans="1:16">
      <c r="A140" s="51">
        <f t="shared" si="24"/>
        <v>42551</v>
      </c>
      <c r="F140" s="234">
        <f t="shared" ref="F140:G140" si="26">AVERAGE(F20,F32,F44,F56,F68,F80,F92,F104,F116,F128)</f>
        <v>60.079666666666661</v>
      </c>
      <c r="G140" s="234">
        <f t="shared" si="26"/>
        <v>34.766000000000005</v>
      </c>
      <c r="H140" s="416">
        <f>'4. Average Calcs for Variables'!G180</f>
        <v>30</v>
      </c>
      <c r="I140" s="416">
        <f>'4. Average Calcs for Variables'!F180</f>
        <v>352</v>
      </c>
      <c r="J140" s="431">
        <f>'4. Average Calcs for Variables'!H139</f>
        <v>739.00688405797086</v>
      </c>
      <c r="K140" s="431">
        <f>'4. Average Calcs for Variables'!K139</f>
        <v>3598265.1020173356</v>
      </c>
      <c r="M140" s="231"/>
      <c r="N140" s="30"/>
      <c r="O140" s="221">
        <f t="shared" si="20"/>
        <v>8872345.7456320021</v>
      </c>
    </row>
    <row r="141" spans="1:16">
      <c r="A141" s="51">
        <f t="shared" si="24"/>
        <v>42582</v>
      </c>
      <c r="F141" s="234">
        <f t="shared" ref="F141:G141" si="27">AVERAGE(F21,F33,F45,F57,F69,F81,F93,F105,F117,F129)</f>
        <v>24.192999999999998</v>
      </c>
      <c r="G141" s="234">
        <f t="shared" si="27"/>
        <v>66.292000000000002</v>
      </c>
      <c r="H141" s="416">
        <f>'4. Average Calcs for Variables'!G181</f>
        <v>31</v>
      </c>
      <c r="I141" s="416">
        <f>'4. Average Calcs for Variables'!F181</f>
        <v>320</v>
      </c>
      <c r="J141" s="431">
        <f>'4. Average Calcs for Variables'!H140</f>
        <v>740.39384057971006</v>
      </c>
      <c r="K141" s="431">
        <f>'4. Average Calcs for Variables'!K140</f>
        <v>3606754.8904115167</v>
      </c>
      <c r="M141" s="231"/>
      <c r="N141" s="30"/>
      <c r="O141" s="221">
        <f t="shared" si="20"/>
        <v>9031095.4836029466</v>
      </c>
    </row>
    <row r="142" spans="1:16">
      <c r="A142" s="51">
        <f t="shared" si="24"/>
        <v>42613</v>
      </c>
      <c r="F142" s="234">
        <f t="shared" ref="F142:G142" si="28">AVERAGE(F22,F34,F46,F58,F70,F82,F94,F106,F118,F130)</f>
        <v>29.95366666666667</v>
      </c>
      <c r="G142" s="234">
        <f t="shared" si="28"/>
        <v>47.029999999999994</v>
      </c>
      <c r="H142" s="416">
        <f>'4. Average Calcs for Variables'!G182</f>
        <v>31</v>
      </c>
      <c r="I142" s="416">
        <f>'4. Average Calcs for Variables'!F182</f>
        <v>352</v>
      </c>
      <c r="J142" s="431">
        <f>'4. Average Calcs for Variables'!H141</f>
        <v>741.78079710144914</v>
      </c>
      <c r="K142" s="431">
        <f>'4. Average Calcs for Variables'!K141</f>
        <v>3615244.6788056977</v>
      </c>
      <c r="M142" s="231"/>
      <c r="N142" s="30"/>
      <c r="O142" s="221">
        <f t="shared" si="20"/>
        <v>9047529.8193119243</v>
      </c>
    </row>
    <row r="143" spans="1:16">
      <c r="A143" s="51">
        <f t="shared" si="24"/>
        <v>42643</v>
      </c>
      <c r="F143" s="234">
        <f t="shared" ref="F143:G143" si="29">AVERAGE(F23,F35,F47,F59,F71,F83,F95,F107,F119,F131)</f>
        <v>117.96766666666667</v>
      </c>
      <c r="G143" s="234">
        <f t="shared" si="29"/>
        <v>14.008999999999997</v>
      </c>
      <c r="H143" s="416">
        <f>'4. Average Calcs for Variables'!G183</f>
        <v>30</v>
      </c>
      <c r="I143" s="416">
        <f>'4. Average Calcs for Variables'!F183</f>
        <v>336</v>
      </c>
      <c r="J143" s="431">
        <f>'4. Average Calcs for Variables'!H142</f>
        <v>743.16775362318833</v>
      </c>
      <c r="K143" s="431">
        <f>'4. Average Calcs for Variables'!K142</f>
        <v>3623734.4671998783</v>
      </c>
      <c r="M143" s="231"/>
      <c r="N143" s="30"/>
      <c r="O143" s="221">
        <f t="shared" si="20"/>
        <v>8800368.3094556555</v>
      </c>
    </row>
    <row r="144" spans="1:16">
      <c r="A144" s="51">
        <f t="shared" si="24"/>
        <v>42674</v>
      </c>
      <c r="F144" s="234">
        <f t="shared" ref="F144:G144" si="30">AVERAGE(F24,F36,F48,F60,F72,F84,F96,F108,F120,F132)</f>
        <v>294.12477777777781</v>
      </c>
      <c r="G144" s="234">
        <f t="shared" si="30"/>
        <v>1.7990000000000002</v>
      </c>
      <c r="H144" s="416">
        <f>'4. Average Calcs for Variables'!G184</f>
        <v>31</v>
      </c>
      <c r="I144" s="416">
        <f>'4. Average Calcs for Variables'!F184</f>
        <v>320</v>
      </c>
      <c r="J144" s="431">
        <f>'4. Average Calcs for Variables'!H143</f>
        <v>744.55471014492741</v>
      </c>
      <c r="K144" s="431">
        <f>'4. Average Calcs for Variables'!K143</f>
        <v>3632224.2555940589</v>
      </c>
      <c r="M144" s="231"/>
      <c r="N144" s="30"/>
      <c r="O144" s="221">
        <f t="shared" si="20"/>
        <v>9218509.7117017657</v>
      </c>
    </row>
    <row r="145" spans="1:20">
      <c r="A145" s="122">
        <f t="shared" si="24"/>
        <v>42704</v>
      </c>
      <c r="B145" s="118"/>
      <c r="C145" s="118"/>
      <c r="D145" s="118"/>
      <c r="E145" s="118"/>
      <c r="F145" s="234">
        <f t="shared" ref="F145:G145" si="31">AVERAGE(F25,F37,F49,F61,F73,F85,F97,F109,F121,F133)</f>
        <v>478.49144444444437</v>
      </c>
      <c r="G145" s="234">
        <f t="shared" si="31"/>
        <v>0</v>
      </c>
      <c r="H145" s="416">
        <f>'4. Average Calcs for Variables'!G185</f>
        <v>30</v>
      </c>
      <c r="I145" s="416">
        <f>'4. Average Calcs for Variables'!F185</f>
        <v>336</v>
      </c>
      <c r="J145" s="431">
        <f>'4. Average Calcs for Variables'!H144</f>
        <v>745.94166666666661</v>
      </c>
      <c r="K145" s="431">
        <f>'4. Average Calcs for Variables'!K144</f>
        <v>3640714.04398824</v>
      </c>
      <c r="M145" s="231"/>
      <c r="N145" s="30"/>
      <c r="O145" s="221">
        <f t="shared" si="20"/>
        <v>9646596.0659430269</v>
      </c>
      <c r="P145" s="237" t="s">
        <v>141</v>
      </c>
    </row>
    <row r="146" spans="1:20">
      <c r="A146" s="121">
        <f t="shared" si="24"/>
        <v>42735</v>
      </c>
      <c r="B146" s="111"/>
      <c r="C146" s="111"/>
      <c r="D146" s="111"/>
      <c r="E146" s="111"/>
      <c r="F146" s="234">
        <f t="shared" ref="F146:G146" si="32">AVERAGE(F26,F38,F50,F62,F74,F86,F98,F110,F122,F134)</f>
        <v>670.97266666666656</v>
      </c>
      <c r="G146" s="234">
        <f t="shared" si="32"/>
        <v>0</v>
      </c>
      <c r="H146" s="418">
        <f>'4. Average Calcs for Variables'!G186</f>
        <v>31</v>
      </c>
      <c r="I146" s="418">
        <f>'4. Average Calcs for Variables'!F186</f>
        <v>320</v>
      </c>
      <c r="J146" s="432">
        <f>'4. Average Calcs for Variables'!H145</f>
        <v>747.32862318840569</v>
      </c>
      <c r="K146" s="432">
        <f>'4. Average Calcs for Variables'!K145</f>
        <v>3649203.832382421</v>
      </c>
      <c r="L146" s="235"/>
      <c r="M146" s="231"/>
      <c r="N146" s="30"/>
      <c r="O146" s="222">
        <f t="shared" si="20"/>
        <v>10211987.908438366</v>
      </c>
      <c r="P146" s="236">
        <f>SUM(O135:O146)</f>
        <v>113503938.53592539</v>
      </c>
    </row>
    <row r="147" spans="1:20">
      <c r="A147" s="21"/>
      <c r="B147" s="124" t="s">
        <v>102</v>
      </c>
      <c r="C147" s="124"/>
      <c r="D147" s="124"/>
      <c r="E147" s="124"/>
      <c r="F147" s="128" t="s">
        <v>104</v>
      </c>
      <c r="G147" s="128" t="s">
        <v>104</v>
      </c>
      <c r="H147" s="128" t="s">
        <v>143</v>
      </c>
      <c r="I147" s="128" t="s">
        <v>143</v>
      </c>
      <c r="J147" s="128" t="s">
        <v>159</v>
      </c>
      <c r="K147" s="128" t="s">
        <v>150</v>
      </c>
      <c r="L147" s="231"/>
      <c r="M147" s="231"/>
    </row>
    <row r="148" spans="1:20">
      <c r="A148" s="21"/>
      <c r="B148" s="124" t="s">
        <v>103</v>
      </c>
      <c r="C148" s="124"/>
      <c r="D148" s="124"/>
      <c r="E148" s="124"/>
      <c r="F148" s="128" t="s">
        <v>104</v>
      </c>
      <c r="G148" s="128" t="s">
        <v>104</v>
      </c>
      <c r="H148" s="128" t="s">
        <v>143</v>
      </c>
      <c r="I148" s="128" t="s">
        <v>143</v>
      </c>
      <c r="J148" s="128" t="s">
        <v>159</v>
      </c>
      <c r="K148" s="128" t="s">
        <v>150</v>
      </c>
      <c r="L148" s="231"/>
      <c r="O148" s="79">
        <f>SUM(O3:O146)</f>
        <v>1259494385.7041435</v>
      </c>
    </row>
    <row r="149" spans="1:20">
      <c r="A149" s="21"/>
      <c r="B149" s="113"/>
      <c r="C149" s="113"/>
      <c r="D149" s="113"/>
      <c r="E149" s="113"/>
      <c r="F149" s="128"/>
      <c r="G149" s="128"/>
      <c r="H149" s="128"/>
      <c r="I149" s="128"/>
      <c r="J149" s="128"/>
      <c r="K149" s="128"/>
      <c r="L149" s="128"/>
      <c r="M149" s="128"/>
      <c r="O149" s="20"/>
      <c r="P149" s="42"/>
      <c r="Q149" s="42"/>
      <c r="R149" s="42"/>
      <c r="S149" s="42"/>
      <c r="T149" s="42"/>
    </row>
    <row r="150" spans="1:20">
      <c r="F150" s="44"/>
      <c r="G150" s="44"/>
      <c r="I150" s="44"/>
      <c r="J150" s="44"/>
      <c r="N150" s="30"/>
      <c r="O150" s="42"/>
      <c r="P150" s="42"/>
    </row>
    <row r="151" spans="1:20">
      <c r="F151" s="44"/>
      <c r="G151" s="44"/>
      <c r="I151" s="44"/>
      <c r="J151" s="44"/>
      <c r="N151" s="30"/>
      <c r="O151" s="42"/>
      <c r="P151" s="42"/>
    </row>
    <row r="152" spans="1:20">
      <c r="F152" s="44"/>
      <c r="G152" s="44"/>
      <c r="I152" s="44"/>
      <c r="J152" s="44"/>
      <c r="N152" s="30"/>
      <c r="O152" s="42"/>
      <c r="P152" s="42"/>
    </row>
    <row r="153" spans="1:20">
      <c r="F153" s="44"/>
      <c r="G153" s="44"/>
      <c r="I153" s="44"/>
      <c r="J153" s="44"/>
      <c r="N153" s="30"/>
      <c r="O153" s="42"/>
      <c r="P153" s="42"/>
    </row>
    <row r="154" spans="1:20">
      <c r="F154" s="44"/>
      <c r="G154" s="44"/>
      <c r="I154" s="44"/>
      <c r="J154" s="44"/>
      <c r="N154" s="30"/>
      <c r="O154" s="42"/>
      <c r="P154" s="42"/>
    </row>
    <row r="155" spans="1:20">
      <c r="F155" s="44"/>
      <c r="G155" s="44"/>
      <c r="I155" s="44"/>
      <c r="J155" s="44"/>
      <c r="N155" s="30"/>
      <c r="O155" s="42"/>
      <c r="P155" s="42"/>
    </row>
    <row r="156" spans="1:20">
      <c r="F156" s="44"/>
      <c r="G156" s="44"/>
      <c r="I156" s="44"/>
      <c r="J156" s="44"/>
      <c r="N156" s="30"/>
      <c r="O156" s="42"/>
      <c r="P156" s="42"/>
    </row>
    <row r="157" spans="1:20">
      <c r="F157" s="44"/>
      <c r="G157" s="44"/>
      <c r="I157" s="44"/>
      <c r="J157" s="44"/>
      <c r="N157" s="30"/>
      <c r="O157" s="42"/>
      <c r="P157" s="42"/>
    </row>
    <row r="158" spans="1:20">
      <c r="F158" s="44"/>
      <c r="G158" s="44"/>
      <c r="I158" s="44"/>
      <c r="J158" s="44"/>
      <c r="N158" s="30"/>
      <c r="O158" s="42"/>
      <c r="P158" s="42"/>
    </row>
    <row r="159" spans="1:20">
      <c r="F159" s="44"/>
      <c r="G159" s="44"/>
      <c r="I159" s="44"/>
      <c r="J159" s="44"/>
      <c r="N159" s="30"/>
      <c r="O159" s="42"/>
      <c r="P159" s="42"/>
    </row>
    <row r="160" spans="1:20">
      <c r="F160" s="44"/>
      <c r="G160" s="44"/>
      <c r="I160" s="44"/>
      <c r="J160" s="44"/>
      <c r="N160" s="30"/>
      <c r="O160" s="42"/>
      <c r="P160" s="42"/>
    </row>
    <row r="161" spans="6:17">
      <c r="F161" s="44"/>
      <c r="G161" s="44"/>
      <c r="I161" s="44"/>
      <c r="J161" s="44"/>
      <c r="N161" s="30"/>
      <c r="O161" s="42"/>
      <c r="P161" s="42"/>
      <c r="Q161" s="20"/>
    </row>
    <row r="162" spans="6:17">
      <c r="F162" s="44"/>
      <c r="G162" s="44"/>
      <c r="I162" s="44"/>
      <c r="J162" s="44"/>
      <c r="O162" s="42"/>
      <c r="P162" s="42"/>
    </row>
    <row r="163" spans="6:17">
      <c r="F163" s="44"/>
      <c r="G163" s="44"/>
      <c r="I163" s="44"/>
      <c r="J163" s="44"/>
      <c r="O163" s="42"/>
      <c r="P163" s="42"/>
    </row>
    <row r="164" spans="6:17">
      <c r="F164" s="44"/>
      <c r="G164" s="44"/>
      <c r="I164" s="44"/>
      <c r="J164" s="44"/>
      <c r="N164" s="30"/>
      <c r="O164" s="42"/>
      <c r="P164" s="42"/>
    </row>
    <row r="165" spans="6:17">
      <c r="F165" s="44"/>
      <c r="G165" s="44"/>
      <c r="I165" s="44"/>
      <c r="J165" s="44"/>
      <c r="N165" s="30"/>
      <c r="O165" s="42"/>
      <c r="P165" s="42"/>
    </row>
    <row r="166" spans="6:17">
      <c r="F166" s="44"/>
      <c r="G166" s="44"/>
      <c r="I166" s="44"/>
      <c r="J166" s="44"/>
      <c r="N166" s="30"/>
      <c r="O166" s="42"/>
      <c r="P166" s="42"/>
    </row>
    <row r="167" spans="6:17">
      <c r="F167" s="44"/>
      <c r="G167" s="44"/>
      <c r="I167" s="44"/>
      <c r="J167" s="44"/>
      <c r="N167" s="30"/>
      <c r="O167" s="42"/>
      <c r="P167" s="42"/>
    </row>
    <row r="168" spans="6:17">
      <c r="F168" s="44"/>
      <c r="G168" s="44"/>
      <c r="I168" s="44"/>
      <c r="J168" s="44"/>
      <c r="N168" s="30"/>
      <c r="O168" s="42"/>
      <c r="P168" s="42"/>
    </row>
    <row r="169" spans="6:17">
      <c r="F169" s="44"/>
      <c r="G169" s="44"/>
      <c r="I169" s="44"/>
      <c r="J169" s="44"/>
      <c r="N169" s="30"/>
      <c r="O169" s="42"/>
      <c r="P169" s="42"/>
    </row>
    <row r="170" spans="6:17">
      <c r="F170" s="44"/>
      <c r="G170" s="44"/>
      <c r="I170" s="44"/>
      <c r="J170" s="44"/>
      <c r="N170" s="30"/>
      <c r="O170" s="42"/>
      <c r="P170" s="42"/>
    </row>
    <row r="171" spans="6:17">
      <c r="F171" s="44"/>
      <c r="G171" s="44"/>
      <c r="I171" s="44"/>
      <c r="J171" s="44"/>
      <c r="N171" s="30"/>
      <c r="O171" s="42"/>
      <c r="P171" s="42"/>
    </row>
    <row r="172" spans="6:17">
      <c r="F172" s="44"/>
      <c r="G172" s="44"/>
      <c r="I172" s="44"/>
      <c r="J172" s="44"/>
      <c r="N172" s="30"/>
      <c r="O172" s="42"/>
      <c r="P172" s="42"/>
    </row>
    <row r="173" spans="6:17">
      <c r="F173" s="44"/>
      <c r="G173" s="44"/>
      <c r="I173" s="44"/>
      <c r="J173" s="44"/>
      <c r="N173" s="30"/>
      <c r="O173" s="42"/>
      <c r="P173" s="42"/>
    </row>
    <row r="174" spans="6:17">
      <c r="F174" s="44"/>
      <c r="G174" s="44"/>
      <c r="I174" s="44"/>
      <c r="J174" s="44"/>
      <c r="N174" s="30"/>
      <c r="O174" s="42"/>
      <c r="P174" s="42"/>
    </row>
    <row r="175" spans="6:17">
      <c r="F175" s="44"/>
      <c r="G175" s="44"/>
      <c r="I175" s="44"/>
      <c r="J175" s="44"/>
      <c r="N175" s="30"/>
      <c r="O175" s="42"/>
      <c r="P175" s="42"/>
    </row>
    <row r="176" spans="6:17">
      <c r="F176" s="44"/>
      <c r="G176" s="44"/>
      <c r="I176" s="44"/>
      <c r="J176" s="44"/>
    </row>
    <row r="177" spans="6:10">
      <c r="F177" s="44"/>
      <c r="G177" s="44"/>
      <c r="I177" s="44"/>
      <c r="J177" s="44"/>
    </row>
    <row r="178" spans="6:10">
      <c r="F178" s="44"/>
      <c r="G178" s="44"/>
      <c r="I178" s="44"/>
      <c r="J178" s="44"/>
    </row>
    <row r="179" spans="6:10">
      <c r="F179" s="44"/>
      <c r="G179" s="44"/>
      <c r="I179" s="44"/>
      <c r="J179" s="44"/>
    </row>
    <row r="180" spans="6:10">
      <c r="F180" s="44"/>
      <c r="G180" s="44"/>
      <c r="I180" s="44"/>
      <c r="J180" s="44"/>
    </row>
    <row r="181" spans="6:10">
      <c r="F181" s="44"/>
      <c r="G181" s="44"/>
      <c r="I181" s="44"/>
      <c r="J181" s="44"/>
    </row>
    <row r="182" spans="6:10">
      <c r="F182" s="44"/>
      <c r="G182" s="44"/>
      <c r="I182" s="44"/>
      <c r="J182" s="44"/>
    </row>
    <row r="183" spans="6:10">
      <c r="F183" s="44"/>
      <c r="G183" s="44"/>
      <c r="I183" s="44"/>
      <c r="J183" s="44"/>
    </row>
    <row r="184" spans="6:10">
      <c r="F184" s="44"/>
      <c r="G184" s="44"/>
      <c r="I184" s="44"/>
      <c r="J184" s="44"/>
    </row>
    <row r="185" spans="6:10">
      <c r="F185" s="44"/>
      <c r="G185" s="44"/>
      <c r="I185" s="44"/>
      <c r="J185" s="44"/>
    </row>
    <row r="186" spans="6:10">
      <c r="F186" s="44"/>
      <c r="G186" s="44"/>
      <c r="I186" s="44"/>
      <c r="J186" s="44"/>
    </row>
    <row r="187" spans="6:10">
      <c r="F187" s="44"/>
      <c r="G187" s="44"/>
      <c r="I187" s="44"/>
      <c r="J187" s="44"/>
    </row>
    <row r="188" spans="6:10">
      <c r="F188" s="44"/>
      <c r="G188" s="44"/>
      <c r="I188" s="44"/>
      <c r="J188" s="44"/>
    </row>
    <row r="189" spans="6:10">
      <c r="F189" s="44"/>
      <c r="G189" s="44"/>
      <c r="I189" s="44"/>
      <c r="J189" s="44"/>
    </row>
    <row r="190" spans="6:10">
      <c r="F190" s="44"/>
      <c r="G190" s="44"/>
      <c r="I190" s="44"/>
      <c r="J190" s="44"/>
    </row>
    <row r="191" spans="6:10">
      <c r="F191" s="44"/>
      <c r="G191" s="44"/>
      <c r="I191" s="44"/>
      <c r="J191" s="44"/>
    </row>
    <row r="192" spans="6:10">
      <c r="F192" s="44"/>
      <c r="G192" s="44"/>
      <c r="I192" s="44"/>
      <c r="J192" s="44"/>
    </row>
    <row r="193" spans="6:10">
      <c r="F193" s="44"/>
      <c r="G193" s="44"/>
      <c r="I193" s="44"/>
      <c r="J193" s="44"/>
    </row>
    <row r="194" spans="6:10">
      <c r="F194" s="44"/>
      <c r="G194" s="44"/>
      <c r="I194" s="44"/>
      <c r="J194" s="44"/>
    </row>
    <row r="195" spans="6:10">
      <c r="F195" s="44"/>
      <c r="G195" s="44"/>
      <c r="I195" s="44"/>
      <c r="J195" s="44"/>
    </row>
    <row r="196" spans="6:10">
      <c r="F196" s="44"/>
      <c r="G196" s="44"/>
      <c r="I196" s="44"/>
      <c r="J196" s="44"/>
    </row>
    <row r="197" spans="6:10">
      <c r="F197" s="44"/>
      <c r="G197" s="44"/>
      <c r="I197" s="44"/>
      <c r="J197" s="44"/>
    </row>
    <row r="198" spans="6:10">
      <c r="F198" s="44"/>
      <c r="G198" s="44"/>
      <c r="I198" s="44"/>
      <c r="J198" s="44"/>
    </row>
    <row r="199" spans="6:10">
      <c r="F199" s="44"/>
      <c r="G199" s="44"/>
      <c r="I199" s="44"/>
      <c r="J199" s="44"/>
    </row>
    <row r="200" spans="6:10">
      <c r="F200" s="44"/>
      <c r="G200" s="44"/>
      <c r="I200" s="44"/>
      <c r="J200" s="44"/>
    </row>
    <row r="201" spans="6:10">
      <c r="F201" s="44"/>
      <c r="G201" s="44"/>
      <c r="I201" s="44"/>
      <c r="J201" s="44"/>
    </row>
  </sheetData>
  <phoneticPr fontId="0" type="noConversion"/>
  <printOptions gridLines="1"/>
  <pageMargins left="0.38" right="0.75" top="0.73" bottom="0.74" header="0.5" footer="0.5"/>
  <pageSetup scale="47" orientation="landscape" r:id="rId1"/>
  <headerFooter alignWithMargins="0">
    <oddFooter>&amp;L&amp;Z&amp;F</oddFooter>
  </headerFooter>
  <rowBreaks count="1" manualBreakCount="1">
    <brk id="13" max="12" man="1"/>
  </rowBreaks>
  <ignoredErrors>
    <ignoredError sqref="V37:Y37 U47:Y47 V46 X38:Y46 W59:W60 V38 V39 V40 V41 V42 V43 V44 V45 U49:Y58 U48 X48:Y48 U37:U46 V75:V77" unlockedFormula="1"/>
    <ignoredError sqref="W38:W46" formula="1" unlocked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'3. Variables'!$A$2:$A$12</xm:f>
          </x14:formula1>
          <xm:sqref>F2:K2 M2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O162"/>
  <sheetViews>
    <sheetView zoomScale="80" zoomScaleNormal="80" workbookViewId="0">
      <pane xSplit="1" ySplit="14" topLeftCell="B111" activePane="bottomRight" state="frozen"/>
      <selection pane="topRight" activeCell="B1" sqref="B1"/>
      <selection pane="bottomLeft" activeCell="A15" sqref="A15"/>
      <selection pane="bottomRight" activeCell="D155" sqref="D155"/>
    </sheetView>
  </sheetViews>
  <sheetFormatPr defaultRowHeight="12.75"/>
  <cols>
    <col min="1" max="1" width="27" customWidth="1"/>
    <col min="2" max="2" width="18.85546875" customWidth="1"/>
    <col min="3" max="3" width="16.28515625" customWidth="1"/>
    <col min="4" max="4" width="19.7109375" customWidth="1"/>
    <col min="5" max="5" width="14.28515625" customWidth="1"/>
    <col min="6" max="6" width="14.5703125" customWidth="1"/>
    <col min="7" max="7" width="18.140625" customWidth="1"/>
    <col min="8" max="8" width="13.5703125" bestFit="1" customWidth="1"/>
    <col min="10" max="10" width="12.5703125" customWidth="1"/>
    <col min="11" max="11" width="16.5703125" customWidth="1"/>
    <col min="12" max="12" width="18.7109375" customWidth="1"/>
    <col min="14" max="14" width="14.85546875" customWidth="1"/>
    <col min="16" max="16" width="12" style="44" bestFit="1" customWidth="1"/>
    <col min="17" max="17" width="22.7109375" customWidth="1"/>
    <col min="18" max="18" width="9.7109375" customWidth="1"/>
    <col min="33" max="33" width="11" bestFit="1" customWidth="1"/>
  </cols>
  <sheetData>
    <row r="1" spans="1:41">
      <c r="A1" s="107" t="s">
        <v>122</v>
      </c>
    </row>
    <row r="2" spans="1:41">
      <c r="A2" s="31" t="str">
        <f>B14</f>
        <v>Heating Degree Day</v>
      </c>
    </row>
    <row r="3" spans="1:41">
      <c r="A3" t="str">
        <f>C14</f>
        <v>Cooling Degree Day</v>
      </c>
    </row>
    <row r="4" spans="1:41">
      <c r="A4" t="str">
        <f>D14</f>
        <v>All-items CPI (2002=100)</v>
      </c>
    </row>
    <row r="5" spans="1:41">
      <c r="A5" t="str">
        <f>E14</f>
        <v>Spring Fall Flag</v>
      </c>
    </row>
    <row r="6" spans="1:41">
      <c r="A6" t="str">
        <f>F14</f>
        <v>Number of Peak Hours</v>
      </c>
    </row>
    <row r="7" spans="1:41">
      <c r="A7" t="str">
        <f>G14</f>
        <v>Number of Days in Month</v>
      </c>
    </row>
    <row r="8" spans="1:41">
      <c r="A8" t="str">
        <f>H14</f>
        <v>Regional Employment</v>
      </c>
    </row>
    <row r="9" spans="1:41">
      <c r="A9" t="str">
        <f>I14</f>
        <v>GDP</v>
      </c>
    </row>
    <row r="10" spans="1:41">
      <c r="A10" t="str">
        <f>J14</f>
        <v>CDM</v>
      </c>
    </row>
    <row r="11" spans="1:41">
      <c r="A11" t="str">
        <f>K14</f>
        <v>Sensitive Customers (Purchased kWh)</v>
      </c>
    </row>
    <row r="12" spans="1:41">
      <c r="A12" t="str">
        <f>L14</f>
        <v>Customer / Connection Count</v>
      </c>
    </row>
    <row r="14" spans="1:41" s="78" customFormat="1" ht="38.25">
      <c r="A14" s="47" t="s">
        <v>57</v>
      </c>
      <c r="B14" s="87" t="s">
        <v>89</v>
      </c>
      <c r="C14" s="87" t="s">
        <v>90</v>
      </c>
      <c r="D14" s="87" t="s">
        <v>84</v>
      </c>
      <c r="E14" s="132" t="s">
        <v>133</v>
      </c>
      <c r="F14" s="87" t="s">
        <v>86</v>
      </c>
      <c r="G14" s="132" t="s">
        <v>2</v>
      </c>
      <c r="H14" s="132" t="s">
        <v>138</v>
      </c>
      <c r="I14" s="132" t="s">
        <v>87</v>
      </c>
      <c r="J14" s="132" t="s">
        <v>53</v>
      </c>
      <c r="K14" s="132" t="s">
        <v>139</v>
      </c>
      <c r="L14" s="132" t="s">
        <v>88</v>
      </c>
      <c r="M14"/>
      <c r="N14" s="132" t="s">
        <v>132</v>
      </c>
      <c r="O14" s="132" t="s">
        <v>133</v>
      </c>
      <c r="P14" s="87" t="s">
        <v>85</v>
      </c>
      <c r="Q14" s="135"/>
      <c r="R14" s="135"/>
      <c r="S14" s="135"/>
      <c r="T14" s="135"/>
      <c r="U14" s="135"/>
      <c r="V14" s="135"/>
      <c r="W14" s="135"/>
      <c r="X14" s="135"/>
      <c r="Y14" s="135"/>
      <c r="Z14" s="135"/>
      <c r="AA14" s="135"/>
      <c r="AB14" s="135"/>
      <c r="AD14"/>
      <c r="AE14"/>
      <c r="AF14"/>
      <c r="AG14"/>
      <c r="AH14"/>
      <c r="AI14"/>
      <c r="AJ14"/>
      <c r="AK14"/>
      <c r="AL14"/>
      <c r="AM14"/>
    </row>
    <row r="15" spans="1:41" s="50" customFormat="1">
      <c r="A15" s="46">
        <v>38353</v>
      </c>
      <c r="B15" s="185">
        <v>829.3</v>
      </c>
      <c r="C15" s="185">
        <v>0</v>
      </c>
      <c r="D15" s="185">
        <v>105.1</v>
      </c>
      <c r="E15" s="213">
        <v>0</v>
      </c>
      <c r="F15" s="421">
        <v>320</v>
      </c>
      <c r="G15" s="187">
        <v>31</v>
      </c>
      <c r="H15" s="188">
        <v>629.79999999999995</v>
      </c>
      <c r="I15" s="188">
        <v>130.74370215685079</v>
      </c>
      <c r="J15" s="194">
        <v>0</v>
      </c>
      <c r="K15" s="194">
        <v>2182079.51437</v>
      </c>
      <c r="L15" s="189">
        <v>4323</v>
      </c>
      <c r="N15" s="194">
        <v>0</v>
      </c>
      <c r="O15" s="213">
        <v>0</v>
      </c>
      <c r="P15" s="186">
        <v>1</v>
      </c>
      <c r="Q15" s="190"/>
      <c r="R15" s="190"/>
      <c r="S15" s="190"/>
      <c r="T15" s="190"/>
      <c r="U15" s="190"/>
      <c r="V15" s="190"/>
      <c r="W15" s="190"/>
      <c r="X15" s="190"/>
      <c r="Y15" s="190"/>
      <c r="Z15" s="190"/>
      <c r="AA15" s="190"/>
      <c r="AB15" s="190"/>
      <c r="AE15" s="191"/>
      <c r="AF15" s="191"/>
      <c r="AG15" s="191"/>
      <c r="AH15" s="191"/>
      <c r="AI15" s="191"/>
      <c r="AJ15" s="191"/>
      <c r="AK15" s="191"/>
      <c r="AL15" s="191"/>
      <c r="AM15" s="191"/>
      <c r="AN15" s="191"/>
      <c r="AO15" s="192"/>
    </row>
    <row r="16" spans="1:41">
      <c r="A16" s="46">
        <v>38384</v>
      </c>
      <c r="B16" s="138">
        <v>691</v>
      </c>
      <c r="C16" s="138">
        <v>0</v>
      </c>
      <c r="D16" s="138">
        <v>105.8</v>
      </c>
      <c r="E16" s="218">
        <v>0</v>
      </c>
      <c r="F16" s="399">
        <v>320</v>
      </c>
      <c r="G16" s="139">
        <v>28</v>
      </c>
      <c r="H16" s="140">
        <v>631.29999999999995</v>
      </c>
      <c r="I16" s="137">
        <v>131.0342966778299</v>
      </c>
      <c r="J16" s="193">
        <v>0</v>
      </c>
      <c r="K16" s="193">
        <v>1993852.2174900002</v>
      </c>
      <c r="L16" s="136">
        <v>4323</v>
      </c>
      <c r="N16" s="193">
        <v>0</v>
      </c>
      <c r="O16" s="218">
        <v>0</v>
      </c>
      <c r="P16" s="94">
        <v>1</v>
      </c>
      <c r="Q16" s="135"/>
      <c r="R16" s="135"/>
      <c r="S16" s="135"/>
      <c r="T16" s="135"/>
      <c r="U16" s="135"/>
      <c r="V16" s="135"/>
      <c r="W16" s="135"/>
      <c r="X16" s="135"/>
      <c r="Y16" s="135"/>
      <c r="Z16" s="135"/>
      <c r="AA16" s="135"/>
      <c r="AB16" s="135"/>
      <c r="AN16" s="70"/>
      <c r="AO16" s="70"/>
    </row>
    <row r="17" spans="1:41">
      <c r="A17" s="46">
        <v>38412</v>
      </c>
      <c r="B17" s="138">
        <v>708.0999999999998</v>
      </c>
      <c r="C17" s="138">
        <v>0</v>
      </c>
      <c r="D17" s="138">
        <v>106.4</v>
      </c>
      <c r="E17" s="218">
        <v>1</v>
      </c>
      <c r="F17" s="399">
        <v>352</v>
      </c>
      <c r="G17" s="139">
        <v>31</v>
      </c>
      <c r="H17" s="140">
        <v>628.70000000000005</v>
      </c>
      <c r="I17" s="137">
        <v>131.32553708212293</v>
      </c>
      <c r="J17" s="193">
        <v>0</v>
      </c>
      <c r="K17" s="193">
        <v>2205155.0261300001</v>
      </c>
      <c r="L17" s="136">
        <v>4334</v>
      </c>
      <c r="N17" s="193">
        <v>0</v>
      </c>
      <c r="O17" s="218">
        <v>1</v>
      </c>
      <c r="P17" s="94">
        <v>1</v>
      </c>
      <c r="Q17" s="135"/>
      <c r="R17" s="135"/>
      <c r="S17" s="135"/>
      <c r="T17" s="135"/>
      <c r="U17" s="135"/>
      <c r="V17" s="135"/>
      <c r="W17" s="135"/>
      <c r="X17" s="135"/>
      <c r="Y17" s="135"/>
      <c r="Z17" s="135"/>
      <c r="AA17" s="135"/>
      <c r="AB17" s="135"/>
      <c r="AN17" s="70"/>
      <c r="AO17" s="70"/>
    </row>
    <row r="18" spans="1:41">
      <c r="A18" s="46">
        <v>38443</v>
      </c>
      <c r="B18" s="138">
        <v>357.59999999999991</v>
      </c>
      <c r="C18" s="138">
        <v>0.2</v>
      </c>
      <c r="D18" s="138">
        <v>106.5</v>
      </c>
      <c r="E18" s="218">
        <v>1</v>
      </c>
      <c r="F18" s="399">
        <v>336</v>
      </c>
      <c r="G18" s="139">
        <v>30</v>
      </c>
      <c r="H18" s="140">
        <v>631.70000000000005</v>
      </c>
      <c r="I18" s="137">
        <v>131.61742480528775</v>
      </c>
      <c r="J18" s="193">
        <v>0</v>
      </c>
      <c r="K18" s="193">
        <v>2114231.8562400001</v>
      </c>
      <c r="L18" s="136">
        <v>4338</v>
      </c>
      <c r="N18" s="193">
        <v>0</v>
      </c>
      <c r="O18" s="218">
        <v>1</v>
      </c>
      <c r="P18" s="94">
        <v>1</v>
      </c>
      <c r="Q18" s="135"/>
      <c r="R18" s="135"/>
      <c r="S18" s="135"/>
      <c r="T18" s="135"/>
      <c r="U18" s="135"/>
      <c r="V18" s="135"/>
      <c r="W18" s="135"/>
      <c r="X18" s="135"/>
      <c r="Y18" s="135"/>
      <c r="Z18" s="135"/>
      <c r="AA18" s="135"/>
      <c r="AB18" s="135"/>
      <c r="AN18" s="70"/>
      <c r="AO18" s="70"/>
    </row>
    <row r="19" spans="1:41">
      <c r="A19" s="46">
        <v>38473</v>
      </c>
      <c r="B19" s="138">
        <v>244.49999999999997</v>
      </c>
      <c r="C19" s="138">
        <v>0.6</v>
      </c>
      <c r="D19" s="138">
        <v>106.6</v>
      </c>
      <c r="E19" s="218">
        <v>1</v>
      </c>
      <c r="F19" s="399">
        <v>336</v>
      </c>
      <c r="G19" s="139">
        <v>31</v>
      </c>
      <c r="H19" s="140">
        <v>639.29999999999995</v>
      </c>
      <c r="I19" s="137">
        <v>131.90996128607298</v>
      </c>
      <c r="J19" s="193">
        <v>0</v>
      </c>
      <c r="K19" s="193">
        <v>2253270.2460800004</v>
      </c>
      <c r="L19" s="136">
        <v>4353</v>
      </c>
      <c r="N19" s="193">
        <v>0</v>
      </c>
      <c r="O19" s="218">
        <v>1</v>
      </c>
      <c r="P19" s="94">
        <v>1</v>
      </c>
      <c r="Q19" s="135"/>
      <c r="R19" s="135"/>
      <c r="S19" s="135"/>
      <c r="T19" s="135"/>
      <c r="U19" s="135"/>
      <c r="V19" s="135"/>
      <c r="W19" s="135"/>
      <c r="X19" s="135"/>
      <c r="Y19" s="135"/>
      <c r="Z19" s="135"/>
      <c r="AA19" s="135"/>
      <c r="AB19" s="135"/>
      <c r="AN19" s="70"/>
      <c r="AO19" s="70"/>
    </row>
    <row r="20" spans="1:41">
      <c r="A20" s="46">
        <v>38504</v>
      </c>
      <c r="B20" s="138">
        <v>26.900000000000002</v>
      </c>
      <c r="C20" s="138">
        <v>98.500000000000014</v>
      </c>
      <c r="D20" s="138">
        <v>106.8</v>
      </c>
      <c r="E20" s="218">
        <v>0</v>
      </c>
      <c r="F20" s="399">
        <v>352</v>
      </c>
      <c r="G20" s="139">
        <v>30</v>
      </c>
      <c r="H20" s="140">
        <v>648.6</v>
      </c>
      <c r="I20" s="137">
        <v>132.20314796642501</v>
      </c>
      <c r="J20" s="193">
        <v>0</v>
      </c>
      <c r="K20" s="193">
        <v>2281683.61057</v>
      </c>
      <c r="L20" s="136">
        <v>4353</v>
      </c>
      <c r="N20" s="193">
        <v>0</v>
      </c>
      <c r="O20" s="218">
        <v>0</v>
      </c>
      <c r="P20" s="94">
        <v>1</v>
      </c>
      <c r="Q20" s="135"/>
      <c r="R20" s="135"/>
      <c r="S20" s="135"/>
      <c r="T20" s="135"/>
      <c r="U20" s="135"/>
      <c r="V20" s="135"/>
      <c r="W20" s="135"/>
      <c r="X20" s="135"/>
      <c r="Y20" s="135"/>
      <c r="Z20" s="135"/>
      <c r="AA20" s="135"/>
      <c r="AB20" s="135"/>
      <c r="AN20" s="70"/>
      <c r="AO20" s="70"/>
    </row>
    <row r="21" spans="1:41">
      <c r="A21" s="46">
        <v>38534</v>
      </c>
      <c r="B21" s="138">
        <v>13.600000000000001</v>
      </c>
      <c r="C21" s="138">
        <v>85.299999999999955</v>
      </c>
      <c r="D21" s="138">
        <v>106.9</v>
      </c>
      <c r="E21" s="218">
        <v>0</v>
      </c>
      <c r="F21" s="399">
        <v>320</v>
      </c>
      <c r="G21" s="139">
        <v>31</v>
      </c>
      <c r="H21" s="140">
        <v>653.6</v>
      </c>
      <c r="I21" s="137">
        <v>132.49698629149512</v>
      </c>
      <c r="J21" s="193">
        <v>0</v>
      </c>
      <c r="K21" s="193">
        <v>2007717.0210300002</v>
      </c>
      <c r="L21" s="136">
        <v>4349</v>
      </c>
      <c r="N21" s="193">
        <v>0</v>
      </c>
      <c r="O21" s="218">
        <v>0</v>
      </c>
      <c r="P21" s="94">
        <v>1</v>
      </c>
      <c r="Q21" s="135"/>
      <c r="R21" s="135"/>
      <c r="S21" s="135"/>
      <c r="T21" s="135"/>
      <c r="U21" s="135"/>
      <c r="V21" s="135"/>
      <c r="W21" s="135"/>
      <c r="X21" s="135"/>
      <c r="Y21" s="135"/>
      <c r="Z21" s="135"/>
      <c r="AA21" s="135"/>
      <c r="AB21" s="135"/>
      <c r="AN21" s="70"/>
      <c r="AO21" s="70"/>
    </row>
    <row r="22" spans="1:41">
      <c r="A22" s="46">
        <v>38565</v>
      </c>
      <c r="B22" s="138">
        <v>11.8</v>
      </c>
      <c r="C22" s="138">
        <v>62.1</v>
      </c>
      <c r="D22" s="138">
        <v>107.5</v>
      </c>
      <c r="E22" s="218">
        <v>0</v>
      </c>
      <c r="F22" s="399">
        <v>352</v>
      </c>
      <c r="G22" s="139">
        <v>31</v>
      </c>
      <c r="H22" s="140">
        <v>655.8</v>
      </c>
      <c r="I22" s="137">
        <v>132.79147770964664</v>
      </c>
      <c r="J22" s="193">
        <v>0</v>
      </c>
      <c r="K22" s="193">
        <v>2642121.67282</v>
      </c>
      <c r="L22" s="136">
        <v>4350</v>
      </c>
      <c r="N22" s="193">
        <v>0</v>
      </c>
      <c r="O22" s="218">
        <v>0</v>
      </c>
      <c r="P22" s="94">
        <v>1</v>
      </c>
      <c r="Q22" s="135"/>
      <c r="R22" s="135"/>
      <c r="S22" s="135"/>
      <c r="T22" s="135"/>
      <c r="U22" s="135"/>
      <c r="V22" s="135"/>
      <c r="W22" s="135"/>
      <c r="X22" s="135"/>
      <c r="Y22" s="135"/>
      <c r="Z22" s="135"/>
      <c r="AA22" s="135"/>
      <c r="AB22" s="135"/>
      <c r="AN22" s="70"/>
      <c r="AO22" s="70"/>
    </row>
    <row r="23" spans="1:41">
      <c r="A23" s="46">
        <v>38596</v>
      </c>
      <c r="B23" s="138">
        <v>68.2</v>
      </c>
      <c r="C23" s="138">
        <v>22.6</v>
      </c>
      <c r="D23" s="138">
        <v>108.2</v>
      </c>
      <c r="E23" s="218">
        <v>1</v>
      </c>
      <c r="F23" s="399">
        <v>336</v>
      </c>
      <c r="G23" s="139">
        <v>30</v>
      </c>
      <c r="H23" s="140">
        <v>652.29999999999995</v>
      </c>
      <c r="I23" s="137">
        <v>133.08662367246211</v>
      </c>
      <c r="J23" s="193">
        <v>0</v>
      </c>
      <c r="K23" s="193">
        <v>2443235.0237400001</v>
      </c>
      <c r="L23" s="136">
        <v>4363</v>
      </c>
      <c r="N23" s="193">
        <v>0</v>
      </c>
      <c r="O23" s="218">
        <v>1</v>
      </c>
      <c r="P23" s="94">
        <v>1</v>
      </c>
      <c r="Q23" s="135"/>
      <c r="R23" s="135"/>
      <c r="S23" s="135"/>
      <c r="T23" s="135"/>
      <c r="U23" s="135"/>
      <c r="V23" s="135"/>
      <c r="W23" s="135"/>
      <c r="X23" s="135"/>
      <c r="Y23" s="135"/>
      <c r="Z23" s="135"/>
      <c r="AA23" s="135"/>
      <c r="AB23" s="135"/>
      <c r="AE23" s="70"/>
      <c r="AF23" s="70"/>
      <c r="AG23" s="70"/>
      <c r="AH23" s="70"/>
      <c r="AI23" s="70"/>
      <c r="AJ23" s="70"/>
      <c r="AK23" s="70"/>
      <c r="AL23" s="70"/>
      <c r="AM23" s="70"/>
      <c r="AN23" s="70"/>
      <c r="AO23" s="70"/>
    </row>
    <row r="24" spans="1:41">
      <c r="A24" s="46">
        <v>38626</v>
      </c>
      <c r="B24" s="138">
        <v>273.59999999999997</v>
      </c>
      <c r="C24" s="138">
        <v>9.4</v>
      </c>
      <c r="D24" s="138">
        <v>107.7</v>
      </c>
      <c r="E24" s="218">
        <v>1</v>
      </c>
      <c r="F24" s="399">
        <v>320</v>
      </c>
      <c r="G24" s="139">
        <v>31</v>
      </c>
      <c r="H24" s="140">
        <v>649.70000000000005</v>
      </c>
      <c r="I24" s="137">
        <v>133.38242563475035</v>
      </c>
      <c r="J24" s="193">
        <v>0</v>
      </c>
      <c r="K24" s="193">
        <v>2551306.6043500002</v>
      </c>
      <c r="L24" s="136">
        <v>4385</v>
      </c>
      <c r="N24" s="193">
        <v>0</v>
      </c>
      <c r="O24" s="218">
        <v>1</v>
      </c>
      <c r="P24" s="94">
        <v>1</v>
      </c>
      <c r="Q24" s="135"/>
      <c r="R24" s="135"/>
      <c r="S24" s="135"/>
      <c r="T24" s="135"/>
      <c r="U24" s="135"/>
      <c r="V24" s="135"/>
      <c r="W24" s="135"/>
      <c r="X24" s="135"/>
      <c r="Y24" s="135"/>
      <c r="Z24" s="135"/>
      <c r="AA24" s="135"/>
      <c r="AB24" s="135"/>
      <c r="AE24" s="70"/>
      <c r="AF24" s="70"/>
      <c r="AG24" s="70"/>
      <c r="AH24" s="70"/>
      <c r="AI24" s="70"/>
      <c r="AJ24" s="70"/>
      <c r="AK24" s="70"/>
      <c r="AL24" s="70"/>
      <c r="AM24" s="70"/>
      <c r="AN24" s="70"/>
      <c r="AO24" s="70"/>
    </row>
    <row r="25" spans="1:41">
      <c r="A25" s="46">
        <v>38657</v>
      </c>
      <c r="B25" s="138">
        <v>445.50000000000006</v>
      </c>
      <c r="C25" s="138">
        <v>0</v>
      </c>
      <c r="D25" s="138">
        <v>107.5</v>
      </c>
      <c r="E25" s="218">
        <v>1</v>
      </c>
      <c r="F25" s="399">
        <v>352</v>
      </c>
      <c r="G25" s="139">
        <v>30</v>
      </c>
      <c r="H25" s="140">
        <v>643.79999999999995</v>
      </c>
      <c r="I25" s="137">
        <v>133.67888505455369</v>
      </c>
      <c r="J25" s="193">
        <v>0</v>
      </c>
      <c r="K25" s="193">
        <v>2348014.9816899998</v>
      </c>
      <c r="L25" s="136">
        <v>4383</v>
      </c>
      <c r="N25" s="193">
        <v>0</v>
      </c>
      <c r="O25" s="218">
        <v>1</v>
      </c>
      <c r="P25" s="94">
        <v>1</v>
      </c>
      <c r="Q25" s="135"/>
      <c r="R25" s="135"/>
      <c r="S25" s="135"/>
      <c r="T25" s="135"/>
      <c r="U25" s="135"/>
      <c r="V25" s="135"/>
      <c r="W25" s="135"/>
      <c r="X25" s="135"/>
      <c r="Y25" s="135"/>
      <c r="Z25" s="135"/>
      <c r="AA25" s="135"/>
      <c r="AB25" s="135"/>
      <c r="AE25" s="70"/>
      <c r="AF25" s="70"/>
      <c r="AG25" s="70"/>
      <c r="AH25" s="70"/>
      <c r="AI25" s="70"/>
      <c r="AJ25" s="70"/>
      <c r="AK25" s="70"/>
      <c r="AL25" s="70"/>
      <c r="AM25" s="70"/>
      <c r="AN25" s="70"/>
      <c r="AO25" s="73" t="s">
        <v>82</v>
      </c>
    </row>
    <row r="26" spans="1:41">
      <c r="A26" s="46">
        <v>38687</v>
      </c>
      <c r="B26" s="138">
        <v>721.80000000000018</v>
      </c>
      <c r="C26" s="138">
        <v>0</v>
      </c>
      <c r="D26" s="138">
        <v>107.6</v>
      </c>
      <c r="E26" s="218">
        <v>0</v>
      </c>
      <c r="F26" s="399">
        <v>320</v>
      </c>
      <c r="G26" s="139">
        <v>31</v>
      </c>
      <c r="H26" s="140">
        <v>644.5</v>
      </c>
      <c r="I26" s="137">
        <v>133.97600339315525</v>
      </c>
      <c r="J26" s="193">
        <v>0</v>
      </c>
      <c r="K26" s="193">
        <v>1979573.8039000002</v>
      </c>
      <c r="L26" s="136">
        <v>4388</v>
      </c>
      <c r="N26" s="193">
        <v>0</v>
      </c>
      <c r="O26" s="218">
        <v>0</v>
      </c>
      <c r="P26" s="94">
        <v>1</v>
      </c>
      <c r="Q26" s="135"/>
      <c r="R26" s="135"/>
      <c r="S26" s="135"/>
      <c r="T26" s="135"/>
      <c r="U26" s="135"/>
      <c r="V26" s="135"/>
      <c r="W26" s="135"/>
      <c r="X26" s="135"/>
      <c r="Y26" s="135"/>
      <c r="Z26" s="135"/>
      <c r="AA26" s="135"/>
      <c r="AB26" s="135"/>
      <c r="AE26" s="70"/>
      <c r="AF26" s="70"/>
      <c r="AG26" s="70"/>
      <c r="AH26" s="70"/>
      <c r="AI26" s="70"/>
      <c r="AJ26" s="70"/>
      <c r="AK26" s="70"/>
      <c r="AL26" s="70"/>
      <c r="AM26" s="70"/>
      <c r="AN26" s="70"/>
      <c r="AO26" s="73" t="s">
        <v>83</v>
      </c>
    </row>
    <row r="27" spans="1:41" s="50" customFormat="1">
      <c r="A27" s="46">
        <v>38718</v>
      </c>
      <c r="B27" s="185">
        <v>626.30000000000007</v>
      </c>
      <c r="C27" s="185">
        <v>0</v>
      </c>
      <c r="D27" s="185">
        <v>108.2</v>
      </c>
      <c r="E27" s="213">
        <v>0</v>
      </c>
      <c r="F27" s="421">
        <v>336</v>
      </c>
      <c r="G27" s="187">
        <v>31</v>
      </c>
      <c r="H27" s="188">
        <v>643.20000000000005</v>
      </c>
      <c r="I27" s="188">
        <v>134.25197202423305</v>
      </c>
      <c r="J27" s="194">
        <v>1534.0432822760918</v>
      </c>
      <c r="K27" s="194">
        <v>2472593.7978000003</v>
      </c>
      <c r="L27" s="189">
        <v>4388</v>
      </c>
      <c r="N27" s="194">
        <v>0</v>
      </c>
      <c r="O27" s="213">
        <v>0</v>
      </c>
      <c r="P27" s="186">
        <v>1</v>
      </c>
      <c r="Q27" s="190"/>
      <c r="R27" s="190"/>
      <c r="S27" s="190"/>
      <c r="T27" s="190"/>
      <c r="U27" s="190"/>
      <c r="V27" s="190"/>
      <c r="W27" s="190"/>
      <c r="X27" s="190"/>
      <c r="Y27" s="190"/>
      <c r="Z27" s="190"/>
      <c r="AA27" s="190"/>
      <c r="AB27" s="190"/>
      <c r="AE27" s="191"/>
      <c r="AF27" s="191"/>
      <c r="AG27" s="191"/>
      <c r="AH27" s="191"/>
      <c r="AI27" s="191"/>
      <c r="AJ27" s="191"/>
      <c r="AK27" s="191"/>
      <c r="AL27" s="191"/>
      <c r="AM27" s="191"/>
      <c r="AN27" s="191"/>
      <c r="AO27" s="192" t="s">
        <v>84</v>
      </c>
    </row>
    <row r="28" spans="1:41">
      <c r="A28" s="46">
        <v>38749</v>
      </c>
      <c r="B28" s="138">
        <v>693.69999999999993</v>
      </c>
      <c r="C28" s="138">
        <v>0</v>
      </c>
      <c r="D28" s="138">
        <v>107.9</v>
      </c>
      <c r="E28" s="218">
        <v>0</v>
      </c>
      <c r="F28" s="399">
        <v>320</v>
      </c>
      <c r="G28" s="139">
        <v>28</v>
      </c>
      <c r="H28" s="140">
        <v>642.4</v>
      </c>
      <c r="I28" s="137">
        <v>134.52850910550649</v>
      </c>
      <c r="J28" s="193">
        <v>3068.0865645521835</v>
      </c>
      <c r="K28" s="193">
        <v>2310390.5904100006</v>
      </c>
      <c r="L28" s="136">
        <v>4380</v>
      </c>
      <c r="N28" s="193">
        <v>0</v>
      </c>
      <c r="O28" s="218">
        <v>0</v>
      </c>
      <c r="P28" s="94">
        <v>1</v>
      </c>
      <c r="Q28" s="135"/>
      <c r="R28" s="135"/>
      <c r="S28" s="135"/>
      <c r="T28" s="135"/>
      <c r="U28" s="135"/>
      <c r="V28" s="135"/>
      <c r="W28" s="135"/>
      <c r="X28" s="135"/>
      <c r="Y28" s="135"/>
      <c r="Z28" s="135"/>
      <c r="AA28" s="135"/>
      <c r="AB28" s="135"/>
      <c r="AE28" s="70"/>
      <c r="AF28" s="70"/>
      <c r="AG28" s="70"/>
      <c r="AH28" s="70"/>
      <c r="AI28" s="70"/>
      <c r="AJ28" s="70"/>
      <c r="AK28" s="70"/>
      <c r="AL28" s="70"/>
      <c r="AM28" s="70"/>
      <c r="AN28" s="70"/>
      <c r="AO28" s="73" t="s">
        <v>85</v>
      </c>
    </row>
    <row r="29" spans="1:41">
      <c r="A29" s="46">
        <v>38777</v>
      </c>
      <c r="B29" s="138">
        <v>613.6</v>
      </c>
      <c r="C29" s="138">
        <v>0</v>
      </c>
      <c r="D29" s="138">
        <v>108.8</v>
      </c>
      <c r="E29" s="218">
        <v>1</v>
      </c>
      <c r="F29" s="399">
        <v>368</v>
      </c>
      <c r="G29" s="139">
        <v>31</v>
      </c>
      <c r="H29" s="140">
        <v>640.79999999999995</v>
      </c>
      <c r="I29" s="137">
        <v>134.80561580788986</v>
      </c>
      <c r="J29" s="193">
        <v>4602.1298468282748</v>
      </c>
      <c r="K29" s="193">
        <v>1992557.3366300003</v>
      </c>
      <c r="L29" s="136">
        <v>4390</v>
      </c>
      <c r="N29" s="193">
        <v>0</v>
      </c>
      <c r="O29" s="218">
        <v>1</v>
      </c>
      <c r="P29" s="94">
        <v>1</v>
      </c>
      <c r="Q29" s="135"/>
      <c r="R29" s="135"/>
      <c r="S29" s="135"/>
      <c r="T29" s="135"/>
      <c r="U29" s="135"/>
      <c r="V29" s="135"/>
      <c r="W29" s="135"/>
      <c r="X29" s="135"/>
      <c r="Y29" s="135"/>
      <c r="Z29" s="135"/>
      <c r="AA29" s="135"/>
      <c r="AB29" s="135"/>
      <c r="AE29" s="70"/>
      <c r="AF29" s="70"/>
      <c r="AG29" s="70"/>
      <c r="AH29" s="70"/>
      <c r="AI29" s="70"/>
      <c r="AJ29" s="70"/>
      <c r="AK29" s="70"/>
      <c r="AL29" s="70"/>
      <c r="AM29" s="70"/>
      <c r="AN29" s="70"/>
      <c r="AO29" s="73" t="s">
        <v>86</v>
      </c>
    </row>
    <row r="30" spans="1:41">
      <c r="A30" s="46">
        <v>38808</v>
      </c>
      <c r="B30" s="138">
        <v>328.40000000000009</v>
      </c>
      <c r="C30" s="138">
        <v>0</v>
      </c>
      <c r="D30" s="138">
        <v>109.1</v>
      </c>
      <c r="E30" s="218">
        <v>1</v>
      </c>
      <c r="F30" s="399">
        <v>304</v>
      </c>
      <c r="G30" s="139">
        <v>30</v>
      </c>
      <c r="H30" s="140">
        <v>643.5</v>
      </c>
      <c r="I30" s="137">
        <v>135.08329330470943</v>
      </c>
      <c r="J30" s="193">
        <v>6136.173129104367</v>
      </c>
      <c r="K30" s="193">
        <v>2226305.73795</v>
      </c>
      <c r="L30" s="136">
        <v>4393</v>
      </c>
      <c r="N30" s="193">
        <v>0</v>
      </c>
      <c r="O30" s="218">
        <v>1</v>
      </c>
      <c r="P30" s="94">
        <v>1</v>
      </c>
      <c r="Q30" s="135"/>
      <c r="R30" s="135"/>
      <c r="S30" s="135"/>
      <c r="T30" s="135"/>
      <c r="U30" s="135"/>
      <c r="V30" s="135"/>
      <c r="W30" s="135"/>
      <c r="X30" s="135"/>
      <c r="Y30" s="135"/>
      <c r="Z30" s="135"/>
      <c r="AA30" s="135"/>
      <c r="AB30" s="135"/>
      <c r="AE30" s="70"/>
      <c r="AF30" s="70"/>
      <c r="AG30" s="70"/>
      <c r="AH30" s="70"/>
      <c r="AI30" s="70"/>
      <c r="AJ30" s="70"/>
      <c r="AK30" s="70"/>
      <c r="AL30" s="70"/>
      <c r="AM30" s="70"/>
      <c r="AN30" s="70"/>
      <c r="AO30" s="70"/>
    </row>
    <row r="31" spans="1:41">
      <c r="A31" s="46">
        <v>38838</v>
      </c>
      <c r="B31" s="138">
        <v>176.50000000000006</v>
      </c>
      <c r="C31" s="138">
        <v>21.200000000000003</v>
      </c>
      <c r="D31" s="138">
        <v>109.5</v>
      </c>
      <c r="E31" s="218">
        <v>1</v>
      </c>
      <c r="F31" s="399">
        <v>352</v>
      </c>
      <c r="G31" s="139">
        <v>31</v>
      </c>
      <c r="H31" s="140">
        <v>652.4</v>
      </c>
      <c r="I31" s="137">
        <v>135.36154277170829</v>
      </c>
      <c r="J31" s="193">
        <v>7670.2164113804592</v>
      </c>
      <c r="K31" s="193">
        <v>2485845.0355199999</v>
      </c>
      <c r="L31" s="136">
        <v>4408</v>
      </c>
      <c r="N31" s="193">
        <v>0</v>
      </c>
      <c r="O31" s="218">
        <v>1</v>
      </c>
      <c r="P31" s="94">
        <v>1</v>
      </c>
      <c r="Q31" s="135"/>
      <c r="R31" s="135"/>
      <c r="S31" s="135"/>
      <c r="T31" s="135"/>
      <c r="U31" s="135"/>
      <c r="V31" s="135"/>
      <c r="W31" s="135"/>
      <c r="X31" s="135"/>
      <c r="Y31" s="135"/>
      <c r="Z31" s="135"/>
      <c r="AA31" s="135"/>
      <c r="AB31" s="135"/>
    </row>
    <row r="32" spans="1:41">
      <c r="A32" s="46">
        <v>38869</v>
      </c>
      <c r="B32" s="138">
        <v>59.7</v>
      </c>
      <c r="C32" s="138">
        <v>29.299999999999997</v>
      </c>
      <c r="D32" s="138">
        <v>109.3</v>
      </c>
      <c r="E32" s="218">
        <v>0</v>
      </c>
      <c r="F32" s="399">
        <v>352</v>
      </c>
      <c r="G32" s="139">
        <v>30</v>
      </c>
      <c r="H32" s="140">
        <v>659.9</v>
      </c>
      <c r="I32" s="137">
        <v>135.64036538705133</v>
      </c>
      <c r="J32" s="193">
        <v>9204.2596936565515</v>
      </c>
      <c r="K32" s="193">
        <v>2396645.8602800001</v>
      </c>
      <c r="L32" s="136">
        <v>4409</v>
      </c>
      <c r="N32" s="193">
        <v>0</v>
      </c>
      <c r="O32" s="218">
        <v>0</v>
      </c>
      <c r="P32" s="94">
        <v>1</v>
      </c>
      <c r="Q32" s="135"/>
      <c r="R32" s="135"/>
      <c r="S32" s="135"/>
      <c r="T32" s="135"/>
      <c r="U32" s="135"/>
      <c r="V32" s="135"/>
      <c r="W32" s="135"/>
      <c r="X32" s="135"/>
      <c r="Y32" s="135"/>
      <c r="Z32" s="135"/>
      <c r="AA32" s="135"/>
      <c r="AB32" s="135"/>
    </row>
    <row r="33" spans="1:41">
      <c r="A33" s="46">
        <v>38899</v>
      </c>
      <c r="B33" s="138">
        <v>8.6</v>
      </c>
      <c r="C33" s="138">
        <v>96.499999999999986</v>
      </c>
      <c r="D33" s="138">
        <v>109</v>
      </c>
      <c r="E33" s="218">
        <v>0</v>
      </c>
      <c r="F33" s="399">
        <v>320</v>
      </c>
      <c r="G33" s="139">
        <v>31</v>
      </c>
      <c r="H33" s="140">
        <v>664.5</v>
      </c>
      <c r="I33" s="137">
        <v>135.9197623313303</v>
      </c>
      <c r="J33" s="193">
        <v>10738.302975932644</v>
      </c>
      <c r="K33" s="193">
        <v>1843098.6282800001</v>
      </c>
      <c r="L33" s="136">
        <v>4401</v>
      </c>
      <c r="N33" s="193">
        <v>0</v>
      </c>
      <c r="O33" s="218">
        <v>0</v>
      </c>
      <c r="P33" s="94">
        <v>1</v>
      </c>
      <c r="Q33" s="135"/>
      <c r="R33" s="135"/>
      <c r="S33" s="135"/>
      <c r="T33" s="135"/>
      <c r="U33" s="135"/>
      <c r="V33" s="135"/>
      <c r="W33" s="135"/>
      <c r="X33" s="135"/>
      <c r="Y33" s="135"/>
      <c r="Z33" s="135"/>
      <c r="AA33" s="135"/>
      <c r="AB33" s="135"/>
    </row>
    <row r="34" spans="1:41">
      <c r="A34" s="46">
        <v>38930</v>
      </c>
      <c r="B34" s="138">
        <v>39.900000000000006</v>
      </c>
      <c r="C34" s="138">
        <v>35.299999999999997</v>
      </c>
      <c r="D34" s="138">
        <v>109.1</v>
      </c>
      <c r="E34" s="218">
        <v>0</v>
      </c>
      <c r="F34" s="399">
        <v>350</v>
      </c>
      <c r="G34" s="139">
        <v>31</v>
      </c>
      <c r="H34" s="140">
        <v>666.4</v>
      </c>
      <c r="I34" s="137">
        <v>136.19973478756879</v>
      </c>
      <c r="J34" s="193">
        <v>12272.346258208736</v>
      </c>
      <c r="K34" s="193">
        <v>2395514.7244000002</v>
      </c>
      <c r="L34" s="136">
        <v>4407</v>
      </c>
      <c r="N34" s="193">
        <v>0</v>
      </c>
      <c r="O34" s="218">
        <v>0</v>
      </c>
      <c r="P34" s="94">
        <v>1</v>
      </c>
      <c r="Q34" s="135"/>
      <c r="R34" s="135"/>
      <c r="S34" s="135"/>
      <c r="T34" s="135"/>
      <c r="U34" s="135"/>
      <c r="V34" s="135"/>
      <c r="W34" s="135"/>
      <c r="X34" s="135"/>
      <c r="Y34" s="135"/>
      <c r="Z34" s="135"/>
      <c r="AA34" s="135"/>
      <c r="AB34" s="135"/>
    </row>
    <row r="35" spans="1:41">
      <c r="A35" s="46">
        <v>38961</v>
      </c>
      <c r="B35" s="138">
        <v>145</v>
      </c>
      <c r="C35" s="138">
        <v>2.8</v>
      </c>
      <c r="D35" s="138">
        <v>108.5</v>
      </c>
      <c r="E35" s="218">
        <v>1</v>
      </c>
      <c r="F35" s="399">
        <v>320</v>
      </c>
      <c r="G35" s="139">
        <v>30</v>
      </c>
      <c r="H35" s="140">
        <v>663.9</v>
      </c>
      <c r="I35" s="137">
        <v>136.48028394122719</v>
      </c>
      <c r="J35" s="193">
        <v>13806.389540484828</v>
      </c>
      <c r="K35" s="193">
        <v>2221638.2626900002</v>
      </c>
      <c r="L35" s="136">
        <v>4403</v>
      </c>
      <c r="N35" s="193">
        <v>0</v>
      </c>
      <c r="O35" s="218">
        <v>1</v>
      </c>
      <c r="P35" s="94">
        <v>1</v>
      </c>
      <c r="Q35" s="135"/>
      <c r="R35" s="135"/>
      <c r="S35" s="135"/>
      <c r="T35" s="135"/>
      <c r="U35" s="135"/>
      <c r="V35" s="135"/>
      <c r="W35" s="135"/>
      <c r="X35" s="135"/>
      <c r="Y35" s="135"/>
      <c r="Z35" s="135"/>
      <c r="AA35" s="135"/>
      <c r="AB35" s="135"/>
      <c r="AC35" s="75"/>
      <c r="AD35" s="74"/>
    </row>
    <row r="36" spans="1:41">
      <c r="A36" s="46">
        <v>38991</v>
      </c>
      <c r="B36" s="138">
        <v>351.8</v>
      </c>
      <c r="C36" s="138">
        <v>0</v>
      </c>
      <c r="D36" s="138">
        <v>108.4</v>
      </c>
      <c r="E36" s="218">
        <v>1</v>
      </c>
      <c r="F36" s="399">
        <v>336</v>
      </c>
      <c r="G36" s="139">
        <v>31</v>
      </c>
      <c r="H36" s="140">
        <v>666.2</v>
      </c>
      <c r="I36" s="137">
        <v>136.76141098020776</v>
      </c>
      <c r="J36" s="193">
        <v>15340.43282276092</v>
      </c>
      <c r="K36" s="193">
        <v>2363022.3896300006</v>
      </c>
      <c r="L36" s="136">
        <v>4398</v>
      </c>
      <c r="N36" s="193">
        <v>0</v>
      </c>
      <c r="O36" s="218">
        <v>1</v>
      </c>
      <c r="P36" s="94">
        <v>1</v>
      </c>
      <c r="Q36" s="135"/>
      <c r="R36" s="135"/>
      <c r="S36" s="135"/>
      <c r="T36" s="135"/>
      <c r="U36" s="135"/>
      <c r="V36" s="135"/>
      <c r="W36" s="135"/>
      <c r="X36" s="135"/>
      <c r="Y36" s="135"/>
      <c r="Z36" s="135"/>
      <c r="AA36" s="135"/>
      <c r="AB36" s="135"/>
      <c r="AD36" s="74"/>
    </row>
    <row r="37" spans="1:41">
      <c r="A37" s="46">
        <v>39022</v>
      </c>
      <c r="B37" s="138">
        <v>420.90000000000003</v>
      </c>
      <c r="C37" s="138">
        <v>0</v>
      </c>
      <c r="D37" s="138">
        <v>108.6</v>
      </c>
      <c r="E37" s="218">
        <v>1</v>
      </c>
      <c r="F37" s="399">
        <v>352</v>
      </c>
      <c r="G37" s="139">
        <v>30</v>
      </c>
      <c r="H37" s="140">
        <v>665.4</v>
      </c>
      <c r="I37" s="137">
        <v>137.04311709485967</v>
      </c>
      <c r="J37" s="193">
        <v>16874.476105037011</v>
      </c>
      <c r="K37" s="193">
        <v>2449494.2871000003</v>
      </c>
      <c r="L37" s="136">
        <v>4407</v>
      </c>
      <c r="N37" s="193">
        <v>0</v>
      </c>
      <c r="O37" s="218">
        <v>1</v>
      </c>
      <c r="P37" s="94">
        <v>1</v>
      </c>
      <c r="Q37" s="135"/>
      <c r="R37" s="135"/>
      <c r="S37" s="135"/>
      <c r="T37" s="135"/>
      <c r="U37" s="135"/>
      <c r="V37" s="135"/>
      <c r="W37" s="135"/>
      <c r="X37" s="135"/>
      <c r="Y37" s="135"/>
      <c r="Z37" s="135"/>
      <c r="AA37" s="135"/>
      <c r="AB37" s="135"/>
      <c r="AD37" s="76"/>
    </row>
    <row r="38" spans="1:41">
      <c r="A38" s="46">
        <v>39052</v>
      </c>
      <c r="B38" s="138">
        <v>569.80000000000007</v>
      </c>
      <c r="C38" s="138">
        <v>0</v>
      </c>
      <c r="D38" s="138">
        <v>108.8</v>
      </c>
      <c r="E38" s="218">
        <v>0</v>
      </c>
      <c r="F38" s="399">
        <v>304</v>
      </c>
      <c r="G38" s="139">
        <v>31</v>
      </c>
      <c r="H38" s="140">
        <v>666.5</v>
      </c>
      <c r="I38" s="137">
        <v>137.32540347798411</v>
      </c>
      <c r="J38" s="193">
        <v>18408.519387313103</v>
      </c>
      <c r="K38" s="193">
        <v>2072506.4283980001</v>
      </c>
      <c r="L38" s="136">
        <v>4413</v>
      </c>
      <c r="N38" s="193">
        <v>0</v>
      </c>
      <c r="O38" s="218">
        <v>0</v>
      </c>
      <c r="P38" s="94">
        <v>1</v>
      </c>
      <c r="Q38" s="135"/>
      <c r="R38" s="135"/>
      <c r="S38" s="135"/>
      <c r="T38" s="135"/>
      <c r="U38" s="135"/>
      <c r="V38" s="135"/>
      <c r="W38" s="135"/>
      <c r="X38" s="135"/>
      <c r="Y38" s="135"/>
      <c r="Z38" s="135"/>
      <c r="AA38" s="135"/>
      <c r="AB38" s="135"/>
      <c r="AD38" s="76"/>
    </row>
    <row r="39" spans="1:41" s="50" customFormat="1">
      <c r="A39" s="46">
        <v>39083</v>
      </c>
      <c r="B39" s="185">
        <v>729.3</v>
      </c>
      <c r="C39" s="185">
        <v>0</v>
      </c>
      <c r="D39" s="185">
        <v>108.6</v>
      </c>
      <c r="E39" s="213">
        <v>0</v>
      </c>
      <c r="F39" s="421">
        <v>352</v>
      </c>
      <c r="G39" s="187">
        <v>31</v>
      </c>
      <c r="H39" s="188">
        <v>660.7</v>
      </c>
      <c r="I39" s="188">
        <v>137.552207546647</v>
      </c>
      <c r="J39" s="194">
        <v>19652.24778040027</v>
      </c>
      <c r="K39" s="194">
        <v>2589945.4711760003</v>
      </c>
      <c r="L39" s="189">
        <v>4420</v>
      </c>
      <c r="N39" s="194">
        <v>0</v>
      </c>
      <c r="O39" s="213">
        <v>0</v>
      </c>
      <c r="P39" s="186">
        <v>1</v>
      </c>
      <c r="Q39" s="190"/>
      <c r="R39" s="190"/>
      <c r="S39" s="190"/>
      <c r="T39" s="190"/>
      <c r="U39" s="190"/>
      <c r="V39" s="190"/>
      <c r="W39" s="190"/>
      <c r="X39" s="190"/>
      <c r="Y39" s="190"/>
      <c r="Z39" s="190"/>
      <c r="AA39" s="190"/>
      <c r="AB39" s="190"/>
      <c r="AE39" s="191"/>
      <c r="AF39" s="191"/>
      <c r="AG39" s="191"/>
      <c r="AH39" s="191"/>
      <c r="AI39" s="191"/>
      <c r="AJ39" s="191"/>
      <c r="AK39" s="191"/>
      <c r="AL39" s="191"/>
      <c r="AM39" s="191"/>
      <c r="AN39" s="191"/>
      <c r="AO39" s="192"/>
    </row>
    <row r="40" spans="1:41">
      <c r="A40" s="46">
        <v>39114</v>
      </c>
      <c r="B40" s="138">
        <v>793.80000000000007</v>
      </c>
      <c r="C40" s="138">
        <v>0</v>
      </c>
      <c r="D40" s="138">
        <v>109.7</v>
      </c>
      <c r="E40" s="218">
        <v>0</v>
      </c>
      <c r="F40" s="399">
        <v>320</v>
      </c>
      <c r="G40" s="139">
        <v>28</v>
      </c>
      <c r="H40" s="140">
        <v>654.79999999999995</v>
      </c>
      <c r="I40" s="137">
        <v>137.77938620066888</v>
      </c>
      <c r="J40" s="193">
        <v>20895.976173487437</v>
      </c>
      <c r="K40" s="193">
        <v>2252054.4342939998</v>
      </c>
      <c r="L40" s="136">
        <v>4406</v>
      </c>
      <c r="N40" s="193">
        <v>0</v>
      </c>
      <c r="O40" s="218">
        <v>0</v>
      </c>
      <c r="P40" s="94">
        <v>1</v>
      </c>
      <c r="Q40" s="135"/>
      <c r="R40" s="135"/>
      <c r="S40" s="135"/>
      <c r="T40" s="135"/>
      <c r="U40" s="135"/>
      <c r="V40" s="135"/>
      <c r="W40" s="135"/>
      <c r="X40" s="135"/>
      <c r="Y40" s="135"/>
      <c r="Z40" s="135"/>
      <c r="AA40" s="135"/>
      <c r="AB40" s="135"/>
      <c r="AD40" s="76"/>
    </row>
    <row r="41" spans="1:41">
      <c r="A41" s="46">
        <v>39142</v>
      </c>
      <c r="B41" s="138">
        <v>593.09999999999991</v>
      </c>
      <c r="C41" s="138">
        <v>0</v>
      </c>
      <c r="D41" s="138">
        <v>110.8</v>
      </c>
      <c r="E41" s="218">
        <v>1</v>
      </c>
      <c r="F41" s="399">
        <v>352</v>
      </c>
      <c r="G41" s="139">
        <v>31</v>
      </c>
      <c r="H41" s="140">
        <v>650.20000000000005</v>
      </c>
      <c r="I41" s="137">
        <v>138.00694005870795</v>
      </c>
      <c r="J41" s="193">
        <v>22139.704566574605</v>
      </c>
      <c r="K41" s="193">
        <v>2516371.7827710002</v>
      </c>
      <c r="L41" s="136">
        <v>4418</v>
      </c>
      <c r="N41" s="193">
        <v>0</v>
      </c>
      <c r="O41" s="218">
        <v>1</v>
      </c>
      <c r="P41" s="94">
        <v>1</v>
      </c>
      <c r="Q41" s="135"/>
      <c r="R41" s="135"/>
      <c r="S41" s="135"/>
      <c r="T41" s="135"/>
      <c r="U41" s="135"/>
      <c r="V41" s="135"/>
      <c r="W41" s="135"/>
      <c r="X41" s="135"/>
      <c r="Y41" s="135"/>
      <c r="Z41" s="135"/>
      <c r="AA41" s="135"/>
      <c r="AB41" s="135"/>
      <c r="AD41" s="76"/>
    </row>
    <row r="42" spans="1:41">
      <c r="A42" s="46">
        <v>39173</v>
      </c>
      <c r="B42" s="138">
        <v>424.2999999999999</v>
      </c>
      <c r="C42" s="138">
        <v>0</v>
      </c>
      <c r="D42" s="138">
        <v>111.1</v>
      </c>
      <c r="E42" s="218">
        <v>1</v>
      </c>
      <c r="F42" s="399">
        <v>320</v>
      </c>
      <c r="G42" s="139">
        <v>30</v>
      </c>
      <c r="H42" s="140">
        <v>645.1</v>
      </c>
      <c r="I42" s="137">
        <v>138.23486974044414</v>
      </c>
      <c r="J42" s="193">
        <v>23383.432959661772</v>
      </c>
      <c r="K42" s="193">
        <v>2339264.044313</v>
      </c>
      <c r="L42" s="136">
        <v>4422</v>
      </c>
      <c r="N42" s="193">
        <v>0</v>
      </c>
      <c r="O42" s="218">
        <v>1</v>
      </c>
      <c r="P42" s="94">
        <v>1</v>
      </c>
      <c r="Q42" s="135"/>
      <c r="R42" s="135"/>
      <c r="S42" s="135"/>
      <c r="T42" s="135"/>
      <c r="U42" s="135"/>
      <c r="V42" s="135"/>
      <c r="W42" s="135"/>
      <c r="X42" s="135"/>
      <c r="Y42" s="135"/>
      <c r="Z42" s="135"/>
      <c r="AA42" s="135"/>
      <c r="AB42" s="135"/>
      <c r="AD42" s="76"/>
    </row>
    <row r="43" spans="1:41">
      <c r="A43" s="46">
        <v>39203</v>
      </c>
      <c r="B43" s="138">
        <v>170.3</v>
      </c>
      <c r="C43" s="138">
        <v>16.100000000000001</v>
      </c>
      <c r="D43" s="138">
        <v>111.6</v>
      </c>
      <c r="E43" s="218">
        <v>1</v>
      </c>
      <c r="F43" s="399">
        <v>352</v>
      </c>
      <c r="G43" s="139">
        <v>31</v>
      </c>
      <c r="H43" s="140">
        <v>644.4</v>
      </c>
      <c r="I43" s="137">
        <v>138.46317586658083</v>
      </c>
      <c r="J43" s="193">
        <v>24627.161352748939</v>
      </c>
      <c r="K43" s="193">
        <v>1984082.3299240002</v>
      </c>
      <c r="L43" s="136">
        <v>4419</v>
      </c>
      <c r="N43" s="193">
        <v>0</v>
      </c>
      <c r="O43" s="218">
        <v>1</v>
      </c>
      <c r="P43" s="94">
        <v>1</v>
      </c>
      <c r="Q43" s="135"/>
      <c r="R43" s="135"/>
      <c r="S43" s="135"/>
      <c r="T43" s="135"/>
      <c r="U43" s="135"/>
      <c r="V43" s="135"/>
      <c r="W43" s="135"/>
      <c r="X43" s="135"/>
      <c r="Y43" s="135"/>
      <c r="Z43" s="135"/>
      <c r="AA43" s="135"/>
      <c r="AB43" s="135"/>
      <c r="AD43" s="76"/>
    </row>
    <row r="44" spans="1:41">
      <c r="A44" s="46">
        <v>39234</v>
      </c>
      <c r="B44" s="138">
        <v>55.500000000000007</v>
      </c>
      <c r="C44" s="138">
        <v>46.3</v>
      </c>
      <c r="D44" s="138">
        <v>111.1</v>
      </c>
      <c r="E44" s="218">
        <v>0</v>
      </c>
      <c r="F44" s="399">
        <v>336</v>
      </c>
      <c r="G44" s="139">
        <v>30</v>
      </c>
      <c r="H44" s="140">
        <v>649.6</v>
      </c>
      <c r="I44" s="137">
        <v>138.69185905884657</v>
      </c>
      <c r="J44" s="193">
        <v>25870.889745836106</v>
      </c>
      <c r="K44" s="193">
        <v>2548909.5856599999</v>
      </c>
      <c r="L44" s="136">
        <v>4422</v>
      </c>
      <c r="N44" s="193">
        <v>0</v>
      </c>
      <c r="O44" s="218">
        <v>0</v>
      </c>
      <c r="P44" s="94">
        <v>1</v>
      </c>
      <c r="Q44" s="135"/>
      <c r="R44" s="135"/>
      <c r="S44" s="135"/>
      <c r="T44" s="135"/>
      <c r="U44" s="135"/>
      <c r="V44" s="135"/>
      <c r="W44" s="135"/>
      <c r="X44" s="135"/>
      <c r="Y44" s="135"/>
      <c r="Z44" s="135"/>
      <c r="AA44" s="135"/>
      <c r="AB44" s="135"/>
      <c r="AD44" s="76"/>
    </row>
    <row r="45" spans="1:41">
      <c r="A45" s="46">
        <v>39264</v>
      </c>
      <c r="B45" s="138">
        <v>34.000000000000007</v>
      </c>
      <c r="C45" s="138">
        <v>43.4</v>
      </c>
      <c r="D45" s="138">
        <v>111.1</v>
      </c>
      <c r="E45" s="218">
        <v>0</v>
      </c>
      <c r="F45" s="399">
        <v>336</v>
      </c>
      <c r="G45" s="139">
        <v>31</v>
      </c>
      <c r="H45" s="140">
        <v>657.2</v>
      </c>
      <c r="I45" s="137">
        <v>138.92091993999671</v>
      </c>
      <c r="J45" s="193">
        <v>27114.618138923273</v>
      </c>
      <c r="K45" s="193">
        <v>2218405.132342</v>
      </c>
      <c r="L45" s="136">
        <v>4427</v>
      </c>
      <c r="N45" s="193">
        <v>0</v>
      </c>
      <c r="O45" s="218">
        <v>0</v>
      </c>
      <c r="P45" s="94">
        <v>1</v>
      </c>
      <c r="Q45" s="135"/>
      <c r="R45" s="135"/>
      <c r="S45" s="135"/>
      <c r="T45" s="135"/>
      <c r="U45" s="135"/>
      <c r="V45" s="135"/>
      <c r="W45" s="135"/>
      <c r="X45" s="135"/>
      <c r="Y45" s="135"/>
      <c r="Z45" s="135"/>
      <c r="AA45" s="135"/>
      <c r="AB45" s="135"/>
      <c r="AD45" s="76"/>
    </row>
    <row r="46" spans="1:41">
      <c r="A46" s="46">
        <v>39295</v>
      </c>
      <c r="B46" s="138">
        <v>26.3</v>
      </c>
      <c r="C46" s="138">
        <v>57.199999999999996</v>
      </c>
      <c r="D46" s="138">
        <v>110.9</v>
      </c>
      <c r="E46" s="218">
        <v>0</v>
      </c>
      <c r="F46" s="399">
        <v>352</v>
      </c>
      <c r="G46" s="139">
        <v>31</v>
      </c>
      <c r="H46" s="140">
        <v>659.2</v>
      </c>
      <c r="I46" s="137">
        <v>139.15035913381516</v>
      </c>
      <c r="J46" s="193">
        <v>28358.346532010441</v>
      </c>
      <c r="K46" s="193">
        <v>2709923.6211240003</v>
      </c>
      <c r="L46" s="136">
        <v>4447</v>
      </c>
      <c r="N46" s="193">
        <v>0</v>
      </c>
      <c r="O46" s="218">
        <v>0</v>
      </c>
      <c r="P46" s="94">
        <v>1</v>
      </c>
      <c r="Q46" s="135"/>
      <c r="R46" s="135"/>
      <c r="S46" s="135"/>
      <c r="T46" s="135"/>
      <c r="U46" s="135"/>
      <c r="V46" s="135"/>
      <c r="W46" s="135"/>
      <c r="X46" s="135"/>
      <c r="Y46" s="135"/>
      <c r="Z46" s="135"/>
      <c r="AA46" s="135"/>
      <c r="AB46" s="135"/>
      <c r="AD46" s="76"/>
    </row>
    <row r="47" spans="1:41">
      <c r="A47" s="46">
        <v>39326</v>
      </c>
      <c r="B47" s="138">
        <v>83.9</v>
      </c>
      <c r="C47" s="138">
        <v>29.4</v>
      </c>
      <c r="D47" s="138">
        <v>111</v>
      </c>
      <c r="E47" s="218">
        <v>1</v>
      </c>
      <c r="F47" s="399">
        <v>304</v>
      </c>
      <c r="G47" s="139">
        <v>30</v>
      </c>
      <c r="H47" s="140">
        <v>657.8</v>
      </c>
      <c r="I47" s="137">
        <v>139.38017726511606</v>
      </c>
      <c r="J47" s="193">
        <v>29602.074925097608</v>
      </c>
      <c r="K47" s="193">
        <v>2380020.9929400003</v>
      </c>
      <c r="L47" s="136">
        <v>4441</v>
      </c>
      <c r="N47" s="193">
        <v>0</v>
      </c>
      <c r="O47" s="218">
        <v>1</v>
      </c>
      <c r="P47" s="94">
        <v>1</v>
      </c>
      <c r="Q47" s="135"/>
      <c r="R47" s="135"/>
      <c r="S47" s="135"/>
      <c r="T47" s="135"/>
      <c r="U47" s="135"/>
      <c r="V47" s="135"/>
      <c r="W47" s="135"/>
      <c r="X47" s="135"/>
      <c r="Y47" s="135"/>
      <c r="AD47" s="76"/>
    </row>
    <row r="48" spans="1:41">
      <c r="A48" s="46">
        <v>39356</v>
      </c>
      <c r="B48" s="138">
        <v>189.2</v>
      </c>
      <c r="C48" s="138">
        <v>15.2</v>
      </c>
      <c r="D48" s="138">
        <v>110.9</v>
      </c>
      <c r="E48" s="218">
        <v>1</v>
      </c>
      <c r="F48" s="399">
        <v>352</v>
      </c>
      <c r="G48" s="139">
        <v>31</v>
      </c>
      <c r="H48" s="140">
        <v>659.2</v>
      </c>
      <c r="I48" s="137">
        <v>139.61037495974546</v>
      </c>
      <c r="J48" s="193">
        <v>30845.803318184775</v>
      </c>
      <c r="K48" s="193">
        <v>2409926.872182</v>
      </c>
      <c r="L48" s="136">
        <v>4457</v>
      </c>
      <c r="N48" s="193">
        <v>0</v>
      </c>
      <c r="O48" s="218">
        <v>1</v>
      </c>
      <c r="P48" s="94">
        <v>1</v>
      </c>
      <c r="Q48" s="135"/>
      <c r="R48" s="135"/>
      <c r="S48" s="135"/>
      <c r="T48" s="135"/>
      <c r="U48" s="135"/>
      <c r="V48" s="135"/>
      <c r="W48" s="135"/>
      <c r="X48" s="135"/>
      <c r="Y48" s="135"/>
      <c r="AD48" s="76"/>
    </row>
    <row r="49" spans="1:41">
      <c r="A49" s="46">
        <v>39387</v>
      </c>
      <c r="B49" s="138">
        <v>525.9</v>
      </c>
      <c r="C49" s="138">
        <v>0</v>
      </c>
      <c r="D49" s="138">
        <v>111.2</v>
      </c>
      <c r="E49" s="218">
        <v>1</v>
      </c>
      <c r="F49" s="399">
        <v>352</v>
      </c>
      <c r="G49" s="139">
        <v>30</v>
      </c>
      <c r="H49" s="140">
        <v>662.8</v>
      </c>
      <c r="I49" s="137">
        <v>139.84095284458306</v>
      </c>
      <c r="J49" s="193">
        <v>32089.531711271942</v>
      </c>
      <c r="K49" s="193">
        <v>2296535.8262259997</v>
      </c>
      <c r="L49" s="136">
        <v>4458</v>
      </c>
      <c r="N49" s="193">
        <v>0</v>
      </c>
      <c r="O49" s="218">
        <v>1</v>
      </c>
      <c r="P49" s="94">
        <v>1</v>
      </c>
      <c r="Q49" s="135"/>
      <c r="R49" s="135"/>
      <c r="S49" s="135"/>
      <c r="T49" s="135"/>
      <c r="U49" s="135"/>
      <c r="V49" s="135"/>
      <c r="W49" s="135"/>
      <c r="X49" s="135"/>
      <c r="Y49" s="135"/>
      <c r="AD49" s="76"/>
    </row>
    <row r="50" spans="1:41">
      <c r="A50" s="46">
        <v>39417</v>
      </c>
      <c r="B50" s="138">
        <v>696.19999999999993</v>
      </c>
      <c r="C50" s="138">
        <v>0</v>
      </c>
      <c r="D50" s="138">
        <v>111.1</v>
      </c>
      <c r="E50" s="218">
        <v>0</v>
      </c>
      <c r="F50" s="399">
        <v>304</v>
      </c>
      <c r="G50" s="139">
        <v>31</v>
      </c>
      <c r="H50" s="140">
        <v>664</v>
      </c>
      <c r="I50" s="137">
        <v>140.07191154754381</v>
      </c>
      <c r="J50" s="193">
        <v>33333.260104359106</v>
      </c>
      <c r="K50" s="193">
        <v>1866637.6818700002</v>
      </c>
      <c r="L50" s="136">
        <v>4451</v>
      </c>
      <c r="N50" s="193">
        <v>0</v>
      </c>
      <c r="O50" s="218">
        <v>0</v>
      </c>
      <c r="P50" s="94">
        <v>1</v>
      </c>
      <c r="Q50" s="135"/>
      <c r="R50" s="135"/>
      <c r="S50" s="135"/>
      <c r="T50" s="135"/>
      <c r="U50" s="135"/>
      <c r="V50" s="135"/>
      <c r="W50" s="135"/>
      <c r="X50" s="135"/>
      <c r="Y50" s="135"/>
      <c r="AD50" s="76"/>
    </row>
    <row r="51" spans="1:41" s="50" customFormat="1">
      <c r="A51" s="46">
        <v>39448</v>
      </c>
      <c r="B51" s="185">
        <v>693.80000000000007</v>
      </c>
      <c r="C51" s="185">
        <v>0</v>
      </c>
      <c r="D51" s="185">
        <v>110.9</v>
      </c>
      <c r="E51" s="213">
        <v>0</v>
      </c>
      <c r="F51" s="421">
        <v>352</v>
      </c>
      <c r="G51" s="187">
        <v>31</v>
      </c>
      <c r="H51" s="188">
        <v>656.3</v>
      </c>
      <c r="I51" s="188">
        <v>139.96642175819056</v>
      </c>
      <c r="J51" s="194">
        <v>35730.195907553978</v>
      </c>
      <c r="K51" s="194">
        <v>2456376.3943860005</v>
      </c>
      <c r="L51" s="189">
        <v>4458</v>
      </c>
      <c r="N51" s="194">
        <v>0</v>
      </c>
      <c r="O51" s="213">
        <v>0</v>
      </c>
      <c r="P51" s="186">
        <v>1</v>
      </c>
      <c r="Q51" s="190"/>
      <c r="R51" s="190"/>
      <c r="S51" s="190"/>
      <c r="T51" s="190"/>
      <c r="U51" s="190"/>
      <c r="V51" s="190"/>
      <c r="W51" s="190"/>
      <c r="X51" s="190"/>
      <c r="Y51" s="190"/>
      <c r="Z51" s="190"/>
      <c r="AA51" s="190"/>
      <c r="AB51" s="190"/>
      <c r="AE51" s="191"/>
      <c r="AF51" s="191"/>
      <c r="AG51" s="191"/>
      <c r="AH51" s="191"/>
      <c r="AI51" s="191"/>
      <c r="AJ51" s="191"/>
      <c r="AK51" s="191"/>
      <c r="AL51" s="191"/>
      <c r="AM51" s="191"/>
      <c r="AN51" s="191"/>
      <c r="AO51" s="192"/>
    </row>
    <row r="52" spans="1:41">
      <c r="A52" s="46">
        <v>39479</v>
      </c>
      <c r="B52" s="138">
        <v>736.00000000000011</v>
      </c>
      <c r="C52" s="138">
        <v>0</v>
      </c>
      <c r="D52" s="138">
        <v>111.4</v>
      </c>
      <c r="E52" s="218">
        <v>0</v>
      </c>
      <c r="F52" s="399">
        <v>320</v>
      </c>
      <c r="G52" s="139">
        <v>29</v>
      </c>
      <c r="H52" s="140">
        <v>651.20000000000005</v>
      </c>
      <c r="I52" s="137">
        <v>139.86101141442734</v>
      </c>
      <c r="J52" s="193">
        <v>38127.13171074885</v>
      </c>
      <c r="K52" s="193">
        <v>2386869.039818</v>
      </c>
      <c r="L52" s="136">
        <v>4462</v>
      </c>
      <c r="N52" s="193">
        <v>0</v>
      </c>
      <c r="O52" s="218">
        <v>0</v>
      </c>
      <c r="P52" s="94">
        <v>1</v>
      </c>
      <c r="Q52" s="135"/>
      <c r="R52" s="135"/>
      <c r="S52" s="135"/>
      <c r="T52" s="135"/>
      <c r="U52" s="135"/>
      <c r="V52" s="135"/>
      <c r="W52" s="135"/>
      <c r="X52" s="135"/>
      <c r="Y52" s="135"/>
      <c r="AD52" s="76"/>
    </row>
    <row r="53" spans="1:41">
      <c r="A53" s="46">
        <v>39508</v>
      </c>
      <c r="B53" s="138">
        <v>698</v>
      </c>
      <c r="C53" s="138">
        <v>0</v>
      </c>
      <c r="D53" s="138">
        <v>111.7</v>
      </c>
      <c r="E53" s="218">
        <v>1</v>
      </c>
      <c r="F53" s="399">
        <v>304</v>
      </c>
      <c r="G53" s="139">
        <v>31</v>
      </c>
      <c r="H53" s="140">
        <v>642.29999999999995</v>
      </c>
      <c r="I53" s="137">
        <v>139.75568045642274</v>
      </c>
      <c r="J53" s="193">
        <v>40524.067513943723</v>
      </c>
      <c r="K53" s="193">
        <v>2419561.2335320003</v>
      </c>
      <c r="L53" s="136">
        <v>4473</v>
      </c>
      <c r="N53" s="193">
        <v>0</v>
      </c>
      <c r="O53" s="218">
        <v>1</v>
      </c>
      <c r="P53" s="94">
        <v>1</v>
      </c>
      <c r="Q53" s="135"/>
      <c r="R53" s="135"/>
      <c r="S53" s="135"/>
      <c r="T53" s="135"/>
      <c r="U53" s="135"/>
      <c r="V53" s="135"/>
      <c r="W53" s="135"/>
      <c r="X53" s="135"/>
      <c r="Y53" s="135"/>
      <c r="AD53" s="76"/>
    </row>
    <row r="54" spans="1:41">
      <c r="A54" s="46">
        <v>39539</v>
      </c>
      <c r="B54" s="138">
        <v>299.09999999999997</v>
      </c>
      <c r="C54" s="138">
        <v>1.4000000000000001</v>
      </c>
      <c r="D54" s="138">
        <v>112.5</v>
      </c>
      <c r="E54" s="218">
        <v>1</v>
      </c>
      <c r="F54" s="399">
        <v>352</v>
      </c>
      <c r="G54" s="139">
        <v>30</v>
      </c>
      <c r="H54" s="140">
        <v>642.29999999999995</v>
      </c>
      <c r="I54" s="137">
        <v>139.65042882439042</v>
      </c>
      <c r="J54" s="193">
        <v>42921.003317138595</v>
      </c>
      <c r="K54" s="193">
        <v>2444891.8087619999</v>
      </c>
      <c r="L54" s="136">
        <v>4479</v>
      </c>
      <c r="N54" s="193">
        <v>0</v>
      </c>
      <c r="O54" s="218">
        <v>1</v>
      </c>
      <c r="P54" s="94">
        <v>1</v>
      </c>
      <c r="Q54" s="135"/>
      <c r="R54" s="135"/>
      <c r="S54" s="135"/>
      <c r="T54" s="135"/>
      <c r="U54" s="135"/>
      <c r="V54" s="135"/>
      <c r="W54" s="135"/>
      <c r="X54" s="135"/>
      <c r="Y54" s="135"/>
      <c r="AD54" s="76"/>
    </row>
    <row r="55" spans="1:41">
      <c r="A55" s="46">
        <v>39569</v>
      </c>
      <c r="B55" s="138">
        <v>263.09999999999997</v>
      </c>
      <c r="C55" s="138">
        <v>0.3</v>
      </c>
      <c r="D55" s="138">
        <v>113.6</v>
      </c>
      <c r="E55" s="218">
        <v>1</v>
      </c>
      <c r="F55" s="399">
        <v>336</v>
      </c>
      <c r="G55" s="139">
        <v>31</v>
      </c>
      <c r="H55" s="140">
        <v>642.5</v>
      </c>
      <c r="I55" s="137">
        <v>139.54525645858905</v>
      </c>
      <c r="J55" s="193">
        <v>45317.939120333467</v>
      </c>
      <c r="K55" s="193">
        <v>2238850.9691860001</v>
      </c>
      <c r="L55" s="136">
        <v>4487</v>
      </c>
      <c r="N55" s="193">
        <v>0</v>
      </c>
      <c r="O55" s="218">
        <v>1</v>
      </c>
      <c r="P55" s="94">
        <v>1</v>
      </c>
      <c r="Q55" s="135"/>
      <c r="R55" s="135"/>
      <c r="S55" s="135"/>
      <c r="T55" s="135"/>
      <c r="U55" s="135"/>
      <c r="V55" s="135"/>
      <c r="W55" s="135"/>
      <c r="X55" s="135"/>
      <c r="Y55" s="135"/>
      <c r="AD55" s="76"/>
    </row>
    <row r="56" spans="1:41">
      <c r="A56" s="46">
        <v>39600</v>
      </c>
      <c r="B56" s="138">
        <v>50.3</v>
      </c>
      <c r="C56" s="138">
        <v>44.800000000000004</v>
      </c>
      <c r="D56" s="138">
        <v>114.2</v>
      </c>
      <c r="E56" s="218">
        <v>0</v>
      </c>
      <c r="F56" s="399">
        <v>336</v>
      </c>
      <c r="G56" s="139">
        <v>30</v>
      </c>
      <c r="H56" s="140">
        <v>648.20000000000005</v>
      </c>
      <c r="I56" s="137">
        <v>139.44016329932234</v>
      </c>
      <c r="J56" s="193">
        <v>47714.874923528339</v>
      </c>
      <c r="K56" s="193">
        <v>2213271.0680859997</v>
      </c>
      <c r="L56" s="136">
        <v>4496</v>
      </c>
      <c r="N56" s="193">
        <v>0</v>
      </c>
      <c r="O56" s="218">
        <v>0</v>
      </c>
      <c r="P56" s="94">
        <v>1</v>
      </c>
      <c r="AD56" s="76"/>
    </row>
    <row r="57" spans="1:41">
      <c r="A57" s="46">
        <v>39630</v>
      </c>
      <c r="B57" s="138">
        <v>19.399999999999999</v>
      </c>
      <c r="C57" s="138">
        <v>55.099999999999987</v>
      </c>
      <c r="D57" s="138">
        <v>115.1</v>
      </c>
      <c r="E57" s="218">
        <v>0</v>
      </c>
      <c r="F57" s="399">
        <v>352</v>
      </c>
      <c r="G57" s="139">
        <v>31</v>
      </c>
      <c r="H57" s="140">
        <v>653.5</v>
      </c>
      <c r="I57" s="137">
        <v>139.3351492869389</v>
      </c>
      <c r="J57" s="193">
        <v>50111.810726723212</v>
      </c>
      <c r="K57" s="193">
        <v>1931221.3197680002</v>
      </c>
      <c r="L57" s="136">
        <v>4498</v>
      </c>
      <c r="N57" s="193">
        <v>0</v>
      </c>
      <c r="O57" s="218">
        <v>0</v>
      </c>
      <c r="P57" s="94">
        <v>1</v>
      </c>
      <c r="AD57" s="76"/>
    </row>
    <row r="58" spans="1:41">
      <c r="A58" s="46">
        <v>39661</v>
      </c>
      <c r="B58" s="138">
        <v>32.233333333333334</v>
      </c>
      <c r="C58" s="138">
        <v>28.400000000000002</v>
      </c>
      <c r="D58" s="138">
        <v>114.8</v>
      </c>
      <c r="E58" s="218">
        <v>0</v>
      </c>
      <c r="F58" s="399">
        <v>320</v>
      </c>
      <c r="G58" s="139">
        <v>31</v>
      </c>
      <c r="H58" s="140">
        <v>656.2</v>
      </c>
      <c r="I58" s="137">
        <v>139.23021436183228</v>
      </c>
      <c r="J58" s="193">
        <v>52508.746529918084</v>
      </c>
      <c r="K58" s="193">
        <v>2204584.2308499999</v>
      </c>
      <c r="L58" s="136">
        <v>4502</v>
      </c>
      <c r="N58" s="193">
        <v>0</v>
      </c>
      <c r="O58" s="218">
        <v>0</v>
      </c>
      <c r="P58" s="94">
        <v>1</v>
      </c>
      <c r="AD58" s="76"/>
    </row>
    <row r="59" spans="1:41">
      <c r="A59" s="46">
        <v>39692</v>
      </c>
      <c r="B59" s="138">
        <v>98.8</v>
      </c>
      <c r="C59" s="138">
        <v>4.4999999999999991</v>
      </c>
      <c r="D59" s="138">
        <v>115.1</v>
      </c>
      <c r="E59" s="218">
        <v>1</v>
      </c>
      <c r="F59" s="399">
        <v>336</v>
      </c>
      <c r="G59" s="139">
        <v>30</v>
      </c>
      <c r="H59" s="140">
        <v>658.8</v>
      </c>
      <c r="I59" s="137">
        <v>139.12535846444095</v>
      </c>
      <c r="J59" s="193">
        <v>54905.682333112956</v>
      </c>
      <c r="K59" s="193">
        <v>1694540.209154</v>
      </c>
      <c r="L59" s="136">
        <v>4505</v>
      </c>
      <c r="N59" s="193">
        <v>0</v>
      </c>
      <c r="O59" s="218">
        <v>1</v>
      </c>
      <c r="P59" s="93">
        <v>0.99570849711372034</v>
      </c>
      <c r="AD59" s="76"/>
    </row>
    <row r="60" spans="1:41">
      <c r="A60" s="46">
        <v>39722</v>
      </c>
      <c r="B60" s="138">
        <v>329.8</v>
      </c>
      <c r="C60" s="138">
        <v>0</v>
      </c>
      <c r="D60" s="138">
        <v>113.7</v>
      </c>
      <c r="E60" s="218">
        <v>1</v>
      </c>
      <c r="F60" s="399">
        <v>352</v>
      </c>
      <c r="G60" s="139">
        <v>31</v>
      </c>
      <c r="H60" s="140">
        <v>661.5</v>
      </c>
      <c r="I60" s="137">
        <v>139.02058153524823</v>
      </c>
      <c r="J60" s="193">
        <v>57302.618136307829</v>
      </c>
      <c r="K60" s="193">
        <v>2236505.9072199999</v>
      </c>
      <c r="L60" s="136">
        <v>4510</v>
      </c>
      <c r="N60" s="193">
        <v>0</v>
      </c>
      <c r="O60" s="218">
        <v>1</v>
      </c>
      <c r="P60" s="93">
        <v>0.98932849550229551</v>
      </c>
      <c r="AD60" s="76"/>
    </row>
    <row r="61" spans="1:41">
      <c r="A61" s="46">
        <v>39753</v>
      </c>
      <c r="B61" s="138">
        <v>516.6</v>
      </c>
      <c r="C61" s="138">
        <v>0</v>
      </c>
      <c r="D61" s="138">
        <v>113.5</v>
      </c>
      <c r="E61" s="218">
        <v>1</v>
      </c>
      <c r="F61" s="399">
        <v>304</v>
      </c>
      <c r="G61" s="139">
        <v>30</v>
      </c>
      <c r="H61" s="140">
        <v>664.7</v>
      </c>
      <c r="I61" s="137">
        <v>138.91588351478222</v>
      </c>
      <c r="J61" s="193">
        <v>59699.553939502701</v>
      </c>
      <c r="K61" s="193">
        <v>1816145.524609</v>
      </c>
      <c r="L61" s="136">
        <v>4506</v>
      </c>
      <c r="N61" s="193">
        <v>0</v>
      </c>
      <c r="O61" s="218">
        <v>1</v>
      </c>
      <c r="P61" s="93">
        <v>0.93402701780616326</v>
      </c>
      <c r="AD61" s="76"/>
    </row>
    <row r="62" spans="1:41">
      <c r="A62" s="46">
        <v>39783</v>
      </c>
      <c r="B62" s="138">
        <v>733.6</v>
      </c>
      <c r="C62" s="138">
        <v>0</v>
      </c>
      <c r="D62" s="138">
        <v>112.8</v>
      </c>
      <c r="E62" s="218">
        <v>0</v>
      </c>
      <c r="F62" s="399">
        <v>336</v>
      </c>
      <c r="G62" s="139">
        <v>31</v>
      </c>
      <c r="H62" s="140">
        <v>662.1</v>
      </c>
      <c r="I62" s="137">
        <v>138.8112643436159</v>
      </c>
      <c r="J62" s="193">
        <v>62096.489742697573</v>
      </c>
      <c r="K62" s="193">
        <v>1318681.396929</v>
      </c>
      <c r="L62" s="136">
        <v>4506</v>
      </c>
      <c r="N62" s="193">
        <v>0</v>
      </c>
      <c r="O62" s="218">
        <v>0</v>
      </c>
      <c r="P62" s="93">
        <v>0.96178909716916383</v>
      </c>
      <c r="AD62" s="76"/>
    </row>
    <row r="63" spans="1:41">
      <c r="A63" s="46">
        <v>39814</v>
      </c>
      <c r="B63" s="185">
        <v>901.4</v>
      </c>
      <c r="C63" s="185">
        <v>0</v>
      </c>
      <c r="D63" s="185">
        <v>112.4</v>
      </c>
      <c r="E63" s="213">
        <v>0</v>
      </c>
      <c r="F63" s="421">
        <v>336</v>
      </c>
      <c r="G63" s="187">
        <v>31</v>
      </c>
      <c r="H63" s="188">
        <v>651.4</v>
      </c>
      <c r="I63" s="188">
        <v>138.43555825854429</v>
      </c>
      <c r="J63" s="194">
        <v>67329.5604966596</v>
      </c>
      <c r="K63" s="194">
        <v>1386993.4313300001</v>
      </c>
      <c r="L63" s="189">
        <v>4466</v>
      </c>
      <c r="N63" s="194">
        <v>0</v>
      </c>
      <c r="O63" s="213">
        <v>0</v>
      </c>
      <c r="P63" s="93">
        <v>0.90270406723273511</v>
      </c>
      <c r="AD63" s="76"/>
    </row>
    <row r="64" spans="1:41">
      <c r="A64" s="46">
        <v>39845</v>
      </c>
      <c r="B64" s="138">
        <v>679.40000000000009</v>
      </c>
      <c r="C64" s="138">
        <v>0</v>
      </c>
      <c r="D64" s="138">
        <v>113.1</v>
      </c>
      <c r="E64" s="218">
        <v>0</v>
      </c>
      <c r="F64" s="399">
        <v>304</v>
      </c>
      <c r="G64" s="139">
        <v>28</v>
      </c>
      <c r="H64" s="140">
        <v>639.4</v>
      </c>
      <c r="I64" s="137">
        <v>138.06086905825526</v>
      </c>
      <c r="J64" s="193">
        <v>72562.631250621635</v>
      </c>
      <c r="K64" s="193">
        <v>1278827.900103</v>
      </c>
      <c r="L64" s="136">
        <v>4468</v>
      </c>
      <c r="N64" s="193">
        <v>0</v>
      </c>
      <c r="O64" s="218">
        <v>0</v>
      </c>
      <c r="P64" s="93">
        <v>0.82532939438577935</v>
      </c>
      <c r="AD64" s="76"/>
    </row>
    <row r="65" spans="1:41">
      <c r="A65" s="46">
        <v>39873</v>
      </c>
      <c r="B65" s="138">
        <v>597.00000000000011</v>
      </c>
      <c r="C65" s="138">
        <v>0</v>
      </c>
      <c r="D65" s="138">
        <v>113.7</v>
      </c>
      <c r="E65" s="218">
        <v>1</v>
      </c>
      <c r="F65" s="399">
        <v>352</v>
      </c>
      <c r="G65" s="139">
        <v>31</v>
      </c>
      <c r="H65" s="140">
        <v>627.6</v>
      </c>
      <c r="I65" s="137">
        <v>137.68719399045199</v>
      </c>
      <c r="J65" s="193">
        <v>77795.702004583669</v>
      </c>
      <c r="K65" s="193">
        <v>1599507.1547780004</v>
      </c>
      <c r="L65" s="136">
        <v>4466</v>
      </c>
      <c r="N65" s="193">
        <v>0</v>
      </c>
      <c r="O65" s="218">
        <v>1</v>
      </c>
      <c r="P65" s="93">
        <v>0.87722274801388511</v>
      </c>
      <c r="AD65" s="76"/>
    </row>
    <row r="66" spans="1:41">
      <c r="A66" s="46">
        <v>39904</v>
      </c>
      <c r="B66" s="138">
        <v>361.7</v>
      </c>
      <c r="C66" s="138">
        <v>0</v>
      </c>
      <c r="D66" s="138">
        <v>113.2</v>
      </c>
      <c r="E66" s="218">
        <v>1</v>
      </c>
      <c r="F66" s="399">
        <v>320</v>
      </c>
      <c r="G66" s="139">
        <v>30</v>
      </c>
      <c r="H66" s="140">
        <v>623.9</v>
      </c>
      <c r="I66" s="137">
        <v>137.31453031028698</v>
      </c>
      <c r="J66" s="193">
        <v>83028.772758545703</v>
      </c>
      <c r="K66" s="193">
        <v>1681721.4055850001</v>
      </c>
      <c r="L66" s="136">
        <v>4479</v>
      </c>
      <c r="N66" s="193">
        <v>0</v>
      </c>
      <c r="O66" s="218">
        <v>1</v>
      </c>
      <c r="P66" s="93">
        <v>0.89838986932962417</v>
      </c>
      <c r="AD66" s="76"/>
    </row>
    <row r="67" spans="1:41">
      <c r="A67" s="46">
        <v>39934</v>
      </c>
      <c r="B67" s="138">
        <v>219.60000000000002</v>
      </c>
      <c r="C67" s="138">
        <v>2</v>
      </c>
      <c r="D67" s="138">
        <v>114</v>
      </c>
      <c r="E67" s="218">
        <v>1</v>
      </c>
      <c r="F67" s="399">
        <v>320</v>
      </c>
      <c r="G67" s="139">
        <v>31</v>
      </c>
      <c r="H67" s="140">
        <v>622.70000000000005</v>
      </c>
      <c r="I67" s="137">
        <v>136.94287528034204</v>
      </c>
      <c r="J67" s="193">
        <v>88261.843512507738</v>
      </c>
      <c r="K67" s="193">
        <v>1481788.7111300002</v>
      </c>
      <c r="L67" s="136">
        <v>4481</v>
      </c>
      <c r="N67" s="193">
        <v>0</v>
      </c>
      <c r="O67" s="218">
        <v>1</v>
      </c>
      <c r="P67" s="93">
        <v>0.85132525350350696</v>
      </c>
      <c r="AD67" s="76"/>
    </row>
    <row r="68" spans="1:41">
      <c r="A68" s="46">
        <v>39965</v>
      </c>
      <c r="B68" s="138">
        <v>99.100000000000009</v>
      </c>
      <c r="C68" s="138">
        <v>15.500000000000002</v>
      </c>
      <c r="D68" s="138">
        <v>114.2</v>
      </c>
      <c r="E68" s="218">
        <v>0</v>
      </c>
      <c r="F68" s="399">
        <v>352</v>
      </c>
      <c r="G68" s="139">
        <v>30</v>
      </c>
      <c r="H68" s="140">
        <v>632.1</v>
      </c>
      <c r="I68" s="137">
        <v>136.57222617060793</v>
      </c>
      <c r="J68" s="193">
        <v>93494.914266469772</v>
      </c>
      <c r="K68" s="193">
        <v>1480617.8874630001</v>
      </c>
      <c r="L68" s="136">
        <v>4482</v>
      </c>
      <c r="N68" s="193">
        <v>0</v>
      </c>
      <c r="O68" s="218">
        <v>0</v>
      </c>
      <c r="P68" s="93">
        <v>0.87959470039647503</v>
      </c>
      <c r="AD68" s="76"/>
    </row>
    <row r="69" spans="1:41">
      <c r="A69" s="46">
        <v>39995</v>
      </c>
      <c r="B69" s="138">
        <v>61.2</v>
      </c>
      <c r="C69" s="138">
        <v>10.3</v>
      </c>
      <c r="D69" s="138">
        <v>113.7</v>
      </c>
      <c r="E69" s="218">
        <v>0</v>
      </c>
      <c r="F69" s="399">
        <v>352</v>
      </c>
      <c r="G69" s="139">
        <v>31</v>
      </c>
      <c r="H69" s="140">
        <v>637.9</v>
      </c>
      <c r="I69" s="137">
        <v>136.20258025846454</v>
      </c>
      <c r="J69" s="193">
        <v>98727.985020431806</v>
      </c>
      <c r="K69" s="193">
        <v>1533239.4745980001</v>
      </c>
      <c r="L69" s="136">
        <v>4472</v>
      </c>
      <c r="N69" s="193">
        <v>0</v>
      </c>
      <c r="O69" s="218">
        <v>0</v>
      </c>
      <c r="P69" s="93">
        <v>0.87279525893056908</v>
      </c>
      <c r="AD69" s="76"/>
    </row>
    <row r="70" spans="1:41">
      <c r="A70" s="46">
        <v>40026</v>
      </c>
      <c r="B70" s="138">
        <v>43</v>
      </c>
      <c r="C70" s="138">
        <v>48.099999999999994</v>
      </c>
      <c r="D70" s="138">
        <v>113.7</v>
      </c>
      <c r="E70" s="218">
        <v>0</v>
      </c>
      <c r="F70" s="399">
        <v>320</v>
      </c>
      <c r="G70" s="139">
        <v>31</v>
      </c>
      <c r="H70" s="140">
        <v>643</v>
      </c>
      <c r="I70" s="137">
        <v>135.83393482866074</v>
      </c>
      <c r="J70" s="193">
        <v>103961.05577439384</v>
      </c>
      <c r="K70" s="193">
        <v>1842378.4883010001</v>
      </c>
      <c r="L70" s="136">
        <v>4479</v>
      </c>
      <c r="N70" s="193">
        <v>0</v>
      </c>
      <c r="O70" s="218">
        <v>0</v>
      </c>
      <c r="P70" s="93">
        <v>0.97073876941200743</v>
      </c>
      <c r="R70" s="75"/>
      <c r="U70" s="75"/>
      <c r="W70" s="75"/>
      <c r="X70" s="75"/>
      <c r="Y70" s="75"/>
      <c r="Z70" s="75"/>
      <c r="AA70" s="75"/>
      <c r="AB70" s="75"/>
      <c r="AC70" s="75"/>
      <c r="AD70" s="76"/>
    </row>
    <row r="71" spans="1:41">
      <c r="A71" s="46">
        <v>40057</v>
      </c>
      <c r="B71" s="138">
        <v>110.2</v>
      </c>
      <c r="C71" s="138">
        <v>7.5</v>
      </c>
      <c r="D71" s="138">
        <v>113.8</v>
      </c>
      <c r="E71" s="218">
        <v>1</v>
      </c>
      <c r="F71" s="399">
        <v>336</v>
      </c>
      <c r="G71" s="139">
        <v>30</v>
      </c>
      <c r="H71" s="140">
        <v>643.29999999999995</v>
      </c>
      <c r="I71" s="137">
        <v>135.46628717329455</v>
      </c>
      <c r="J71" s="193">
        <v>109194.12652835588</v>
      </c>
      <c r="K71" s="193">
        <v>2152613.2186909998</v>
      </c>
      <c r="L71" s="136">
        <v>4504</v>
      </c>
      <c r="N71" s="193">
        <v>0</v>
      </c>
      <c r="O71" s="218">
        <v>1</v>
      </c>
      <c r="P71" s="93">
        <v>0.98610327526260033</v>
      </c>
      <c r="R71" s="75"/>
      <c r="U71" s="75"/>
      <c r="W71" s="75"/>
      <c r="X71" s="75"/>
      <c r="Y71" s="75"/>
      <c r="Z71" s="75"/>
      <c r="AA71" s="75"/>
      <c r="AB71" s="75"/>
      <c r="AC71" s="75"/>
      <c r="AD71" s="76"/>
    </row>
    <row r="72" spans="1:41">
      <c r="A72" s="46">
        <v>40087</v>
      </c>
      <c r="B72" s="138">
        <v>345.2999999999999</v>
      </c>
      <c r="C72" s="138">
        <v>0</v>
      </c>
      <c r="D72" s="138">
        <v>113.9</v>
      </c>
      <c r="E72" s="218">
        <v>1</v>
      </c>
      <c r="F72" s="399">
        <v>336</v>
      </c>
      <c r="G72" s="139">
        <v>31</v>
      </c>
      <c r="H72" s="140">
        <v>644.9</v>
      </c>
      <c r="I72" s="137">
        <v>135.09963459179312</v>
      </c>
      <c r="J72" s="193">
        <v>114427.19728231791</v>
      </c>
      <c r="K72" s="193">
        <v>2250006.4296710002</v>
      </c>
      <c r="L72" s="136">
        <v>4506</v>
      </c>
      <c r="N72" s="193">
        <v>0</v>
      </c>
      <c r="O72" s="218">
        <v>1</v>
      </c>
      <c r="P72" s="94">
        <v>1</v>
      </c>
      <c r="AD72" s="76"/>
    </row>
    <row r="73" spans="1:41">
      <c r="A73" s="46">
        <v>40118</v>
      </c>
      <c r="B73" s="138">
        <v>396.19999999999993</v>
      </c>
      <c r="C73" s="138">
        <v>0</v>
      </c>
      <c r="D73" s="138">
        <v>114.6</v>
      </c>
      <c r="E73" s="218">
        <v>1</v>
      </c>
      <c r="F73" s="399">
        <v>320</v>
      </c>
      <c r="G73" s="139">
        <v>30</v>
      </c>
      <c r="H73" s="140">
        <v>642.20000000000005</v>
      </c>
      <c r="I73" s="137">
        <v>134.733974390893</v>
      </c>
      <c r="J73" s="193">
        <v>119660.26803627994</v>
      </c>
      <c r="K73" s="193">
        <v>2214423.3852000004</v>
      </c>
      <c r="L73" s="136">
        <v>4518</v>
      </c>
      <c r="N73" s="193">
        <v>0</v>
      </c>
      <c r="O73" s="218">
        <v>1</v>
      </c>
      <c r="P73" s="94">
        <v>1</v>
      </c>
      <c r="AD73" s="76"/>
    </row>
    <row r="74" spans="1:41">
      <c r="A74" s="46">
        <v>40148</v>
      </c>
      <c r="B74" s="138">
        <v>698.59999999999991</v>
      </c>
      <c r="C74" s="138">
        <v>0</v>
      </c>
      <c r="D74" s="138">
        <v>114.1</v>
      </c>
      <c r="E74" s="218">
        <v>0</v>
      </c>
      <c r="F74" s="399">
        <v>352</v>
      </c>
      <c r="G74" s="139">
        <v>31</v>
      </c>
      <c r="H74" s="140">
        <v>639.1</v>
      </c>
      <c r="I74" s="137">
        <v>134.36930388462019</v>
      </c>
      <c r="J74" s="193">
        <v>124893.33879024198</v>
      </c>
      <c r="K74" s="193">
        <v>1953856.9327810002</v>
      </c>
      <c r="L74" s="136">
        <v>4514</v>
      </c>
      <c r="N74" s="193">
        <v>0</v>
      </c>
      <c r="O74" s="218">
        <v>0</v>
      </c>
      <c r="P74" s="94">
        <v>1</v>
      </c>
      <c r="AD74" s="76"/>
    </row>
    <row r="75" spans="1:41" s="50" customFormat="1">
      <c r="A75" s="46">
        <v>40179</v>
      </c>
      <c r="B75" s="185">
        <v>791.5</v>
      </c>
      <c r="C75" s="185">
        <v>0</v>
      </c>
      <c r="D75" s="185">
        <v>114.5</v>
      </c>
      <c r="E75" s="213">
        <v>0</v>
      </c>
      <c r="F75" s="421">
        <v>320</v>
      </c>
      <c r="G75" s="187">
        <v>31</v>
      </c>
      <c r="H75" s="188">
        <v>633.6</v>
      </c>
      <c r="I75" s="188">
        <v>134.73334561620703</v>
      </c>
      <c r="J75" s="194">
        <v>123708.66878762332</v>
      </c>
      <c r="K75" s="194">
        <v>2212166.7093240004</v>
      </c>
      <c r="L75" s="189">
        <v>4515</v>
      </c>
      <c r="N75" s="194">
        <v>0</v>
      </c>
      <c r="O75" s="213">
        <v>0</v>
      </c>
      <c r="P75" s="186">
        <v>1</v>
      </c>
      <c r="Q75" s="190"/>
      <c r="R75" s="190"/>
      <c r="S75" s="190"/>
      <c r="T75" s="190"/>
      <c r="U75" s="190"/>
      <c r="V75" s="190"/>
      <c r="W75" s="190"/>
      <c r="X75" s="190"/>
      <c r="Y75" s="190"/>
      <c r="Z75" s="190"/>
      <c r="AA75" s="190"/>
      <c r="AB75" s="190"/>
      <c r="AE75" s="191"/>
      <c r="AF75" s="191"/>
      <c r="AG75" s="191"/>
      <c r="AH75" s="191"/>
      <c r="AI75" s="191"/>
      <c r="AJ75" s="191"/>
      <c r="AK75" s="191"/>
      <c r="AL75" s="191"/>
      <c r="AM75" s="191"/>
      <c r="AN75" s="191"/>
      <c r="AO75" s="192"/>
    </row>
    <row r="76" spans="1:41">
      <c r="A76" s="46">
        <v>40210</v>
      </c>
      <c r="B76" s="138">
        <v>680.1</v>
      </c>
      <c r="C76" s="138">
        <v>0</v>
      </c>
      <c r="D76" s="138">
        <v>115.1</v>
      </c>
      <c r="E76" s="218">
        <v>0</v>
      </c>
      <c r="F76" s="399">
        <v>304</v>
      </c>
      <c r="G76" s="139">
        <v>28</v>
      </c>
      <c r="H76" s="140">
        <v>630.5</v>
      </c>
      <c r="I76" s="137">
        <v>135.09837363244745</v>
      </c>
      <c r="J76" s="193">
        <v>122523.99878500466</v>
      </c>
      <c r="K76" s="193">
        <v>1973695.1362700001</v>
      </c>
      <c r="L76" s="136">
        <v>4517</v>
      </c>
      <c r="N76" s="193">
        <v>0</v>
      </c>
      <c r="O76" s="218">
        <v>0</v>
      </c>
      <c r="P76" s="94">
        <v>1</v>
      </c>
      <c r="AD76" s="76"/>
    </row>
    <row r="77" spans="1:41">
      <c r="A77" s="46">
        <v>40238</v>
      </c>
      <c r="B77" s="138">
        <v>504.69999999999987</v>
      </c>
      <c r="C77" s="138">
        <v>0</v>
      </c>
      <c r="D77" s="138">
        <v>115.3</v>
      </c>
      <c r="E77" s="218">
        <v>1</v>
      </c>
      <c r="F77" s="399">
        <v>368</v>
      </c>
      <c r="G77" s="139">
        <v>31</v>
      </c>
      <c r="H77" s="140">
        <v>627.5</v>
      </c>
      <c r="I77" s="137">
        <v>135.46439060544563</v>
      </c>
      <c r="J77" s="193">
        <v>121339.328782386</v>
      </c>
      <c r="K77" s="193">
        <v>2333569.5676020002</v>
      </c>
      <c r="L77" s="136">
        <v>4510</v>
      </c>
      <c r="N77" s="193">
        <v>0</v>
      </c>
      <c r="O77" s="218">
        <v>1</v>
      </c>
      <c r="P77" s="94">
        <v>1</v>
      </c>
      <c r="AD77" s="76"/>
    </row>
    <row r="78" spans="1:41">
      <c r="A78" s="46">
        <v>40269</v>
      </c>
      <c r="B78" s="138">
        <v>273.20000000000005</v>
      </c>
      <c r="C78" s="138">
        <v>1</v>
      </c>
      <c r="D78" s="138">
        <v>115.7</v>
      </c>
      <c r="E78" s="218">
        <v>1</v>
      </c>
      <c r="F78" s="399">
        <v>320</v>
      </c>
      <c r="G78" s="139">
        <v>30</v>
      </c>
      <c r="H78" s="140">
        <v>631.6</v>
      </c>
      <c r="I78" s="137">
        <v>135.83139921454512</v>
      </c>
      <c r="J78" s="193">
        <v>120154.65877976734</v>
      </c>
      <c r="K78" s="193">
        <v>2176410.2768590003</v>
      </c>
      <c r="L78" s="136">
        <v>4520</v>
      </c>
      <c r="N78" s="193">
        <v>0</v>
      </c>
      <c r="O78" s="218">
        <v>1</v>
      </c>
      <c r="P78" s="94">
        <v>1</v>
      </c>
      <c r="AD78" s="76"/>
    </row>
    <row r="79" spans="1:41">
      <c r="A79" s="46">
        <v>40299</v>
      </c>
      <c r="B79" s="138">
        <v>148.19999999999996</v>
      </c>
      <c r="C79" s="138">
        <v>24</v>
      </c>
      <c r="D79" s="138">
        <v>116.2</v>
      </c>
      <c r="E79" s="218">
        <v>1</v>
      </c>
      <c r="F79" s="399">
        <v>320</v>
      </c>
      <c r="G79" s="139">
        <v>31</v>
      </c>
      <c r="H79" s="140">
        <v>641.5</v>
      </c>
      <c r="I79" s="137">
        <v>136.19940214634852</v>
      </c>
      <c r="J79" s="193">
        <v>118969.98877714868</v>
      </c>
      <c r="K79" s="193">
        <v>2343664.320179</v>
      </c>
      <c r="L79" s="136">
        <v>4531</v>
      </c>
      <c r="N79" s="193">
        <v>0</v>
      </c>
      <c r="O79" s="218">
        <v>1</v>
      </c>
      <c r="P79" s="94">
        <v>1</v>
      </c>
      <c r="AD79" s="76"/>
    </row>
    <row r="80" spans="1:41">
      <c r="A80" s="46">
        <v>40330</v>
      </c>
      <c r="B80" s="138">
        <v>55.233333333333327</v>
      </c>
      <c r="C80" s="138">
        <v>18.7</v>
      </c>
      <c r="D80" s="138">
        <v>116</v>
      </c>
      <c r="E80" s="218">
        <v>0</v>
      </c>
      <c r="F80" s="399">
        <v>352</v>
      </c>
      <c r="G80" s="139">
        <v>30</v>
      </c>
      <c r="H80" s="140">
        <v>657.2</v>
      </c>
      <c r="I80" s="137">
        <v>136.56840209473719</v>
      </c>
      <c r="J80" s="193">
        <v>117785.31877453002</v>
      </c>
      <c r="K80" s="193">
        <v>2300956.25526</v>
      </c>
      <c r="L80" s="136">
        <v>4527</v>
      </c>
      <c r="N80" s="193">
        <v>0</v>
      </c>
      <c r="O80" s="218">
        <v>0</v>
      </c>
      <c r="P80" s="94">
        <v>1</v>
      </c>
      <c r="AD80" s="76"/>
    </row>
    <row r="81" spans="1:41">
      <c r="A81" s="46">
        <v>40360</v>
      </c>
      <c r="B81" s="138">
        <v>12.7</v>
      </c>
      <c r="C81" s="138">
        <v>89.7</v>
      </c>
      <c r="D81" s="138">
        <v>117</v>
      </c>
      <c r="E81" s="218">
        <v>0</v>
      </c>
      <c r="F81" s="399">
        <v>336</v>
      </c>
      <c r="G81" s="139">
        <v>31</v>
      </c>
      <c r="H81" s="140">
        <v>669.8</v>
      </c>
      <c r="I81" s="137">
        <v>136.93840176089088</v>
      </c>
      <c r="J81" s="193">
        <v>116600.64877191136</v>
      </c>
      <c r="K81" s="193">
        <v>2325624.3511150004</v>
      </c>
      <c r="L81" s="136">
        <v>4530</v>
      </c>
      <c r="N81" s="193">
        <v>0</v>
      </c>
      <c r="O81" s="218">
        <v>0</v>
      </c>
      <c r="P81" s="94">
        <v>1</v>
      </c>
      <c r="AD81" s="74"/>
    </row>
    <row r="82" spans="1:41">
      <c r="A82" s="46">
        <v>40391</v>
      </c>
      <c r="B82" s="138">
        <v>19.299999999999997</v>
      </c>
      <c r="C82" s="138">
        <v>82.000000000000014</v>
      </c>
      <c r="D82" s="138">
        <v>117</v>
      </c>
      <c r="E82" s="218">
        <v>0</v>
      </c>
      <c r="F82" s="399">
        <v>336</v>
      </c>
      <c r="G82" s="139">
        <v>31</v>
      </c>
      <c r="H82" s="140">
        <v>672</v>
      </c>
      <c r="I82" s="137">
        <v>137.30940385330757</v>
      </c>
      <c r="J82" s="193">
        <v>115415.97876929271</v>
      </c>
      <c r="K82" s="193">
        <v>2526907.8799120001</v>
      </c>
      <c r="L82" s="136">
        <v>4527</v>
      </c>
      <c r="N82" s="193">
        <v>0</v>
      </c>
      <c r="O82" s="218">
        <v>0</v>
      </c>
      <c r="P82" s="94">
        <v>1</v>
      </c>
      <c r="AD82" s="74"/>
    </row>
    <row r="83" spans="1:41">
      <c r="A83" s="46">
        <v>40422</v>
      </c>
      <c r="B83" s="138">
        <v>137</v>
      </c>
      <c r="C83" s="138">
        <v>15.5</v>
      </c>
      <c r="D83" s="138">
        <v>117.1</v>
      </c>
      <c r="E83" s="218">
        <v>1</v>
      </c>
      <c r="F83" s="399">
        <v>336</v>
      </c>
      <c r="G83" s="139">
        <v>30</v>
      </c>
      <c r="H83" s="140">
        <v>665.1</v>
      </c>
      <c r="I83" s="137">
        <v>137.68141108782325</v>
      </c>
      <c r="J83" s="193">
        <v>114231.30876667405</v>
      </c>
      <c r="K83" s="193">
        <v>2397723.7673220006</v>
      </c>
      <c r="L83" s="136">
        <v>4524</v>
      </c>
      <c r="N83" s="193">
        <v>0</v>
      </c>
      <c r="O83" s="218">
        <v>1</v>
      </c>
      <c r="P83" s="94">
        <v>1</v>
      </c>
      <c r="AD83" s="74"/>
    </row>
    <row r="84" spans="1:41">
      <c r="A84" s="46">
        <v>40452</v>
      </c>
      <c r="B84" s="138">
        <v>300.99999999999994</v>
      </c>
      <c r="C84" s="138">
        <v>0</v>
      </c>
      <c r="D84" s="138">
        <v>117.8</v>
      </c>
      <c r="E84" s="218">
        <v>1</v>
      </c>
      <c r="F84" s="399">
        <v>320</v>
      </c>
      <c r="G84" s="139">
        <v>31</v>
      </c>
      <c r="H84" s="140">
        <v>657.2</v>
      </c>
      <c r="I84" s="137">
        <v>138.0544261876318</v>
      </c>
      <c r="J84" s="193">
        <v>113046.63876405539</v>
      </c>
      <c r="K84" s="193">
        <v>2469206.2256940003</v>
      </c>
      <c r="L84" s="136">
        <v>4525</v>
      </c>
      <c r="N84" s="193">
        <v>0</v>
      </c>
      <c r="O84" s="218">
        <v>1</v>
      </c>
      <c r="P84" s="94">
        <v>1</v>
      </c>
      <c r="R84" s="75"/>
      <c r="T84" s="75"/>
      <c r="U84" s="75"/>
      <c r="W84" s="75"/>
      <c r="X84" s="75"/>
      <c r="Y84" s="75"/>
      <c r="Z84" s="75"/>
      <c r="AA84" s="75"/>
      <c r="AB84" s="75"/>
      <c r="AC84" s="75"/>
      <c r="AD84" s="74"/>
    </row>
    <row r="85" spans="1:41">
      <c r="A85" s="46">
        <v>40483</v>
      </c>
      <c r="B85" s="138">
        <v>439.26666666666659</v>
      </c>
      <c r="C85" s="138">
        <v>0</v>
      </c>
      <c r="D85" s="138">
        <v>118</v>
      </c>
      <c r="E85" s="218">
        <v>1</v>
      </c>
      <c r="F85" s="399">
        <v>336</v>
      </c>
      <c r="G85" s="139">
        <v>30</v>
      </c>
      <c r="H85" s="140">
        <v>655.20000000000005</v>
      </c>
      <c r="I85" s="137">
        <v>138.42845188330503</v>
      </c>
      <c r="J85" s="193">
        <v>111861.96876143673</v>
      </c>
      <c r="K85" s="193">
        <v>2399218.9846690004</v>
      </c>
      <c r="L85" s="136">
        <v>4542</v>
      </c>
      <c r="N85" s="193">
        <v>0</v>
      </c>
      <c r="O85" s="218">
        <v>1</v>
      </c>
      <c r="P85" s="94">
        <v>1</v>
      </c>
      <c r="R85" s="75"/>
      <c r="T85" s="75"/>
      <c r="U85" s="75"/>
      <c r="W85" s="75"/>
      <c r="X85" s="75"/>
      <c r="Y85" s="75"/>
      <c r="Z85" s="75"/>
      <c r="AA85" s="75"/>
      <c r="AB85" s="75"/>
      <c r="AC85" s="75"/>
      <c r="AD85" s="74"/>
    </row>
    <row r="86" spans="1:41">
      <c r="A86" s="46">
        <v>40513</v>
      </c>
      <c r="B86" s="138">
        <v>744.29999999999984</v>
      </c>
      <c r="C86" s="138">
        <v>0</v>
      </c>
      <c r="D86" s="138">
        <v>117.9</v>
      </c>
      <c r="E86" s="218">
        <v>0</v>
      </c>
      <c r="F86" s="399">
        <v>368</v>
      </c>
      <c r="G86" s="139">
        <v>31</v>
      </c>
      <c r="H86" s="140">
        <v>653.29999999999995</v>
      </c>
      <c r="I86" s="137">
        <v>138.80349091281266</v>
      </c>
      <c r="J86" s="193">
        <v>110677.29875881807</v>
      </c>
      <c r="K86" s="193">
        <v>2171049.350327</v>
      </c>
      <c r="L86" s="136">
        <v>4542</v>
      </c>
      <c r="N86" s="193">
        <v>0</v>
      </c>
      <c r="O86" s="218">
        <v>0</v>
      </c>
      <c r="P86" s="94">
        <v>1</v>
      </c>
      <c r="AD86" s="74"/>
    </row>
    <row r="87" spans="1:41" s="50" customFormat="1">
      <c r="A87" s="46">
        <v>40544</v>
      </c>
      <c r="B87" s="185">
        <v>866.5</v>
      </c>
      <c r="C87" s="185">
        <v>0</v>
      </c>
      <c r="D87" s="185">
        <v>117.8</v>
      </c>
      <c r="E87" s="213">
        <v>0</v>
      </c>
      <c r="F87" s="421">
        <v>336</v>
      </c>
      <c r="G87" s="187">
        <v>31</v>
      </c>
      <c r="H87" s="188">
        <v>649.29999999999995</v>
      </c>
      <c r="I87" s="188">
        <v>139.00999795379184</v>
      </c>
      <c r="J87" s="194">
        <v>112936.69543007608</v>
      </c>
      <c r="K87" s="194">
        <v>2435983.5518069998</v>
      </c>
      <c r="L87" s="189">
        <v>4554</v>
      </c>
      <c r="N87" s="194">
        <v>65.22</v>
      </c>
      <c r="O87" s="213">
        <v>0</v>
      </c>
      <c r="P87" s="186">
        <v>1</v>
      </c>
      <c r="Q87" s="190"/>
      <c r="R87" s="190"/>
      <c r="S87" s="190"/>
      <c r="T87" s="190"/>
      <c r="U87" s="190"/>
      <c r="V87" s="190"/>
      <c r="W87" s="190"/>
      <c r="X87" s="190"/>
      <c r="Y87" s="190"/>
      <c r="Z87" s="190"/>
      <c r="AA87" s="190"/>
      <c r="AB87" s="190"/>
      <c r="AE87" s="191"/>
      <c r="AF87" s="191"/>
      <c r="AG87" s="191"/>
      <c r="AH87" s="191"/>
      <c r="AI87" s="191"/>
      <c r="AJ87" s="191"/>
      <c r="AK87" s="191"/>
      <c r="AL87" s="191"/>
      <c r="AM87" s="191"/>
      <c r="AN87" s="191"/>
      <c r="AO87" s="192"/>
    </row>
    <row r="88" spans="1:41">
      <c r="A88" s="46">
        <v>40575</v>
      </c>
      <c r="B88" s="138">
        <v>720.4000000000002</v>
      </c>
      <c r="C88" s="138">
        <v>0</v>
      </c>
      <c r="D88" s="138">
        <v>118</v>
      </c>
      <c r="E88" s="218">
        <v>0</v>
      </c>
      <c r="F88" s="399">
        <v>304</v>
      </c>
      <c r="G88" s="139">
        <v>28</v>
      </c>
      <c r="H88" s="140">
        <v>651.20000000000005</v>
      </c>
      <c r="I88" s="137">
        <v>139.21681222881602</v>
      </c>
      <c r="J88" s="193">
        <v>115196.0921013341</v>
      </c>
      <c r="K88" s="193">
        <v>2335707.1743069999</v>
      </c>
      <c r="L88" s="136">
        <v>4542</v>
      </c>
      <c r="N88" s="193">
        <v>1663.6599999999999</v>
      </c>
      <c r="O88" s="218">
        <v>0</v>
      </c>
      <c r="P88" s="94">
        <v>1</v>
      </c>
      <c r="AD88" s="74"/>
    </row>
    <row r="89" spans="1:41">
      <c r="A89" s="46">
        <v>40603</v>
      </c>
      <c r="B89" s="138">
        <v>660.1</v>
      </c>
      <c r="C89" s="138">
        <v>0</v>
      </c>
      <c r="D89" s="138">
        <v>119.4</v>
      </c>
      <c r="E89" s="218">
        <v>1</v>
      </c>
      <c r="F89" s="399">
        <v>368</v>
      </c>
      <c r="G89" s="139">
        <v>31</v>
      </c>
      <c r="H89" s="140">
        <v>657.1</v>
      </c>
      <c r="I89" s="137">
        <v>139.42393419497739</v>
      </c>
      <c r="J89" s="193">
        <v>117455.48877259211</v>
      </c>
      <c r="K89" s="193">
        <v>2656453.5331100002</v>
      </c>
      <c r="L89" s="136">
        <v>4545</v>
      </c>
      <c r="N89" s="193">
        <v>5312.08</v>
      </c>
      <c r="O89" s="218">
        <v>1</v>
      </c>
      <c r="P89" s="94">
        <v>1</v>
      </c>
      <c r="AD89" s="74"/>
    </row>
    <row r="90" spans="1:41">
      <c r="A90" s="46">
        <v>40634</v>
      </c>
      <c r="B90" s="138">
        <v>379.3</v>
      </c>
      <c r="C90" s="138">
        <v>0</v>
      </c>
      <c r="D90" s="138">
        <v>119.9</v>
      </c>
      <c r="E90" s="218">
        <v>1</v>
      </c>
      <c r="F90" s="399">
        <v>320</v>
      </c>
      <c r="G90" s="139">
        <v>30</v>
      </c>
      <c r="H90" s="140">
        <v>666.4</v>
      </c>
      <c r="I90" s="137">
        <v>139.63136431004824</v>
      </c>
      <c r="J90" s="193">
        <v>119714.88544385013</v>
      </c>
      <c r="K90" s="193">
        <v>2129747.4335800004</v>
      </c>
      <c r="L90" s="136">
        <v>4550</v>
      </c>
      <c r="N90" s="193">
        <v>7098.75</v>
      </c>
      <c r="O90" s="218">
        <v>1</v>
      </c>
      <c r="P90" s="94">
        <v>1</v>
      </c>
      <c r="AD90" s="74"/>
    </row>
    <row r="91" spans="1:41">
      <c r="A91" s="46">
        <v>40664</v>
      </c>
      <c r="B91" s="138">
        <v>168.09999999999997</v>
      </c>
      <c r="C91" s="138">
        <v>12.8</v>
      </c>
      <c r="D91" s="138">
        <v>120.9</v>
      </c>
      <c r="E91" s="218">
        <v>1</v>
      </c>
      <c r="F91" s="399">
        <v>336</v>
      </c>
      <c r="G91" s="139">
        <v>31</v>
      </c>
      <c r="H91" s="140">
        <v>671.5</v>
      </c>
      <c r="I91" s="137">
        <v>139.83910303248186</v>
      </c>
      <c r="J91" s="193">
        <v>121974.28211510814</v>
      </c>
      <c r="K91" s="193">
        <v>2308697.2706329999</v>
      </c>
      <c r="L91" s="136">
        <v>4541</v>
      </c>
      <c r="N91" s="193">
        <v>6193.66</v>
      </c>
      <c r="O91" s="218">
        <v>1</v>
      </c>
      <c r="P91" s="94">
        <v>1</v>
      </c>
      <c r="AD91" s="74"/>
    </row>
    <row r="92" spans="1:41">
      <c r="A92" s="46">
        <v>40695</v>
      </c>
      <c r="B92" s="138">
        <v>64.099999999999994</v>
      </c>
      <c r="C92" s="138">
        <v>16.400000000000002</v>
      </c>
      <c r="D92" s="138">
        <v>120.2</v>
      </c>
      <c r="E92" s="218">
        <v>0</v>
      </c>
      <c r="F92" s="399">
        <v>352</v>
      </c>
      <c r="G92" s="139">
        <v>30</v>
      </c>
      <c r="H92" s="140">
        <v>681.8</v>
      </c>
      <c r="I92" s="137">
        <v>140.0471508214136</v>
      </c>
      <c r="J92" s="193">
        <v>124233.67878636616</v>
      </c>
      <c r="K92" s="193">
        <v>2359470.2738489998</v>
      </c>
      <c r="L92" s="136">
        <v>4553</v>
      </c>
      <c r="N92" s="193">
        <v>9228.52</v>
      </c>
      <c r="O92" s="218">
        <v>0</v>
      </c>
      <c r="P92" s="94">
        <v>1</v>
      </c>
      <c r="AD92" s="74"/>
    </row>
    <row r="93" spans="1:41">
      <c r="A93" s="46">
        <v>40725</v>
      </c>
      <c r="B93" s="138">
        <v>3.7</v>
      </c>
      <c r="C93" s="138">
        <v>104.29999999999998</v>
      </c>
      <c r="D93" s="138">
        <v>120.5</v>
      </c>
      <c r="E93" s="218">
        <v>0</v>
      </c>
      <c r="F93" s="399">
        <v>320</v>
      </c>
      <c r="G93" s="139">
        <v>31</v>
      </c>
      <c r="H93" s="140">
        <v>691.5</v>
      </c>
      <c r="I93" s="137">
        <v>140.25550813666194</v>
      </c>
      <c r="J93" s="193">
        <v>126493.07545762417</v>
      </c>
      <c r="K93" s="193">
        <v>2118772.1319050002</v>
      </c>
      <c r="L93" s="136">
        <v>4559</v>
      </c>
      <c r="N93" s="193">
        <v>22628.879999999997</v>
      </c>
      <c r="O93" s="218">
        <v>0</v>
      </c>
      <c r="P93" s="94">
        <v>1</v>
      </c>
      <c r="AD93" s="74"/>
    </row>
    <row r="94" spans="1:41">
      <c r="A94" s="46">
        <v>40756</v>
      </c>
      <c r="B94" s="138">
        <v>13.6</v>
      </c>
      <c r="C94" s="138">
        <v>53.300000000000004</v>
      </c>
      <c r="D94" s="138">
        <v>120.6</v>
      </c>
      <c r="E94" s="218">
        <v>0</v>
      </c>
      <c r="F94" s="399">
        <v>368</v>
      </c>
      <c r="G94" s="139">
        <v>31</v>
      </c>
      <c r="H94" s="140">
        <v>694.9</v>
      </c>
      <c r="I94" s="137">
        <v>140.46417543872948</v>
      </c>
      <c r="J94" s="193">
        <v>128752.47212888219</v>
      </c>
      <c r="K94" s="193">
        <v>2641947.9038030002</v>
      </c>
      <c r="L94" s="136">
        <v>4561</v>
      </c>
      <c r="N94" s="193">
        <v>10674.16</v>
      </c>
      <c r="O94" s="218">
        <v>0</v>
      </c>
      <c r="P94" s="94">
        <v>1</v>
      </c>
      <c r="AD94" s="74"/>
    </row>
    <row r="95" spans="1:41">
      <c r="A95" s="46">
        <v>40787</v>
      </c>
      <c r="B95" s="138">
        <v>106.33333333333331</v>
      </c>
      <c r="C95" s="138">
        <v>20.7</v>
      </c>
      <c r="D95" s="138">
        <v>121.1</v>
      </c>
      <c r="E95" s="218">
        <v>1</v>
      </c>
      <c r="F95" s="399">
        <v>336</v>
      </c>
      <c r="G95" s="139">
        <v>30</v>
      </c>
      <c r="H95" s="140">
        <v>688.6</v>
      </c>
      <c r="I95" s="137">
        <v>140.67315318880387</v>
      </c>
      <c r="J95" s="193">
        <v>131011.8688001402</v>
      </c>
      <c r="K95" s="193">
        <v>2553254.9056429998</v>
      </c>
      <c r="L95" s="136">
        <v>4552</v>
      </c>
      <c r="N95" s="193">
        <v>8058.670000000001</v>
      </c>
      <c r="O95" s="218">
        <v>1</v>
      </c>
      <c r="P95" s="94">
        <v>1</v>
      </c>
      <c r="AD95" s="74"/>
    </row>
    <row r="96" spans="1:41">
      <c r="A96" s="46">
        <v>40817</v>
      </c>
      <c r="B96" s="138">
        <v>276.60000000000008</v>
      </c>
      <c r="C96" s="138">
        <v>0.3</v>
      </c>
      <c r="D96" s="138">
        <v>121</v>
      </c>
      <c r="E96" s="218">
        <v>1</v>
      </c>
      <c r="F96" s="399">
        <v>320</v>
      </c>
      <c r="G96" s="139">
        <v>31</v>
      </c>
      <c r="H96" s="140">
        <v>682.2</v>
      </c>
      <c r="I96" s="137">
        <v>140.88244184875893</v>
      </c>
      <c r="J96" s="193">
        <v>133271.26547139822</v>
      </c>
      <c r="K96" s="193">
        <v>2742885.9288609996</v>
      </c>
      <c r="L96" s="136">
        <v>4558</v>
      </c>
      <c r="N96" s="193">
        <v>6054.44</v>
      </c>
      <c r="O96" s="218">
        <v>1</v>
      </c>
      <c r="P96" s="94">
        <v>1</v>
      </c>
      <c r="AD96" s="74"/>
    </row>
    <row r="97" spans="1:41">
      <c r="A97" s="46">
        <v>40848</v>
      </c>
      <c r="B97" s="138">
        <v>399.39999999999992</v>
      </c>
      <c r="C97" s="138">
        <v>0</v>
      </c>
      <c r="D97" s="138">
        <v>121</v>
      </c>
      <c r="E97" s="218">
        <v>1</v>
      </c>
      <c r="F97" s="399">
        <v>352</v>
      </c>
      <c r="G97" s="139">
        <v>30</v>
      </c>
      <c r="H97" s="140">
        <v>677</v>
      </c>
      <c r="I97" s="137">
        <v>141.09204188115567</v>
      </c>
      <c r="J97" s="193">
        <v>135530.66214265622</v>
      </c>
      <c r="K97" s="193">
        <v>2504778.8600380002</v>
      </c>
      <c r="L97" s="136">
        <v>4556</v>
      </c>
      <c r="N97" s="193">
        <v>4890.5200000000004</v>
      </c>
      <c r="O97" s="218">
        <v>1</v>
      </c>
      <c r="P97" s="94">
        <v>1</v>
      </c>
      <c r="AD97" s="74"/>
    </row>
    <row r="98" spans="1:41">
      <c r="A98" s="46">
        <v>40878</v>
      </c>
      <c r="B98" s="138">
        <v>609.79999999999984</v>
      </c>
      <c r="C98" s="138">
        <v>0</v>
      </c>
      <c r="D98" s="138">
        <v>120.3</v>
      </c>
      <c r="E98" s="218">
        <v>0</v>
      </c>
      <c r="F98" s="399">
        <v>336</v>
      </c>
      <c r="G98" s="139">
        <v>31</v>
      </c>
      <c r="H98" s="140">
        <v>676.6</v>
      </c>
      <c r="I98" s="137">
        <v>141.3019537492433</v>
      </c>
      <c r="J98" s="193">
        <v>137790.05881391422</v>
      </c>
      <c r="K98" s="193">
        <v>2369546.6990390006</v>
      </c>
      <c r="L98" s="136">
        <v>4562</v>
      </c>
      <c r="N98" s="193">
        <v>1824.73</v>
      </c>
      <c r="O98" s="218">
        <v>0</v>
      </c>
      <c r="P98" s="94">
        <v>1</v>
      </c>
      <c r="AD98" s="74"/>
    </row>
    <row r="99" spans="1:41" s="50" customFormat="1">
      <c r="A99" s="46">
        <v>40909</v>
      </c>
      <c r="B99" s="185">
        <v>694.59999999999991</v>
      </c>
      <c r="C99" s="185">
        <v>0</v>
      </c>
      <c r="D99" s="185">
        <v>120.6</v>
      </c>
      <c r="E99" s="213">
        <v>0</v>
      </c>
      <c r="F99" s="421">
        <v>336</v>
      </c>
      <c r="G99" s="187">
        <v>31</v>
      </c>
      <c r="H99" s="188">
        <v>670.9</v>
      </c>
      <c r="I99" s="188">
        <v>141.47737838913326</v>
      </c>
      <c r="J99" s="194">
        <v>140903.37068181208</v>
      </c>
      <c r="K99" s="194">
        <v>2658660.2125590001</v>
      </c>
      <c r="L99" s="189">
        <v>4562</v>
      </c>
      <c r="N99" s="194">
        <v>2638.1899999999996</v>
      </c>
      <c r="O99" s="213">
        <v>0</v>
      </c>
      <c r="P99" s="186">
        <v>1</v>
      </c>
      <c r="Q99" s="190"/>
      <c r="R99" s="190"/>
      <c r="S99" s="190"/>
      <c r="T99" s="190"/>
      <c r="U99" s="190"/>
      <c r="V99" s="190"/>
      <c r="W99" s="190"/>
      <c r="X99" s="190"/>
      <c r="Y99" s="190"/>
      <c r="Z99" s="190"/>
      <c r="AA99" s="190"/>
      <c r="AB99" s="190"/>
      <c r="AE99" s="191"/>
      <c r="AF99" s="191"/>
      <c r="AG99" s="191"/>
      <c r="AH99" s="191"/>
      <c r="AI99" s="191"/>
      <c r="AJ99" s="191"/>
      <c r="AK99" s="191"/>
      <c r="AL99" s="191"/>
      <c r="AM99" s="191"/>
      <c r="AN99" s="191"/>
      <c r="AO99" s="192"/>
    </row>
    <row r="100" spans="1:41">
      <c r="A100" s="46">
        <v>40940</v>
      </c>
      <c r="B100" s="138">
        <v>611.39999999999986</v>
      </c>
      <c r="C100" s="138">
        <v>0</v>
      </c>
      <c r="D100" s="138">
        <v>121.4</v>
      </c>
      <c r="E100" s="218">
        <v>0</v>
      </c>
      <c r="F100" s="399">
        <v>304</v>
      </c>
      <c r="G100" s="139">
        <v>29</v>
      </c>
      <c r="H100" s="140">
        <v>668.7</v>
      </c>
      <c r="I100" s="137">
        <v>141.65302081655881</v>
      </c>
      <c r="J100" s="193">
        <v>144016.68254970995</v>
      </c>
      <c r="K100" s="193">
        <v>2606185.7687710002</v>
      </c>
      <c r="L100" s="136">
        <v>4560</v>
      </c>
      <c r="N100" s="193">
        <v>4659.03</v>
      </c>
      <c r="O100" s="218">
        <v>0</v>
      </c>
      <c r="P100" s="94">
        <v>1</v>
      </c>
      <c r="AD100" s="74"/>
    </row>
    <row r="101" spans="1:41">
      <c r="A101" s="46">
        <v>40969</v>
      </c>
      <c r="B101" s="138">
        <v>388.69999999999987</v>
      </c>
      <c r="C101" s="138">
        <v>3.4000000000000004</v>
      </c>
      <c r="D101" s="138">
        <v>122</v>
      </c>
      <c r="E101" s="218">
        <v>1</v>
      </c>
      <c r="F101" s="399">
        <v>352</v>
      </c>
      <c r="G101" s="139">
        <v>31</v>
      </c>
      <c r="H101" s="95">
        <v>666</v>
      </c>
      <c r="I101" s="137">
        <v>141.82888130190051</v>
      </c>
      <c r="J101" s="193">
        <v>147129.99441760781</v>
      </c>
      <c r="K101" s="193">
        <v>2834712.3324520001</v>
      </c>
      <c r="L101" s="136">
        <v>4559</v>
      </c>
      <c r="N101" s="193">
        <v>10172.61</v>
      </c>
      <c r="O101" s="218">
        <v>1</v>
      </c>
      <c r="P101" s="94">
        <v>1</v>
      </c>
      <c r="AD101" s="74"/>
    </row>
    <row r="102" spans="1:41">
      <c r="A102" s="46">
        <v>41000</v>
      </c>
      <c r="B102" s="138">
        <v>399</v>
      </c>
      <c r="C102" s="138">
        <v>0</v>
      </c>
      <c r="D102" s="138">
        <v>122.4</v>
      </c>
      <c r="E102" s="218">
        <v>1</v>
      </c>
      <c r="F102" s="399">
        <v>304</v>
      </c>
      <c r="G102" s="139">
        <v>30</v>
      </c>
      <c r="H102" s="140">
        <v>667.4</v>
      </c>
      <c r="I102" s="137">
        <v>142.00496011587455</v>
      </c>
      <c r="J102" s="193">
        <v>150243.30628550568</v>
      </c>
      <c r="K102" s="193">
        <v>2633017.8764630002</v>
      </c>
      <c r="L102" s="136">
        <v>4567</v>
      </c>
      <c r="N102" s="193">
        <v>13280.5</v>
      </c>
      <c r="O102" s="218">
        <v>1</v>
      </c>
      <c r="P102" s="94">
        <v>1</v>
      </c>
      <c r="AD102" s="74"/>
    </row>
    <row r="103" spans="1:41">
      <c r="A103" s="46">
        <v>41030</v>
      </c>
      <c r="B103" s="138">
        <v>123.8</v>
      </c>
      <c r="C103" s="138">
        <v>17.400000000000002</v>
      </c>
      <c r="D103" s="138">
        <v>122.4</v>
      </c>
      <c r="E103" s="218">
        <v>1</v>
      </c>
      <c r="F103" s="399">
        <v>352</v>
      </c>
      <c r="G103" s="139">
        <v>31</v>
      </c>
      <c r="H103" s="140">
        <v>672.1</v>
      </c>
      <c r="I103" s="137">
        <v>142.18125752953327</v>
      </c>
      <c r="J103" s="193">
        <v>153356.61815340354</v>
      </c>
      <c r="K103" s="193">
        <v>2706007.481567</v>
      </c>
      <c r="L103" s="136">
        <v>4573</v>
      </c>
      <c r="N103" s="193">
        <v>16576.340000000004</v>
      </c>
      <c r="O103" s="218">
        <v>1</v>
      </c>
      <c r="P103" s="94">
        <v>1</v>
      </c>
      <c r="AD103" s="74"/>
    </row>
    <row r="104" spans="1:41">
      <c r="A104" s="46">
        <v>41061</v>
      </c>
      <c r="B104" s="138">
        <v>56.4</v>
      </c>
      <c r="C104" s="138">
        <v>57.100000000000009</v>
      </c>
      <c r="D104" s="138">
        <v>121.6</v>
      </c>
      <c r="E104" s="218">
        <v>0</v>
      </c>
      <c r="F104" s="399">
        <v>336</v>
      </c>
      <c r="G104" s="139">
        <v>30</v>
      </c>
      <c r="H104" s="140">
        <v>678.4</v>
      </c>
      <c r="I104" s="137">
        <v>142.3577738142655</v>
      </c>
      <c r="J104" s="193">
        <v>156469.93002130141</v>
      </c>
      <c r="K104" s="193">
        <v>2685182.6911909999</v>
      </c>
      <c r="L104" s="136">
        <v>4573</v>
      </c>
      <c r="N104" s="193">
        <v>16383.320000000002</v>
      </c>
      <c r="O104" s="218">
        <v>0</v>
      </c>
      <c r="P104" s="94">
        <v>1</v>
      </c>
      <c r="AD104" s="74"/>
    </row>
    <row r="105" spans="1:41">
      <c r="A105" s="46">
        <v>41091</v>
      </c>
      <c r="B105" s="138">
        <v>0.4</v>
      </c>
      <c r="C105" s="138">
        <v>94.000000000000028</v>
      </c>
      <c r="D105" s="138">
        <v>121.4</v>
      </c>
      <c r="E105" s="218">
        <v>0</v>
      </c>
      <c r="F105" s="399">
        <v>336</v>
      </c>
      <c r="G105" s="139">
        <v>31</v>
      </c>
      <c r="H105" s="140">
        <v>682</v>
      </c>
      <c r="I105" s="137">
        <v>142.53450924179697</v>
      </c>
      <c r="J105" s="193">
        <v>159583.24188919927</v>
      </c>
      <c r="K105" s="193">
        <v>2558192.6332300003</v>
      </c>
      <c r="L105" s="136">
        <v>4574</v>
      </c>
      <c r="N105" s="193">
        <v>16816.740000000002</v>
      </c>
      <c r="O105" s="218">
        <v>0</v>
      </c>
      <c r="P105" s="94">
        <v>1</v>
      </c>
      <c r="AD105" s="74"/>
    </row>
    <row r="106" spans="1:41">
      <c r="A106" s="46">
        <v>41122</v>
      </c>
      <c r="B106" s="138">
        <v>22.5</v>
      </c>
      <c r="C106" s="138">
        <v>50.7</v>
      </c>
      <c r="D106" s="138">
        <v>121.8</v>
      </c>
      <c r="E106" s="218">
        <v>0</v>
      </c>
      <c r="F106" s="399">
        <v>352</v>
      </c>
      <c r="G106" s="139">
        <v>31</v>
      </c>
      <c r="H106" s="140">
        <v>678.5</v>
      </c>
      <c r="I106" s="137">
        <v>142.71146408419079</v>
      </c>
      <c r="J106" s="193">
        <v>162696.55375709714</v>
      </c>
      <c r="K106" s="193">
        <v>2997631.9113000003</v>
      </c>
      <c r="L106" s="136">
        <v>4584</v>
      </c>
      <c r="N106" s="193">
        <v>20048.45</v>
      </c>
      <c r="O106" s="218">
        <v>0</v>
      </c>
      <c r="P106" s="94">
        <v>1</v>
      </c>
      <c r="AD106" s="74"/>
    </row>
    <row r="107" spans="1:41">
      <c r="A107" s="46">
        <v>41153</v>
      </c>
      <c r="B107" s="138">
        <v>134.69999999999999</v>
      </c>
      <c r="C107" s="138">
        <v>15.300000000000002</v>
      </c>
      <c r="D107" s="138">
        <v>122</v>
      </c>
      <c r="E107" s="218">
        <v>1</v>
      </c>
      <c r="F107" s="399">
        <v>304</v>
      </c>
      <c r="G107" s="139">
        <v>30</v>
      </c>
      <c r="H107" s="140">
        <v>671.9</v>
      </c>
      <c r="I107" s="137">
        <v>142.8886386138478</v>
      </c>
      <c r="J107" s="193">
        <v>165809.865624995</v>
      </c>
      <c r="K107" s="193">
        <v>2565639.115832</v>
      </c>
      <c r="L107" s="136">
        <v>4576</v>
      </c>
      <c r="N107" s="193">
        <v>16364.45</v>
      </c>
      <c r="O107" s="218">
        <v>1</v>
      </c>
      <c r="P107" s="94">
        <v>1</v>
      </c>
      <c r="AD107" s="74"/>
    </row>
    <row r="108" spans="1:41">
      <c r="A108" s="46">
        <v>41183</v>
      </c>
      <c r="B108" s="138">
        <v>292.2</v>
      </c>
      <c r="C108" s="138">
        <v>0</v>
      </c>
      <c r="D108" s="138">
        <v>122.2</v>
      </c>
      <c r="E108" s="218">
        <v>1</v>
      </c>
      <c r="F108" s="399">
        <v>352</v>
      </c>
      <c r="G108" s="139">
        <v>31</v>
      </c>
      <c r="H108" s="140">
        <v>672.8</v>
      </c>
      <c r="I108" s="137">
        <v>143.06603310350707</v>
      </c>
      <c r="J108" s="193">
        <v>168923.17749289286</v>
      </c>
      <c r="K108" s="193">
        <v>2767217.1339120008</v>
      </c>
      <c r="L108" s="136">
        <v>4578</v>
      </c>
      <c r="N108" s="193">
        <v>8530.1799999999985</v>
      </c>
      <c r="O108" s="218">
        <v>1</v>
      </c>
      <c r="P108" s="94">
        <v>1</v>
      </c>
      <c r="AD108" s="74"/>
    </row>
    <row r="109" spans="1:41">
      <c r="A109" s="46">
        <v>41214</v>
      </c>
      <c r="B109" s="138">
        <v>505.72222222222223</v>
      </c>
      <c r="C109" s="138">
        <v>0</v>
      </c>
      <c r="D109" s="138">
        <v>121.9</v>
      </c>
      <c r="E109" s="218">
        <v>1</v>
      </c>
      <c r="F109" s="399">
        <v>336</v>
      </c>
      <c r="G109" s="139">
        <v>30</v>
      </c>
      <c r="H109" s="140">
        <v>676.8</v>
      </c>
      <c r="I109" s="137">
        <v>143.24364782624619</v>
      </c>
      <c r="J109" s="193">
        <v>172036.48936079073</v>
      </c>
      <c r="K109" s="193">
        <v>2460499.1847480005</v>
      </c>
      <c r="L109" s="136">
        <v>4590</v>
      </c>
      <c r="N109" s="193">
        <v>6432.8099999999995</v>
      </c>
      <c r="O109" s="218">
        <v>1</v>
      </c>
      <c r="P109" s="94">
        <v>1</v>
      </c>
      <c r="AD109" s="74"/>
    </row>
    <row r="110" spans="1:41">
      <c r="A110" s="46">
        <v>41244</v>
      </c>
      <c r="B110" s="138">
        <v>590.9</v>
      </c>
      <c r="C110" s="138">
        <v>0</v>
      </c>
      <c r="D110" s="138">
        <v>121.3</v>
      </c>
      <c r="E110" s="218">
        <v>0</v>
      </c>
      <c r="F110" s="399">
        <v>304</v>
      </c>
      <c r="G110" s="139">
        <v>31</v>
      </c>
      <c r="H110" s="140">
        <v>682.7</v>
      </c>
      <c r="I110" s="137">
        <v>143.42148305548193</v>
      </c>
      <c r="J110" s="193">
        <v>175149.80122868859</v>
      </c>
      <c r="K110" s="193">
        <v>2224568.0132280001</v>
      </c>
      <c r="L110" s="136">
        <v>4592</v>
      </c>
      <c r="N110" s="193">
        <v>3198.7499999999995</v>
      </c>
      <c r="O110" s="218">
        <v>0</v>
      </c>
      <c r="P110" s="94">
        <v>1</v>
      </c>
      <c r="AD110" s="74"/>
    </row>
    <row r="111" spans="1:41" s="50" customFormat="1">
      <c r="A111" s="46">
        <v>41275</v>
      </c>
      <c r="B111" s="185">
        <v>703.36666666666667</v>
      </c>
      <c r="C111" s="185">
        <v>0</v>
      </c>
      <c r="D111" s="185">
        <v>121.3</v>
      </c>
      <c r="E111" s="213">
        <v>0</v>
      </c>
      <c r="F111" s="421">
        <v>352</v>
      </c>
      <c r="G111" s="187">
        <v>31</v>
      </c>
      <c r="H111" s="188">
        <v>681.6</v>
      </c>
      <c r="I111" s="188">
        <v>143.57593817988655</v>
      </c>
      <c r="J111" s="194">
        <v>177935.94626626265</v>
      </c>
      <c r="K111" s="194">
        <v>2663296.8486120007</v>
      </c>
      <c r="L111" s="189">
        <v>4599</v>
      </c>
      <c r="N111" s="194">
        <v>4705.59</v>
      </c>
      <c r="O111" s="213">
        <v>0</v>
      </c>
      <c r="P111" s="186">
        <v>1</v>
      </c>
      <c r="Q111" s="190"/>
      <c r="R111" s="190"/>
      <c r="S111" s="190"/>
      <c r="T111" s="190"/>
      <c r="U111" s="190"/>
      <c r="V111" s="190"/>
      <c r="W111" s="190"/>
      <c r="X111" s="190"/>
      <c r="Y111" s="190"/>
      <c r="Z111" s="190"/>
      <c r="AA111" s="190"/>
      <c r="AB111" s="190"/>
      <c r="AE111" s="191"/>
      <c r="AF111" s="191"/>
      <c r="AG111" s="191"/>
      <c r="AH111" s="191"/>
      <c r="AI111" s="191"/>
      <c r="AJ111" s="191"/>
      <c r="AK111" s="191"/>
      <c r="AL111" s="191"/>
      <c r="AM111" s="191"/>
      <c r="AN111" s="191"/>
      <c r="AO111" s="192"/>
    </row>
    <row r="112" spans="1:41">
      <c r="A112" s="46">
        <v>41306</v>
      </c>
      <c r="B112" s="138">
        <v>699.59999999999991</v>
      </c>
      <c r="C112" s="138">
        <v>0</v>
      </c>
      <c r="D112" s="138">
        <v>122.8</v>
      </c>
      <c r="E112" s="218">
        <v>0</v>
      </c>
      <c r="F112" s="399">
        <v>304</v>
      </c>
      <c r="G112" s="139">
        <v>28</v>
      </c>
      <c r="H112" s="140">
        <v>682.6</v>
      </c>
      <c r="I112" s="137">
        <v>143.7305596418924</v>
      </c>
      <c r="J112" s="193">
        <v>180722.0913038367</v>
      </c>
      <c r="K112" s="193">
        <v>2593943.3574000001</v>
      </c>
      <c r="L112" s="136">
        <v>4605</v>
      </c>
      <c r="N112" s="193">
        <v>2406.6799999999994</v>
      </c>
      <c r="O112" s="218">
        <v>0</v>
      </c>
      <c r="P112" s="94">
        <v>1</v>
      </c>
      <c r="AD112" s="74"/>
    </row>
    <row r="113" spans="1:41">
      <c r="A113" s="46">
        <v>41334</v>
      </c>
      <c r="B113" s="138">
        <v>649</v>
      </c>
      <c r="C113" s="138">
        <v>0</v>
      </c>
      <c r="D113" s="138">
        <v>123.2</v>
      </c>
      <c r="E113" s="218">
        <v>1</v>
      </c>
      <c r="F113" s="399">
        <v>320</v>
      </c>
      <c r="G113" s="139">
        <v>31</v>
      </c>
      <c r="H113" s="140">
        <v>683.6</v>
      </c>
      <c r="I113" s="137">
        <v>143.88534762063367</v>
      </c>
      <c r="J113" s="193">
        <v>183508.23634141075</v>
      </c>
      <c r="K113" s="193">
        <v>3306865.0994880004</v>
      </c>
      <c r="L113" s="136">
        <v>4600</v>
      </c>
      <c r="N113" s="193">
        <v>15409.699999999999</v>
      </c>
      <c r="O113" s="218">
        <v>1</v>
      </c>
      <c r="P113" s="94">
        <v>1</v>
      </c>
      <c r="R113" s="75"/>
      <c r="Z113" s="75"/>
      <c r="AA113" s="75"/>
      <c r="AB113" s="75"/>
      <c r="AC113" s="75"/>
      <c r="AD113" s="74"/>
    </row>
    <row r="114" spans="1:41">
      <c r="A114" s="46">
        <v>41365</v>
      </c>
      <c r="B114" s="138">
        <v>414.2</v>
      </c>
      <c r="C114" s="138">
        <v>0</v>
      </c>
      <c r="D114" s="138">
        <v>122.9</v>
      </c>
      <c r="E114" s="218">
        <v>1</v>
      </c>
      <c r="F114" s="399">
        <v>336</v>
      </c>
      <c r="G114" s="139">
        <v>30</v>
      </c>
      <c r="H114" s="140">
        <v>685.4</v>
      </c>
      <c r="I114" s="137">
        <v>144.0403022954375</v>
      </c>
      <c r="J114" s="193">
        <v>186294.38137898481</v>
      </c>
      <c r="K114" s="193">
        <v>3534194.5913880002</v>
      </c>
      <c r="L114" s="136">
        <v>4603</v>
      </c>
      <c r="N114" s="193">
        <v>23775.4</v>
      </c>
      <c r="O114" s="218">
        <v>1</v>
      </c>
      <c r="P114" s="94">
        <v>1</v>
      </c>
      <c r="AD114" s="71"/>
    </row>
    <row r="115" spans="1:41">
      <c r="A115" s="46">
        <v>41395</v>
      </c>
      <c r="B115" s="138">
        <v>160.66666666666669</v>
      </c>
      <c r="C115" s="138">
        <v>18.7</v>
      </c>
      <c r="D115" s="138">
        <v>123</v>
      </c>
      <c r="E115" s="218">
        <v>1</v>
      </c>
      <c r="F115" s="399">
        <v>352</v>
      </c>
      <c r="G115" s="139">
        <v>31</v>
      </c>
      <c r="H115" s="140">
        <v>690.3</v>
      </c>
      <c r="I115" s="137">
        <v>144.19542384582417</v>
      </c>
      <c r="J115" s="193">
        <v>189080.52641655886</v>
      </c>
      <c r="K115" s="193">
        <v>3535885.3297200003</v>
      </c>
      <c r="L115" s="136">
        <v>4603</v>
      </c>
      <c r="N115" s="193">
        <v>33326.639999999999</v>
      </c>
      <c r="O115" s="218">
        <v>1</v>
      </c>
      <c r="P115" s="94">
        <v>1</v>
      </c>
      <c r="AD115" s="71"/>
      <c r="AF115" s="75"/>
      <c r="AG115" s="75"/>
      <c r="AH115" s="75"/>
      <c r="AJ115" s="75"/>
      <c r="AK115" s="75"/>
    </row>
    <row r="116" spans="1:41">
      <c r="A116" s="46">
        <v>41426</v>
      </c>
      <c r="B116" s="138">
        <v>67.399999999999991</v>
      </c>
      <c r="C116" s="138">
        <v>35.000000000000007</v>
      </c>
      <c r="D116" s="138">
        <v>123.2</v>
      </c>
      <c r="E116" s="218">
        <v>0</v>
      </c>
      <c r="F116" s="399">
        <v>320</v>
      </c>
      <c r="G116" s="139">
        <v>30</v>
      </c>
      <c r="H116" s="140">
        <v>696.7</v>
      </c>
      <c r="I116" s="137">
        <v>144.35071245150723</v>
      </c>
      <c r="J116" s="193">
        <v>191866.67145413291</v>
      </c>
      <c r="K116" s="193">
        <v>3252316.2123480006</v>
      </c>
      <c r="L116" s="136">
        <v>4601</v>
      </c>
      <c r="N116" s="193">
        <v>31145.950000000008</v>
      </c>
      <c r="O116" s="218">
        <v>0</v>
      </c>
      <c r="P116" s="94">
        <v>1</v>
      </c>
      <c r="AD116" s="71"/>
      <c r="AF116" s="75"/>
      <c r="AG116" s="75"/>
      <c r="AJ116" s="75"/>
      <c r="AK116" s="75"/>
    </row>
    <row r="117" spans="1:41">
      <c r="A117" s="46">
        <v>41456</v>
      </c>
      <c r="B117" s="138">
        <v>19.599999999999998</v>
      </c>
      <c r="C117" s="138">
        <v>75.899999999999991</v>
      </c>
      <c r="D117" s="138">
        <v>123.4</v>
      </c>
      <c r="E117" s="218">
        <v>0</v>
      </c>
      <c r="F117" s="399">
        <v>352</v>
      </c>
      <c r="G117" s="139">
        <v>31</v>
      </c>
      <c r="H117" s="140">
        <v>702.8</v>
      </c>
      <c r="I117" s="137">
        <v>144.50616829239382</v>
      </c>
      <c r="J117" s="193">
        <v>194652.81649170697</v>
      </c>
      <c r="K117" s="193">
        <v>3233445.7757040006</v>
      </c>
      <c r="L117" s="136">
        <v>4605</v>
      </c>
      <c r="N117" s="193">
        <v>24907.69</v>
      </c>
      <c r="O117" s="218">
        <v>0</v>
      </c>
      <c r="P117" s="94">
        <v>1</v>
      </c>
      <c r="AD117" s="71"/>
    </row>
    <row r="118" spans="1:41">
      <c r="A118" s="46">
        <v>41487</v>
      </c>
      <c r="B118" s="138">
        <v>33.9</v>
      </c>
      <c r="C118" s="138">
        <v>34.5</v>
      </c>
      <c r="D118" s="138">
        <v>123.4</v>
      </c>
      <c r="E118" s="218">
        <v>0</v>
      </c>
      <c r="F118" s="399">
        <v>336</v>
      </c>
      <c r="G118" s="139">
        <v>31</v>
      </c>
      <c r="H118" s="140">
        <v>701.4</v>
      </c>
      <c r="I118" s="137">
        <v>144.66179154858483</v>
      </c>
      <c r="J118" s="193">
        <v>197438.96152928102</v>
      </c>
      <c r="K118" s="193">
        <v>3561254.6667360002</v>
      </c>
      <c r="L118" s="136">
        <v>4608</v>
      </c>
      <c r="N118" s="193">
        <v>30729.31</v>
      </c>
      <c r="O118" s="218">
        <v>0</v>
      </c>
      <c r="P118" s="94">
        <v>1</v>
      </c>
      <c r="AD118" s="71"/>
    </row>
    <row r="119" spans="1:41">
      <c r="A119" s="46">
        <v>41518</v>
      </c>
      <c r="B119" s="138">
        <v>133.1</v>
      </c>
      <c r="C119" s="138">
        <v>17.2</v>
      </c>
      <c r="D119" s="138">
        <v>123.5</v>
      </c>
      <c r="E119" s="218">
        <v>1</v>
      </c>
      <c r="F119" s="399">
        <v>320</v>
      </c>
      <c r="G119" s="139">
        <v>30</v>
      </c>
      <c r="H119" s="140">
        <v>698.4</v>
      </c>
      <c r="I119" s="137">
        <v>144.81758240037504</v>
      </c>
      <c r="J119" s="193">
        <v>200225.10656685507</v>
      </c>
      <c r="K119" s="193">
        <v>3380656.6649640002</v>
      </c>
      <c r="L119" s="136">
        <v>4609</v>
      </c>
      <c r="N119" s="193">
        <v>25518.55</v>
      </c>
      <c r="O119" s="218">
        <v>1</v>
      </c>
      <c r="P119" s="94">
        <v>1</v>
      </c>
      <c r="AD119" s="71"/>
    </row>
    <row r="120" spans="1:41">
      <c r="A120" s="46">
        <v>41548</v>
      </c>
      <c r="B120" s="138">
        <v>270.68888888888893</v>
      </c>
      <c r="C120" s="138">
        <v>0</v>
      </c>
      <c r="D120" s="138">
        <v>123.3</v>
      </c>
      <c r="E120" s="218">
        <v>1</v>
      </c>
      <c r="F120" s="399">
        <v>352</v>
      </c>
      <c r="G120" s="139">
        <v>31</v>
      </c>
      <c r="H120" s="140">
        <v>698.4</v>
      </c>
      <c r="I120" s="137">
        <v>144.97354102825349</v>
      </c>
      <c r="J120" s="193">
        <v>203011.25160442913</v>
      </c>
      <c r="K120" s="193">
        <v>3717267.3247680007</v>
      </c>
      <c r="L120" s="136">
        <v>4619</v>
      </c>
      <c r="N120" s="193">
        <v>17140.919999999998</v>
      </c>
      <c r="O120" s="218">
        <v>1</v>
      </c>
      <c r="P120" s="94">
        <v>1</v>
      </c>
      <c r="AD120" s="71"/>
    </row>
    <row r="121" spans="1:41">
      <c r="A121" s="46">
        <v>41579</v>
      </c>
      <c r="B121" s="138">
        <v>557.36666666666667</v>
      </c>
      <c r="C121" s="138">
        <v>0</v>
      </c>
      <c r="D121" s="138">
        <v>123.3</v>
      </c>
      <c r="E121" s="218">
        <v>1</v>
      </c>
      <c r="F121" s="399">
        <v>272</v>
      </c>
      <c r="G121" s="139">
        <v>30</v>
      </c>
      <c r="H121" s="140">
        <v>700</v>
      </c>
      <c r="I121" s="137">
        <v>145.12966761290355</v>
      </c>
      <c r="J121" s="193">
        <v>205797.39664200318</v>
      </c>
      <c r="K121" s="193">
        <v>3481016.5271160002</v>
      </c>
      <c r="L121" s="136">
        <v>4617</v>
      </c>
      <c r="N121" s="193">
        <v>8803.9</v>
      </c>
      <c r="O121" s="218">
        <v>1</v>
      </c>
      <c r="P121" s="94">
        <v>1</v>
      </c>
      <c r="AD121" s="71"/>
    </row>
    <row r="122" spans="1:41">
      <c r="A122" s="46">
        <v>41609</v>
      </c>
      <c r="B122" s="138">
        <v>767.19999999999993</v>
      </c>
      <c r="C122" s="138">
        <v>0</v>
      </c>
      <c r="D122" s="138">
        <v>123.1</v>
      </c>
      <c r="E122" s="218">
        <v>0</v>
      </c>
      <c r="F122" s="399">
        <v>320</v>
      </c>
      <c r="G122" s="139">
        <v>31</v>
      </c>
      <c r="H122" s="140">
        <v>695.4</v>
      </c>
      <c r="I122" s="137">
        <v>145.28596233520318</v>
      </c>
      <c r="J122" s="193">
        <v>208583.54167957723</v>
      </c>
      <c r="K122" s="193">
        <v>3058379.4052800001</v>
      </c>
      <c r="L122" s="136">
        <v>4629</v>
      </c>
      <c r="N122" s="193">
        <v>2246.8199999999997</v>
      </c>
      <c r="O122" s="218">
        <v>0</v>
      </c>
      <c r="P122" s="94">
        <v>1</v>
      </c>
      <c r="AD122" s="71"/>
    </row>
    <row r="123" spans="1:41" s="50" customFormat="1">
      <c r="A123" s="46">
        <v>41640</v>
      </c>
      <c r="B123" s="185">
        <v>899.69999999999982</v>
      </c>
      <c r="C123" s="185">
        <v>0</v>
      </c>
      <c r="D123" s="185">
        <v>123.3</v>
      </c>
      <c r="E123" s="213">
        <v>0</v>
      </c>
      <c r="F123" s="421">
        <v>352</v>
      </c>
      <c r="G123" s="187">
        <v>31</v>
      </c>
      <c r="H123" s="188">
        <v>689.4</v>
      </c>
      <c r="I123" s="188">
        <v>145.53779794697661</v>
      </c>
      <c r="J123" s="194">
        <v>210650.99587268278</v>
      </c>
      <c r="K123" s="194">
        <v>3591070.4579280005</v>
      </c>
      <c r="L123" s="189">
        <v>4619</v>
      </c>
      <c r="N123" s="194">
        <v>2439.25</v>
      </c>
      <c r="O123" s="213">
        <v>0</v>
      </c>
      <c r="P123" s="186">
        <v>1</v>
      </c>
      <c r="Q123" s="190"/>
      <c r="R123" s="190"/>
      <c r="S123" s="190"/>
      <c r="T123" s="190"/>
      <c r="U123" s="190"/>
      <c r="V123" s="190"/>
      <c r="W123" s="190"/>
      <c r="X123" s="190"/>
      <c r="Y123" s="190"/>
      <c r="Z123" s="190"/>
      <c r="AA123" s="190"/>
      <c r="AB123" s="190"/>
      <c r="AE123" s="191"/>
      <c r="AF123" s="191"/>
      <c r="AG123" s="191"/>
      <c r="AH123" s="191"/>
      <c r="AI123" s="191"/>
      <c r="AJ123" s="191"/>
      <c r="AK123" s="191"/>
      <c r="AL123" s="191"/>
      <c r="AM123" s="191"/>
      <c r="AN123" s="191"/>
      <c r="AO123" s="192"/>
    </row>
    <row r="124" spans="1:41">
      <c r="A124" s="46">
        <v>41671</v>
      </c>
      <c r="B124" s="138">
        <v>820.9666666666667</v>
      </c>
      <c r="C124" s="138">
        <v>0</v>
      </c>
      <c r="D124" s="138">
        <v>124.6</v>
      </c>
      <c r="E124" s="218">
        <v>0</v>
      </c>
      <c r="F124" s="399">
        <v>304</v>
      </c>
      <c r="G124" s="139">
        <v>28</v>
      </c>
      <c r="H124" s="140">
        <v>682.3</v>
      </c>
      <c r="I124" s="137">
        <v>145.79007008526875</v>
      </c>
      <c r="J124" s="193">
        <v>212718.45006578832</v>
      </c>
      <c r="K124" s="193">
        <v>3355558.6677840007</v>
      </c>
      <c r="L124" s="136">
        <v>4628</v>
      </c>
      <c r="N124" s="193">
        <v>2991.88</v>
      </c>
      <c r="O124" s="218">
        <v>0</v>
      </c>
      <c r="P124" s="94">
        <v>1</v>
      </c>
      <c r="AD124" s="71"/>
    </row>
    <row r="125" spans="1:41">
      <c r="A125" s="46">
        <v>41699</v>
      </c>
      <c r="B125" s="138">
        <v>767.15555555555545</v>
      </c>
      <c r="C125" s="138">
        <v>0</v>
      </c>
      <c r="D125" s="138">
        <v>125.1</v>
      </c>
      <c r="E125" s="218">
        <v>1</v>
      </c>
      <c r="F125" s="399">
        <v>336</v>
      </c>
      <c r="G125" s="139">
        <v>31</v>
      </c>
      <c r="H125" s="140">
        <v>680.2</v>
      </c>
      <c r="I125" s="137">
        <v>146.04277950674546</v>
      </c>
      <c r="J125" s="193">
        <v>214785.90425889386</v>
      </c>
      <c r="K125" s="193">
        <v>3697221.5036640004</v>
      </c>
      <c r="L125" s="136">
        <v>4627</v>
      </c>
      <c r="N125" s="193">
        <v>13924.2</v>
      </c>
      <c r="O125" s="218">
        <v>1</v>
      </c>
      <c r="P125" s="94">
        <v>1</v>
      </c>
      <c r="AD125" s="71"/>
    </row>
    <row r="126" spans="1:41">
      <c r="A126" s="46">
        <v>41730</v>
      </c>
      <c r="B126" s="138">
        <v>423.06666666666666</v>
      </c>
      <c r="C126" s="138">
        <v>0</v>
      </c>
      <c r="D126" s="138">
        <v>125.9</v>
      </c>
      <c r="E126" s="218">
        <v>1</v>
      </c>
      <c r="F126" s="399">
        <v>320</v>
      </c>
      <c r="G126" s="139">
        <v>30</v>
      </c>
      <c r="H126" s="140">
        <v>679.4</v>
      </c>
      <c r="I126" s="137">
        <v>146.29592696938414</v>
      </c>
      <c r="J126" s="193">
        <v>216853.3584519994</v>
      </c>
      <c r="K126" s="193">
        <v>3495242.6493600006</v>
      </c>
      <c r="L126" s="136">
        <v>4623</v>
      </c>
      <c r="N126" s="193">
        <v>25104.21</v>
      </c>
      <c r="O126" s="218">
        <v>1</v>
      </c>
      <c r="P126" s="94">
        <v>1</v>
      </c>
      <c r="Q126" s="72"/>
      <c r="R126" s="72"/>
      <c r="S126" s="72"/>
      <c r="T126" s="72"/>
      <c r="U126" s="72"/>
      <c r="V126" s="72"/>
      <c r="W126" s="72"/>
      <c r="X126" s="72"/>
      <c r="Y126" s="72"/>
      <c r="Z126" s="72"/>
      <c r="AA126" s="72"/>
      <c r="AB126" s="72"/>
      <c r="AC126" s="72"/>
      <c r="AD126" s="71"/>
    </row>
    <row r="127" spans="1:41">
      <c r="A127" s="46">
        <v>41760</v>
      </c>
      <c r="B127" s="138">
        <v>185.6</v>
      </c>
      <c r="C127" s="138">
        <v>7.6000000000000005</v>
      </c>
      <c r="D127" s="138">
        <v>126.5</v>
      </c>
      <c r="E127" s="218">
        <v>1</v>
      </c>
      <c r="F127" s="399">
        <v>336</v>
      </c>
      <c r="G127" s="139">
        <v>31</v>
      </c>
      <c r="H127" s="140">
        <v>690</v>
      </c>
      <c r="I127" s="137">
        <v>146.54951323247604</v>
      </c>
      <c r="J127" s="193">
        <v>218920.81264510495</v>
      </c>
      <c r="K127" s="193">
        <v>3735523.0916520003</v>
      </c>
      <c r="L127" s="136">
        <v>4633</v>
      </c>
      <c r="N127" s="193">
        <v>32010.48</v>
      </c>
      <c r="O127" s="218">
        <v>1</v>
      </c>
      <c r="P127" s="94">
        <v>1</v>
      </c>
    </row>
    <row r="128" spans="1:41">
      <c r="A128" s="46">
        <v>41791</v>
      </c>
      <c r="B128" s="138">
        <v>35.999999999999993</v>
      </c>
      <c r="C128" s="138">
        <v>44</v>
      </c>
      <c r="D128" s="138">
        <v>126.9</v>
      </c>
      <c r="E128" s="218">
        <v>0</v>
      </c>
      <c r="F128" s="399">
        <v>336</v>
      </c>
      <c r="G128" s="139">
        <v>30</v>
      </c>
      <c r="H128" s="140">
        <v>704.4</v>
      </c>
      <c r="I128" s="137">
        <v>146.80353905662861</v>
      </c>
      <c r="J128" s="193">
        <v>220988.26683821049</v>
      </c>
      <c r="K128" s="193">
        <v>3380283.5016960003</v>
      </c>
      <c r="L128" s="136">
        <v>4634</v>
      </c>
      <c r="N128" s="193">
        <v>48616.92</v>
      </c>
      <c r="O128" s="218">
        <v>0</v>
      </c>
      <c r="P128" s="94">
        <v>1</v>
      </c>
    </row>
    <row r="129" spans="1:41">
      <c r="A129" s="46">
        <v>41821</v>
      </c>
      <c r="B129" s="138">
        <v>59.100000000000009</v>
      </c>
      <c r="C129" s="138">
        <v>25.700000000000003</v>
      </c>
      <c r="D129" s="138">
        <v>126.5</v>
      </c>
      <c r="E129" s="218">
        <v>0</v>
      </c>
      <c r="F129" s="399">
        <v>352</v>
      </c>
      <c r="G129" s="139">
        <v>31</v>
      </c>
      <c r="H129" s="140">
        <v>715.1</v>
      </c>
      <c r="I129" s="137">
        <v>147.05800520376766</v>
      </c>
      <c r="J129" s="193">
        <v>223055.72103131603</v>
      </c>
      <c r="K129" s="193">
        <v>3371786.3780880002</v>
      </c>
      <c r="L129" s="136">
        <v>4633</v>
      </c>
      <c r="N129" s="193">
        <v>52243.009999999995</v>
      </c>
      <c r="O129" s="218">
        <v>0</v>
      </c>
      <c r="P129" s="94">
        <v>1</v>
      </c>
      <c r="AF129" s="130"/>
      <c r="AG129" s="130"/>
      <c r="AH129" s="130"/>
      <c r="AI129" s="130"/>
      <c r="AJ129" s="130"/>
      <c r="AK129" s="130"/>
    </row>
    <row r="130" spans="1:41">
      <c r="A130" s="46">
        <v>41852</v>
      </c>
      <c r="B130" s="138">
        <v>40.5</v>
      </c>
      <c r="C130" s="138">
        <v>32.400000000000006</v>
      </c>
      <c r="D130" s="138">
        <v>126.5</v>
      </c>
      <c r="E130" s="218">
        <v>0</v>
      </c>
      <c r="F130" s="399">
        <v>320</v>
      </c>
      <c r="G130" s="139">
        <v>31</v>
      </c>
      <c r="H130" s="140">
        <v>718.7</v>
      </c>
      <c r="I130" s="137">
        <v>147.31291243713977</v>
      </c>
      <c r="J130" s="193">
        <v>225123.17522442157</v>
      </c>
      <c r="K130" s="193">
        <v>3631166.4294000003</v>
      </c>
      <c r="L130" s="136">
        <v>4659</v>
      </c>
      <c r="N130" s="193">
        <v>46971.21</v>
      </c>
      <c r="O130" s="218">
        <v>0</v>
      </c>
      <c r="P130" s="94">
        <v>1</v>
      </c>
      <c r="AF130" s="130"/>
      <c r="AG130" s="130"/>
      <c r="AH130" s="130"/>
      <c r="AI130" s="130"/>
      <c r="AJ130" s="130"/>
      <c r="AK130" s="130"/>
    </row>
    <row r="131" spans="1:41">
      <c r="A131" s="46">
        <v>41883</v>
      </c>
      <c r="B131" s="138">
        <v>117.19999999999999</v>
      </c>
      <c r="C131" s="138">
        <v>12.399999999999999</v>
      </c>
      <c r="D131" s="138">
        <v>126.7</v>
      </c>
      <c r="E131" s="218">
        <v>1</v>
      </c>
      <c r="F131" s="399">
        <v>336</v>
      </c>
      <c r="G131" s="139">
        <v>30</v>
      </c>
      <c r="H131" s="140">
        <v>719.3</v>
      </c>
      <c r="I131" s="137">
        <v>147.56826152131447</v>
      </c>
      <c r="J131" s="193">
        <v>227190.62941752712</v>
      </c>
      <c r="K131" s="193">
        <v>3632293.7526000002</v>
      </c>
      <c r="L131" s="136">
        <v>4658</v>
      </c>
      <c r="N131" s="193">
        <v>39980.21</v>
      </c>
      <c r="O131" s="218">
        <v>1</v>
      </c>
      <c r="P131" s="94">
        <v>1</v>
      </c>
      <c r="AF131" s="130"/>
      <c r="AG131" s="130"/>
      <c r="AH131" s="130"/>
      <c r="AI131" s="130"/>
      <c r="AJ131" s="130"/>
      <c r="AK131" s="130"/>
    </row>
    <row r="132" spans="1:41">
      <c r="A132" s="46">
        <v>41913</v>
      </c>
      <c r="B132" s="138">
        <v>292.40000000000003</v>
      </c>
      <c r="C132" s="138">
        <v>0</v>
      </c>
      <c r="D132" s="138">
        <v>126.8</v>
      </c>
      <c r="E132" s="218">
        <v>1</v>
      </c>
      <c r="F132" s="399">
        <v>352</v>
      </c>
      <c r="G132" s="139">
        <v>31</v>
      </c>
      <c r="H132" s="140">
        <v>723.5</v>
      </c>
      <c r="I132" s="137">
        <v>147.82405322218656</v>
      </c>
      <c r="J132" s="193">
        <v>229258.08361063266</v>
      </c>
      <c r="K132" s="193">
        <v>3765533.1746400003</v>
      </c>
      <c r="L132" s="136">
        <v>4661</v>
      </c>
      <c r="N132" s="193">
        <v>20845.66</v>
      </c>
      <c r="O132" s="218">
        <v>1</v>
      </c>
      <c r="P132" s="94">
        <v>1</v>
      </c>
      <c r="AF132" s="130"/>
      <c r="AG132" s="130"/>
      <c r="AH132" s="130"/>
      <c r="AI132" s="130"/>
      <c r="AJ132" s="130"/>
      <c r="AK132" s="130"/>
    </row>
    <row r="133" spans="1:41" ht="12.75" customHeight="1">
      <c r="A133" s="46">
        <v>41944</v>
      </c>
      <c r="B133" s="138">
        <v>548.06666666666661</v>
      </c>
      <c r="C133" s="138">
        <v>0</v>
      </c>
      <c r="D133" s="138">
        <v>126.3</v>
      </c>
      <c r="E133" s="218">
        <v>1</v>
      </c>
      <c r="F133" s="399">
        <v>304</v>
      </c>
      <c r="G133" s="139">
        <v>30</v>
      </c>
      <c r="H133" s="140">
        <v>721</v>
      </c>
      <c r="I133" s="137">
        <v>148.0802883069785</v>
      </c>
      <c r="J133" s="193">
        <v>231325.5378037382</v>
      </c>
      <c r="K133" s="193">
        <v>2869683.6116400003</v>
      </c>
      <c r="L133" s="136">
        <v>4662</v>
      </c>
      <c r="N133" s="193">
        <v>7638.39</v>
      </c>
      <c r="O133" s="218">
        <v>1</v>
      </c>
      <c r="P133" s="94">
        <v>1</v>
      </c>
      <c r="AF133" s="130"/>
      <c r="AG133" s="99"/>
      <c r="AH133" s="99"/>
      <c r="AI133" s="99"/>
      <c r="AJ133" s="99"/>
      <c r="AK133" s="99"/>
    </row>
    <row r="134" spans="1:41">
      <c r="A134" s="46">
        <v>41974</v>
      </c>
      <c r="B134" s="138">
        <v>623.73333333333346</v>
      </c>
      <c r="C134" s="138">
        <v>0</v>
      </c>
      <c r="D134" s="138">
        <v>125.4</v>
      </c>
      <c r="E134" s="218">
        <v>0</v>
      </c>
      <c r="F134" s="399">
        <v>336</v>
      </c>
      <c r="G134" s="139">
        <v>31</v>
      </c>
      <c r="H134" s="140">
        <v>714.3</v>
      </c>
      <c r="I134" s="137">
        <v>148.33696754424244</v>
      </c>
      <c r="J134" s="193">
        <v>233392.99199684375</v>
      </c>
      <c r="K134" s="193">
        <v>2503707.2433599997</v>
      </c>
      <c r="L134" s="136">
        <v>4665</v>
      </c>
      <c r="N134" s="193">
        <v>8281.8599999999988</v>
      </c>
      <c r="O134" s="218">
        <v>0</v>
      </c>
      <c r="P134" s="94">
        <v>1</v>
      </c>
      <c r="AF134" s="130"/>
    </row>
    <row r="135" spans="1:41" s="50" customFormat="1">
      <c r="A135" s="46">
        <v>42005</v>
      </c>
      <c r="B135" s="185">
        <f>AVERAGE(B15,B27,B39,B51,B63,B75,B87,B99,B111,B123)</f>
        <v>773.57666666666671</v>
      </c>
      <c r="C135" s="185">
        <f>AVERAGE(C15,C27,C39,C51,C63,C75,C87,C99,C111,C123)</f>
        <v>0</v>
      </c>
      <c r="D135" s="185">
        <f>AVERAGE(D15,D27,D39,D51,D63,D75,D87,D99,D111,D123)</f>
        <v>114.26999999999998</v>
      </c>
      <c r="E135" s="213">
        <v>0</v>
      </c>
      <c r="F135" s="421">
        <f>21*16</f>
        <v>336</v>
      </c>
      <c r="G135" s="187">
        <v>31</v>
      </c>
      <c r="H135" s="188">
        <f>AVERAGE(H111,H123)</f>
        <v>685.5</v>
      </c>
      <c r="I135" s="188">
        <f t="shared" ref="I135:K136" si="0">AVERAGE(I15,I27,I39,I51,I63,I75,I87,I99,I111,I123)</f>
        <v>138.52843198304612</v>
      </c>
      <c r="J135" s="194">
        <f t="shared" si="0"/>
        <v>89038.172450534679</v>
      </c>
      <c r="K135" s="194">
        <f t="shared" si="0"/>
        <v>2464916.6389292004</v>
      </c>
      <c r="L135" s="189">
        <f t="shared" ref="L135:L136" si="1">AVERAGE(L15,L27,L39,L51,L63,L75,L87,L99,L111,L123)</f>
        <v>4490.3999999999996</v>
      </c>
      <c r="N135" s="194">
        <f>AVERAGE(N87+N99+N111+N123)</f>
        <v>9848.25</v>
      </c>
      <c r="O135" s="187">
        <v>0</v>
      </c>
      <c r="P135" s="186">
        <v>1</v>
      </c>
      <c r="Q135" s="190"/>
      <c r="R135" s="190"/>
      <c r="S135" s="190"/>
      <c r="T135" s="190"/>
      <c r="U135" s="190"/>
      <c r="V135" s="190"/>
      <c r="W135" s="190"/>
      <c r="X135" s="190"/>
      <c r="Y135" s="190"/>
      <c r="Z135" s="190"/>
      <c r="AA135" s="190"/>
      <c r="AB135" s="190"/>
      <c r="AE135" s="191"/>
      <c r="AF135" s="191"/>
      <c r="AG135" s="191"/>
      <c r="AH135" s="191"/>
      <c r="AI135" s="191"/>
      <c r="AJ135" s="191"/>
      <c r="AK135" s="191"/>
      <c r="AL135" s="191"/>
      <c r="AM135" s="191"/>
      <c r="AN135" s="191"/>
      <c r="AO135" s="192"/>
    </row>
    <row r="136" spans="1:41">
      <c r="A136" s="46">
        <v>42036</v>
      </c>
      <c r="B136" s="138">
        <f t="shared" ref="B136:C146" si="2">AVERAGE(B16,B28,B40,B52,B64,B76,B88,B100,B112,B124)</f>
        <v>712.63666666666666</v>
      </c>
      <c r="C136" s="138">
        <f t="shared" si="2"/>
        <v>0</v>
      </c>
      <c r="D136" s="138">
        <f t="shared" ref="D136" si="3">AVERAGE(D16,D28,D40,D52,D64,D76,D88,D100,D112,D124)</f>
        <v>114.97999999999999</v>
      </c>
      <c r="E136" s="218">
        <v>0</v>
      </c>
      <c r="F136" s="399">
        <f>19*16</f>
        <v>304</v>
      </c>
      <c r="G136" s="399">
        <v>28</v>
      </c>
      <c r="H136" s="423">
        <f t="shared" ref="H136:H146" si="4">AVERAGE(H112,H124)</f>
        <v>682.45</v>
      </c>
      <c r="I136" s="138">
        <f t="shared" si="0"/>
        <v>138.67529088616715</v>
      </c>
      <c r="J136" s="138">
        <f t="shared" si="0"/>
        <v>90983.114050508389</v>
      </c>
      <c r="K136" s="193">
        <f t="shared" si="0"/>
        <v>2308708.4286647001</v>
      </c>
      <c r="L136" s="138">
        <f t="shared" si="1"/>
        <v>4489.1000000000004</v>
      </c>
      <c r="N136" s="193">
        <f t="shared" ref="N136:N146" si="5">AVERAGE(N88+N100+N112+N124)</f>
        <v>11721.25</v>
      </c>
      <c r="O136" s="399">
        <v>0</v>
      </c>
      <c r="P136" s="94">
        <v>1</v>
      </c>
      <c r="AF136" s="130"/>
    </row>
    <row r="137" spans="1:41">
      <c r="A137" s="46">
        <v>42064</v>
      </c>
      <c r="B137" s="138">
        <f t="shared" si="2"/>
        <v>617.94555555555542</v>
      </c>
      <c r="C137" s="138">
        <f t="shared" ref="C137:D137" si="6">AVERAGE(C17,C29,C41,C53,C65,C77,C89,C101,C113,C125)</f>
        <v>0.34</v>
      </c>
      <c r="D137" s="138">
        <f t="shared" si="6"/>
        <v>115.63999999999999</v>
      </c>
      <c r="E137" s="218">
        <v>1</v>
      </c>
      <c r="F137" s="399">
        <f>22*16</f>
        <v>352</v>
      </c>
      <c r="G137" s="399">
        <v>31</v>
      </c>
      <c r="H137" s="423">
        <f t="shared" si="4"/>
        <v>681.90000000000009</v>
      </c>
      <c r="I137" s="138">
        <f t="shared" ref="I137:K137" si="7">AVERAGE(I17,I29,I41,I53,I65,I77,I89,I101,I113,I125)</f>
        <v>138.82263006252981</v>
      </c>
      <c r="J137" s="138">
        <f t="shared" si="7"/>
        <v>92928.0556504821</v>
      </c>
      <c r="K137" s="193">
        <f t="shared" si="7"/>
        <v>2556197.4570157002</v>
      </c>
      <c r="L137" s="138">
        <f t="shared" ref="L137" si="8">AVERAGE(L17,L29,L41,L53,L65,L77,L89,L101,L113,L125)</f>
        <v>4492.2</v>
      </c>
      <c r="N137" s="193">
        <f t="shared" si="5"/>
        <v>44818.59</v>
      </c>
      <c r="O137" s="399">
        <v>1</v>
      </c>
      <c r="P137" s="94">
        <v>1</v>
      </c>
      <c r="AF137" s="130"/>
    </row>
    <row r="138" spans="1:41">
      <c r="A138" s="46">
        <v>42095</v>
      </c>
      <c r="B138" s="138">
        <f t="shared" si="2"/>
        <v>365.98666666666662</v>
      </c>
      <c r="C138" s="138">
        <f t="shared" ref="C138:D138" si="9">AVERAGE(C18,C30,C42,C54,C66,C78,C90,C102,C114,C126)</f>
        <v>0.26</v>
      </c>
      <c r="D138" s="138">
        <f t="shared" si="9"/>
        <v>115.92</v>
      </c>
      <c r="E138" s="218">
        <v>1</v>
      </c>
      <c r="F138" s="399">
        <f>20*16</f>
        <v>320</v>
      </c>
      <c r="G138" s="399">
        <v>30</v>
      </c>
      <c r="H138" s="423">
        <f t="shared" si="4"/>
        <v>682.4</v>
      </c>
      <c r="I138" s="138">
        <f t="shared" ref="I138:K138" si="10">AVERAGE(I18,I30,I42,I54,I66,I78,I90,I102,I114,I126)</f>
        <v>138.97044998904079</v>
      </c>
      <c r="J138" s="138">
        <f t="shared" si="10"/>
        <v>94872.997250455766</v>
      </c>
      <c r="K138" s="193">
        <f t="shared" si="10"/>
        <v>2477502.7680500001</v>
      </c>
      <c r="L138" s="138">
        <f t="shared" ref="L138" si="11">AVERAGE(L18,L30,L42,L54,L66,L78,L90,L102,L114,L126)</f>
        <v>4497.3999999999996</v>
      </c>
      <c r="N138" s="193">
        <f t="shared" si="5"/>
        <v>69258.86</v>
      </c>
      <c r="O138" s="399">
        <v>1</v>
      </c>
      <c r="P138" s="94">
        <v>1</v>
      </c>
      <c r="AF138" s="130"/>
    </row>
    <row r="139" spans="1:41">
      <c r="A139" s="46">
        <v>42125</v>
      </c>
      <c r="B139" s="138">
        <f t="shared" si="2"/>
        <v>186.03666666666666</v>
      </c>
      <c r="C139" s="138">
        <f t="shared" ref="C139:D139" si="12">AVERAGE(C19,C31,C43,C55,C67,C79,C91,C103,C115,C127)</f>
        <v>12.07</v>
      </c>
      <c r="D139" s="138">
        <f t="shared" si="12"/>
        <v>116.42999999999999</v>
      </c>
      <c r="E139" s="218">
        <v>1</v>
      </c>
      <c r="F139" s="399">
        <f>20*16</f>
        <v>320</v>
      </c>
      <c r="G139" s="399">
        <v>31</v>
      </c>
      <c r="H139" s="423">
        <f t="shared" si="4"/>
        <v>690.15</v>
      </c>
      <c r="I139" s="138">
        <f t="shared" ref="I139:K139" si="13">AVERAGE(I19,I31,I43,I55,I67,I79,I91,I103,I115,I127)</f>
        <v>139.11875114499574</v>
      </c>
      <c r="J139" s="138">
        <f t="shared" si="13"/>
        <v>96817.938850429477</v>
      </c>
      <c r="K139" s="193">
        <f t="shared" si="13"/>
        <v>2507361.4785591005</v>
      </c>
      <c r="L139" s="138">
        <f t="shared" ref="L139" si="14">AVERAGE(L19,L31,L43,L55,L67,L79,L91,L103,L115,L127)</f>
        <v>4502.8999999999996</v>
      </c>
      <c r="N139" s="193">
        <f t="shared" si="5"/>
        <v>88107.12</v>
      </c>
      <c r="O139" s="399">
        <v>1</v>
      </c>
      <c r="P139" s="94">
        <v>1</v>
      </c>
      <c r="AF139" s="130"/>
    </row>
    <row r="140" spans="1:41">
      <c r="A140" s="46">
        <v>42156</v>
      </c>
      <c r="B140" s="138">
        <f t="shared" si="2"/>
        <v>57.063333333333333</v>
      </c>
      <c r="C140" s="138">
        <f t="shared" ref="C140:D140" si="15">AVERAGE(C20,C32,C44,C56,C68,C80,C92,C104,C116,C128)</f>
        <v>40.56</v>
      </c>
      <c r="D140" s="138">
        <f t="shared" si="15"/>
        <v>116.35000000000002</v>
      </c>
      <c r="E140" s="218">
        <v>0</v>
      </c>
      <c r="F140" s="399">
        <f>22*16</f>
        <v>352</v>
      </c>
      <c r="G140" s="399">
        <v>30</v>
      </c>
      <c r="H140" s="423">
        <f t="shared" si="4"/>
        <v>700.55</v>
      </c>
      <c r="I140" s="138">
        <f t="shared" ref="I140:K140" si="16">AVERAGE(I20,I32,I44,I56,I68,I80,I92,I104,I116,I128)</f>
        <v>139.26753401208052</v>
      </c>
      <c r="J140" s="138">
        <f t="shared" si="16"/>
        <v>98762.880450403172</v>
      </c>
      <c r="K140" s="193">
        <f t="shared" si="16"/>
        <v>2489933.6946403002</v>
      </c>
      <c r="L140" s="138">
        <f t="shared" ref="L140" si="17">AVERAGE(L20,L32,L44,L56,L68,L80,L92,L104,L116,L128)</f>
        <v>4505</v>
      </c>
      <c r="N140" s="193">
        <f t="shared" si="5"/>
        <v>105374.71</v>
      </c>
      <c r="O140" s="399">
        <v>0</v>
      </c>
      <c r="P140" s="94">
        <v>1</v>
      </c>
      <c r="AF140" s="130"/>
    </row>
    <row r="141" spans="1:41">
      <c r="A141" s="46">
        <v>42186</v>
      </c>
      <c r="B141" s="138">
        <f t="shared" si="2"/>
        <v>23.23</v>
      </c>
      <c r="C141" s="138">
        <f t="shared" ref="C141:D141" si="18">AVERAGE(C21,C33,C45,C57,C69,C81,C93,C105,C117,C129)</f>
        <v>68.02</v>
      </c>
      <c r="D141" s="138">
        <f t="shared" si="18"/>
        <v>116.46000000000001</v>
      </c>
      <c r="E141" s="218">
        <v>0</v>
      </c>
      <c r="F141" s="399">
        <f>21*16</f>
        <v>336</v>
      </c>
      <c r="G141" s="399">
        <v>31</v>
      </c>
      <c r="H141" s="423">
        <f t="shared" si="4"/>
        <v>708.95</v>
      </c>
      <c r="I141" s="138">
        <f t="shared" ref="I141:K141" si="19">AVERAGE(I21,I33,I45,I57,I69,I81,I93,I105,I117,I129)</f>
        <v>139.41679907437367</v>
      </c>
      <c r="J141" s="138">
        <f t="shared" si="19"/>
        <v>100707.82205037687</v>
      </c>
      <c r="K141" s="193">
        <f t="shared" si="19"/>
        <v>2314150.2846060004</v>
      </c>
      <c r="L141" s="138">
        <f t="shared" ref="L141" si="20">AVERAGE(L21,L33,L45,L57,L69,L81,L93,L105,L117,L129)</f>
        <v>4504.8</v>
      </c>
      <c r="N141" s="193">
        <f t="shared" si="5"/>
        <v>116596.31999999999</v>
      </c>
      <c r="O141" s="399">
        <v>0</v>
      </c>
      <c r="P141" s="94">
        <v>1</v>
      </c>
      <c r="AF141" s="130"/>
    </row>
    <row r="142" spans="1:41">
      <c r="A142" s="46">
        <v>42217</v>
      </c>
      <c r="B142" s="138">
        <f t="shared" si="2"/>
        <v>28.303333333333335</v>
      </c>
      <c r="C142" s="138">
        <f t="shared" ref="C142:D142" si="21">AVERAGE(C22,C34,C46,C58,C70,C82,C94,C106,C118,C130)</f>
        <v>48.4</v>
      </c>
      <c r="D142" s="138">
        <f t="shared" si="21"/>
        <v>116.53</v>
      </c>
      <c r="E142" s="218">
        <v>0</v>
      </c>
      <c r="F142" s="399">
        <f>20*16</f>
        <v>320</v>
      </c>
      <c r="G142" s="399">
        <v>31</v>
      </c>
      <c r="H142" s="423">
        <f t="shared" si="4"/>
        <v>710.05</v>
      </c>
      <c r="I142" s="138">
        <f t="shared" ref="I142:K142" si="22">AVERAGE(I22,I34,I46,I58,I70,I82,I94,I106,I118,I130)</f>
        <v>139.56654681834763</v>
      </c>
      <c r="J142" s="138">
        <f t="shared" si="22"/>
        <v>102652.76365035056</v>
      </c>
      <c r="K142" s="193">
        <f t="shared" si="22"/>
        <v>2715343.1528646001</v>
      </c>
      <c r="L142" s="138">
        <f t="shared" ref="L142" si="23">AVERAGE(L22,L34,L46,L58,L70,L82,L94,L106,L118,L130)</f>
        <v>4512.3999999999996</v>
      </c>
      <c r="N142" s="193">
        <f t="shared" si="5"/>
        <v>108423.13</v>
      </c>
      <c r="O142" s="399">
        <v>0</v>
      </c>
      <c r="P142" s="94">
        <v>1</v>
      </c>
      <c r="AF142" s="130"/>
    </row>
    <row r="143" spans="1:41">
      <c r="A143" s="46">
        <v>42248</v>
      </c>
      <c r="B143" s="138">
        <f t="shared" si="2"/>
        <v>113.44333333333334</v>
      </c>
      <c r="C143" s="138">
        <f t="shared" ref="C143:D143" si="24">AVERAGE(C23,C35,C47,C59,C71,C83,C95,C107,C119,C131)</f>
        <v>14.790000000000001</v>
      </c>
      <c r="D143" s="138">
        <f t="shared" si="24"/>
        <v>116.7</v>
      </c>
      <c r="E143" s="218">
        <v>1</v>
      </c>
      <c r="F143" s="399">
        <f>21*16</f>
        <v>336</v>
      </c>
      <c r="G143" s="399">
        <v>30</v>
      </c>
      <c r="H143" s="423">
        <f t="shared" si="4"/>
        <v>708.84999999999991</v>
      </c>
      <c r="I143" s="138">
        <f t="shared" ref="I143:K143" si="25">AVERAGE(I23,I35,I47,I59,I71,I83,I95,I107,I119,I131)</f>
        <v>139.71677773287053</v>
      </c>
      <c r="J143" s="138">
        <f t="shared" si="25"/>
        <v>104597.70525032427</v>
      </c>
      <c r="K143" s="193">
        <f t="shared" si="25"/>
        <v>2542161.5913575999</v>
      </c>
      <c r="L143" s="138">
        <f t="shared" ref="L143" si="26">AVERAGE(L23,L35,L47,L59,L71,L83,L95,L107,L119,L131)</f>
        <v>4513.5</v>
      </c>
      <c r="N143" s="193">
        <f t="shared" si="5"/>
        <v>89921.88</v>
      </c>
      <c r="O143" s="399">
        <v>1</v>
      </c>
      <c r="P143" s="94">
        <v>1</v>
      </c>
      <c r="AF143" s="130"/>
    </row>
    <row r="144" spans="1:41">
      <c r="A144" s="46">
        <v>42278</v>
      </c>
      <c r="B144" s="138">
        <f t="shared" si="2"/>
        <v>292.25888888888886</v>
      </c>
      <c r="C144" s="138">
        <f t="shared" ref="C144:D144" si="27">AVERAGE(C24,C36,C48,C60,C72,C84,C96,C108,C120,C132)</f>
        <v>2.4900000000000002</v>
      </c>
      <c r="D144" s="138">
        <f t="shared" si="27"/>
        <v>116.57000000000001</v>
      </c>
      <c r="E144" s="218">
        <v>1</v>
      </c>
      <c r="F144" s="399">
        <f>21*16</f>
        <v>336</v>
      </c>
      <c r="G144" s="399">
        <v>31</v>
      </c>
      <c r="H144" s="423">
        <f t="shared" si="4"/>
        <v>710.95</v>
      </c>
      <c r="I144" s="138">
        <f t="shared" ref="I144:K144" si="28">AVERAGE(I24,I36,I48,I60,I72,I84,I96,I108,I120,I132)</f>
        <v>139.8674923092083</v>
      </c>
      <c r="J144" s="138">
        <f t="shared" si="28"/>
        <v>106542.64685029797</v>
      </c>
      <c r="K144" s="193">
        <f t="shared" si="28"/>
        <v>2727287.7990928004</v>
      </c>
      <c r="L144" s="138">
        <f t="shared" ref="L144" si="29">AVERAGE(L24,L36,L48,L60,L72,L84,L96,L108,L120,L132)</f>
        <v>4519.7</v>
      </c>
      <c r="N144" s="193">
        <f t="shared" si="5"/>
        <v>52571.199999999997</v>
      </c>
      <c r="O144" s="399">
        <v>1</v>
      </c>
      <c r="P144" s="94">
        <v>1</v>
      </c>
      <c r="AF144" s="130"/>
    </row>
    <row r="145" spans="1:32">
      <c r="A145" s="46">
        <v>42309</v>
      </c>
      <c r="B145" s="138">
        <f t="shared" si="2"/>
        <v>475.49222222222215</v>
      </c>
      <c r="C145" s="138">
        <f t="shared" ref="C145:D145" si="30">AVERAGE(C25,C37,C49,C61,C73,C85,C97,C109,C121,C133)</f>
        <v>0</v>
      </c>
      <c r="D145" s="138">
        <f t="shared" si="30"/>
        <v>116.58999999999999</v>
      </c>
      <c r="E145" s="218">
        <v>1</v>
      </c>
      <c r="F145" s="399">
        <f>20*16</f>
        <v>320</v>
      </c>
      <c r="G145" s="399">
        <v>30</v>
      </c>
      <c r="H145" s="423">
        <f t="shared" si="4"/>
        <v>710.5</v>
      </c>
      <c r="I145" s="138">
        <f t="shared" ref="I145:K145" si="31">AVERAGE(I25,I37,I49,I61,I73,I85,I97,I109,I121,I133)</f>
        <v>140.01869104102605</v>
      </c>
      <c r="J145" s="138">
        <f t="shared" si="31"/>
        <v>108487.58845027167</v>
      </c>
      <c r="K145" s="193">
        <f t="shared" si="31"/>
        <v>2483981.1173036001</v>
      </c>
      <c r="L145" s="138">
        <f t="shared" ref="L145" si="32">AVERAGE(L25,L37,L49,L61,L73,L85,L97,L109,L121,L133)</f>
        <v>4523.8999999999996</v>
      </c>
      <c r="N145" s="193">
        <f t="shared" si="5"/>
        <v>27765.62</v>
      </c>
      <c r="O145" s="399">
        <v>1</v>
      </c>
      <c r="P145" s="94">
        <v>1</v>
      </c>
      <c r="AF145" s="130"/>
    </row>
    <row r="146" spans="1:32">
      <c r="A146" s="46">
        <v>42339</v>
      </c>
      <c r="B146" s="138">
        <f t="shared" si="2"/>
        <v>675.59333333333336</v>
      </c>
      <c r="C146" s="138">
        <f t="shared" ref="C146:D146" si="33">AVERAGE(C26,C38,C50,C62,C74,C86,C98,C110,C122,C134)</f>
        <v>0</v>
      </c>
      <c r="D146" s="138">
        <f t="shared" si="33"/>
        <v>116.23999999999998</v>
      </c>
      <c r="E146" s="218">
        <v>0</v>
      </c>
      <c r="F146" s="399">
        <f>21*16</f>
        <v>336</v>
      </c>
      <c r="G146" s="399">
        <v>31</v>
      </c>
      <c r="H146" s="423">
        <f t="shared" si="4"/>
        <v>704.84999999999991</v>
      </c>
      <c r="I146" s="138">
        <f t="shared" ref="I146:K146" si="34">AVERAGE(I26,I38,I50,I62,I74,I86,I98,I110,I122,I134)</f>
        <v>140.1703744243903</v>
      </c>
      <c r="J146" s="138">
        <f t="shared" si="34"/>
        <v>110432.53005024535</v>
      </c>
      <c r="K146" s="193">
        <f t="shared" si="34"/>
        <v>2151850.6955112005</v>
      </c>
      <c r="L146" s="138">
        <f t="shared" ref="L146" si="35">AVERAGE(L26,L38,L50,L62,L74,L86,L98,L110,L122,L134)</f>
        <v>4526.2</v>
      </c>
      <c r="N146" s="193">
        <f t="shared" si="5"/>
        <v>15552.159999999998</v>
      </c>
      <c r="O146" s="399">
        <v>0</v>
      </c>
      <c r="P146" s="94">
        <v>1</v>
      </c>
      <c r="AF146" s="130"/>
    </row>
    <row r="147" spans="1:32" s="49" customFormat="1">
      <c r="A147" s="46">
        <v>42370</v>
      </c>
      <c r="F147" s="421">
        <f>20*16</f>
        <v>320</v>
      </c>
    </row>
    <row r="148" spans="1:32">
      <c r="A148" s="46">
        <v>42401</v>
      </c>
      <c r="B148" s="127"/>
      <c r="C148" s="127"/>
      <c r="F148" s="399">
        <f>20*16</f>
        <v>320</v>
      </c>
      <c r="H148" s="127"/>
      <c r="AF148" s="130"/>
    </row>
    <row r="149" spans="1:32">
      <c r="A149" s="46">
        <v>42430</v>
      </c>
      <c r="F149" s="399">
        <f>21*16</f>
        <v>336</v>
      </c>
      <c r="H149" s="127"/>
    </row>
    <row r="150" spans="1:32">
      <c r="A150" s="46">
        <v>42461</v>
      </c>
      <c r="F150" s="399">
        <f>21*16</f>
        <v>336</v>
      </c>
      <c r="H150" s="127"/>
    </row>
    <row r="151" spans="1:32">
      <c r="A151" s="46">
        <v>42491</v>
      </c>
      <c r="F151" s="399">
        <f>21*16</f>
        <v>336</v>
      </c>
      <c r="H151" s="127"/>
    </row>
    <row r="152" spans="1:32">
      <c r="A152" s="46">
        <v>42522</v>
      </c>
      <c r="F152" s="399">
        <f>22*16</f>
        <v>352</v>
      </c>
      <c r="H152" s="127"/>
    </row>
    <row r="153" spans="1:32">
      <c r="A153" s="46">
        <v>42552</v>
      </c>
      <c r="F153" s="399">
        <f>20*16</f>
        <v>320</v>
      </c>
      <c r="H153" s="127"/>
    </row>
    <row r="154" spans="1:32">
      <c r="A154" s="46">
        <v>42583</v>
      </c>
      <c r="F154" s="399">
        <f>22*16</f>
        <v>352</v>
      </c>
      <c r="H154" s="127"/>
    </row>
    <row r="155" spans="1:32">
      <c r="A155" s="46">
        <v>42614</v>
      </c>
      <c r="F155" s="399">
        <f>21*16</f>
        <v>336</v>
      </c>
      <c r="H155" s="127"/>
    </row>
    <row r="156" spans="1:32">
      <c r="A156" s="46">
        <v>42644</v>
      </c>
      <c r="F156" s="399">
        <f>20*16</f>
        <v>320</v>
      </c>
      <c r="H156" s="127"/>
    </row>
    <row r="157" spans="1:32">
      <c r="A157" s="46">
        <v>42675</v>
      </c>
      <c r="F157" s="399">
        <f>21*16</f>
        <v>336</v>
      </c>
      <c r="H157" s="127"/>
    </row>
    <row r="158" spans="1:32">
      <c r="A158" s="46">
        <v>42705</v>
      </c>
      <c r="F158" s="399">
        <f>20*16</f>
        <v>320</v>
      </c>
      <c r="H158" s="127"/>
    </row>
    <row r="159" spans="1:32">
      <c r="H159" s="127"/>
    </row>
    <row r="161" spans="1:3">
      <c r="A161" s="404" t="s">
        <v>145</v>
      </c>
      <c r="B161" s="138">
        <v>623.73333333333346</v>
      </c>
      <c r="C161" s="31" t="s">
        <v>143</v>
      </c>
    </row>
    <row r="162" spans="1:3">
      <c r="B162" s="398">
        <v>385.66666666666663</v>
      </c>
      <c r="C162" s="31" t="s">
        <v>144</v>
      </c>
    </row>
  </sheetData>
  <pageMargins left="0.7" right="0.7" top="0.75" bottom="0.75" header="0.3" footer="0.3"/>
  <pageSetup scale="61" orientation="landscape" r:id="rId1"/>
  <colBreaks count="1" manualBreakCount="1">
    <brk id="12" max="1048575" man="1"/>
  </colBreaks>
  <ignoredErrors>
    <ignoredError sqref="F142:F156"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39"/>
  <sheetViews>
    <sheetView zoomScale="80" zoomScaleNormal="80" workbookViewId="0">
      <pane ySplit="1" topLeftCell="A2" activePane="bottomLeft" state="frozen"/>
      <selection pane="bottomLeft" activeCell="O124" sqref="O124"/>
    </sheetView>
  </sheetViews>
  <sheetFormatPr defaultRowHeight="12.75"/>
  <cols>
    <col min="1" max="1" width="27" customWidth="1"/>
    <col min="2" max="2" width="18.85546875" customWidth="1"/>
    <col min="3" max="3" width="16.28515625" customWidth="1"/>
    <col min="4" max="4" width="19.7109375" customWidth="1"/>
    <col min="5" max="5" width="14.28515625" customWidth="1"/>
    <col min="6" max="6" width="14.5703125" customWidth="1"/>
    <col min="7" max="7" width="18.140625" customWidth="1"/>
    <col min="8" max="8" width="13.5703125" bestFit="1" customWidth="1"/>
    <col min="9" max="9" width="10.7109375" customWidth="1"/>
    <col min="10" max="10" width="12.5703125" customWidth="1"/>
    <col min="11" max="11" width="18.42578125" customWidth="1"/>
    <col min="12" max="12" width="18.7109375" customWidth="1"/>
    <col min="13" max="13" width="11.85546875" customWidth="1"/>
    <col min="16" max="16" width="12" style="44" bestFit="1" customWidth="1"/>
    <col min="18" max="18" width="22.7109375" customWidth="1"/>
    <col min="19" max="19" width="9.7109375" customWidth="1"/>
    <col min="34" max="34" width="11" bestFit="1" customWidth="1"/>
  </cols>
  <sheetData>
    <row r="1" spans="1:42" s="78" customFormat="1" ht="38.25">
      <c r="A1" s="47" t="s">
        <v>57</v>
      </c>
      <c r="B1" s="87" t="str">
        <f>'3. Variables'!B14</f>
        <v>Heating Degree Day</v>
      </c>
      <c r="C1" s="87" t="str">
        <f>'3. Variables'!C14</f>
        <v>Cooling Degree Day</v>
      </c>
      <c r="D1" s="87" t="str">
        <f>'3. Variables'!D14</f>
        <v>All-items CPI (2002=100)</v>
      </c>
      <c r="E1" s="87" t="str">
        <f>'3. Variables'!E14</f>
        <v>Spring Fall Flag</v>
      </c>
      <c r="F1" s="87" t="str">
        <f>'3. Variables'!F14</f>
        <v>Number of Peak Hours</v>
      </c>
      <c r="G1" s="87" t="str">
        <f>'3. Variables'!G14</f>
        <v>Number of Days in Month</v>
      </c>
      <c r="H1" s="87" t="str">
        <f>'3. Variables'!H14</f>
        <v>Regional Employment</v>
      </c>
      <c r="I1" s="87" t="str">
        <f>'3. Variables'!I14</f>
        <v>GDP</v>
      </c>
      <c r="J1" s="87" t="str">
        <f>'3. Variables'!J14</f>
        <v>CDM</v>
      </c>
      <c r="K1" s="132" t="s">
        <v>139</v>
      </c>
      <c r="L1" s="87" t="str">
        <f>'3. Variables'!L14</f>
        <v>Customer / Connection Count</v>
      </c>
      <c r="M1"/>
      <c r="N1"/>
      <c r="O1"/>
      <c r="P1" s="44" t="s">
        <v>119</v>
      </c>
      <c r="R1" s="135"/>
      <c r="S1" s="135"/>
      <c r="T1" s="135"/>
      <c r="U1" s="135"/>
      <c r="V1" s="135"/>
      <c r="W1" s="135"/>
      <c r="X1" s="135"/>
      <c r="Y1" s="135"/>
      <c r="Z1" s="135"/>
      <c r="AA1" s="135"/>
      <c r="AB1" s="135"/>
      <c r="AC1" s="135"/>
      <c r="AE1"/>
      <c r="AF1"/>
      <c r="AG1"/>
      <c r="AH1"/>
      <c r="AI1"/>
      <c r="AJ1"/>
      <c r="AK1"/>
      <c r="AL1"/>
      <c r="AM1"/>
      <c r="AN1"/>
    </row>
    <row r="2" spans="1:42">
      <c r="A2" s="46">
        <v>38353</v>
      </c>
      <c r="B2" s="138">
        <v>829.3</v>
      </c>
      <c r="C2" s="138">
        <v>0</v>
      </c>
      <c r="D2" s="138">
        <v>105.1</v>
      </c>
      <c r="E2" s="138">
        <v>0</v>
      </c>
      <c r="F2" s="138">
        <v>320</v>
      </c>
      <c r="G2" s="156">
        <v>31</v>
      </c>
      <c r="H2" s="138">
        <v>629.79999999999995</v>
      </c>
      <c r="I2" s="138">
        <v>130.74370215685079</v>
      </c>
      <c r="J2" s="195">
        <v>0</v>
      </c>
      <c r="K2" s="195">
        <v>2182079.51437</v>
      </c>
      <c r="L2" s="156">
        <v>4323</v>
      </c>
      <c r="P2" s="44">
        <v>1</v>
      </c>
      <c r="Q2" s="78"/>
      <c r="R2" s="135"/>
      <c r="S2" s="135"/>
      <c r="T2" s="135"/>
      <c r="U2" s="135"/>
      <c r="V2" s="135"/>
      <c r="W2" s="135"/>
      <c r="X2" s="135"/>
      <c r="Y2" s="135"/>
      <c r="Z2" s="135"/>
      <c r="AA2" s="135"/>
      <c r="AB2" s="135"/>
      <c r="AC2" s="135"/>
      <c r="AO2" s="70"/>
      <c r="AP2" s="70"/>
    </row>
    <row r="3" spans="1:42">
      <c r="A3" s="46">
        <v>38384</v>
      </c>
      <c r="B3" s="138">
        <v>691</v>
      </c>
      <c r="C3" s="138">
        <v>0</v>
      </c>
      <c r="D3" s="138">
        <v>105.8</v>
      </c>
      <c r="E3" s="138">
        <v>0</v>
      </c>
      <c r="F3" s="138">
        <v>320</v>
      </c>
      <c r="G3" s="156">
        <v>28</v>
      </c>
      <c r="H3" s="138">
        <v>631.29999999999995</v>
      </c>
      <c r="I3" s="138">
        <v>131.0342966778299</v>
      </c>
      <c r="J3" s="195">
        <v>0</v>
      </c>
      <c r="K3" s="195">
        <v>1993852.2174900002</v>
      </c>
      <c r="L3" s="156">
        <v>4323</v>
      </c>
      <c r="P3" s="44">
        <f>P2+1</f>
        <v>2</v>
      </c>
      <c r="Q3" s="78"/>
      <c r="R3" s="135"/>
      <c r="S3" s="135"/>
      <c r="T3" s="135"/>
      <c r="U3" s="135"/>
      <c r="V3" s="135"/>
      <c r="W3" s="135"/>
      <c r="X3" s="135"/>
      <c r="Y3" s="135"/>
      <c r="Z3" s="135"/>
      <c r="AA3" s="135"/>
      <c r="AB3" s="135"/>
      <c r="AC3" s="135"/>
      <c r="AO3" s="70"/>
      <c r="AP3" s="70"/>
    </row>
    <row r="4" spans="1:42">
      <c r="A4" s="46">
        <v>38412</v>
      </c>
      <c r="B4" s="138">
        <v>708.0999999999998</v>
      </c>
      <c r="C4" s="138">
        <v>0</v>
      </c>
      <c r="D4" s="138">
        <v>106.4</v>
      </c>
      <c r="E4" s="138">
        <v>1</v>
      </c>
      <c r="F4" s="138">
        <v>352</v>
      </c>
      <c r="G4" s="156">
        <v>31</v>
      </c>
      <c r="H4" s="138">
        <v>628.70000000000005</v>
      </c>
      <c r="I4" s="138">
        <v>131.32553708212293</v>
      </c>
      <c r="J4" s="195">
        <v>0</v>
      </c>
      <c r="K4" s="195">
        <v>2205155.0261300001</v>
      </c>
      <c r="L4" s="156">
        <v>4334</v>
      </c>
      <c r="P4" s="44">
        <f>P3+1</f>
        <v>3</v>
      </c>
      <c r="Q4" s="78"/>
      <c r="R4" s="135"/>
      <c r="S4" s="135"/>
      <c r="T4" s="135"/>
      <c r="U4" s="135"/>
      <c r="V4" s="135"/>
      <c r="W4" s="135"/>
      <c r="X4" s="135"/>
      <c r="Y4" s="135"/>
      <c r="Z4" s="135"/>
      <c r="AA4" s="135"/>
      <c r="AB4" s="135"/>
      <c r="AC4" s="135"/>
      <c r="AO4" s="70"/>
      <c r="AP4" s="70"/>
    </row>
    <row r="5" spans="1:42">
      <c r="A5" s="46">
        <v>38443</v>
      </c>
      <c r="B5" s="138">
        <v>357.59999999999991</v>
      </c>
      <c r="C5" s="138">
        <v>0.2</v>
      </c>
      <c r="D5" s="138">
        <v>106.5</v>
      </c>
      <c r="E5" s="138">
        <v>1</v>
      </c>
      <c r="F5" s="138">
        <v>336</v>
      </c>
      <c r="G5" s="156">
        <v>30</v>
      </c>
      <c r="H5" s="138">
        <v>631.70000000000005</v>
      </c>
      <c r="I5" s="138">
        <v>131.61742480528775</v>
      </c>
      <c r="J5" s="195">
        <v>0</v>
      </c>
      <c r="K5" s="195">
        <v>2114231.8562400001</v>
      </c>
      <c r="L5" s="156">
        <v>4338</v>
      </c>
      <c r="P5" s="44">
        <f t="shared" ref="P5:P68" si="0">P4+1</f>
        <v>4</v>
      </c>
      <c r="Q5" s="78"/>
      <c r="R5" s="135"/>
      <c r="S5" s="135"/>
      <c r="T5" s="135"/>
      <c r="U5" s="135"/>
      <c r="V5" s="135"/>
      <c r="W5" s="135"/>
      <c r="X5" s="135"/>
      <c r="Y5" s="135"/>
      <c r="Z5" s="135"/>
      <c r="AA5" s="135"/>
      <c r="AB5" s="135"/>
      <c r="AC5" s="135"/>
      <c r="AO5" s="70"/>
      <c r="AP5" s="70"/>
    </row>
    <row r="6" spans="1:42">
      <c r="A6" s="46">
        <v>38473</v>
      </c>
      <c r="B6" s="138">
        <v>244.49999999999997</v>
      </c>
      <c r="C6" s="138">
        <v>0.6</v>
      </c>
      <c r="D6" s="138">
        <v>106.6</v>
      </c>
      <c r="E6" s="138">
        <v>1</v>
      </c>
      <c r="F6" s="138">
        <v>336</v>
      </c>
      <c r="G6" s="156">
        <v>31</v>
      </c>
      <c r="H6" s="138">
        <v>639.29999999999995</v>
      </c>
      <c r="I6" s="138">
        <v>131.90996128607298</v>
      </c>
      <c r="J6" s="195">
        <v>0</v>
      </c>
      <c r="K6" s="195">
        <v>2253270.2460800004</v>
      </c>
      <c r="L6" s="156">
        <v>4353</v>
      </c>
      <c r="P6" s="44">
        <f t="shared" si="0"/>
        <v>5</v>
      </c>
      <c r="Q6" s="78"/>
      <c r="R6" s="135"/>
      <c r="S6" s="135"/>
      <c r="T6" s="135"/>
      <c r="U6" s="135"/>
      <c r="V6" s="135"/>
      <c r="W6" s="135"/>
      <c r="X6" s="135"/>
      <c r="Y6" s="135"/>
      <c r="Z6" s="135"/>
      <c r="AA6" s="135"/>
      <c r="AB6" s="135"/>
      <c r="AC6" s="135"/>
      <c r="AO6" s="70"/>
      <c r="AP6" s="70"/>
    </row>
    <row r="7" spans="1:42">
      <c r="A7" s="46">
        <v>38504</v>
      </c>
      <c r="B7" s="138">
        <v>26.900000000000002</v>
      </c>
      <c r="C7" s="138">
        <v>98.500000000000014</v>
      </c>
      <c r="D7" s="138">
        <v>106.8</v>
      </c>
      <c r="E7" s="138">
        <v>0</v>
      </c>
      <c r="F7" s="138">
        <v>352</v>
      </c>
      <c r="G7" s="156">
        <v>30</v>
      </c>
      <c r="H7" s="138">
        <v>648.6</v>
      </c>
      <c r="I7" s="138">
        <v>132.20314796642501</v>
      </c>
      <c r="J7" s="195">
        <v>0</v>
      </c>
      <c r="K7" s="195">
        <v>2281683.61057</v>
      </c>
      <c r="L7" s="156">
        <v>4353</v>
      </c>
      <c r="P7" s="44">
        <f t="shared" si="0"/>
        <v>6</v>
      </c>
      <c r="Q7" s="78"/>
      <c r="R7" s="135"/>
      <c r="S7" s="135"/>
      <c r="T7" s="135"/>
      <c r="U7" s="135"/>
      <c r="V7" s="135"/>
      <c r="W7" s="135"/>
      <c r="X7" s="135"/>
      <c r="Y7" s="135"/>
      <c r="Z7" s="135"/>
      <c r="AA7" s="135"/>
      <c r="AB7" s="135"/>
      <c r="AC7" s="135"/>
      <c r="AO7" s="70"/>
      <c r="AP7" s="70"/>
    </row>
    <row r="8" spans="1:42">
      <c r="A8" s="46">
        <v>38534</v>
      </c>
      <c r="B8" s="138">
        <v>13.600000000000001</v>
      </c>
      <c r="C8" s="138">
        <v>85.299999999999955</v>
      </c>
      <c r="D8" s="138">
        <v>106.9</v>
      </c>
      <c r="E8" s="138">
        <v>0</v>
      </c>
      <c r="F8" s="138">
        <v>320</v>
      </c>
      <c r="G8" s="156">
        <v>31</v>
      </c>
      <c r="H8" s="138">
        <v>653.6</v>
      </c>
      <c r="I8" s="138">
        <v>132.49698629149512</v>
      </c>
      <c r="J8" s="195">
        <v>0</v>
      </c>
      <c r="K8" s="195">
        <v>2007717.0210300002</v>
      </c>
      <c r="L8" s="156">
        <v>4349</v>
      </c>
      <c r="P8" s="44">
        <f t="shared" si="0"/>
        <v>7</v>
      </c>
      <c r="Q8" s="78"/>
      <c r="R8" s="135"/>
      <c r="S8" s="135"/>
      <c r="T8" s="135"/>
      <c r="U8" s="135"/>
      <c r="V8" s="135"/>
      <c r="W8" s="135"/>
      <c r="X8" s="135"/>
      <c r="Y8" s="135"/>
      <c r="Z8" s="135"/>
      <c r="AA8" s="135"/>
      <c r="AB8" s="135"/>
      <c r="AC8" s="135"/>
      <c r="AO8" s="70"/>
      <c r="AP8" s="70"/>
    </row>
    <row r="9" spans="1:42">
      <c r="A9" s="46">
        <v>38565</v>
      </c>
      <c r="B9" s="138">
        <v>11.8</v>
      </c>
      <c r="C9" s="138">
        <v>62.1</v>
      </c>
      <c r="D9" s="138">
        <v>107.5</v>
      </c>
      <c r="E9" s="138">
        <v>0</v>
      </c>
      <c r="F9" s="138">
        <v>352</v>
      </c>
      <c r="G9" s="156">
        <v>31</v>
      </c>
      <c r="H9" s="138">
        <v>655.8</v>
      </c>
      <c r="I9" s="138">
        <v>132.79147770964664</v>
      </c>
      <c r="J9" s="195">
        <v>0</v>
      </c>
      <c r="K9" s="195">
        <v>2642121.67282</v>
      </c>
      <c r="L9" s="156">
        <v>4350</v>
      </c>
      <c r="P9" s="44">
        <f t="shared" si="0"/>
        <v>8</v>
      </c>
      <c r="Q9" s="78"/>
      <c r="R9" s="135"/>
      <c r="S9" s="135"/>
      <c r="T9" s="135"/>
      <c r="U9" s="135"/>
      <c r="V9" s="135"/>
      <c r="W9" s="135"/>
      <c r="X9" s="135"/>
      <c r="Y9" s="135"/>
      <c r="Z9" s="135"/>
      <c r="AA9" s="135"/>
      <c r="AB9" s="135"/>
      <c r="AC9" s="135"/>
      <c r="AO9" s="70"/>
      <c r="AP9" s="70"/>
    </row>
    <row r="10" spans="1:42">
      <c r="A10" s="46">
        <v>38596</v>
      </c>
      <c r="B10" s="138">
        <v>68.2</v>
      </c>
      <c r="C10" s="138">
        <v>22.6</v>
      </c>
      <c r="D10" s="138">
        <v>108.2</v>
      </c>
      <c r="E10" s="138">
        <v>1</v>
      </c>
      <c r="F10" s="138">
        <v>336</v>
      </c>
      <c r="G10" s="156">
        <v>30</v>
      </c>
      <c r="H10" s="138">
        <v>652.29999999999995</v>
      </c>
      <c r="I10" s="138">
        <v>133.08662367246211</v>
      </c>
      <c r="J10" s="195">
        <v>0</v>
      </c>
      <c r="K10" s="195">
        <v>2443235.0237400001</v>
      </c>
      <c r="L10" s="156">
        <v>4363</v>
      </c>
      <c r="P10" s="44">
        <f t="shared" si="0"/>
        <v>9</v>
      </c>
      <c r="Q10" s="78"/>
      <c r="R10" s="135"/>
      <c r="S10" s="135"/>
      <c r="T10" s="135"/>
      <c r="U10" s="135"/>
      <c r="V10" s="135"/>
      <c r="W10" s="135"/>
      <c r="X10" s="135"/>
      <c r="Y10" s="135"/>
      <c r="Z10" s="135"/>
      <c r="AA10" s="135"/>
      <c r="AB10" s="135"/>
      <c r="AC10" s="135"/>
      <c r="AF10" s="70"/>
      <c r="AG10" s="70"/>
      <c r="AH10" s="70"/>
      <c r="AI10" s="70"/>
      <c r="AJ10" s="70"/>
      <c r="AK10" s="70"/>
      <c r="AL10" s="70"/>
      <c r="AM10" s="70"/>
      <c r="AN10" s="70"/>
      <c r="AO10" s="70"/>
      <c r="AP10" s="70"/>
    </row>
    <row r="11" spans="1:42">
      <c r="A11" s="46">
        <v>38626</v>
      </c>
      <c r="B11" s="138">
        <v>273.59999999999997</v>
      </c>
      <c r="C11" s="138">
        <v>9.4</v>
      </c>
      <c r="D11" s="138">
        <v>107.7</v>
      </c>
      <c r="E11" s="138">
        <v>1</v>
      </c>
      <c r="F11" s="138">
        <v>320</v>
      </c>
      <c r="G11" s="156">
        <v>31</v>
      </c>
      <c r="H11" s="138">
        <v>649.70000000000005</v>
      </c>
      <c r="I11" s="138">
        <v>133.38242563475035</v>
      </c>
      <c r="J11" s="195">
        <v>0</v>
      </c>
      <c r="K11" s="195">
        <v>2551306.6043500002</v>
      </c>
      <c r="L11" s="156">
        <v>4385</v>
      </c>
      <c r="P11" s="44">
        <f t="shared" si="0"/>
        <v>10</v>
      </c>
      <c r="Q11" s="78"/>
      <c r="R11" s="135"/>
      <c r="S11" s="135"/>
      <c r="T11" s="135"/>
      <c r="U11" s="135"/>
      <c r="V11" s="135"/>
      <c r="W11" s="135"/>
      <c r="X11" s="135"/>
      <c r="Y11" s="135"/>
      <c r="Z11" s="135"/>
      <c r="AA11" s="135"/>
      <c r="AB11" s="135"/>
      <c r="AC11" s="135"/>
      <c r="AF11" s="70"/>
      <c r="AG11" s="70"/>
      <c r="AH11" s="70"/>
      <c r="AI11" s="70"/>
      <c r="AJ11" s="70"/>
      <c r="AK11" s="70"/>
      <c r="AL11" s="70"/>
      <c r="AM11" s="70"/>
      <c r="AN11" s="70"/>
      <c r="AO11" s="70"/>
      <c r="AP11" s="70"/>
    </row>
    <row r="12" spans="1:42">
      <c r="A12" s="46">
        <v>38657</v>
      </c>
      <c r="B12" s="138">
        <v>445.50000000000006</v>
      </c>
      <c r="C12" s="138">
        <v>0</v>
      </c>
      <c r="D12" s="138">
        <v>107.5</v>
      </c>
      <c r="E12" s="138">
        <v>1</v>
      </c>
      <c r="F12" s="138">
        <v>352</v>
      </c>
      <c r="G12" s="156">
        <v>30</v>
      </c>
      <c r="H12" s="138">
        <v>643.79999999999995</v>
      </c>
      <c r="I12" s="138">
        <v>133.67888505455369</v>
      </c>
      <c r="J12" s="195">
        <v>0</v>
      </c>
      <c r="K12" s="195">
        <v>2348014.9816899998</v>
      </c>
      <c r="L12" s="156">
        <v>4383</v>
      </c>
      <c r="P12" s="44">
        <f t="shared" si="0"/>
        <v>11</v>
      </c>
      <c r="Q12" s="78"/>
      <c r="R12" s="135"/>
      <c r="S12" s="135"/>
      <c r="T12" s="135"/>
      <c r="U12" s="135"/>
      <c r="V12" s="135"/>
      <c r="W12" s="135"/>
      <c r="X12" s="135"/>
      <c r="Y12" s="135"/>
      <c r="Z12" s="135"/>
      <c r="AA12" s="135"/>
      <c r="AB12" s="135"/>
      <c r="AC12" s="135"/>
      <c r="AF12" s="70"/>
      <c r="AG12" s="70"/>
      <c r="AH12" s="70"/>
      <c r="AI12" s="70"/>
      <c r="AJ12" s="70"/>
      <c r="AK12" s="70"/>
      <c r="AL12" s="70"/>
      <c r="AM12" s="70"/>
      <c r="AN12" s="70"/>
      <c r="AO12" s="70"/>
      <c r="AP12" s="73" t="s">
        <v>82</v>
      </c>
    </row>
    <row r="13" spans="1:42">
      <c r="A13" s="46">
        <v>38687</v>
      </c>
      <c r="B13" s="138">
        <v>721.80000000000018</v>
      </c>
      <c r="C13" s="138">
        <v>0</v>
      </c>
      <c r="D13" s="138">
        <v>107.6</v>
      </c>
      <c r="E13" s="138">
        <v>0</v>
      </c>
      <c r="F13" s="138">
        <v>320</v>
      </c>
      <c r="G13" s="156">
        <v>31</v>
      </c>
      <c r="H13" s="138">
        <v>644.5</v>
      </c>
      <c r="I13" s="138">
        <v>133.97600339315525</v>
      </c>
      <c r="J13" s="195">
        <v>0</v>
      </c>
      <c r="K13" s="195">
        <v>1979573.8039000002</v>
      </c>
      <c r="L13" s="156">
        <v>4388</v>
      </c>
      <c r="P13" s="44">
        <f t="shared" si="0"/>
        <v>12</v>
      </c>
      <c r="Q13" s="78"/>
      <c r="R13" s="135"/>
      <c r="S13" s="135"/>
      <c r="T13" s="135"/>
      <c r="U13" s="135"/>
      <c r="V13" s="135"/>
      <c r="W13" s="135"/>
      <c r="X13" s="135"/>
      <c r="Y13" s="135"/>
      <c r="Z13" s="135"/>
      <c r="AA13" s="135"/>
      <c r="AB13" s="135"/>
      <c r="AC13" s="135"/>
      <c r="AF13" s="70"/>
      <c r="AG13" s="70"/>
      <c r="AH13" s="70"/>
      <c r="AI13" s="70"/>
      <c r="AJ13" s="70"/>
      <c r="AK13" s="70"/>
      <c r="AL13" s="70"/>
      <c r="AM13" s="70"/>
      <c r="AN13" s="70"/>
      <c r="AO13" s="70"/>
      <c r="AP13" s="73" t="s">
        <v>83</v>
      </c>
    </row>
    <row r="14" spans="1:42">
      <c r="A14" s="46">
        <v>38718</v>
      </c>
      <c r="B14" s="138">
        <v>626.30000000000007</v>
      </c>
      <c r="C14" s="138">
        <v>0</v>
      </c>
      <c r="D14" s="138">
        <v>108.2</v>
      </c>
      <c r="E14" s="138">
        <v>0</v>
      </c>
      <c r="F14" s="138">
        <v>336</v>
      </c>
      <c r="G14" s="156">
        <v>31</v>
      </c>
      <c r="H14" s="138">
        <v>643.20000000000005</v>
      </c>
      <c r="I14" s="138">
        <v>134.25197202423305</v>
      </c>
      <c r="J14" s="195">
        <v>1534.0432822760918</v>
      </c>
      <c r="K14" s="195">
        <v>2472593.7978000003</v>
      </c>
      <c r="L14" s="156">
        <v>4388</v>
      </c>
      <c r="P14" s="44">
        <f t="shared" si="0"/>
        <v>13</v>
      </c>
      <c r="Q14" s="78"/>
      <c r="R14" s="135"/>
      <c r="S14" s="135"/>
      <c r="T14" s="135"/>
      <c r="U14" s="135"/>
      <c r="V14" s="135"/>
      <c r="W14" s="135"/>
      <c r="X14" s="135"/>
      <c r="Y14" s="135"/>
      <c r="Z14" s="135"/>
      <c r="AA14" s="135"/>
      <c r="AB14" s="135"/>
      <c r="AC14" s="135"/>
      <c r="AF14" s="70"/>
      <c r="AG14" s="70"/>
      <c r="AH14" s="70"/>
      <c r="AI14" s="70"/>
      <c r="AJ14" s="70"/>
      <c r="AK14" s="70"/>
      <c r="AL14" s="70"/>
      <c r="AM14" s="70"/>
      <c r="AN14" s="70"/>
      <c r="AO14" s="70"/>
      <c r="AP14" s="73" t="s">
        <v>84</v>
      </c>
    </row>
    <row r="15" spans="1:42">
      <c r="A15" s="46">
        <v>38749</v>
      </c>
      <c r="B15" s="138">
        <v>693.69999999999993</v>
      </c>
      <c r="C15" s="138">
        <v>0</v>
      </c>
      <c r="D15" s="138">
        <v>107.9</v>
      </c>
      <c r="E15" s="138">
        <v>0</v>
      </c>
      <c r="F15" s="138">
        <v>320</v>
      </c>
      <c r="G15" s="156">
        <v>28</v>
      </c>
      <c r="H15" s="138">
        <v>642.4</v>
      </c>
      <c r="I15" s="138">
        <v>134.52850910550649</v>
      </c>
      <c r="J15" s="195">
        <v>3068.0865645521835</v>
      </c>
      <c r="K15" s="195">
        <v>2310390.5904100006</v>
      </c>
      <c r="L15" s="156">
        <v>4380</v>
      </c>
      <c r="P15" s="44">
        <f t="shared" si="0"/>
        <v>14</v>
      </c>
      <c r="Q15" s="78"/>
      <c r="R15" s="135"/>
      <c r="S15" s="135"/>
      <c r="T15" s="135"/>
      <c r="U15" s="135"/>
      <c r="V15" s="135"/>
      <c r="W15" s="135"/>
      <c r="X15" s="135"/>
      <c r="Y15" s="135"/>
      <c r="Z15" s="135"/>
      <c r="AA15" s="135"/>
      <c r="AB15" s="135"/>
      <c r="AC15" s="135"/>
      <c r="AF15" s="70"/>
      <c r="AG15" s="70"/>
      <c r="AH15" s="70"/>
      <c r="AI15" s="70"/>
      <c r="AJ15" s="70"/>
      <c r="AK15" s="70"/>
      <c r="AL15" s="70"/>
      <c r="AM15" s="70"/>
      <c r="AN15" s="70"/>
      <c r="AO15" s="70"/>
      <c r="AP15" s="73" t="s">
        <v>85</v>
      </c>
    </row>
    <row r="16" spans="1:42">
      <c r="A16" s="46">
        <v>38777</v>
      </c>
      <c r="B16" s="138">
        <v>613.6</v>
      </c>
      <c r="C16" s="138">
        <v>0</v>
      </c>
      <c r="D16" s="138">
        <v>108.8</v>
      </c>
      <c r="E16" s="138">
        <v>1</v>
      </c>
      <c r="F16" s="138">
        <v>368</v>
      </c>
      <c r="G16" s="156">
        <v>31</v>
      </c>
      <c r="H16" s="138">
        <v>640.79999999999995</v>
      </c>
      <c r="I16" s="138">
        <v>134.80561580788986</v>
      </c>
      <c r="J16" s="195">
        <v>4602.1298468282748</v>
      </c>
      <c r="K16" s="195">
        <v>1992557.3366300003</v>
      </c>
      <c r="L16" s="156">
        <v>4390</v>
      </c>
      <c r="P16" s="44">
        <f t="shared" si="0"/>
        <v>15</v>
      </c>
      <c r="Q16" s="78"/>
      <c r="R16" s="135"/>
      <c r="S16" s="135"/>
      <c r="T16" s="135"/>
      <c r="U16" s="135"/>
      <c r="V16" s="135"/>
      <c r="W16" s="135"/>
      <c r="X16" s="135"/>
      <c r="Y16" s="135"/>
      <c r="Z16" s="135"/>
      <c r="AA16" s="135"/>
      <c r="AB16" s="135"/>
      <c r="AC16" s="135"/>
      <c r="AF16" s="70"/>
      <c r="AG16" s="70"/>
      <c r="AH16" s="70"/>
      <c r="AI16" s="70"/>
      <c r="AJ16" s="70"/>
      <c r="AK16" s="70"/>
      <c r="AL16" s="70"/>
      <c r="AM16" s="70"/>
      <c r="AN16" s="70"/>
      <c r="AO16" s="70"/>
      <c r="AP16" s="73" t="s">
        <v>86</v>
      </c>
    </row>
    <row r="17" spans="1:42">
      <c r="A17" s="46">
        <v>38808</v>
      </c>
      <c r="B17" s="138">
        <v>328.40000000000009</v>
      </c>
      <c r="C17" s="138">
        <v>0</v>
      </c>
      <c r="D17" s="138">
        <v>109.1</v>
      </c>
      <c r="E17" s="138">
        <v>1</v>
      </c>
      <c r="F17" s="138">
        <v>304</v>
      </c>
      <c r="G17" s="156">
        <v>30</v>
      </c>
      <c r="H17" s="138">
        <v>643.5</v>
      </c>
      <c r="I17" s="138">
        <v>135.08329330470943</v>
      </c>
      <c r="J17" s="195">
        <v>6136.173129104367</v>
      </c>
      <c r="K17" s="195">
        <v>2226305.73795</v>
      </c>
      <c r="L17" s="156">
        <v>4393</v>
      </c>
      <c r="P17" s="44">
        <f t="shared" si="0"/>
        <v>16</v>
      </c>
      <c r="Q17" s="78"/>
      <c r="R17" s="135"/>
      <c r="S17" s="135"/>
      <c r="T17" s="135"/>
      <c r="U17" s="135"/>
      <c r="V17" s="135"/>
      <c r="W17" s="135"/>
      <c r="X17" s="135"/>
      <c r="Y17" s="135"/>
      <c r="Z17" s="135"/>
      <c r="AA17" s="135"/>
      <c r="AB17" s="135"/>
      <c r="AC17" s="135"/>
      <c r="AF17" s="70"/>
      <c r="AG17" s="70"/>
      <c r="AH17" s="70"/>
      <c r="AI17" s="70"/>
      <c r="AJ17" s="70"/>
      <c r="AK17" s="70"/>
      <c r="AL17" s="70"/>
      <c r="AM17" s="70"/>
      <c r="AN17" s="70"/>
      <c r="AO17" s="70"/>
      <c r="AP17" s="70"/>
    </row>
    <row r="18" spans="1:42">
      <c r="A18" s="46">
        <v>38838</v>
      </c>
      <c r="B18" s="138">
        <v>176.50000000000006</v>
      </c>
      <c r="C18" s="138">
        <v>21.200000000000003</v>
      </c>
      <c r="D18" s="138">
        <v>109.5</v>
      </c>
      <c r="E18" s="138">
        <v>1</v>
      </c>
      <c r="F18" s="138">
        <v>352</v>
      </c>
      <c r="G18" s="156">
        <v>31</v>
      </c>
      <c r="H18" s="138">
        <v>652.4</v>
      </c>
      <c r="I18" s="138">
        <v>135.36154277170829</v>
      </c>
      <c r="J18" s="195">
        <v>7670.2164113804592</v>
      </c>
      <c r="K18" s="195">
        <v>2485845.0355199999</v>
      </c>
      <c r="L18" s="156">
        <v>4408</v>
      </c>
      <c r="P18" s="44">
        <f t="shared" si="0"/>
        <v>17</v>
      </c>
      <c r="Q18" s="78"/>
      <c r="R18" s="135"/>
      <c r="S18" s="135"/>
      <c r="T18" s="135"/>
      <c r="U18" s="135"/>
      <c r="V18" s="135"/>
      <c r="W18" s="135"/>
      <c r="X18" s="135"/>
      <c r="Y18" s="135"/>
      <c r="Z18" s="135"/>
      <c r="AA18" s="135"/>
      <c r="AB18" s="135"/>
      <c r="AC18" s="135"/>
    </row>
    <row r="19" spans="1:42">
      <c r="A19" s="46">
        <v>38869</v>
      </c>
      <c r="B19" s="138">
        <v>59.7</v>
      </c>
      <c r="C19" s="138">
        <v>29.299999999999997</v>
      </c>
      <c r="D19" s="138">
        <v>109.3</v>
      </c>
      <c r="E19" s="138">
        <v>0</v>
      </c>
      <c r="F19" s="138">
        <v>352</v>
      </c>
      <c r="G19" s="156">
        <v>30</v>
      </c>
      <c r="H19" s="138">
        <v>659.9</v>
      </c>
      <c r="I19" s="138">
        <v>135.64036538705133</v>
      </c>
      <c r="J19" s="195">
        <v>9204.2596936565515</v>
      </c>
      <c r="K19" s="195">
        <v>2396645.8602800001</v>
      </c>
      <c r="L19" s="156">
        <v>4409</v>
      </c>
      <c r="P19" s="44">
        <f t="shared" si="0"/>
        <v>18</v>
      </c>
      <c r="Q19" s="78"/>
      <c r="R19" s="135"/>
      <c r="S19" s="135"/>
      <c r="T19" s="135"/>
      <c r="U19" s="135"/>
      <c r="V19" s="135"/>
      <c r="W19" s="135"/>
      <c r="X19" s="135"/>
      <c r="Y19" s="135"/>
      <c r="Z19" s="135"/>
      <c r="AA19" s="135"/>
      <c r="AB19" s="135"/>
      <c r="AC19" s="135"/>
    </row>
    <row r="20" spans="1:42">
      <c r="A20" s="46">
        <v>38899</v>
      </c>
      <c r="B20" s="138">
        <v>8.6</v>
      </c>
      <c r="C20" s="138">
        <v>96.499999999999986</v>
      </c>
      <c r="D20" s="138">
        <v>109</v>
      </c>
      <c r="E20" s="138">
        <v>0</v>
      </c>
      <c r="F20" s="138">
        <v>320</v>
      </c>
      <c r="G20" s="156">
        <v>31</v>
      </c>
      <c r="H20" s="138">
        <v>664.5</v>
      </c>
      <c r="I20" s="138">
        <v>135.9197623313303</v>
      </c>
      <c r="J20" s="195">
        <v>10738.302975932644</v>
      </c>
      <c r="K20" s="195">
        <v>1843098.6282800001</v>
      </c>
      <c r="L20" s="156">
        <v>4401</v>
      </c>
      <c r="P20" s="44">
        <f t="shared" si="0"/>
        <v>19</v>
      </c>
      <c r="Q20" s="78"/>
      <c r="R20" s="135"/>
      <c r="S20" s="135"/>
      <c r="T20" s="135"/>
      <c r="U20" s="135"/>
      <c r="V20" s="135"/>
      <c r="W20" s="135"/>
      <c r="X20" s="135"/>
      <c r="Y20" s="135"/>
      <c r="Z20" s="135"/>
      <c r="AA20" s="135"/>
      <c r="AB20" s="135"/>
      <c r="AC20" s="135"/>
    </row>
    <row r="21" spans="1:42">
      <c r="A21" s="46">
        <v>38930</v>
      </c>
      <c r="B21" s="138">
        <v>39.900000000000006</v>
      </c>
      <c r="C21" s="138">
        <v>35.299999999999997</v>
      </c>
      <c r="D21" s="138">
        <v>109.1</v>
      </c>
      <c r="E21" s="138">
        <v>0</v>
      </c>
      <c r="F21" s="138">
        <v>350</v>
      </c>
      <c r="G21" s="156">
        <v>31</v>
      </c>
      <c r="H21" s="138">
        <v>666.4</v>
      </c>
      <c r="I21" s="138">
        <v>136.19973478756879</v>
      </c>
      <c r="J21" s="195">
        <v>12272.346258208736</v>
      </c>
      <c r="K21" s="195">
        <v>2395514.7244000002</v>
      </c>
      <c r="L21" s="156">
        <v>4407</v>
      </c>
      <c r="P21" s="44">
        <f t="shared" si="0"/>
        <v>20</v>
      </c>
      <c r="Q21" s="78"/>
      <c r="R21" s="135"/>
      <c r="S21" s="135"/>
      <c r="T21" s="135"/>
      <c r="U21" s="135"/>
      <c r="V21" s="135"/>
      <c r="W21" s="135"/>
      <c r="X21" s="135"/>
      <c r="Y21" s="135"/>
      <c r="Z21" s="135"/>
      <c r="AA21" s="135"/>
      <c r="AB21" s="135"/>
      <c r="AC21" s="135"/>
    </row>
    <row r="22" spans="1:42">
      <c r="A22" s="46">
        <v>38961</v>
      </c>
      <c r="B22" s="138">
        <v>145</v>
      </c>
      <c r="C22" s="138">
        <v>2.8</v>
      </c>
      <c r="D22" s="138">
        <v>108.5</v>
      </c>
      <c r="E22" s="138">
        <v>1</v>
      </c>
      <c r="F22" s="138">
        <v>320</v>
      </c>
      <c r="G22" s="156">
        <v>30</v>
      </c>
      <c r="H22" s="138">
        <v>663.9</v>
      </c>
      <c r="I22" s="138">
        <v>136.48028394122719</v>
      </c>
      <c r="J22" s="195">
        <v>13806.389540484828</v>
      </c>
      <c r="K22" s="195">
        <v>2221638.2626900002</v>
      </c>
      <c r="L22" s="156">
        <v>4403</v>
      </c>
      <c r="P22" s="44">
        <f t="shared" si="0"/>
        <v>21</v>
      </c>
      <c r="Q22" s="78"/>
      <c r="R22" s="135"/>
      <c r="S22" s="135"/>
      <c r="T22" s="135"/>
      <c r="U22" s="135"/>
      <c r="V22" s="135"/>
      <c r="W22" s="135"/>
      <c r="X22" s="135"/>
      <c r="Y22" s="135"/>
      <c r="Z22" s="135"/>
      <c r="AA22" s="135"/>
      <c r="AB22" s="135"/>
      <c r="AC22" s="135"/>
      <c r="AD22" s="75"/>
      <c r="AE22" s="74"/>
    </row>
    <row r="23" spans="1:42">
      <c r="A23" s="46">
        <v>38991</v>
      </c>
      <c r="B23" s="138">
        <v>351.8</v>
      </c>
      <c r="C23" s="138">
        <v>0</v>
      </c>
      <c r="D23" s="138">
        <v>108.4</v>
      </c>
      <c r="E23" s="138">
        <v>1</v>
      </c>
      <c r="F23" s="138">
        <v>336</v>
      </c>
      <c r="G23" s="156">
        <v>31</v>
      </c>
      <c r="H23" s="138">
        <v>666.2</v>
      </c>
      <c r="I23" s="138">
        <v>136.76141098020776</v>
      </c>
      <c r="J23" s="195">
        <v>15340.43282276092</v>
      </c>
      <c r="K23" s="195">
        <v>2363022.3896300006</v>
      </c>
      <c r="L23" s="156">
        <v>4398</v>
      </c>
      <c r="P23" s="44">
        <f t="shared" si="0"/>
        <v>22</v>
      </c>
      <c r="Q23" s="78"/>
      <c r="R23" s="135"/>
      <c r="S23" s="135"/>
      <c r="T23" s="135"/>
      <c r="U23" s="135"/>
      <c r="V23" s="135"/>
      <c r="W23" s="135"/>
      <c r="X23" s="135"/>
      <c r="Y23" s="135"/>
      <c r="Z23" s="135"/>
      <c r="AA23" s="135"/>
      <c r="AB23" s="135"/>
      <c r="AC23" s="135"/>
      <c r="AE23" s="74"/>
    </row>
    <row r="24" spans="1:42">
      <c r="A24" s="46">
        <v>39022</v>
      </c>
      <c r="B24" s="138">
        <v>420.90000000000003</v>
      </c>
      <c r="C24" s="138">
        <v>0</v>
      </c>
      <c r="D24" s="138">
        <v>108.6</v>
      </c>
      <c r="E24" s="138">
        <v>1</v>
      </c>
      <c r="F24" s="138">
        <v>352</v>
      </c>
      <c r="G24" s="156">
        <v>30</v>
      </c>
      <c r="H24" s="138">
        <v>665.4</v>
      </c>
      <c r="I24" s="138">
        <v>137.04311709485967</v>
      </c>
      <c r="J24" s="195">
        <v>16874.476105037011</v>
      </c>
      <c r="K24" s="195">
        <v>2449494.2871000003</v>
      </c>
      <c r="L24" s="156">
        <v>4407</v>
      </c>
      <c r="P24" s="44">
        <f t="shared" si="0"/>
        <v>23</v>
      </c>
      <c r="Q24" s="78"/>
      <c r="R24" s="135"/>
      <c r="S24" s="135"/>
      <c r="T24" s="135"/>
      <c r="U24" s="135"/>
      <c r="V24" s="135"/>
      <c r="W24" s="135"/>
      <c r="X24" s="135"/>
      <c r="Y24" s="135"/>
      <c r="Z24" s="135"/>
      <c r="AA24" s="135"/>
      <c r="AB24" s="135"/>
      <c r="AC24" s="135"/>
      <c r="AE24" s="76"/>
    </row>
    <row r="25" spans="1:42">
      <c r="A25" s="46">
        <v>39052</v>
      </c>
      <c r="B25" s="138">
        <v>569.80000000000007</v>
      </c>
      <c r="C25" s="138">
        <v>0</v>
      </c>
      <c r="D25" s="138">
        <v>108.8</v>
      </c>
      <c r="E25" s="138">
        <v>0</v>
      </c>
      <c r="F25" s="138">
        <v>304</v>
      </c>
      <c r="G25" s="156">
        <v>31</v>
      </c>
      <c r="H25" s="138">
        <v>666.5</v>
      </c>
      <c r="I25" s="138">
        <v>137.32540347798411</v>
      </c>
      <c r="J25" s="195">
        <v>18408.519387313103</v>
      </c>
      <c r="K25" s="195">
        <v>2072506.4283980001</v>
      </c>
      <c r="L25" s="156">
        <v>4413</v>
      </c>
      <c r="P25" s="44">
        <f t="shared" si="0"/>
        <v>24</v>
      </c>
      <c r="Q25" s="78"/>
      <c r="R25" s="135"/>
      <c r="S25" s="135"/>
      <c r="T25" s="135"/>
      <c r="U25" s="135"/>
      <c r="V25" s="135"/>
      <c r="W25" s="135"/>
      <c r="X25" s="135"/>
      <c r="Y25" s="135"/>
      <c r="Z25" s="135"/>
      <c r="AA25" s="135"/>
      <c r="AB25" s="135"/>
      <c r="AC25" s="135"/>
      <c r="AE25" s="76"/>
    </row>
    <row r="26" spans="1:42">
      <c r="A26" s="46">
        <v>39083</v>
      </c>
      <c r="B26" s="138">
        <v>729.3</v>
      </c>
      <c r="C26" s="138">
        <v>0</v>
      </c>
      <c r="D26" s="138">
        <v>108.6</v>
      </c>
      <c r="E26" s="138">
        <v>0</v>
      </c>
      <c r="F26" s="138">
        <v>352</v>
      </c>
      <c r="G26" s="156">
        <v>31</v>
      </c>
      <c r="H26" s="138">
        <v>660.7</v>
      </c>
      <c r="I26" s="138">
        <v>137.552207546647</v>
      </c>
      <c r="J26" s="195">
        <v>19652.24778040027</v>
      </c>
      <c r="K26" s="195">
        <v>2589945.4711760003</v>
      </c>
      <c r="L26" s="156">
        <v>4420</v>
      </c>
      <c r="P26" s="44">
        <f t="shared" si="0"/>
        <v>25</v>
      </c>
      <c r="Q26" s="78"/>
      <c r="R26" s="135"/>
      <c r="S26" s="135"/>
      <c r="T26" s="135"/>
      <c r="U26" s="135"/>
      <c r="V26" s="135"/>
      <c r="W26" s="135"/>
      <c r="X26" s="135"/>
      <c r="Y26" s="135"/>
      <c r="Z26" s="135"/>
      <c r="AA26" s="135"/>
      <c r="AB26" s="135"/>
      <c r="AC26" s="135"/>
      <c r="AE26" s="76"/>
    </row>
    <row r="27" spans="1:42">
      <c r="A27" s="46">
        <v>39114</v>
      </c>
      <c r="B27" s="138">
        <v>793.80000000000007</v>
      </c>
      <c r="C27" s="138">
        <v>0</v>
      </c>
      <c r="D27" s="138">
        <v>109.7</v>
      </c>
      <c r="E27" s="138">
        <v>0</v>
      </c>
      <c r="F27" s="138">
        <v>320</v>
      </c>
      <c r="G27" s="156">
        <v>28</v>
      </c>
      <c r="H27" s="138">
        <v>654.79999999999995</v>
      </c>
      <c r="I27" s="138">
        <v>137.77938620066888</v>
      </c>
      <c r="J27" s="195">
        <v>20895.976173487437</v>
      </c>
      <c r="K27" s="195">
        <v>2252054.4342939998</v>
      </c>
      <c r="L27" s="156">
        <v>4406</v>
      </c>
      <c r="P27" s="44">
        <f t="shared" si="0"/>
        <v>26</v>
      </c>
      <c r="Q27" s="78"/>
      <c r="R27" s="135"/>
      <c r="S27" s="135"/>
      <c r="T27" s="135"/>
      <c r="U27" s="135"/>
      <c r="V27" s="135"/>
      <c r="W27" s="135"/>
      <c r="X27" s="135"/>
      <c r="Y27" s="135"/>
      <c r="Z27" s="135"/>
      <c r="AA27" s="135"/>
      <c r="AB27" s="135"/>
      <c r="AC27" s="135"/>
      <c r="AE27" s="76"/>
    </row>
    <row r="28" spans="1:42">
      <c r="A28" s="46">
        <v>39142</v>
      </c>
      <c r="B28" s="138">
        <v>593.09999999999991</v>
      </c>
      <c r="C28" s="138">
        <v>0</v>
      </c>
      <c r="D28" s="138">
        <v>110.8</v>
      </c>
      <c r="E28" s="138">
        <v>1</v>
      </c>
      <c r="F28" s="138">
        <v>352</v>
      </c>
      <c r="G28" s="156">
        <v>31</v>
      </c>
      <c r="H28" s="138">
        <v>650.20000000000005</v>
      </c>
      <c r="I28" s="138">
        <v>138.00694005870795</v>
      </c>
      <c r="J28" s="195">
        <v>22139.704566574605</v>
      </c>
      <c r="K28" s="195">
        <v>2516371.7827710002</v>
      </c>
      <c r="L28" s="156">
        <v>4418</v>
      </c>
      <c r="P28" s="44">
        <f t="shared" si="0"/>
        <v>27</v>
      </c>
      <c r="Q28" s="78"/>
      <c r="R28" s="135"/>
      <c r="S28" s="135"/>
      <c r="T28" s="135"/>
      <c r="U28" s="135"/>
      <c r="V28" s="135"/>
      <c r="W28" s="135"/>
      <c r="X28" s="135"/>
      <c r="Y28" s="135"/>
      <c r="Z28" s="135"/>
      <c r="AA28" s="135"/>
      <c r="AB28" s="135"/>
      <c r="AC28" s="135"/>
      <c r="AE28" s="76"/>
    </row>
    <row r="29" spans="1:42">
      <c r="A29" s="46">
        <v>39173</v>
      </c>
      <c r="B29" s="138">
        <v>424.2999999999999</v>
      </c>
      <c r="C29" s="138">
        <v>0</v>
      </c>
      <c r="D29" s="138">
        <v>111.1</v>
      </c>
      <c r="E29" s="138">
        <v>1</v>
      </c>
      <c r="F29" s="138">
        <v>320</v>
      </c>
      <c r="G29" s="156">
        <v>30</v>
      </c>
      <c r="H29" s="138">
        <v>645.1</v>
      </c>
      <c r="I29" s="138">
        <v>138.23486974044414</v>
      </c>
      <c r="J29" s="195">
        <v>23383.432959661772</v>
      </c>
      <c r="K29" s="195">
        <v>2339264.044313</v>
      </c>
      <c r="L29" s="156">
        <v>4422</v>
      </c>
      <c r="P29" s="44">
        <f t="shared" si="0"/>
        <v>28</v>
      </c>
      <c r="Q29" s="78"/>
      <c r="R29" s="135"/>
      <c r="S29" s="135"/>
      <c r="T29" s="135"/>
      <c r="U29" s="135"/>
      <c r="V29" s="135"/>
      <c r="W29" s="135"/>
      <c r="X29" s="135"/>
      <c r="Y29" s="135"/>
      <c r="Z29" s="135"/>
      <c r="AA29" s="135"/>
      <c r="AB29" s="135"/>
      <c r="AC29" s="135"/>
      <c r="AE29" s="76"/>
    </row>
    <row r="30" spans="1:42">
      <c r="A30" s="46">
        <v>39203</v>
      </c>
      <c r="B30" s="138">
        <v>170.3</v>
      </c>
      <c r="C30" s="138">
        <v>16.100000000000001</v>
      </c>
      <c r="D30" s="138">
        <v>111.6</v>
      </c>
      <c r="E30" s="138">
        <v>1</v>
      </c>
      <c r="F30" s="138">
        <v>352</v>
      </c>
      <c r="G30" s="156">
        <v>31</v>
      </c>
      <c r="H30" s="138">
        <v>644.4</v>
      </c>
      <c r="I30" s="138">
        <v>138.46317586658083</v>
      </c>
      <c r="J30" s="195">
        <v>24627.161352748939</v>
      </c>
      <c r="K30" s="195">
        <v>1984082.3299240002</v>
      </c>
      <c r="L30" s="156">
        <v>4419</v>
      </c>
      <c r="P30" s="44">
        <f t="shared" si="0"/>
        <v>29</v>
      </c>
      <c r="Q30" s="78"/>
      <c r="R30" s="135"/>
      <c r="S30" s="135"/>
      <c r="T30" s="135"/>
      <c r="U30" s="135"/>
      <c r="V30" s="135"/>
      <c r="W30" s="135"/>
      <c r="X30" s="135"/>
      <c r="Y30" s="135"/>
      <c r="Z30" s="135"/>
      <c r="AA30" s="135"/>
      <c r="AB30" s="135"/>
      <c r="AC30" s="135"/>
      <c r="AE30" s="76"/>
    </row>
    <row r="31" spans="1:42">
      <c r="A31" s="46">
        <v>39234</v>
      </c>
      <c r="B31" s="138">
        <v>55.500000000000007</v>
      </c>
      <c r="C31" s="138">
        <v>46.3</v>
      </c>
      <c r="D31" s="138">
        <v>111.1</v>
      </c>
      <c r="E31" s="138">
        <v>0</v>
      </c>
      <c r="F31" s="138">
        <v>336</v>
      </c>
      <c r="G31" s="156">
        <v>30</v>
      </c>
      <c r="H31" s="138">
        <v>649.6</v>
      </c>
      <c r="I31" s="138">
        <v>138.69185905884657</v>
      </c>
      <c r="J31" s="195">
        <v>25870.889745836106</v>
      </c>
      <c r="K31" s="195">
        <v>2548909.5856599999</v>
      </c>
      <c r="L31" s="156">
        <v>4422</v>
      </c>
      <c r="P31" s="44">
        <f t="shared" si="0"/>
        <v>30</v>
      </c>
      <c r="Q31" s="78"/>
      <c r="R31" s="135"/>
      <c r="S31" s="135"/>
      <c r="T31" s="135"/>
      <c r="U31" s="135"/>
      <c r="V31" s="135"/>
      <c r="W31" s="135"/>
      <c r="X31" s="135"/>
      <c r="Y31" s="135"/>
      <c r="Z31" s="135"/>
      <c r="AA31" s="135"/>
      <c r="AB31" s="135"/>
      <c r="AC31" s="135"/>
      <c r="AE31" s="76"/>
    </row>
    <row r="32" spans="1:42">
      <c r="A32" s="46">
        <v>39264</v>
      </c>
      <c r="B32" s="138">
        <v>34.000000000000007</v>
      </c>
      <c r="C32" s="138">
        <v>43.4</v>
      </c>
      <c r="D32" s="138">
        <v>111.1</v>
      </c>
      <c r="E32" s="138">
        <v>0</v>
      </c>
      <c r="F32" s="138">
        <v>336</v>
      </c>
      <c r="G32" s="156">
        <v>31</v>
      </c>
      <c r="H32" s="138">
        <v>657.2</v>
      </c>
      <c r="I32" s="138">
        <v>138.92091993999671</v>
      </c>
      <c r="J32" s="195">
        <v>27114.618138923273</v>
      </c>
      <c r="K32" s="195">
        <v>2218405.132342</v>
      </c>
      <c r="L32" s="156">
        <v>4427</v>
      </c>
      <c r="P32" s="44">
        <f t="shared" si="0"/>
        <v>31</v>
      </c>
      <c r="Q32" s="78"/>
      <c r="R32" s="135"/>
      <c r="S32" s="135"/>
      <c r="T32" s="135"/>
      <c r="U32" s="135"/>
      <c r="V32" s="135"/>
      <c r="W32" s="135"/>
      <c r="X32" s="135"/>
      <c r="Y32" s="135"/>
      <c r="Z32" s="135"/>
      <c r="AA32" s="135"/>
      <c r="AB32" s="135"/>
      <c r="AC32" s="135"/>
      <c r="AE32" s="76"/>
    </row>
    <row r="33" spans="1:31">
      <c r="A33" s="46">
        <v>39295</v>
      </c>
      <c r="B33" s="138">
        <v>26.3</v>
      </c>
      <c r="C33" s="138">
        <v>57.199999999999996</v>
      </c>
      <c r="D33" s="138">
        <v>110.9</v>
      </c>
      <c r="E33" s="138">
        <v>0</v>
      </c>
      <c r="F33" s="138">
        <v>352</v>
      </c>
      <c r="G33" s="156">
        <v>31</v>
      </c>
      <c r="H33" s="138">
        <v>659.2</v>
      </c>
      <c r="I33" s="138">
        <v>139.15035913381516</v>
      </c>
      <c r="J33" s="195">
        <v>28358.346532010441</v>
      </c>
      <c r="K33" s="195">
        <v>2709923.6211240003</v>
      </c>
      <c r="L33" s="156">
        <v>4447</v>
      </c>
      <c r="P33" s="44">
        <f t="shared" si="0"/>
        <v>32</v>
      </c>
      <c r="Q33" s="78"/>
      <c r="R33" s="135"/>
      <c r="S33" s="135"/>
      <c r="T33" s="135"/>
      <c r="U33" s="135"/>
      <c r="V33" s="135"/>
      <c r="W33" s="135"/>
      <c r="X33" s="135"/>
      <c r="Y33" s="135"/>
      <c r="Z33" s="135"/>
      <c r="AA33" s="135"/>
      <c r="AB33" s="135"/>
      <c r="AC33" s="135"/>
      <c r="AE33" s="76"/>
    </row>
    <row r="34" spans="1:31">
      <c r="A34" s="46">
        <v>39326</v>
      </c>
      <c r="B34" s="138">
        <v>83.9</v>
      </c>
      <c r="C34" s="138">
        <v>29.4</v>
      </c>
      <c r="D34" s="138">
        <v>111</v>
      </c>
      <c r="E34" s="138">
        <v>1</v>
      </c>
      <c r="F34" s="138">
        <v>304</v>
      </c>
      <c r="G34" s="156">
        <v>30</v>
      </c>
      <c r="H34" s="138">
        <v>657.8</v>
      </c>
      <c r="I34" s="138">
        <v>139.38017726511606</v>
      </c>
      <c r="J34" s="195">
        <v>29602.074925097608</v>
      </c>
      <c r="K34" s="195">
        <v>2380020.9929400003</v>
      </c>
      <c r="L34" s="156">
        <v>4441</v>
      </c>
      <c r="P34" s="44">
        <f t="shared" si="0"/>
        <v>33</v>
      </c>
      <c r="Q34" s="78"/>
      <c r="R34" s="135"/>
      <c r="S34" s="135"/>
      <c r="T34" s="135"/>
      <c r="U34" s="135"/>
      <c r="V34" s="135"/>
      <c r="W34" s="135"/>
      <c r="X34" s="135"/>
      <c r="Y34" s="135"/>
      <c r="Z34" s="135"/>
      <c r="AE34" s="76"/>
    </row>
    <row r="35" spans="1:31">
      <c r="A35" s="46">
        <v>39356</v>
      </c>
      <c r="B35" s="138">
        <v>189.2</v>
      </c>
      <c r="C35" s="138">
        <v>15.2</v>
      </c>
      <c r="D35" s="138">
        <v>110.9</v>
      </c>
      <c r="E35" s="138">
        <v>1</v>
      </c>
      <c r="F35" s="138">
        <v>352</v>
      </c>
      <c r="G35" s="156">
        <v>31</v>
      </c>
      <c r="H35" s="138">
        <v>659.2</v>
      </c>
      <c r="I35" s="138">
        <v>139.61037495974546</v>
      </c>
      <c r="J35" s="195">
        <v>30845.803318184775</v>
      </c>
      <c r="K35" s="195">
        <v>2409926.872182</v>
      </c>
      <c r="L35" s="156">
        <v>4457</v>
      </c>
      <c r="P35" s="44">
        <f t="shared" si="0"/>
        <v>34</v>
      </c>
      <c r="Q35" s="78"/>
      <c r="R35" s="135"/>
      <c r="S35" s="135"/>
      <c r="T35" s="135"/>
      <c r="U35" s="135"/>
      <c r="V35" s="135"/>
      <c r="W35" s="135"/>
      <c r="X35" s="135"/>
      <c r="Y35" s="135"/>
      <c r="Z35" s="135"/>
      <c r="AE35" s="76"/>
    </row>
    <row r="36" spans="1:31">
      <c r="A36" s="46">
        <v>39387</v>
      </c>
      <c r="B36" s="138">
        <v>525.9</v>
      </c>
      <c r="C36" s="138">
        <v>0</v>
      </c>
      <c r="D36" s="138">
        <v>111.2</v>
      </c>
      <c r="E36" s="138">
        <v>1</v>
      </c>
      <c r="F36" s="138">
        <v>352</v>
      </c>
      <c r="G36" s="156">
        <v>30</v>
      </c>
      <c r="H36" s="138">
        <v>662.8</v>
      </c>
      <c r="I36" s="138">
        <v>139.84095284458306</v>
      </c>
      <c r="J36" s="195">
        <v>32089.531711271942</v>
      </c>
      <c r="K36" s="195">
        <v>2296535.8262259997</v>
      </c>
      <c r="L36" s="156">
        <v>4458</v>
      </c>
      <c r="P36" s="44">
        <f t="shared" si="0"/>
        <v>35</v>
      </c>
      <c r="Q36" s="78"/>
      <c r="R36" s="135"/>
      <c r="S36" s="135"/>
      <c r="T36" s="135"/>
      <c r="U36" s="135"/>
      <c r="V36" s="135"/>
      <c r="W36" s="135"/>
      <c r="X36" s="135"/>
      <c r="Y36" s="135"/>
      <c r="Z36" s="135"/>
      <c r="AE36" s="76"/>
    </row>
    <row r="37" spans="1:31">
      <c r="A37" s="46">
        <v>39417</v>
      </c>
      <c r="B37" s="138">
        <v>696.19999999999993</v>
      </c>
      <c r="C37" s="138">
        <v>0</v>
      </c>
      <c r="D37" s="138">
        <v>111.1</v>
      </c>
      <c r="E37" s="138">
        <v>0</v>
      </c>
      <c r="F37" s="138">
        <v>304</v>
      </c>
      <c r="G37" s="156">
        <v>31</v>
      </c>
      <c r="H37" s="138">
        <v>664</v>
      </c>
      <c r="I37" s="138">
        <v>140.07191154754381</v>
      </c>
      <c r="J37" s="195">
        <v>33333.260104359106</v>
      </c>
      <c r="K37" s="195">
        <v>1866637.6818700002</v>
      </c>
      <c r="L37" s="156">
        <v>4451</v>
      </c>
      <c r="P37" s="44">
        <f t="shared" si="0"/>
        <v>36</v>
      </c>
      <c r="Q37" s="78"/>
      <c r="R37" s="135"/>
      <c r="S37" s="135"/>
      <c r="T37" s="135"/>
      <c r="U37" s="135"/>
      <c r="V37" s="135"/>
      <c r="W37" s="135"/>
      <c r="X37" s="135"/>
      <c r="Y37" s="135"/>
      <c r="Z37" s="135"/>
      <c r="AE37" s="76"/>
    </row>
    <row r="38" spans="1:31">
      <c r="A38" s="46">
        <v>39448</v>
      </c>
      <c r="B38" s="138">
        <v>693.80000000000007</v>
      </c>
      <c r="C38" s="138">
        <v>0</v>
      </c>
      <c r="D38" s="138">
        <v>110.9</v>
      </c>
      <c r="E38" s="138">
        <v>0</v>
      </c>
      <c r="F38" s="138">
        <v>352</v>
      </c>
      <c r="G38" s="156">
        <v>31</v>
      </c>
      <c r="H38" s="138">
        <v>656.3</v>
      </c>
      <c r="I38" s="138">
        <v>139.96642175819056</v>
      </c>
      <c r="J38" s="195">
        <v>35730.195907553978</v>
      </c>
      <c r="K38" s="195">
        <v>2456376.3943860005</v>
      </c>
      <c r="L38" s="156">
        <v>4458</v>
      </c>
      <c r="P38" s="44">
        <f t="shared" si="0"/>
        <v>37</v>
      </c>
      <c r="Q38" s="78"/>
      <c r="R38" s="135"/>
      <c r="S38" s="135"/>
      <c r="T38" s="135"/>
      <c r="U38" s="135"/>
      <c r="V38" s="135"/>
      <c r="W38" s="135"/>
      <c r="X38" s="135"/>
      <c r="Y38" s="135"/>
      <c r="Z38" s="135"/>
      <c r="AE38" s="76"/>
    </row>
    <row r="39" spans="1:31">
      <c r="A39" s="46">
        <v>39479</v>
      </c>
      <c r="B39" s="138">
        <v>736.00000000000011</v>
      </c>
      <c r="C39" s="138">
        <v>0</v>
      </c>
      <c r="D39" s="138">
        <v>111.4</v>
      </c>
      <c r="E39" s="138">
        <v>0</v>
      </c>
      <c r="F39" s="138">
        <v>320</v>
      </c>
      <c r="G39" s="156">
        <v>29</v>
      </c>
      <c r="H39" s="138">
        <v>651.20000000000005</v>
      </c>
      <c r="I39" s="138">
        <v>139.86101141442734</v>
      </c>
      <c r="J39" s="195">
        <v>38127.13171074885</v>
      </c>
      <c r="K39" s="195">
        <v>2386869.039818</v>
      </c>
      <c r="L39" s="156">
        <v>4462</v>
      </c>
      <c r="P39" s="44">
        <f t="shared" si="0"/>
        <v>38</v>
      </c>
      <c r="Q39" s="78"/>
      <c r="R39" s="135"/>
      <c r="S39" s="135"/>
      <c r="T39" s="135"/>
      <c r="U39" s="135"/>
      <c r="V39" s="135"/>
      <c r="W39" s="135"/>
      <c r="X39" s="135"/>
      <c r="Y39" s="135"/>
      <c r="Z39" s="135"/>
      <c r="AE39" s="76"/>
    </row>
    <row r="40" spans="1:31">
      <c r="A40" s="46">
        <v>39508</v>
      </c>
      <c r="B40" s="138">
        <v>698</v>
      </c>
      <c r="C40" s="138">
        <v>0</v>
      </c>
      <c r="D40" s="138">
        <v>111.7</v>
      </c>
      <c r="E40" s="138">
        <v>1</v>
      </c>
      <c r="F40" s="138">
        <v>304</v>
      </c>
      <c r="G40" s="156">
        <v>31</v>
      </c>
      <c r="H40" s="138">
        <v>642.29999999999995</v>
      </c>
      <c r="I40" s="138">
        <v>139.75568045642274</v>
      </c>
      <c r="J40" s="195">
        <v>40524.067513943723</v>
      </c>
      <c r="K40" s="195">
        <v>2419561.2335320003</v>
      </c>
      <c r="L40" s="156">
        <v>4473</v>
      </c>
      <c r="P40" s="44">
        <f t="shared" si="0"/>
        <v>39</v>
      </c>
      <c r="Q40" s="78"/>
      <c r="R40" s="135"/>
      <c r="S40" s="135"/>
      <c r="T40" s="135"/>
      <c r="U40" s="135"/>
      <c r="V40" s="135"/>
      <c r="W40" s="135"/>
      <c r="X40" s="135"/>
      <c r="Y40" s="135"/>
      <c r="Z40" s="135"/>
      <c r="AE40" s="76"/>
    </row>
    <row r="41" spans="1:31">
      <c r="A41" s="46">
        <v>39539</v>
      </c>
      <c r="B41" s="138">
        <v>299.09999999999997</v>
      </c>
      <c r="C41" s="138">
        <v>1.4000000000000001</v>
      </c>
      <c r="D41" s="138">
        <v>112.5</v>
      </c>
      <c r="E41" s="138">
        <v>1</v>
      </c>
      <c r="F41" s="138">
        <v>352</v>
      </c>
      <c r="G41" s="156">
        <v>30</v>
      </c>
      <c r="H41" s="138">
        <v>642.29999999999995</v>
      </c>
      <c r="I41" s="138">
        <v>139.65042882439042</v>
      </c>
      <c r="J41" s="195">
        <v>42921.003317138595</v>
      </c>
      <c r="K41" s="195">
        <v>2444891.8087619999</v>
      </c>
      <c r="L41" s="156">
        <v>4479</v>
      </c>
      <c r="P41" s="44">
        <f t="shared" si="0"/>
        <v>40</v>
      </c>
      <c r="Q41" s="78"/>
      <c r="R41" s="135"/>
      <c r="S41" s="135"/>
      <c r="T41" s="135"/>
      <c r="U41" s="135"/>
      <c r="V41" s="135"/>
      <c r="W41" s="135"/>
      <c r="X41" s="135"/>
      <c r="Y41" s="135"/>
      <c r="Z41" s="135"/>
      <c r="AE41" s="76"/>
    </row>
    <row r="42" spans="1:31">
      <c r="A42" s="46">
        <v>39569</v>
      </c>
      <c r="B42" s="138">
        <v>263.09999999999997</v>
      </c>
      <c r="C42" s="138">
        <v>0.3</v>
      </c>
      <c r="D42" s="138">
        <v>113.6</v>
      </c>
      <c r="E42" s="138">
        <v>1</v>
      </c>
      <c r="F42" s="138">
        <v>336</v>
      </c>
      <c r="G42" s="156">
        <v>31</v>
      </c>
      <c r="H42" s="138">
        <v>642.5</v>
      </c>
      <c r="I42" s="138">
        <v>139.54525645858905</v>
      </c>
      <c r="J42" s="195">
        <v>45317.939120333467</v>
      </c>
      <c r="K42" s="195">
        <v>2238850.9691860001</v>
      </c>
      <c r="L42" s="156">
        <v>4487</v>
      </c>
      <c r="P42" s="44">
        <f t="shared" si="0"/>
        <v>41</v>
      </c>
      <c r="Q42" s="78"/>
      <c r="R42" s="135"/>
      <c r="S42" s="135"/>
      <c r="T42" s="135"/>
      <c r="U42" s="135"/>
      <c r="V42" s="135"/>
      <c r="W42" s="135"/>
      <c r="X42" s="135"/>
      <c r="Y42" s="135"/>
      <c r="Z42" s="135"/>
      <c r="AE42" s="76"/>
    </row>
    <row r="43" spans="1:31">
      <c r="A43" s="46">
        <v>39600</v>
      </c>
      <c r="B43" s="138">
        <v>50.3</v>
      </c>
      <c r="C43" s="138">
        <v>44.800000000000004</v>
      </c>
      <c r="D43" s="138">
        <v>114.2</v>
      </c>
      <c r="E43" s="138">
        <v>0</v>
      </c>
      <c r="F43" s="138">
        <v>336</v>
      </c>
      <c r="G43" s="156">
        <v>30</v>
      </c>
      <c r="H43" s="138">
        <v>648.20000000000005</v>
      </c>
      <c r="I43" s="138">
        <v>139.44016329932234</v>
      </c>
      <c r="J43" s="195">
        <v>47714.874923528339</v>
      </c>
      <c r="K43" s="195">
        <v>2213271.0680859997</v>
      </c>
      <c r="L43" s="156">
        <v>4496</v>
      </c>
      <c r="P43" s="44">
        <f t="shared" si="0"/>
        <v>42</v>
      </c>
      <c r="AE43" s="76"/>
    </row>
    <row r="44" spans="1:31">
      <c r="A44" s="46">
        <v>39630</v>
      </c>
      <c r="B44" s="138">
        <v>19.399999999999999</v>
      </c>
      <c r="C44" s="138">
        <v>55.099999999999987</v>
      </c>
      <c r="D44" s="138">
        <v>115.1</v>
      </c>
      <c r="E44" s="138">
        <v>0</v>
      </c>
      <c r="F44" s="138">
        <v>352</v>
      </c>
      <c r="G44" s="156">
        <v>31</v>
      </c>
      <c r="H44" s="138">
        <v>653.5</v>
      </c>
      <c r="I44" s="138">
        <v>139.3351492869389</v>
      </c>
      <c r="J44" s="195">
        <v>50111.810726723212</v>
      </c>
      <c r="K44" s="195">
        <v>1931221.3197680002</v>
      </c>
      <c r="L44" s="156">
        <v>4498</v>
      </c>
      <c r="P44" s="44">
        <f t="shared" si="0"/>
        <v>43</v>
      </c>
      <c r="AE44" s="76"/>
    </row>
    <row r="45" spans="1:31">
      <c r="A45" s="46">
        <v>39661</v>
      </c>
      <c r="B45" s="138">
        <v>32.233333333333334</v>
      </c>
      <c r="C45" s="138">
        <v>28.400000000000002</v>
      </c>
      <c r="D45" s="138">
        <v>114.8</v>
      </c>
      <c r="E45" s="138">
        <v>0</v>
      </c>
      <c r="F45" s="138">
        <v>320</v>
      </c>
      <c r="G45" s="156">
        <v>31</v>
      </c>
      <c r="H45" s="138">
        <v>656.2</v>
      </c>
      <c r="I45" s="138">
        <v>139.23021436183228</v>
      </c>
      <c r="J45" s="195">
        <v>52508.746529918084</v>
      </c>
      <c r="K45" s="195">
        <v>2204584.2308499999</v>
      </c>
      <c r="L45" s="156">
        <v>4502</v>
      </c>
      <c r="P45" s="44">
        <f t="shared" si="0"/>
        <v>44</v>
      </c>
      <c r="AE45" s="76"/>
    </row>
    <row r="46" spans="1:31">
      <c r="A46" s="46">
        <v>39692</v>
      </c>
      <c r="B46" s="138">
        <v>98.8</v>
      </c>
      <c r="C46" s="138">
        <v>4.4999999999999991</v>
      </c>
      <c r="D46" s="138">
        <v>115.1</v>
      </c>
      <c r="E46" s="138">
        <v>1</v>
      </c>
      <c r="F46" s="138">
        <v>336</v>
      </c>
      <c r="G46" s="156">
        <v>30</v>
      </c>
      <c r="H46" s="138">
        <v>658.8</v>
      </c>
      <c r="I46" s="138">
        <v>139.12535846444095</v>
      </c>
      <c r="J46" s="195">
        <v>54905.682333112956</v>
      </c>
      <c r="K46" s="195">
        <v>1694540.209154</v>
      </c>
      <c r="L46" s="156">
        <v>4505</v>
      </c>
      <c r="P46" s="44">
        <f t="shared" si="0"/>
        <v>45</v>
      </c>
      <c r="AE46" s="76"/>
    </row>
    <row r="47" spans="1:31">
      <c r="A47" s="46">
        <v>39722</v>
      </c>
      <c r="B47" s="138">
        <v>329.8</v>
      </c>
      <c r="C47" s="138">
        <v>0</v>
      </c>
      <c r="D47" s="138">
        <v>113.7</v>
      </c>
      <c r="E47" s="138">
        <v>1</v>
      </c>
      <c r="F47" s="138">
        <v>352</v>
      </c>
      <c r="G47" s="156">
        <v>31</v>
      </c>
      <c r="H47" s="138">
        <v>661.5</v>
      </c>
      <c r="I47" s="138">
        <v>139.02058153524823</v>
      </c>
      <c r="J47" s="195">
        <v>57302.618136307829</v>
      </c>
      <c r="K47" s="195">
        <v>2236505.9072199999</v>
      </c>
      <c r="L47" s="156">
        <v>4510</v>
      </c>
      <c r="P47" s="44">
        <f t="shared" si="0"/>
        <v>46</v>
      </c>
      <c r="AE47" s="76"/>
    </row>
    <row r="48" spans="1:31">
      <c r="A48" s="46">
        <v>39753</v>
      </c>
      <c r="B48" s="138">
        <v>516.6</v>
      </c>
      <c r="C48" s="138">
        <v>0</v>
      </c>
      <c r="D48" s="138">
        <v>113.5</v>
      </c>
      <c r="E48" s="138">
        <v>1</v>
      </c>
      <c r="F48" s="138">
        <v>304</v>
      </c>
      <c r="G48" s="156">
        <v>30</v>
      </c>
      <c r="H48" s="138">
        <v>664.7</v>
      </c>
      <c r="I48" s="138">
        <v>138.91588351478222</v>
      </c>
      <c r="J48" s="195">
        <v>59699.553939502701</v>
      </c>
      <c r="K48" s="195">
        <v>1816145.524609</v>
      </c>
      <c r="L48" s="156">
        <v>4506</v>
      </c>
      <c r="P48" s="44">
        <f t="shared" si="0"/>
        <v>47</v>
      </c>
      <c r="AE48" s="76"/>
    </row>
    <row r="49" spans="1:31">
      <c r="A49" s="46">
        <v>39783</v>
      </c>
      <c r="B49" s="138">
        <v>733.6</v>
      </c>
      <c r="C49" s="138">
        <v>0</v>
      </c>
      <c r="D49" s="138">
        <v>112.8</v>
      </c>
      <c r="E49" s="138">
        <v>0</v>
      </c>
      <c r="F49" s="138">
        <v>336</v>
      </c>
      <c r="G49" s="156">
        <v>31</v>
      </c>
      <c r="H49" s="138">
        <v>662.1</v>
      </c>
      <c r="I49" s="138">
        <v>138.8112643436159</v>
      </c>
      <c r="J49" s="195">
        <v>62096.489742697573</v>
      </c>
      <c r="K49" s="195">
        <v>1318681.396929</v>
      </c>
      <c r="L49" s="156">
        <v>4506</v>
      </c>
      <c r="P49" s="44">
        <f t="shared" si="0"/>
        <v>48</v>
      </c>
      <c r="AE49" s="76"/>
    </row>
    <row r="50" spans="1:31">
      <c r="A50" s="46">
        <v>39814</v>
      </c>
      <c r="B50" s="138">
        <v>901.4</v>
      </c>
      <c r="C50" s="138">
        <v>0</v>
      </c>
      <c r="D50" s="138">
        <v>112.4</v>
      </c>
      <c r="E50" s="138">
        <v>0</v>
      </c>
      <c r="F50" s="138">
        <v>336</v>
      </c>
      <c r="G50" s="156">
        <v>31</v>
      </c>
      <c r="H50" s="138">
        <v>651.4</v>
      </c>
      <c r="I50" s="138">
        <v>138.43555825854429</v>
      </c>
      <c r="J50" s="195">
        <v>67329.5604966596</v>
      </c>
      <c r="K50" s="195">
        <v>1386993.4313300001</v>
      </c>
      <c r="L50" s="156">
        <v>4466</v>
      </c>
      <c r="P50" s="44">
        <f t="shared" si="0"/>
        <v>49</v>
      </c>
      <c r="AE50" s="76"/>
    </row>
    <row r="51" spans="1:31">
      <c r="A51" s="46">
        <v>39845</v>
      </c>
      <c r="B51" s="138">
        <v>679.40000000000009</v>
      </c>
      <c r="C51" s="138">
        <v>0</v>
      </c>
      <c r="D51" s="138">
        <v>113.1</v>
      </c>
      <c r="E51" s="138">
        <v>0</v>
      </c>
      <c r="F51" s="138">
        <v>304</v>
      </c>
      <c r="G51" s="156">
        <v>28</v>
      </c>
      <c r="H51" s="138">
        <v>639.4</v>
      </c>
      <c r="I51" s="138">
        <v>138.06086905825526</v>
      </c>
      <c r="J51" s="195">
        <v>72562.631250621635</v>
      </c>
      <c r="K51" s="195">
        <v>1278827.900103</v>
      </c>
      <c r="L51" s="156">
        <v>4468</v>
      </c>
      <c r="P51" s="44">
        <f t="shared" si="0"/>
        <v>50</v>
      </c>
      <c r="AE51" s="76"/>
    </row>
    <row r="52" spans="1:31">
      <c r="A52" s="46">
        <v>39873</v>
      </c>
      <c r="B52" s="138">
        <v>597.00000000000011</v>
      </c>
      <c r="C52" s="138">
        <v>0</v>
      </c>
      <c r="D52" s="138">
        <v>113.7</v>
      </c>
      <c r="E52" s="138">
        <v>1</v>
      </c>
      <c r="F52" s="138">
        <v>352</v>
      </c>
      <c r="G52" s="156">
        <v>31</v>
      </c>
      <c r="H52" s="138">
        <v>627.6</v>
      </c>
      <c r="I52" s="138">
        <v>137.68719399045199</v>
      </c>
      <c r="J52" s="195">
        <v>77795.702004583669</v>
      </c>
      <c r="K52" s="195">
        <v>1599507.1547780004</v>
      </c>
      <c r="L52" s="156">
        <v>4466</v>
      </c>
      <c r="P52" s="44">
        <f t="shared" si="0"/>
        <v>51</v>
      </c>
      <c r="AE52" s="76"/>
    </row>
    <row r="53" spans="1:31">
      <c r="A53" s="46">
        <v>39904</v>
      </c>
      <c r="B53" s="138">
        <v>361.7</v>
      </c>
      <c r="C53" s="138">
        <v>0</v>
      </c>
      <c r="D53" s="138">
        <v>113.2</v>
      </c>
      <c r="E53" s="138">
        <v>1</v>
      </c>
      <c r="F53" s="138">
        <v>320</v>
      </c>
      <c r="G53" s="156">
        <v>30</v>
      </c>
      <c r="H53" s="138">
        <v>623.9</v>
      </c>
      <c r="I53" s="138">
        <v>137.31453031028698</v>
      </c>
      <c r="J53" s="195">
        <v>83028.772758545703</v>
      </c>
      <c r="K53" s="195">
        <v>1681721.4055850001</v>
      </c>
      <c r="L53" s="156">
        <v>4479</v>
      </c>
      <c r="P53" s="44">
        <f t="shared" si="0"/>
        <v>52</v>
      </c>
      <c r="AE53" s="76"/>
    </row>
    <row r="54" spans="1:31">
      <c r="A54" s="46">
        <v>39934</v>
      </c>
      <c r="B54" s="138">
        <v>219.60000000000002</v>
      </c>
      <c r="C54" s="138">
        <v>2</v>
      </c>
      <c r="D54" s="138">
        <v>114</v>
      </c>
      <c r="E54" s="138">
        <v>1</v>
      </c>
      <c r="F54" s="138">
        <v>320</v>
      </c>
      <c r="G54" s="156">
        <v>31</v>
      </c>
      <c r="H54" s="138">
        <v>622.70000000000005</v>
      </c>
      <c r="I54" s="138">
        <v>136.94287528034204</v>
      </c>
      <c r="J54" s="195">
        <v>88261.843512507738</v>
      </c>
      <c r="K54" s="195">
        <v>1481788.7111300002</v>
      </c>
      <c r="L54" s="156">
        <v>4481</v>
      </c>
      <c r="P54" s="44">
        <f t="shared" si="0"/>
        <v>53</v>
      </c>
      <c r="AE54" s="76"/>
    </row>
    <row r="55" spans="1:31">
      <c r="A55" s="46">
        <v>39965</v>
      </c>
      <c r="B55" s="138">
        <v>99.100000000000009</v>
      </c>
      <c r="C55" s="138">
        <v>15.500000000000002</v>
      </c>
      <c r="D55" s="138">
        <v>114.2</v>
      </c>
      <c r="E55" s="138">
        <v>0</v>
      </c>
      <c r="F55" s="138">
        <v>352</v>
      </c>
      <c r="G55" s="156">
        <v>30</v>
      </c>
      <c r="H55" s="138">
        <v>632.1</v>
      </c>
      <c r="I55" s="138">
        <v>136.57222617060793</v>
      </c>
      <c r="J55" s="195">
        <v>93494.914266469772</v>
      </c>
      <c r="K55" s="195">
        <v>1480617.8874630001</v>
      </c>
      <c r="L55" s="156">
        <v>4482</v>
      </c>
      <c r="P55" s="44">
        <f t="shared" si="0"/>
        <v>54</v>
      </c>
      <c r="AE55" s="76"/>
    </row>
    <row r="56" spans="1:31">
      <c r="A56" s="46">
        <v>39995</v>
      </c>
      <c r="B56" s="138">
        <v>61.2</v>
      </c>
      <c r="C56" s="138">
        <v>10.3</v>
      </c>
      <c r="D56" s="138">
        <v>113.7</v>
      </c>
      <c r="E56" s="138">
        <v>0</v>
      </c>
      <c r="F56" s="138">
        <v>352</v>
      </c>
      <c r="G56" s="156">
        <v>31</v>
      </c>
      <c r="H56" s="138">
        <v>637.9</v>
      </c>
      <c r="I56" s="138">
        <v>136.20258025846454</v>
      </c>
      <c r="J56" s="195">
        <v>98727.985020431806</v>
      </c>
      <c r="K56" s="195">
        <v>1533239.4745980001</v>
      </c>
      <c r="L56" s="156">
        <v>4472</v>
      </c>
      <c r="P56" s="44">
        <f t="shared" si="0"/>
        <v>55</v>
      </c>
      <c r="AE56" s="76"/>
    </row>
    <row r="57" spans="1:31">
      <c r="A57" s="46">
        <v>40026</v>
      </c>
      <c r="B57" s="138">
        <v>43</v>
      </c>
      <c r="C57" s="138">
        <v>48.099999999999994</v>
      </c>
      <c r="D57" s="138">
        <v>113.7</v>
      </c>
      <c r="E57" s="138">
        <v>0</v>
      </c>
      <c r="F57" s="138">
        <v>320</v>
      </c>
      <c r="G57" s="156">
        <v>31</v>
      </c>
      <c r="H57" s="138">
        <v>643</v>
      </c>
      <c r="I57" s="138">
        <v>135.83393482866074</v>
      </c>
      <c r="J57" s="195">
        <v>103961.05577439384</v>
      </c>
      <c r="K57" s="195">
        <v>1842378.4883010001</v>
      </c>
      <c r="L57" s="156">
        <v>4479</v>
      </c>
      <c r="P57" s="44">
        <f t="shared" si="0"/>
        <v>56</v>
      </c>
      <c r="S57" s="75"/>
      <c r="V57" s="75"/>
      <c r="X57" s="75"/>
      <c r="Y57" s="75"/>
      <c r="Z57" s="75"/>
      <c r="AA57" s="75"/>
      <c r="AB57" s="75"/>
      <c r="AC57" s="75"/>
      <c r="AD57" s="75"/>
      <c r="AE57" s="76"/>
    </row>
    <row r="58" spans="1:31">
      <c r="A58" s="46">
        <v>40057</v>
      </c>
      <c r="B58" s="138">
        <v>110.2</v>
      </c>
      <c r="C58" s="138">
        <v>7.5</v>
      </c>
      <c r="D58" s="138">
        <v>113.8</v>
      </c>
      <c r="E58" s="138">
        <v>1</v>
      </c>
      <c r="F58" s="138">
        <v>336</v>
      </c>
      <c r="G58" s="156">
        <v>30</v>
      </c>
      <c r="H58" s="138">
        <v>643.29999999999995</v>
      </c>
      <c r="I58" s="138">
        <v>135.46628717329455</v>
      </c>
      <c r="J58" s="195">
        <v>109194.12652835588</v>
      </c>
      <c r="K58" s="195">
        <v>2152613.2186909998</v>
      </c>
      <c r="L58" s="156">
        <v>4504</v>
      </c>
      <c r="P58" s="44">
        <f t="shared" si="0"/>
        <v>57</v>
      </c>
      <c r="S58" s="75"/>
      <c r="V58" s="75"/>
      <c r="X58" s="75"/>
      <c r="Y58" s="75"/>
      <c r="Z58" s="75"/>
      <c r="AA58" s="75"/>
      <c r="AB58" s="75"/>
      <c r="AC58" s="75"/>
      <c r="AD58" s="75"/>
      <c r="AE58" s="76"/>
    </row>
    <row r="59" spans="1:31">
      <c r="A59" s="46">
        <v>40087</v>
      </c>
      <c r="B59" s="138">
        <v>345.2999999999999</v>
      </c>
      <c r="C59" s="138">
        <v>0</v>
      </c>
      <c r="D59" s="138">
        <v>113.9</v>
      </c>
      <c r="E59" s="138">
        <v>1</v>
      </c>
      <c r="F59" s="138">
        <v>336</v>
      </c>
      <c r="G59" s="156">
        <v>31</v>
      </c>
      <c r="H59" s="138">
        <v>644.9</v>
      </c>
      <c r="I59" s="138">
        <v>135.09963459179312</v>
      </c>
      <c r="J59" s="195">
        <v>114427.19728231791</v>
      </c>
      <c r="K59" s="195">
        <v>2250006.4296710002</v>
      </c>
      <c r="L59" s="156">
        <v>4506</v>
      </c>
      <c r="P59" s="44">
        <f t="shared" si="0"/>
        <v>58</v>
      </c>
      <c r="AE59" s="76"/>
    </row>
    <row r="60" spans="1:31">
      <c r="A60" s="46">
        <v>40118</v>
      </c>
      <c r="B60" s="138">
        <v>396.19999999999993</v>
      </c>
      <c r="C60" s="138">
        <v>0</v>
      </c>
      <c r="D60" s="138">
        <v>114.6</v>
      </c>
      <c r="E60" s="138">
        <v>1</v>
      </c>
      <c r="F60" s="138">
        <v>320</v>
      </c>
      <c r="G60" s="156">
        <v>30</v>
      </c>
      <c r="H60" s="138">
        <v>642.20000000000005</v>
      </c>
      <c r="I60" s="138">
        <v>134.733974390893</v>
      </c>
      <c r="J60" s="195">
        <v>119660.26803627994</v>
      </c>
      <c r="K60" s="195">
        <v>2214423.3852000004</v>
      </c>
      <c r="L60" s="156">
        <v>4518</v>
      </c>
      <c r="P60" s="44">
        <f t="shared" si="0"/>
        <v>59</v>
      </c>
      <c r="AE60" s="76"/>
    </row>
    <row r="61" spans="1:31">
      <c r="A61" s="46">
        <v>40148</v>
      </c>
      <c r="B61" s="138">
        <v>698.59999999999991</v>
      </c>
      <c r="C61" s="138">
        <v>0</v>
      </c>
      <c r="D61" s="138">
        <v>114.1</v>
      </c>
      <c r="E61" s="138">
        <v>0</v>
      </c>
      <c r="F61" s="138">
        <v>352</v>
      </c>
      <c r="G61" s="156">
        <v>31</v>
      </c>
      <c r="H61" s="138">
        <v>639.1</v>
      </c>
      <c r="I61" s="138">
        <v>134.36930388462019</v>
      </c>
      <c r="J61" s="195">
        <v>124893.33879024198</v>
      </c>
      <c r="K61" s="195">
        <v>1953856.9327810002</v>
      </c>
      <c r="L61" s="156">
        <v>4514</v>
      </c>
      <c r="P61" s="44">
        <f t="shared" si="0"/>
        <v>60</v>
      </c>
      <c r="AE61" s="76"/>
    </row>
    <row r="62" spans="1:31">
      <c r="A62" s="46">
        <v>40179</v>
      </c>
      <c r="B62" s="138">
        <v>791.5</v>
      </c>
      <c r="C62" s="138">
        <v>0</v>
      </c>
      <c r="D62" s="138">
        <v>114.5</v>
      </c>
      <c r="E62" s="138">
        <v>0</v>
      </c>
      <c r="F62" s="138">
        <v>320</v>
      </c>
      <c r="G62" s="156">
        <v>31</v>
      </c>
      <c r="H62" s="138">
        <v>633.6</v>
      </c>
      <c r="I62" s="138">
        <v>134.73334561620703</v>
      </c>
      <c r="J62" s="195">
        <v>123708.66878762332</v>
      </c>
      <c r="K62" s="195">
        <v>2212166.7093240004</v>
      </c>
      <c r="L62" s="156">
        <v>4515</v>
      </c>
      <c r="P62" s="44">
        <f t="shared" si="0"/>
        <v>61</v>
      </c>
      <c r="AE62" s="76"/>
    </row>
    <row r="63" spans="1:31">
      <c r="A63" s="46">
        <v>40210</v>
      </c>
      <c r="B63" s="138">
        <v>680.1</v>
      </c>
      <c r="C63" s="138">
        <v>0</v>
      </c>
      <c r="D63" s="138">
        <v>115.1</v>
      </c>
      <c r="E63" s="138">
        <v>0</v>
      </c>
      <c r="F63" s="138">
        <v>304</v>
      </c>
      <c r="G63" s="156">
        <v>28</v>
      </c>
      <c r="H63" s="138">
        <v>630.5</v>
      </c>
      <c r="I63" s="138">
        <v>135.09837363244745</v>
      </c>
      <c r="J63" s="195">
        <v>122523.99878500466</v>
      </c>
      <c r="K63" s="195">
        <v>1973695.1362700001</v>
      </c>
      <c r="L63" s="156">
        <v>4517</v>
      </c>
      <c r="P63" s="44">
        <f t="shared" si="0"/>
        <v>62</v>
      </c>
      <c r="AE63" s="76"/>
    </row>
    <row r="64" spans="1:31">
      <c r="A64" s="46">
        <v>40238</v>
      </c>
      <c r="B64" s="138">
        <v>504.69999999999987</v>
      </c>
      <c r="C64" s="138">
        <v>0</v>
      </c>
      <c r="D64" s="138">
        <v>115.3</v>
      </c>
      <c r="E64" s="138">
        <v>1</v>
      </c>
      <c r="F64" s="138">
        <v>368</v>
      </c>
      <c r="G64" s="156">
        <v>31</v>
      </c>
      <c r="H64" s="138">
        <v>627.5</v>
      </c>
      <c r="I64" s="138">
        <v>135.46439060544563</v>
      </c>
      <c r="J64" s="195">
        <v>121339.328782386</v>
      </c>
      <c r="K64" s="195">
        <v>2333569.5676020002</v>
      </c>
      <c r="L64" s="156">
        <v>4510</v>
      </c>
      <c r="P64" s="44">
        <f t="shared" si="0"/>
        <v>63</v>
      </c>
      <c r="AE64" s="76"/>
    </row>
    <row r="65" spans="1:31">
      <c r="A65" s="46">
        <v>40269</v>
      </c>
      <c r="B65" s="138">
        <v>273.20000000000005</v>
      </c>
      <c r="C65" s="138">
        <v>1</v>
      </c>
      <c r="D65" s="138">
        <v>115.7</v>
      </c>
      <c r="E65" s="138">
        <v>1</v>
      </c>
      <c r="F65" s="138">
        <v>320</v>
      </c>
      <c r="G65" s="156">
        <v>30</v>
      </c>
      <c r="H65" s="138">
        <v>631.6</v>
      </c>
      <c r="I65" s="138">
        <v>135.83139921454512</v>
      </c>
      <c r="J65" s="195">
        <v>120154.65877976734</v>
      </c>
      <c r="K65" s="195">
        <v>2176410.2768590003</v>
      </c>
      <c r="L65" s="156">
        <v>4520</v>
      </c>
      <c r="P65" s="44">
        <f t="shared" si="0"/>
        <v>64</v>
      </c>
      <c r="AE65" s="76"/>
    </row>
    <row r="66" spans="1:31">
      <c r="A66" s="46">
        <v>40299</v>
      </c>
      <c r="B66" s="138">
        <v>148.19999999999996</v>
      </c>
      <c r="C66" s="138">
        <v>24</v>
      </c>
      <c r="D66" s="138">
        <v>116.2</v>
      </c>
      <c r="E66" s="138">
        <v>1</v>
      </c>
      <c r="F66" s="138">
        <v>320</v>
      </c>
      <c r="G66" s="156">
        <v>31</v>
      </c>
      <c r="H66" s="138">
        <v>641.5</v>
      </c>
      <c r="I66" s="138">
        <v>136.19940214634852</v>
      </c>
      <c r="J66" s="195">
        <v>118969.98877714868</v>
      </c>
      <c r="K66" s="195">
        <v>2343664.320179</v>
      </c>
      <c r="L66" s="156">
        <v>4531</v>
      </c>
      <c r="P66" s="44">
        <f t="shared" si="0"/>
        <v>65</v>
      </c>
      <c r="AE66" s="76"/>
    </row>
    <row r="67" spans="1:31">
      <c r="A67" s="46">
        <v>40330</v>
      </c>
      <c r="B67" s="138">
        <v>55.233333333333327</v>
      </c>
      <c r="C67" s="138">
        <v>18.7</v>
      </c>
      <c r="D67" s="138">
        <v>116</v>
      </c>
      <c r="E67" s="138">
        <v>0</v>
      </c>
      <c r="F67" s="138">
        <v>352</v>
      </c>
      <c r="G67" s="156">
        <v>30</v>
      </c>
      <c r="H67" s="138">
        <v>657.2</v>
      </c>
      <c r="I67" s="138">
        <v>136.56840209473719</v>
      </c>
      <c r="J67" s="195">
        <v>117785.31877453002</v>
      </c>
      <c r="K67" s="195">
        <v>2300956.25526</v>
      </c>
      <c r="L67" s="156">
        <v>4527</v>
      </c>
      <c r="P67" s="44">
        <f t="shared" si="0"/>
        <v>66</v>
      </c>
      <c r="AE67" s="76"/>
    </row>
    <row r="68" spans="1:31">
      <c r="A68" s="46">
        <v>40360</v>
      </c>
      <c r="B68" s="138">
        <v>12.7</v>
      </c>
      <c r="C68" s="138">
        <v>89.7</v>
      </c>
      <c r="D68" s="138">
        <v>117</v>
      </c>
      <c r="E68" s="138">
        <v>0</v>
      </c>
      <c r="F68" s="138">
        <v>336</v>
      </c>
      <c r="G68" s="156">
        <v>31</v>
      </c>
      <c r="H68" s="138">
        <v>669.8</v>
      </c>
      <c r="I68" s="138">
        <v>136.93840176089088</v>
      </c>
      <c r="J68" s="195">
        <v>116600.64877191136</v>
      </c>
      <c r="K68" s="195">
        <v>2325624.3511150004</v>
      </c>
      <c r="L68" s="156">
        <v>4530</v>
      </c>
      <c r="P68" s="44">
        <f t="shared" si="0"/>
        <v>67</v>
      </c>
      <c r="AE68" s="74"/>
    </row>
    <row r="69" spans="1:31">
      <c r="A69" s="46">
        <v>40391</v>
      </c>
      <c r="B69" s="138">
        <v>19.299999999999997</v>
      </c>
      <c r="C69" s="138">
        <v>82.000000000000014</v>
      </c>
      <c r="D69" s="138">
        <v>117</v>
      </c>
      <c r="E69" s="138">
        <v>0</v>
      </c>
      <c r="F69" s="138">
        <v>336</v>
      </c>
      <c r="G69" s="156">
        <v>31</v>
      </c>
      <c r="H69" s="138">
        <v>672</v>
      </c>
      <c r="I69" s="138">
        <v>137.30940385330757</v>
      </c>
      <c r="J69" s="195">
        <v>115415.97876929271</v>
      </c>
      <c r="K69" s="195">
        <v>2526907.8799120001</v>
      </c>
      <c r="L69" s="156">
        <v>4527</v>
      </c>
      <c r="P69" s="44">
        <f t="shared" ref="P69:P121" si="1">P68+1</f>
        <v>68</v>
      </c>
      <c r="AE69" s="74"/>
    </row>
    <row r="70" spans="1:31">
      <c r="A70" s="46">
        <v>40422</v>
      </c>
      <c r="B70" s="138">
        <v>137</v>
      </c>
      <c r="C70" s="138">
        <v>15.5</v>
      </c>
      <c r="D70" s="138">
        <v>117.1</v>
      </c>
      <c r="E70" s="138">
        <v>1</v>
      </c>
      <c r="F70" s="138">
        <v>336</v>
      </c>
      <c r="G70" s="156">
        <v>30</v>
      </c>
      <c r="H70" s="138">
        <v>665.1</v>
      </c>
      <c r="I70" s="138">
        <v>137.68141108782325</v>
      </c>
      <c r="J70" s="195">
        <v>114231.30876667405</v>
      </c>
      <c r="K70" s="195">
        <v>2397723.7673220006</v>
      </c>
      <c r="L70" s="156">
        <v>4524</v>
      </c>
      <c r="P70" s="44">
        <f t="shared" si="1"/>
        <v>69</v>
      </c>
      <c r="AE70" s="74"/>
    </row>
    <row r="71" spans="1:31">
      <c r="A71" s="46">
        <v>40452</v>
      </c>
      <c r="B71" s="138">
        <v>300.99999999999994</v>
      </c>
      <c r="C71" s="138">
        <v>0</v>
      </c>
      <c r="D71" s="138">
        <v>117.8</v>
      </c>
      <c r="E71" s="138">
        <v>1</v>
      </c>
      <c r="F71" s="138">
        <v>320</v>
      </c>
      <c r="G71" s="156">
        <v>31</v>
      </c>
      <c r="H71" s="138">
        <v>657.2</v>
      </c>
      <c r="I71" s="138">
        <v>138.0544261876318</v>
      </c>
      <c r="J71" s="195">
        <v>113046.63876405539</v>
      </c>
      <c r="K71" s="195">
        <v>2469206.2256940003</v>
      </c>
      <c r="L71" s="156">
        <v>4525</v>
      </c>
      <c r="P71" s="44">
        <f t="shared" si="1"/>
        <v>70</v>
      </c>
      <c r="S71" s="75"/>
      <c r="U71" s="75"/>
      <c r="V71" s="75"/>
      <c r="X71" s="75"/>
      <c r="Y71" s="75"/>
      <c r="Z71" s="75"/>
      <c r="AA71" s="75"/>
      <c r="AB71" s="75"/>
      <c r="AC71" s="75"/>
      <c r="AD71" s="75"/>
      <c r="AE71" s="74"/>
    </row>
    <row r="72" spans="1:31">
      <c r="A72" s="46">
        <v>40483</v>
      </c>
      <c r="B72" s="138">
        <v>439.26666666666659</v>
      </c>
      <c r="C72" s="138">
        <v>0</v>
      </c>
      <c r="D72" s="138">
        <v>118</v>
      </c>
      <c r="E72" s="138">
        <v>1</v>
      </c>
      <c r="F72" s="138">
        <v>336</v>
      </c>
      <c r="G72" s="156">
        <v>30</v>
      </c>
      <c r="H72" s="138">
        <v>655.20000000000005</v>
      </c>
      <c r="I72" s="138">
        <v>138.42845188330503</v>
      </c>
      <c r="J72" s="195">
        <v>111861.96876143673</v>
      </c>
      <c r="K72" s="195">
        <v>2399218.9846690004</v>
      </c>
      <c r="L72" s="156">
        <v>4542</v>
      </c>
      <c r="P72" s="44">
        <f t="shared" si="1"/>
        <v>71</v>
      </c>
      <c r="S72" s="75"/>
      <c r="U72" s="75"/>
      <c r="V72" s="75"/>
      <c r="X72" s="75"/>
      <c r="Y72" s="75"/>
      <c r="Z72" s="75"/>
      <c r="AA72" s="75"/>
      <c r="AB72" s="75"/>
      <c r="AC72" s="75"/>
      <c r="AD72" s="75"/>
      <c r="AE72" s="74"/>
    </row>
    <row r="73" spans="1:31">
      <c r="A73" s="46">
        <v>40513</v>
      </c>
      <c r="B73" s="138">
        <v>744.29999999999984</v>
      </c>
      <c r="C73" s="138">
        <v>0</v>
      </c>
      <c r="D73" s="138">
        <v>117.9</v>
      </c>
      <c r="E73" s="138">
        <v>0</v>
      </c>
      <c r="F73" s="138">
        <v>368</v>
      </c>
      <c r="G73" s="156">
        <v>31</v>
      </c>
      <c r="H73" s="138">
        <v>653.29999999999995</v>
      </c>
      <c r="I73" s="138">
        <v>138.80349091281266</v>
      </c>
      <c r="J73" s="195">
        <v>110677.29875881807</v>
      </c>
      <c r="K73" s="195">
        <v>2171049.350327</v>
      </c>
      <c r="L73" s="156">
        <v>4542</v>
      </c>
      <c r="P73" s="44">
        <f t="shared" si="1"/>
        <v>72</v>
      </c>
      <c r="AE73" s="74"/>
    </row>
    <row r="74" spans="1:31">
      <c r="A74" s="46">
        <v>40544</v>
      </c>
      <c r="B74" s="138">
        <v>866.5</v>
      </c>
      <c r="C74" s="138">
        <v>0</v>
      </c>
      <c r="D74" s="138">
        <v>117.8</v>
      </c>
      <c r="E74" s="138">
        <v>0</v>
      </c>
      <c r="F74" s="138">
        <v>336</v>
      </c>
      <c r="G74" s="156">
        <v>31</v>
      </c>
      <c r="H74" s="138">
        <v>649.29999999999995</v>
      </c>
      <c r="I74" s="138">
        <v>139.00999795379184</v>
      </c>
      <c r="J74" s="195">
        <v>112936.69543007608</v>
      </c>
      <c r="K74" s="195">
        <v>2435983.5518069998</v>
      </c>
      <c r="L74" s="156">
        <v>4554</v>
      </c>
      <c r="P74" s="44">
        <f t="shared" si="1"/>
        <v>73</v>
      </c>
      <c r="AE74" s="74"/>
    </row>
    <row r="75" spans="1:31">
      <c r="A75" s="46">
        <v>40575</v>
      </c>
      <c r="B75" s="138">
        <v>720.4000000000002</v>
      </c>
      <c r="C75" s="138">
        <v>0</v>
      </c>
      <c r="D75" s="138">
        <v>118</v>
      </c>
      <c r="E75" s="138">
        <v>0</v>
      </c>
      <c r="F75" s="138">
        <v>304</v>
      </c>
      <c r="G75" s="156">
        <v>28</v>
      </c>
      <c r="H75" s="138">
        <v>651.20000000000005</v>
      </c>
      <c r="I75" s="138">
        <v>139.21681222881602</v>
      </c>
      <c r="J75" s="195">
        <v>115196.0921013341</v>
      </c>
      <c r="K75" s="195">
        <v>2335707.1743069999</v>
      </c>
      <c r="L75" s="156">
        <v>4542</v>
      </c>
      <c r="P75" s="44">
        <f t="shared" si="1"/>
        <v>74</v>
      </c>
      <c r="AE75" s="74"/>
    </row>
    <row r="76" spans="1:31">
      <c r="A76" s="46">
        <v>40603</v>
      </c>
      <c r="B76" s="138">
        <v>660.1</v>
      </c>
      <c r="C76" s="138">
        <v>0</v>
      </c>
      <c r="D76" s="138">
        <v>119.4</v>
      </c>
      <c r="E76" s="138">
        <v>1</v>
      </c>
      <c r="F76" s="138">
        <v>368</v>
      </c>
      <c r="G76" s="156">
        <v>31</v>
      </c>
      <c r="H76" s="138">
        <v>657.1</v>
      </c>
      <c r="I76" s="138">
        <v>139.42393419497739</v>
      </c>
      <c r="J76" s="195">
        <v>117455.48877259211</v>
      </c>
      <c r="K76" s="195">
        <v>2656453.5331100002</v>
      </c>
      <c r="L76" s="156">
        <v>4545</v>
      </c>
      <c r="P76" s="44">
        <f t="shared" si="1"/>
        <v>75</v>
      </c>
      <c r="AE76" s="74"/>
    </row>
    <row r="77" spans="1:31">
      <c r="A77" s="46">
        <v>40634</v>
      </c>
      <c r="B77" s="138">
        <v>379.3</v>
      </c>
      <c r="C77" s="138">
        <v>0</v>
      </c>
      <c r="D77" s="138">
        <v>119.9</v>
      </c>
      <c r="E77" s="138">
        <v>1</v>
      </c>
      <c r="F77" s="138">
        <v>320</v>
      </c>
      <c r="G77" s="156">
        <v>30</v>
      </c>
      <c r="H77" s="138">
        <v>666.4</v>
      </c>
      <c r="I77" s="138">
        <v>139.63136431004824</v>
      </c>
      <c r="J77" s="195">
        <v>119714.88544385013</v>
      </c>
      <c r="K77" s="195">
        <v>2129747.4335800004</v>
      </c>
      <c r="L77" s="156">
        <v>4550</v>
      </c>
      <c r="P77" s="44">
        <f t="shared" si="1"/>
        <v>76</v>
      </c>
      <c r="AE77" s="74"/>
    </row>
    <row r="78" spans="1:31">
      <c r="A78" s="46">
        <v>40664</v>
      </c>
      <c r="B78" s="138">
        <v>168.09999999999997</v>
      </c>
      <c r="C78" s="138">
        <v>12.8</v>
      </c>
      <c r="D78" s="138">
        <v>120.9</v>
      </c>
      <c r="E78" s="138">
        <v>1</v>
      </c>
      <c r="F78" s="138">
        <v>336</v>
      </c>
      <c r="G78" s="156">
        <v>31</v>
      </c>
      <c r="H78" s="138">
        <v>671.5</v>
      </c>
      <c r="I78" s="138">
        <v>139.83910303248186</v>
      </c>
      <c r="J78" s="195">
        <v>121974.28211510814</v>
      </c>
      <c r="K78" s="195">
        <v>2308697.2706329999</v>
      </c>
      <c r="L78" s="156">
        <v>4541</v>
      </c>
      <c r="P78" s="44">
        <f t="shared" si="1"/>
        <v>77</v>
      </c>
      <c r="AE78" s="74"/>
    </row>
    <row r="79" spans="1:31">
      <c r="A79" s="46">
        <v>40695</v>
      </c>
      <c r="B79" s="138">
        <v>64.099999999999994</v>
      </c>
      <c r="C79" s="138">
        <v>16.400000000000002</v>
      </c>
      <c r="D79" s="138">
        <v>120.2</v>
      </c>
      <c r="E79" s="138">
        <v>0</v>
      </c>
      <c r="F79" s="138">
        <v>352</v>
      </c>
      <c r="G79" s="156">
        <v>30</v>
      </c>
      <c r="H79" s="138">
        <v>681.8</v>
      </c>
      <c r="I79" s="138">
        <v>140.0471508214136</v>
      </c>
      <c r="J79" s="195">
        <v>124233.67878636616</v>
      </c>
      <c r="K79" s="195">
        <v>2359470.2738489998</v>
      </c>
      <c r="L79" s="156">
        <v>4553</v>
      </c>
      <c r="P79" s="44">
        <f t="shared" si="1"/>
        <v>78</v>
      </c>
      <c r="AE79" s="74"/>
    </row>
    <row r="80" spans="1:31">
      <c r="A80" s="46">
        <v>40725</v>
      </c>
      <c r="B80" s="138">
        <v>3.7</v>
      </c>
      <c r="C80" s="138">
        <v>104.29999999999998</v>
      </c>
      <c r="D80" s="138">
        <v>120.5</v>
      </c>
      <c r="E80" s="138">
        <v>0</v>
      </c>
      <c r="F80" s="138">
        <v>320</v>
      </c>
      <c r="G80" s="156">
        <v>31</v>
      </c>
      <c r="H80" s="138">
        <v>691.5</v>
      </c>
      <c r="I80" s="138">
        <v>140.25550813666194</v>
      </c>
      <c r="J80" s="195">
        <v>126493.07545762417</v>
      </c>
      <c r="K80" s="195">
        <v>2118772.1319050002</v>
      </c>
      <c r="L80" s="156">
        <v>4559</v>
      </c>
      <c r="P80" s="44">
        <f t="shared" si="1"/>
        <v>79</v>
      </c>
      <c r="AE80" s="74"/>
    </row>
    <row r="81" spans="1:31">
      <c r="A81" s="46">
        <v>40756</v>
      </c>
      <c r="B81" s="138">
        <v>13.6</v>
      </c>
      <c r="C81" s="138">
        <v>53.300000000000004</v>
      </c>
      <c r="D81" s="138">
        <v>120.6</v>
      </c>
      <c r="E81" s="138">
        <v>0</v>
      </c>
      <c r="F81" s="138">
        <v>368</v>
      </c>
      <c r="G81" s="156">
        <v>31</v>
      </c>
      <c r="H81" s="138">
        <v>694.9</v>
      </c>
      <c r="I81" s="138">
        <v>140.46417543872948</v>
      </c>
      <c r="J81" s="195">
        <v>128752.47212888219</v>
      </c>
      <c r="K81" s="195">
        <v>2641947.9038030002</v>
      </c>
      <c r="L81" s="156">
        <v>4561</v>
      </c>
      <c r="P81" s="44">
        <f t="shared" si="1"/>
        <v>80</v>
      </c>
      <c r="AE81" s="74"/>
    </row>
    <row r="82" spans="1:31">
      <c r="A82" s="46">
        <v>40787</v>
      </c>
      <c r="B82" s="138">
        <v>106.33333333333331</v>
      </c>
      <c r="C82" s="138">
        <v>20.7</v>
      </c>
      <c r="D82" s="138">
        <v>121.1</v>
      </c>
      <c r="E82" s="138">
        <v>1</v>
      </c>
      <c r="F82" s="138">
        <v>336</v>
      </c>
      <c r="G82" s="156">
        <v>30</v>
      </c>
      <c r="H82" s="138">
        <v>688.6</v>
      </c>
      <c r="I82" s="138">
        <v>140.67315318880387</v>
      </c>
      <c r="J82" s="195">
        <v>131011.8688001402</v>
      </c>
      <c r="K82" s="195">
        <v>2553254.9056429998</v>
      </c>
      <c r="L82" s="156">
        <v>4552</v>
      </c>
      <c r="P82" s="44">
        <f t="shared" si="1"/>
        <v>81</v>
      </c>
      <c r="AE82" s="74"/>
    </row>
    <row r="83" spans="1:31">
      <c r="A83" s="46">
        <v>40817</v>
      </c>
      <c r="B83" s="138">
        <v>276.60000000000008</v>
      </c>
      <c r="C83" s="138">
        <v>0.3</v>
      </c>
      <c r="D83" s="138">
        <v>121</v>
      </c>
      <c r="E83" s="138">
        <v>1</v>
      </c>
      <c r="F83" s="138">
        <v>320</v>
      </c>
      <c r="G83" s="156">
        <v>31</v>
      </c>
      <c r="H83" s="138">
        <v>682.2</v>
      </c>
      <c r="I83" s="138">
        <v>140.88244184875893</v>
      </c>
      <c r="J83" s="195">
        <v>133271.26547139822</v>
      </c>
      <c r="K83" s="195">
        <v>2742885.9288609996</v>
      </c>
      <c r="L83" s="156">
        <v>4558</v>
      </c>
      <c r="P83" s="44">
        <f t="shared" si="1"/>
        <v>82</v>
      </c>
      <c r="AE83" s="74"/>
    </row>
    <row r="84" spans="1:31">
      <c r="A84" s="46">
        <v>40848</v>
      </c>
      <c r="B84" s="138">
        <v>399.39999999999992</v>
      </c>
      <c r="C84" s="138">
        <v>0</v>
      </c>
      <c r="D84" s="138">
        <v>121</v>
      </c>
      <c r="E84" s="138">
        <v>1</v>
      </c>
      <c r="F84" s="138">
        <v>352</v>
      </c>
      <c r="G84" s="156">
        <v>30</v>
      </c>
      <c r="H84" s="138">
        <v>677</v>
      </c>
      <c r="I84" s="138">
        <v>141.09204188115567</v>
      </c>
      <c r="J84" s="195">
        <v>135530.66214265622</v>
      </c>
      <c r="K84" s="195">
        <v>2504778.8600380002</v>
      </c>
      <c r="L84" s="156">
        <v>4556</v>
      </c>
      <c r="P84" s="44">
        <f t="shared" si="1"/>
        <v>83</v>
      </c>
      <c r="AE84" s="74"/>
    </row>
    <row r="85" spans="1:31">
      <c r="A85" s="46">
        <v>40878</v>
      </c>
      <c r="B85" s="138">
        <v>609.79999999999984</v>
      </c>
      <c r="C85" s="138">
        <v>0</v>
      </c>
      <c r="D85" s="138">
        <v>120.3</v>
      </c>
      <c r="E85" s="138">
        <v>0</v>
      </c>
      <c r="F85" s="138">
        <v>336</v>
      </c>
      <c r="G85" s="156">
        <v>31</v>
      </c>
      <c r="H85" s="138">
        <v>676.6</v>
      </c>
      <c r="I85" s="138">
        <v>141.3019537492433</v>
      </c>
      <c r="J85" s="195">
        <v>137790.05881391422</v>
      </c>
      <c r="K85" s="195">
        <v>2369546.6990390006</v>
      </c>
      <c r="L85" s="156">
        <v>4562</v>
      </c>
      <c r="P85" s="44">
        <f t="shared" si="1"/>
        <v>84</v>
      </c>
      <c r="AE85" s="74"/>
    </row>
    <row r="86" spans="1:31">
      <c r="A86" s="46">
        <v>40909</v>
      </c>
      <c r="B86" s="138">
        <v>694.59999999999991</v>
      </c>
      <c r="C86" s="138">
        <v>0</v>
      </c>
      <c r="D86" s="138">
        <v>120.6</v>
      </c>
      <c r="E86" s="138">
        <v>0</v>
      </c>
      <c r="F86" s="138">
        <v>336</v>
      </c>
      <c r="G86" s="156">
        <v>31</v>
      </c>
      <c r="H86" s="138">
        <v>670.9</v>
      </c>
      <c r="I86" s="138">
        <v>141.47737838913326</v>
      </c>
      <c r="J86" s="195">
        <v>140903.37068181208</v>
      </c>
      <c r="K86" s="195">
        <v>2658660.2125590001</v>
      </c>
      <c r="L86" s="156">
        <v>4562</v>
      </c>
      <c r="P86" s="44">
        <f t="shared" si="1"/>
        <v>85</v>
      </c>
      <c r="AE86" s="74"/>
    </row>
    <row r="87" spans="1:31">
      <c r="A87" s="46">
        <v>40940</v>
      </c>
      <c r="B87" s="138">
        <v>611.39999999999986</v>
      </c>
      <c r="C87" s="138">
        <v>0</v>
      </c>
      <c r="D87" s="138">
        <v>121.4</v>
      </c>
      <c r="E87" s="138">
        <v>0</v>
      </c>
      <c r="F87" s="138">
        <v>304</v>
      </c>
      <c r="G87" s="156">
        <v>29</v>
      </c>
      <c r="H87" s="138">
        <v>668.7</v>
      </c>
      <c r="I87" s="138">
        <v>141.65302081655881</v>
      </c>
      <c r="J87" s="195">
        <v>144016.68254970995</v>
      </c>
      <c r="K87" s="195">
        <v>2606185.7687710002</v>
      </c>
      <c r="L87" s="156">
        <v>4560</v>
      </c>
      <c r="P87" s="44">
        <f t="shared" si="1"/>
        <v>86</v>
      </c>
      <c r="AE87" s="74"/>
    </row>
    <row r="88" spans="1:31">
      <c r="A88" s="46">
        <v>40969</v>
      </c>
      <c r="B88" s="138">
        <v>388.69999999999987</v>
      </c>
      <c r="C88" s="138">
        <v>3.4000000000000004</v>
      </c>
      <c r="D88" s="138">
        <v>122</v>
      </c>
      <c r="E88" s="138">
        <v>1</v>
      </c>
      <c r="F88" s="138">
        <v>352</v>
      </c>
      <c r="G88" s="156">
        <v>31</v>
      </c>
      <c r="H88" s="138">
        <v>666</v>
      </c>
      <c r="I88" s="138">
        <v>141.82888130190051</v>
      </c>
      <c r="J88" s="195">
        <v>147129.99441760781</v>
      </c>
      <c r="K88" s="195">
        <v>2834712.3324520001</v>
      </c>
      <c r="L88" s="156">
        <v>4559</v>
      </c>
      <c r="P88" s="44">
        <f t="shared" si="1"/>
        <v>87</v>
      </c>
      <c r="AE88" s="74"/>
    </row>
    <row r="89" spans="1:31">
      <c r="A89" s="46">
        <v>41000</v>
      </c>
      <c r="B89" s="138">
        <v>399</v>
      </c>
      <c r="C89" s="138">
        <v>0</v>
      </c>
      <c r="D89" s="138">
        <v>122.4</v>
      </c>
      <c r="E89" s="138">
        <v>1</v>
      </c>
      <c r="F89" s="138">
        <v>304</v>
      </c>
      <c r="G89" s="156">
        <v>30</v>
      </c>
      <c r="H89" s="138">
        <v>667.4</v>
      </c>
      <c r="I89" s="138">
        <v>142.00496011587455</v>
      </c>
      <c r="J89" s="195">
        <v>150243.30628550568</v>
      </c>
      <c r="K89" s="195">
        <v>2633017.8764630002</v>
      </c>
      <c r="L89" s="156">
        <v>4567</v>
      </c>
      <c r="P89" s="44">
        <f t="shared" si="1"/>
        <v>88</v>
      </c>
      <c r="AE89" s="74"/>
    </row>
    <row r="90" spans="1:31">
      <c r="A90" s="46">
        <v>41030</v>
      </c>
      <c r="B90" s="138">
        <v>123.8</v>
      </c>
      <c r="C90" s="138">
        <v>17.400000000000002</v>
      </c>
      <c r="D90" s="138">
        <v>122.4</v>
      </c>
      <c r="E90" s="138">
        <v>1</v>
      </c>
      <c r="F90" s="138">
        <v>352</v>
      </c>
      <c r="G90" s="156">
        <v>31</v>
      </c>
      <c r="H90" s="138">
        <v>672.1</v>
      </c>
      <c r="I90" s="138">
        <v>142.18125752953327</v>
      </c>
      <c r="J90" s="195">
        <v>153356.61815340354</v>
      </c>
      <c r="K90" s="195">
        <v>2706007.481567</v>
      </c>
      <c r="L90" s="156">
        <v>4573</v>
      </c>
      <c r="P90" s="44">
        <f t="shared" si="1"/>
        <v>89</v>
      </c>
      <c r="AE90" s="74"/>
    </row>
    <row r="91" spans="1:31">
      <c r="A91" s="46">
        <v>41061</v>
      </c>
      <c r="B91" s="138">
        <v>56.4</v>
      </c>
      <c r="C91" s="138">
        <v>57.100000000000009</v>
      </c>
      <c r="D91" s="138">
        <v>121.6</v>
      </c>
      <c r="E91" s="138">
        <v>0</v>
      </c>
      <c r="F91" s="138">
        <v>336</v>
      </c>
      <c r="G91" s="156">
        <v>30</v>
      </c>
      <c r="H91" s="138">
        <v>678.4</v>
      </c>
      <c r="I91" s="138">
        <v>142.3577738142655</v>
      </c>
      <c r="J91" s="195">
        <v>156469.93002130141</v>
      </c>
      <c r="K91" s="195">
        <v>2685182.6911909999</v>
      </c>
      <c r="L91" s="156">
        <v>4573</v>
      </c>
      <c r="P91" s="44">
        <f t="shared" si="1"/>
        <v>90</v>
      </c>
      <c r="AE91" s="74"/>
    </row>
    <row r="92" spans="1:31">
      <c r="A92" s="46">
        <v>41091</v>
      </c>
      <c r="B92" s="138">
        <v>0.4</v>
      </c>
      <c r="C92" s="138">
        <v>94.000000000000028</v>
      </c>
      <c r="D92" s="138">
        <v>121.4</v>
      </c>
      <c r="E92" s="138">
        <v>0</v>
      </c>
      <c r="F92" s="138">
        <v>336</v>
      </c>
      <c r="G92" s="156">
        <v>31</v>
      </c>
      <c r="H92" s="138">
        <v>682</v>
      </c>
      <c r="I92" s="138">
        <v>142.53450924179697</v>
      </c>
      <c r="J92" s="195">
        <v>159583.24188919927</v>
      </c>
      <c r="K92" s="195">
        <v>2558192.6332300003</v>
      </c>
      <c r="L92" s="156">
        <v>4574</v>
      </c>
      <c r="P92" s="44">
        <f t="shared" si="1"/>
        <v>91</v>
      </c>
      <c r="AE92" s="74"/>
    </row>
    <row r="93" spans="1:31">
      <c r="A93" s="46">
        <v>41122</v>
      </c>
      <c r="B93" s="138">
        <v>22.5</v>
      </c>
      <c r="C93" s="138">
        <v>50.7</v>
      </c>
      <c r="D93" s="138">
        <v>121.8</v>
      </c>
      <c r="E93" s="138">
        <v>0</v>
      </c>
      <c r="F93" s="138">
        <v>352</v>
      </c>
      <c r="G93" s="156">
        <v>31</v>
      </c>
      <c r="H93" s="138">
        <v>678.5</v>
      </c>
      <c r="I93" s="138">
        <v>142.71146408419079</v>
      </c>
      <c r="J93" s="195">
        <v>162696.55375709714</v>
      </c>
      <c r="K93" s="195">
        <v>2997631.9113000003</v>
      </c>
      <c r="L93" s="156">
        <v>4584</v>
      </c>
      <c r="P93" s="44">
        <f t="shared" si="1"/>
        <v>92</v>
      </c>
      <c r="AE93" s="74"/>
    </row>
    <row r="94" spans="1:31">
      <c r="A94" s="46">
        <v>41153</v>
      </c>
      <c r="B94" s="138">
        <v>134.69999999999999</v>
      </c>
      <c r="C94" s="138">
        <v>15.300000000000002</v>
      </c>
      <c r="D94" s="138">
        <v>122</v>
      </c>
      <c r="E94" s="138">
        <v>1</v>
      </c>
      <c r="F94" s="138">
        <v>304</v>
      </c>
      <c r="G94" s="156">
        <v>30</v>
      </c>
      <c r="H94" s="138">
        <v>671.9</v>
      </c>
      <c r="I94" s="138">
        <v>142.8886386138478</v>
      </c>
      <c r="J94" s="195">
        <v>165809.865624995</v>
      </c>
      <c r="K94" s="195">
        <v>2565639.115832</v>
      </c>
      <c r="L94" s="156">
        <v>4576</v>
      </c>
      <c r="P94" s="44">
        <f t="shared" si="1"/>
        <v>93</v>
      </c>
      <c r="AE94" s="74"/>
    </row>
    <row r="95" spans="1:31">
      <c r="A95" s="46">
        <v>41183</v>
      </c>
      <c r="B95" s="138">
        <v>292.2</v>
      </c>
      <c r="C95" s="138">
        <v>0</v>
      </c>
      <c r="D95" s="138">
        <v>122.2</v>
      </c>
      <c r="E95" s="138">
        <v>1</v>
      </c>
      <c r="F95" s="138">
        <v>352</v>
      </c>
      <c r="G95" s="156">
        <v>31</v>
      </c>
      <c r="H95" s="138">
        <v>672.8</v>
      </c>
      <c r="I95" s="138">
        <v>143.06603310350707</v>
      </c>
      <c r="J95" s="195">
        <v>168923.17749289286</v>
      </c>
      <c r="K95" s="195">
        <v>2767217.1339120008</v>
      </c>
      <c r="L95" s="156">
        <v>4578</v>
      </c>
      <c r="P95" s="44">
        <f t="shared" si="1"/>
        <v>94</v>
      </c>
      <c r="AE95" s="74"/>
    </row>
    <row r="96" spans="1:31">
      <c r="A96" s="46">
        <v>41214</v>
      </c>
      <c r="B96" s="138">
        <v>505.72222222222223</v>
      </c>
      <c r="C96" s="138">
        <v>0</v>
      </c>
      <c r="D96" s="138">
        <v>121.9</v>
      </c>
      <c r="E96" s="138">
        <v>1</v>
      </c>
      <c r="F96" s="138">
        <v>336</v>
      </c>
      <c r="G96" s="156">
        <v>30</v>
      </c>
      <c r="H96" s="138">
        <v>676.8</v>
      </c>
      <c r="I96" s="138">
        <v>143.24364782624619</v>
      </c>
      <c r="J96" s="195">
        <v>172036.48936079073</v>
      </c>
      <c r="K96" s="195">
        <v>2460499.1847480005</v>
      </c>
      <c r="L96" s="156">
        <v>4590</v>
      </c>
      <c r="P96" s="44">
        <f t="shared" si="1"/>
        <v>95</v>
      </c>
      <c r="AE96" s="74"/>
    </row>
    <row r="97" spans="1:38">
      <c r="A97" s="46">
        <v>41244</v>
      </c>
      <c r="B97" s="138">
        <v>590.9</v>
      </c>
      <c r="C97" s="138">
        <v>0</v>
      </c>
      <c r="D97" s="138">
        <v>121.3</v>
      </c>
      <c r="E97" s="138">
        <v>0</v>
      </c>
      <c r="F97" s="138">
        <v>304</v>
      </c>
      <c r="G97" s="156">
        <v>31</v>
      </c>
      <c r="H97" s="138">
        <v>682.7</v>
      </c>
      <c r="I97" s="138">
        <v>143.42148305548193</v>
      </c>
      <c r="J97" s="195">
        <v>175149.80122868859</v>
      </c>
      <c r="K97" s="195">
        <v>2224568.0132280001</v>
      </c>
      <c r="L97" s="156">
        <v>4592</v>
      </c>
      <c r="P97" s="44">
        <f t="shared" si="1"/>
        <v>96</v>
      </c>
      <c r="AE97" s="74"/>
    </row>
    <row r="98" spans="1:38">
      <c r="A98" s="46">
        <v>41275</v>
      </c>
      <c r="B98" s="138">
        <v>703.36666666666667</v>
      </c>
      <c r="C98" s="138">
        <v>0</v>
      </c>
      <c r="D98" s="138">
        <v>121.3</v>
      </c>
      <c r="E98" s="138">
        <v>0</v>
      </c>
      <c r="F98" s="138">
        <v>352</v>
      </c>
      <c r="G98" s="156">
        <v>31</v>
      </c>
      <c r="H98" s="138">
        <v>681.6</v>
      </c>
      <c r="I98" s="138">
        <v>143.57593817988655</v>
      </c>
      <c r="J98" s="195">
        <v>177935.94626626265</v>
      </c>
      <c r="K98" s="195">
        <v>2663296.8486120007</v>
      </c>
      <c r="L98" s="156">
        <v>4599</v>
      </c>
      <c r="P98" s="44">
        <f t="shared" si="1"/>
        <v>97</v>
      </c>
      <c r="AE98" s="74"/>
    </row>
    <row r="99" spans="1:38">
      <c r="A99" s="46">
        <v>41306</v>
      </c>
      <c r="B99" s="138">
        <v>699.59999999999991</v>
      </c>
      <c r="C99" s="138">
        <v>0</v>
      </c>
      <c r="D99" s="138">
        <v>122.8</v>
      </c>
      <c r="E99" s="138">
        <v>0</v>
      </c>
      <c r="F99" s="138">
        <v>304</v>
      </c>
      <c r="G99" s="156">
        <v>28</v>
      </c>
      <c r="H99" s="138">
        <v>682.6</v>
      </c>
      <c r="I99" s="138">
        <v>143.7305596418924</v>
      </c>
      <c r="J99" s="195">
        <v>180722.0913038367</v>
      </c>
      <c r="K99" s="195">
        <v>2593943.3574000001</v>
      </c>
      <c r="L99" s="156">
        <v>4605</v>
      </c>
      <c r="P99" s="44">
        <f t="shared" si="1"/>
        <v>98</v>
      </c>
      <c r="AE99" s="74"/>
    </row>
    <row r="100" spans="1:38">
      <c r="A100" s="46">
        <v>41334</v>
      </c>
      <c r="B100" s="138">
        <v>649</v>
      </c>
      <c r="C100" s="138">
        <v>0</v>
      </c>
      <c r="D100" s="138">
        <v>123.2</v>
      </c>
      <c r="E100" s="138">
        <v>1</v>
      </c>
      <c r="F100" s="138">
        <v>320</v>
      </c>
      <c r="G100" s="156">
        <v>31</v>
      </c>
      <c r="H100" s="138">
        <v>683.6</v>
      </c>
      <c r="I100" s="138">
        <v>143.88534762063367</v>
      </c>
      <c r="J100" s="195">
        <v>183508.23634141075</v>
      </c>
      <c r="K100" s="195">
        <v>3306865.0994880004</v>
      </c>
      <c r="L100" s="156">
        <v>4600</v>
      </c>
      <c r="P100" s="44">
        <f t="shared" si="1"/>
        <v>99</v>
      </c>
      <c r="S100" s="75"/>
      <c r="AA100" s="75"/>
      <c r="AB100" s="75"/>
      <c r="AC100" s="75"/>
      <c r="AD100" s="75"/>
      <c r="AE100" s="74"/>
    </row>
    <row r="101" spans="1:38">
      <c r="A101" s="46">
        <v>41365</v>
      </c>
      <c r="B101" s="138">
        <v>414.2</v>
      </c>
      <c r="C101" s="138">
        <v>0</v>
      </c>
      <c r="D101" s="138">
        <v>122.9</v>
      </c>
      <c r="E101" s="138">
        <v>1</v>
      </c>
      <c r="F101" s="138">
        <v>336</v>
      </c>
      <c r="G101" s="156">
        <v>30</v>
      </c>
      <c r="H101" s="138">
        <v>685.4</v>
      </c>
      <c r="I101" s="138">
        <v>144.0403022954375</v>
      </c>
      <c r="J101" s="195">
        <v>186294.38137898481</v>
      </c>
      <c r="K101" s="195">
        <v>3534194.5913880002</v>
      </c>
      <c r="L101" s="156">
        <v>4603</v>
      </c>
      <c r="P101" s="44">
        <f t="shared" si="1"/>
        <v>100</v>
      </c>
      <c r="AE101" s="71"/>
    </row>
    <row r="102" spans="1:38">
      <c r="A102" s="46">
        <v>41395</v>
      </c>
      <c r="B102" s="138">
        <v>160.66666666666669</v>
      </c>
      <c r="C102" s="138">
        <v>18.7</v>
      </c>
      <c r="D102" s="138">
        <v>123</v>
      </c>
      <c r="E102" s="138">
        <v>1</v>
      </c>
      <c r="F102" s="138">
        <v>352</v>
      </c>
      <c r="G102" s="156">
        <v>31</v>
      </c>
      <c r="H102" s="138">
        <v>690.3</v>
      </c>
      <c r="I102" s="138">
        <v>144.19542384582417</v>
      </c>
      <c r="J102" s="195">
        <v>189080.52641655886</v>
      </c>
      <c r="K102" s="195">
        <v>3535885.3297200003</v>
      </c>
      <c r="L102" s="156">
        <v>4603</v>
      </c>
      <c r="P102" s="44">
        <f t="shared" si="1"/>
        <v>101</v>
      </c>
      <c r="AE102" s="71"/>
      <c r="AG102" s="75"/>
      <c r="AH102" s="75"/>
      <c r="AI102" s="75"/>
      <c r="AK102" s="75"/>
      <c r="AL102" s="75"/>
    </row>
    <row r="103" spans="1:38">
      <c r="A103" s="46">
        <v>41426</v>
      </c>
      <c r="B103" s="138">
        <v>67.399999999999991</v>
      </c>
      <c r="C103" s="138">
        <v>35.000000000000007</v>
      </c>
      <c r="D103" s="138">
        <v>123.2</v>
      </c>
      <c r="E103" s="138">
        <v>0</v>
      </c>
      <c r="F103" s="138">
        <v>320</v>
      </c>
      <c r="G103" s="156">
        <v>30</v>
      </c>
      <c r="H103" s="138">
        <v>696.7</v>
      </c>
      <c r="I103" s="138">
        <v>144.35071245150723</v>
      </c>
      <c r="J103" s="195">
        <v>191866.67145413291</v>
      </c>
      <c r="K103" s="195">
        <v>3252316.2123480006</v>
      </c>
      <c r="L103" s="156">
        <v>4601</v>
      </c>
      <c r="P103" s="44">
        <f t="shared" si="1"/>
        <v>102</v>
      </c>
      <c r="AE103" s="71"/>
      <c r="AG103" s="75"/>
      <c r="AH103" s="75"/>
      <c r="AK103" s="75"/>
      <c r="AL103" s="75"/>
    </row>
    <row r="104" spans="1:38">
      <c r="A104" s="46">
        <v>41456</v>
      </c>
      <c r="B104" s="138">
        <v>19.599999999999998</v>
      </c>
      <c r="C104" s="138">
        <v>75.899999999999991</v>
      </c>
      <c r="D104" s="138">
        <v>123.4</v>
      </c>
      <c r="E104" s="138">
        <v>0</v>
      </c>
      <c r="F104" s="138">
        <v>352</v>
      </c>
      <c r="G104" s="156">
        <v>31</v>
      </c>
      <c r="H104" s="138">
        <v>702.8</v>
      </c>
      <c r="I104" s="138">
        <v>144.50616829239382</v>
      </c>
      <c r="J104" s="195">
        <v>194652.81649170697</v>
      </c>
      <c r="K104" s="195">
        <v>3233445.7757040006</v>
      </c>
      <c r="L104" s="156">
        <v>4605</v>
      </c>
      <c r="P104" s="44">
        <f t="shared" si="1"/>
        <v>103</v>
      </c>
      <c r="AE104" s="71"/>
    </row>
    <row r="105" spans="1:38">
      <c r="A105" s="46">
        <v>41487</v>
      </c>
      <c r="B105" s="138">
        <v>33.9</v>
      </c>
      <c r="C105" s="138">
        <v>34.5</v>
      </c>
      <c r="D105" s="138">
        <v>123.4</v>
      </c>
      <c r="E105" s="138">
        <v>0</v>
      </c>
      <c r="F105" s="138">
        <v>336</v>
      </c>
      <c r="G105" s="156">
        <v>31</v>
      </c>
      <c r="H105" s="138">
        <v>701.4</v>
      </c>
      <c r="I105" s="138">
        <v>144.66179154858483</v>
      </c>
      <c r="J105" s="195">
        <v>197438.96152928102</v>
      </c>
      <c r="K105" s="195">
        <v>3561254.6667360002</v>
      </c>
      <c r="L105" s="156">
        <v>4608</v>
      </c>
      <c r="P105" s="44">
        <f t="shared" si="1"/>
        <v>104</v>
      </c>
      <c r="AE105" s="71"/>
    </row>
    <row r="106" spans="1:38">
      <c r="A106" s="46">
        <v>41518</v>
      </c>
      <c r="B106" s="138">
        <v>133.1</v>
      </c>
      <c r="C106" s="138">
        <v>17.2</v>
      </c>
      <c r="D106" s="138">
        <v>123.5</v>
      </c>
      <c r="E106" s="138">
        <v>1</v>
      </c>
      <c r="F106" s="138">
        <v>320</v>
      </c>
      <c r="G106" s="156">
        <v>30</v>
      </c>
      <c r="H106" s="138">
        <v>698.4</v>
      </c>
      <c r="I106" s="138">
        <v>144.81758240037504</v>
      </c>
      <c r="J106" s="195">
        <v>200225.10656685507</v>
      </c>
      <c r="K106" s="195">
        <v>3380656.6649640002</v>
      </c>
      <c r="L106" s="156">
        <v>4609</v>
      </c>
      <c r="P106" s="44">
        <f t="shared" si="1"/>
        <v>105</v>
      </c>
      <c r="AE106" s="71"/>
    </row>
    <row r="107" spans="1:38">
      <c r="A107" s="46">
        <v>41548</v>
      </c>
      <c r="B107" s="138">
        <v>270.68888888888893</v>
      </c>
      <c r="C107" s="138">
        <v>0</v>
      </c>
      <c r="D107" s="138">
        <v>123.3</v>
      </c>
      <c r="E107" s="138">
        <v>1</v>
      </c>
      <c r="F107" s="138">
        <v>352</v>
      </c>
      <c r="G107" s="156">
        <v>31</v>
      </c>
      <c r="H107" s="138">
        <v>698.4</v>
      </c>
      <c r="I107" s="138">
        <v>144.97354102825349</v>
      </c>
      <c r="J107" s="195">
        <v>203011.25160442913</v>
      </c>
      <c r="K107" s="195">
        <v>3717267.3247680007</v>
      </c>
      <c r="L107" s="156">
        <v>4619</v>
      </c>
      <c r="P107" s="44">
        <f t="shared" si="1"/>
        <v>106</v>
      </c>
      <c r="AE107" s="71"/>
    </row>
    <row r="108" spans="1:38">
      <c r="A108" s="46">
        <v>41579</v>
      </c>
      <c r="B108" s="138">
        <v>557.36666666666667</v>
      </c>
      <c r="C108" s="138">
        <v>0</v>
      </c>
      <c r="D108" s="138">
        <v>123.3</v>
      </c>
      <c r="E108" s="138">
        <v>1</v>
      </c>
      <c r="F108" s="138">
        <v>272</v>
      </c>
      <c r="G108" s="156">
        <v>30</v>
      </c>
      <c r="H108" s="138">
        <v>700</v>
      </c>
      <c r="I108" s="138">
        <v>145.12966761290355</v>
      </c>
      <c r="J108" s="195">
        <v>205797.39664200318</v>
      </c>
      <c r="K108" s="195">
        <v>3481016.5271160002</v>
      </c>
      <c r="L108" s="156">
        <v>4617</v>
      </c>
      <c r="P108" s="44">
        <f t="shared" si="1"/>
        <v>107</v>
      </c>
      <c r="AE108" s="71"/>
    </row>
    <row r="109" spans="1:38">
      <c r="A109" s="46">
        <v>41609</v>
      </c>
      <c r="B109" s="138">
        <v>767.19999999999993</v>
      </c>
      <c r="C109" s="138">
        <v>0</v>
      </c>
      <c r="D109" s="138">
        <v>123.1</v>
      </c>
      <c r="E109" s="138">
        <v>0</v>
      </c>
      <c r="F109" s="138">
        <v>320</v>
      </c>
      <c r="G109" s="156">
        <v>31</v>
      </c>
      <c r="H109" s="138">
        <v>695.4</v>
      </c>
      <c r="I109" s="138">
        <v>145.28596233520318</v>
      </c>
      <c r="J109" s="195">
        <v>208583.54167957723</v>
      </c>
      <c r="K109" s="195">
        <v>3058379.4052800001</v>
      </c>
      <c r="L109" s="156">
        <v>4629</v>
      </c>
      <c r="P109" s="44">
        <f t="shared" si="1"/>
        <v>108</v>
      </c>
      <c r="AE109" s="71"/>
    </row>
    <row r="110" spans="1:38">
      <c r="A110" s="46">
        <v>41640</v>
      </c>
      <c r="B110" s="138">
        <v>899.69999999999982</v>
      </c>
      <c r="C110" s="138">
        <v>0</v>
      </c>
      <c r="D110" s="138">
        <v>123.3</v>
      </c>
      <c r="E110" s="138">
        <v>0</v>
      </c>
      <c r="F110" s="138">
        <v>352</v>
      </c>
      <c r="G110" s="156">
        <v>31</v>
      </c>
      <c r="H110" s="138">
        <v>689.4</v>
      </c>
      <c r="I110" s="138">
        <v>145.53779794697661</v>
      </c>
      <c r="J110" s="195">
        <v>210650.99587268278</v>
      </c>
      <c r="K110" s="195">
        <v>3591070.4579280005</v>
      </c>
      <c r="L110" s="156">
        <v>4619</v>
      </c>
      <c r="P110" s="44">
        <f t="shared" si="1"/>
        <v>109</v>
      </c>
      <c r="AE110" s="71"/>
    </row>
    <row r="111" spans="1:38">
      <c r="A111" s="46">
        <v>41671</v>
      </c>
      <c r="B111" s="138">
        <v>820.9666666666667</v>
      </c>
      <c r="C111" s="138">
        <v>0</v>
      </c>
      <c r="D111" s="138">
        <v>124.6</v>
      </c>
      <c r="E111" s="138">
        <v>0</v>
      </c>
      <c r="F111" s="138">
        <v>304</v>
      </c>
      <c r="G111" s="156">
        <v>28</v>
      </c>
      <c r="H111" s="138">
        <v>682.3</v>
      </c>
      <c r="I111" s="138">
        <v>145.79007008526875</v>
      </c>
      <c r="J111" s="195">
        <v>212718.45006578832</v>
      </c>
      <c r="K111" s="195">
        <v>3355558.6677840007</v>
      </c>
      <c r="L111" s="156">
        <v>4628</v>
      </c>
      <c r="P111" s="44">
        <f t="shared" si="1"/>
        <v>110</v>
      </c>
      <c r="AE111" s="71"/>
    </row>
    <row r="112" spans="1:38">
      <c r="A112" s="46">
        <v>41699</v>
      </c>
      <c r="B112" s="138">
        <v>767.15555555555545</v>
      </c>
      <c r="C112" s="138">
        <v>0</v>
      </c>
      <c r="D112" s="138">
        <v>125.1</v>
      </c>
      <c r="E112" s="138">
        <v>1</v>
      </c>
      <c r="F112" s="138">
        <v>336</v>
      </c>
      <c r="G112" s="156">
        <v>31</v>
      </c>
      <c r="H112" s="138">
        <v>680.2</v>
      </c>
      <c r="I112" s="138">
        <v>146.04277950674546</v>
      </c>
      <c r="J112" s="195">
        <v>214785.90425889386</v>
      </c>
      <c r="K112" s="195">
        <v>3697221.5036640004</v>
      </c>
      <c r="L112" s="156">
        <v>4627</v>
      </c>
      <c r="P112" s="44">
        <f t="shared" si="1"/>
        <v>111</v>
      </c>
      <c r="AE112" s="71"/>
    </row>
    <row r="113" spans="1:38">
      <c r="A113" s="46">
        <v>41730</v>
      </c>
      <c r="B113" s="138">
        <v>423.06666666666666</v>
      </c>
      <c r="C113" s="138">
        <v>0</v>
      </c>
      <c r="D113" s="138">
        <v>125.9</v>
      </c>
      <c r="E113" s="138">
        <v>1</v>
      </c>
      <c r="F113" s="138">
        <v>320</v>
      </c>
      <c r="G113" s="156">
        <v>30</v>
      </c>
      <c r="H113" s="138">
        <v>679.4</v>
      </c>
      <c r="I113" s="138">
        <v>146.29592696938414</v>
      </c>
      <c r="J113" s="195">
        <v>216853.3584519994</v>
      </c>
      <c r="K113" s="195">
        <v>3495242.6493600006</v>
      </c>
      <c r="L113" s="156">
        <v>4623</v>
      </c>
      <c r="P113" s="44">
        <f t="shared" si="1"/>
        <v>112</v>
      </c>
      <c r="R113" s="72"/>
      <c r="S113" s="72"/>
      <c r="T113" s="72"/>
      <c r="U113" s="72"/>
      <c r="V113" s="72"/>
      <c r="W113" s="72"/>
      <c r="X113" s="72"/>
      <c r="Y113" s="72"/>
      <c r="Z113" s="72"/>
      <c r="AA113" s="72"/>
      <c r="AB113" s="72"/>
      <c r="AC113" s="72"/>
      <c r="AD113" s="72"/>
      <c r="AE113" s="71"/>
    </row>
    <row r="114" spans="1:38">
      <c r="A114" s="46">
        <v>41760</v>
      </c>
      <c r="B114" s="138">
        <v>185.6</v>
      </c>
      <c r="C114" s="138">
        <v>7.6000000000000005</v>
      </c>
      <c r="D114" s="138">
        <v>126.5</v>
      </c>
      <c r="E114" s="138">
        <v>1</v>
      </c>
      <c r="F114" s="138">
        <v>336</v>
      </c>
      <c r="G114" s="156">
        <v>31</v>
      </c>
      <c r="H114" s="138">
        <v>690</v>
      </c>
      <c r="I114" s="138">
        <v>146.54951323247604</v>
      </c>
      <c r="J114" s="195">
        <v>218920.81264510495</v>
      </c>
      <c r="K114" s="195">
        <v>3735523.0916520003</v>
      </c>
      <c r="L114" s="156">
        <v>4633</v>
      </c>
      <c r="P114" s="44">
        <f t="shared" si="1"/>
        <v>113</v>
      </c>
    </row>
    <row r="115" spans="1:38">
      <c r="A115" s="46">
        <v>41791</v>
      </c>
      <c r="B115" s="138">
        <v>35.999999999999993</v>
      </c>
      <c r="C115" s="138">
        <v>44</v>
      </c>
      <c r="D115" s="138">
        <v>126.9</v>
      </c>
      <c r="E115" s="138">
        <v>0</v>
      </c>
      <c r="F115" s="138">
        <v>336</v>
      </c>
      <c r="G115" s="156">
        <v>30</v>
      </c>
      <c r="H115" s="138">
        <v>704.4</v>
      </c>
      <c r="I115" s="138">
        <v>146.80353905662861</v>
      </c>
      <c r="J115" s="195">
        <v>220988.26683821049</v>
      </c>
      <c r="K115" s="195">
        <v>3380283.5016960003</v>
      </c>
      <c r="L115" s="156">
        <v>4634</v>
      </c>
      <c r="P115" s="44">
        <f t="shared" si="1"/>
        <v>114</v>
      </c>
    </row>
    <row r="116" spans="1:38">
      <c r="A116" s="46">
        <v>41821</v>
      </c>
      <c r="B116" s="138">
        <v>59.100000000000009</v>
      </c>
      <c r="C116" s="138">
        <v>25.700000000000003</v>
      </c>
      <c r="D116" s="138">
        <v>126.5</v>
      </c>
      <c r="E116" s="138">
        <v>0</v>
      </c>
      <c r="F116" s="138">
        <v>352</v>
      </c>
      <c r="G116" s="156">
        <v>31</v>
      </c>
      <c r="H116" s="138">
        <v>715.1</v>
      </c>
      <c r="I116" s="138">
        <v>147.05800520376766</v>
      </c>
      <c r="J116" s="195">
        <v>223055.72103131603</v>
      </c>
      <c r="K116" s="195">
        <v>3371786.3780880002</v>
      </c>
      <c r="L116" s="156">
        <v>4633</v>
      </c>
      <c r="P116" s="44">
        <f t="shared" si="1"/>
        <v>115</v>
      </c>
      <c r="AG116" s="130"/>
      <c r="AH116" s="130"/>
      <c r="AI116" s="130"/>
      <c r="AJ116" s="130"/>
      <c r="AK116" s="130"/>
      <c r="AL116" s="130"/>
    </row>
    <row r="117" spans="1:38">
      <c r="A117" s="46">
        <v>41852</v>
      </c>
      <c r="B117" s="138">
        <v>40.5</v>
      </c>
      <c r="C117" s="138">
        <v>32.400000000000006</v>
      </c>
      <c r="D117" s="138">
        <v>126.5</v>
      </c>
      <c r="E117" s="138">
        <v>0</v>
      </c>
      <c r="F117" s="138">
        <v>320</v>
      </c>
      <c r="G117" s="156">
        <v>31</v>
      </c>
      <c r="H117" s="138">
        <v>718.7</v>
      </c>
      <c r="I117" s="138">
        <v>147.31291243713977</v>
      </c>
      <c r="J117" s="195">
        <v>225123.17522442157</v>
      </c>
      <c r="K117" s="195">
        <v>3631166.4294000003</v>
      </c>
      <c r="L117" s="156">
        <v>4659</v>
      </c>
      <c r="P117" s="44">
        <f t="shared" si="1"/>
        <v>116</v>
      </c>
      <c r="AG117" s="130"/>
      <c r="AH117" s="130"/>
      <c r="AI117" s="130"/>
      <c r="AJ117" s="130"/>
      <c r="AK117" s="130"/>
      <c r="AL117" s="130"/>
    </row>
    <row r="118" spans="1:38">
      <c r="A118" s="46">
        <v>41883</v>
      </c>
      <c r="B118" s="138">
        <v>117.19999999999999</v>
      </c>
      <c r="C118" s="138">
        <v>12.399999999999999</v>
      </c>
      <c r="D118" s="138">
        <v>126.7</v>
      </c>
      <c r="E118" s="138">
        <v>1</v>
      </c>
      <c r="F118" s="138">
        <v>336</v>
      </c>
      <c r="G118" s="156">
        <v>30</v>
      </c>
      <c r="H118" s="138">
        <v>719.3</v>
      </c>
      <c r="I118" s="138">
        <v>147.56826152131447</v>
      </c>
      <c r="J118" s="195">
        <v>227190.62941752712</v>
      </c>
      <c r="K118" s="195">
        <v>3632293.7526000002</v>
      </c>
      <c r="L118" s="156">
        <v>4658</v>
      </c>
      <c r="P118" s="44">
        <f t="shared" si="1"/>
        <v>117</v>
      </c>
      <c r="AG118" s="130"/>
      <c r="AH118" s="130"/>
      <c r="AI118" s="130"/>
      <c r="AJ118" s="130"/>
      <c r="AK118" s="130"/>
      <c r="AL118" s="130"/>
    </row>
    <row r="119" spans="1:38">
      <c r="A119" s="46">
        <v>41913</v>
      </c>
      <c r="B119" s="138">
        <v>292.40000000000003</v>
      </c>
      <c r="C119" s="138">
        <v>0</v>
      </c>
      <c r="D119" s="138">
        <v>126.8</v>
      </c>
      <c r="E119" s="138">
        <v>1</v>
      </c>
      <c r="F119" s="138">
        <v>352</v>
      </c>
      <c r="G119" s="156">
        <v>31</v>
      </c>
      <c r="H119" s="138">
        <v>723.5</v>
      </c>
      <c r="I119" s="138">
        <v>147.82405322218656</v>
      </c>
      <c r="J119" s="195">
        <v>229258.08361063266</v>
      </c>
      <c r="K119" s="195">
        <v>3765533.1746400003</v>
      </c>
      <c r="L119" s="156">
        <v>4661</v>
      </c>
      <c r="P119" s="44">
        <f t="shared" si="1"/>
        <v>118</v>
      </c>
      <c r="AG119" s="130"/>
      <c r="AH119" s="130"/>
      <c r="AI119" s="130"/>
      <c r="AJ119" s="130"/>
      <c r="AK119" s="130"/>
      <c r="AL119" s="130"/>
    </row>
    <row r="120" spans="1:38" ht="12.75" customHeight="1">
      <c r="A120" s="46">
        <v>41944</v>
      </c>
      <c r="B120" s="138">
        <v>548.06666666666661</v>
      </c>
      <c r="C120" s="138">
        <v>0</v>
      </c>
      <c r="D120" s="138">
        <v>126.3</v>
      </c>
      <c r="E120" s="138">
        <v>1</v>
      </c>
      <c r="F120" s="138">
        <v>304</v>
      </c>
      <c r="G120" s="156">
        <v>30</v>
      </c>
      <c r="H120" s="138">
        <v>721</v>
      </c>
      <c r="I120" s="138">
        <v>148.0802883069785</v>
      </c>
      <c r="J120" s="195">
        <v>231325.5378037382</v>
      </c>
      <c r="K120" s="195">
        <v>2869683.6116400003</v>
      </c>
      <c r="L120" s="156">
        <v>4662</v>
      </c>
      <c r="M120" s="31"/>
      <c r="P120" s="44">
        <f t="shared" si="1"/>
        <v>119</v>
      </c>
      <c r="AG120" s="130"/>
      <c r="AH120" s="99"/>
      <c r="AI120" s="99"/>
      <c r="AJ120" s="99"/>
      <c r="AK120" s="99"/>
      <c r="AL120" s="99"/>
    </row>
    <row r="121" spans="1:38" ht="12.75" customHeight="1" thickBot="1">
      <c r="A121" s="46">
        <v>41974</v>
      </c>
      <c r="B121" s="138">
        <v>623.73333333333346</v>
      </c>
      <c r="C121" s="138">
        <v>0</v>
      </c>
      <c r="D121" s="138">
        <v>125.4</v>
      </c>
      <c r="E121" s="138">
        <v>0</v>
      </c>
      <c r="F121" s="138">
        <v>336</v>
      </c>
      <c r="G121" s="156">
        <v>31</v>
      </c>
      <c r="H121" s="138">
        <v>714.3</v>
      </c>
      <c r="I121" s="138">
        <v>148.33696754424244</v>
      </c>
      <c r="J121" s="195">
        <v>233392.99199684375</v>
      </c>
      <c r="K121" s="195">
        <v>2503707.2433599997</v>
      </c>
      <c r="L121" s="156">
        <v>4665</v>
      </c>
      <c r="M121" s="31"/>
      <c r="P121" s="44">
        <f t="shared" si="1"/>
        <v>120</v>
      </c>
      <c r="AG121" s="130"/>
      <c r="AH121" s="99"/>
      <c r="AI121" s="99"/>
      <c r="AJ121" s="99"/>
      <c r="AK121" s="99"/>
      <c r="AL121" s="99"/>
    </row>
    <row r="122" spans="1:38" ht="13.5" thickBot="1">
      <c r="A122" s="158">
        <v>42005</v>
      </c>
      <c r="B122" s="159">
        <f>'5.Weather Data '!B34</f>
        <v>811.97030303030078</v>
      </c>
      <c r="C122" s="159">
        <f>'5.Weather Data '!B61</f>
        <v>0</v>
      </c>
      <c r="D122" s="160">
        <f t="shared" ref="D122:D145" si="2">TREND(D2:D121,$P2:$P121,$P122:$P133)</f>
        <v>126.70931372549015</v>
      </c>
      <c r="E122" s="160">
        <f t="shared" ref="E122:E145" si="3">TREND(E2:E121,$P2:$P121,$P122:$P133)</f>
        <v>0.51260504201680668</v>
      </c>
      <c r="F122" s="160">
        <f t="shared" ref="F122:F145" si="4">TREND(F2:F121,$P2:$P121,$P122:$P133)</f>
        <v>330.93277310924373</v>
      </c>
      <c r="G122" s="160">
        <f t="shared" ref="G122:G145" si="5">TREND(G2:G121,$P2:$P121,$P122:$P133)</f>
        <v>30.47450980392157</v>
      </c>
      <c r="H122" s="160">
        <f t="array" ref="H122:H133">TREND(H98:H121,P98:P121,P122:P133)</f>
        <v>715.42862318840571</v>
      </c>
      <c r="I122" s="160">
        <f t="shared" ref="I122:I145" si="6">TREND(I2:I121,$P2:$P121,$P122:$P133)</f>
        <v>145.86603316216056</v>
      </c>
      <c r="J122" s="197">
        <f t="shared" ref="J122:J145" si="7">TREND(J2:J121,$P2:$P121,$P122:$P133)</f>
        <v>227639.62062745087</v>
      </c>
      <c r="K122" s="198">
        <f t="array" ref="K122:K133">TREND(K98:K121,P98:P121,P122:P133)</f>
        <v>3453938.6993162613</v>
      </c>
      <c r="L122" s="161">
        <f t="shared" ref="L122:L145" si="8">TREND(L2:L121,$P2:$P121,$P122:$P133)</f>
        <v>4659.5219887955182</v>
      </c>
      <c r="M122" s="182" t="s">
        <v>120</v>
      </c>
      <c r="N122" s="12"/>
      <c r="O122" s="44"/>
      <c r="P122" s="44">
        <f>P121+1</f>
        <v>121</v>
      </c>
      <c r="Q122" s="44"/>
      <c r="R122" s="44"/>
      <c r="S122" s="44"/>
      <c r="T122" s="44"/>
    </row>
    <row r="123" spans="1:38">
      <c r="A123" s="162">
        <v>42036</v>
      </c>
      <c r="B123" s="96">
        <f>'5.Weather Data '!C34</f>
        <v>719.53393939393936</v>
      </c>
      <c r="C123" s="96">
        <f>'5.Weather Data '!C61</f>
        <v>0</v>
      </c>
      <c r="D123" s="163">
        <f t="shared" si="2"/>
        <v>126.87718720821658</v>
      </c>
      <c r="E123" s="163">
        <f t="shared" si="3"/>
        <v>0.50448179271708693</v>
      </c>
      <c r="F123" s="163">
        <f t="shared" si="4"/>
        <v>330.61904761904759</v>
      </c>
      <c r="G123" s="163">
        <f t="shared" si="5"/>
        <v>30.485564892623717</v>
      </c>
      <c r="H123" s="163">
        <v>716.8155797101449</v>
      </c>
      <c r="I123" s="163">
        <f t="shared" si="6"/>
        <v>145.93643294806924</v>
      </c>
      <c r="J123" s="198">
        <f t="shared" si="7"/>
        <v>230198.93480941074</v>
      </c>
      <c r="K123" s="198">
        <v>3462428.4877104419</v>
      </c>
      <c r="L123" s="164">
        <f t="shared" si="8"/>
        <v>4661.4893884220355</v>
      </c>
      <c r="M123" s="12"/>
      <c r="N123" s="12"/>
      <c r="O123" s="44"/>
      <c r="P123" s="44">
        <f>P122+1</f>
        <v>122</v>
      </c>
      <c r="Q123" s="44"/>
      <c r="R123" s="44"/>
      <c r="S123" s="44"/>
      <c r="T123" s="44"/>
    </row>
    <row r="124" spans="1:38">
      <c r="A124" s="162">
        <v>42064</v>
      </c>
      <c r="B124" s="96">
        <f>'5.Weather Data '!D34</f>
        <v>605.70828282828188</v>
      </c>
      <c r="C124" s="96">
        <f>'5.Weather Data '!D61</f>
        <v>0.8036363636363717</v>
      </c>
      <c r="D124" s="163">
        <f t="shared" si="2"/>
        <v>127.05353771443212</v>
      </c>
      <c r="E124" s="163">
        <f t="shared" si="3"/>
        <v>0.4958723881709548</v>
      </c>
      <c r="F124" s="163">
        <f t="shared" si="4"/>
        <v>330.29027101036485</v>
      </c>
      <c r="G124" s="163">
        <f t="shared" si="5"/>
        <v>30.445948774280957</v>
      </c>
      <c r="H124" s="163">
        <v>718.20253623188398</v>
      </c>
      <c r="I124" s="163">
        <f t="shared" si="6"/>
        <v>146.00779081347221</v>
      </c>
      <c r="J124" s="198">
        <f t="shared" si="7"/>
        <v>232747.91256467917</v>
      </c>
      <c r="K124" s="198">
        <v>3470918.276104623</v>
      </c>
      <c r="L124" s="164">
        <f t="shared" si="8"/>
        <v>4663.3809722424921</v>
      </c>
      <c r="M124" s="12"/>
      <c r="N124" s="12"/>
      <c r="O124" s="44"/>
      <c r="P124" s="44">
        <f t="shared" ref="P124:P145" si="9">P123+1</f>
        <v>123</v>
      </c>
      <c r="Q124" s="44"/>
      <c r="R124" s="44"/>
      <c r="S124" s="44"/>
      <c r="T124" s="44"/>
    </row>
    <row r="125" spans="1:38">
      <c r="A125" s="162">
        <v>42095</v>
      </c>
      <c r="B125" s="96">
        <f>'5.Weather Data '!E34</f>
        <v>399.13393939393973</v>
      </c>
      <c r="C125" s="96">
        <f>'5.Weather Data '!E61</f>
        <v>0.12363636363636488</v>
      </c>
      <c r="D125" s="163">
        <f t="shared" si="2"/>
        <v>127.23716271068335</v>
      </c>
      <c r="E125" s="163">
        <f t="shared" si="3"/>
        <v>0.50385087106738125</v>
      </c>
      <c r="F125" s="163">
        <f t="shared" si="4"/>
        <v>330.49285210816356</v>
      </c>
      <c r="G125" s="163">
        <f t="shared" si="5"/>
        <v>30.455228267864882</v>
      </c>
      <c r="H125" s="163">
        <v>719.58949275362306</v>
      </c>
      <c r="I125" s="163">
        <f t="shared" si="6"/>
        <v>146.08024224925043</v>
      </c>
      <c r="J125" s="198">
        <f t="shared" si="7"/>
        <v>235285.13400360674</v>
      </c>
      <c r="K125" s="198">
        <v>3479408.0644988036</v>
      </c>
      <c r="L125" s="164">
        <f t="shared" si="8"/>
        <v>4665.3813416069261</v>
      </c>
      <c r="M125" s="12"/>
      <c r="N125" s="12"/>
      <c r="O125" s="44"/>
      <c r="P125" s="44">
        <f t="shared" si="9"/>
        <v>124</v>
      </c>
      <c r="Q125" s="44"/>
      <c r="R125" s="44"/>
      <c r="S125" s="44"/>
      <c r="T125" s="44"/>
    </row>
    <row r="126" spans="1:38">
      <c r="A126" s="162">
        <v>42125</v>
      </c>
      <c r="B126" s="96">
        <f>'5.Weather Data '!F34</f>
        <v>152.49575757575803</v>
      </c>
      <c r="C126" s="96">
        <f>'5.Weather Data '!F61</f>
        <v>15.11090909090899</v>
      </c>
      <c r="D126" s="163">
        <f t="shared" si="2"/>
        <v>127.41993926659346</v>
      </c>
      <c r="E126" s="163">
        <f t="shared" si="3"/>
        <v>0.51230712171798642</v>
      </c>
      <c r="F126" s="163">
        <f t="shared" si="4"/>
        <v>330.43791828834929</v>
      </c>
      <c r="G126" s="163">
        <f t="shared" si="5"/>
        <v>30.447963037800367</v>
      </c>
      <c r="H126" s="163">
        <v>720.97644927536226</v>
      </c>
      <c r="I126" s="163">
        <f t="shared" si="6"/>
        <v>146.15392715600169</v>
      </c>
      <c r="J126" s="198">
        <f t="shared" si="7"/>
        <v>237809.13624992507</v>
      </c>
      <c r="K126" s="198">
        <v>3487897.8528929846</v>
      </c>
      <c r="L126" s="164">
        <f t="shared" si="8"/>
        <v>4667.3783419226202</v>
      </c>
      <c r="M126" s="12"/>
      <c r="N126" s="12"/>
      <c r="O126" s="44"/>
      <c r="P126" s="44">
        <f t="shared" si="9"/>
        <v>125</v>
      </c>
      <c r="Q126" s="44"/>
      <c r="R126" s="44"/>
      <c r="S126" s="44"/>
      <c r="T126" s="44"/>
    </row>
    <row r="127" spans="1:38">
      <c r="A127" s="162">
        <v>42156</v>
      </c>
      <c r="B127" s="96">
        <f>'5.Weather Data '!G34</f>
        <v>60.822424242424177</v>
      </c>
      <c r="C127" s="96">
        <f>'5.Weather Data '!G61</f>
        <v>27.50727272727363</v>
      </c>
      <c r="D127" s="163">
        <f t="shared" si="2"/>
        <v>127.60180396426472</v>
      </c>
      <c r="E127" s="163">
        <f t="shared" si="3"/>
        <v>0.52125371341083859</v>
      </c>
      <c r="F127" s="163">
        <f t="shared" si="4"/>
        <v>330.3834672688937</v>
      </c>
      <c r="G127" s="163">
        <f t="shared" si="5"/>
        <v>30.457351195752807</v>
      </c>
      <c r="H127" s="163">
        <v>722.36340579710134</v>
      </c>
      <c r="I127" s="163">
        <f t="shared" si="6"/>
        <v>146.22898993476002</v>
      </c>
      <c r="J127" s="198">
        <f t="shared" si="7"/>
        <v>240318.41260445258</v>
      </c>
      <c r="K127" s="198">
        <v>3496387.6412871657</v>
      </c>
      <c r="L127" s="164">
        <f t="shared" si="8"/>
        <v>4669.5606562509665</v>
      </c>
      <c r="M127" s="12"/>
      <c r="N127" s="12"/>
      <c r="O127" s="44"/>
      <c r="P127" s="44">
        <f t="shared" si="9"/>
        <v>126</v>
      </c>
      <c r="Q127" s="44"/>
      <c r="R127" s="44"/>
      <c r="S127" s="44"/>
      <c r="T127" s="44"/>
    </row>
    <row r="128" spans="1:38">
      <c r="A128" s="162">
        <v>42186</v>
      </c>
      <c r="B128" s="96">
        <f>'5.Weather Data '!H34</f>
        <v>29.309090909090628</v>
      </c>
      <c r="C128" s="96">
        <f>'5.Weather Data '!H61</f>
        <v>62.549090909090864</v>
      </c>
      <c r="D128" s="163">
        <f t="shared" si="2"/>
        <v>127.78440031183035</v>
      </c>
      <c r="E128" s="163">
        <f t="shared" si="3"/>
        <v>0.51361660306696033</v>
      </c>
      <c r="F128" s="163">
        <f t="shared" si="4"/>
        <v>330.60292758032108</v>
      </c>
      <c r="G128" s="163">
        <f t="shared" si="5"/>
        <v>30.450197405873212</v>
      </c>
      <c r="H128" s="163">
        <v>723.75036231884042</v>
      </c>
      <c r="I128" s="163">
        <f t="shared" si="6"/>
        <v>146.30557957888774</v>
      </c>
      <c r="J128" s="198">
        <f t="shared" si="7"/>
        <v>242811.41169898404</v>
      </c>
      <c r="K128" s="198">
        <v>3504877.4296813463</v>
      </c>
      <c r="L128" s="164">
        <f t="shared" si="8"/>
        <v>4671.6836226499527</v>
      </c>
      <c r="M128" s="12"/>
      <c r="N128" s="12"/>
      <c r="O128" s="44"/>
      <c r="P128" s="44">
        <f t="shared" si="9"/>
        <v>127</v>
      </c>
      <c r="Q128" s="44"/>
      <c r="R128" s="44"/>
      <c r="S128" s="44"/>
      <c r="T128" s="44"/>
    </row>
    <row r="129" spans="1:20">
      <c r="A129" s="162">
        <v>42217</v>
      </c>
      <c r="B129" s="96">
        <f>'5.Weather Data '!I34</f>
        <v>31.513333333333321</v>
      </c>
      <c r="C129" s="96">
        <f>'5.Weather Data '!I61</f>
        <v>43.032727272727243</v>
      </c>
      <c r="D129" s="163">
        <f t="shared" si="2"/>
        <v>127.96605163402174</v>
      </c>
      <c r="E129" s="163">
        <f t="shared" si="3"/>
        <v>0.50550590821298735</v>
      </c>
      <c r="F129" s="163">
        <f t="shared" si="4"/>
        <v>330.29200710075582</v>
      </c>
      <c r="G129" s="163">
        <f t="shared" si="5"/>
        <v>30.459699826696895</v>
      </c>
      <c r="H129" s="163">
        <v>725.13731884057961</v>
      </c>
      <c r="I129" s="163">
        <f t="shared" si="6"/>
        <v>146.38384976714099</v>
      </c>
      <c r="J129" s="198">
        <f t="shared" si="7"/>
        <v>245286.53664039011</v>
      </c>
      <c r="K129" s="198">
        <v>3513367.2180755269</v>
      </c>
      <c r="L129" s="164">
        <f t="shared" si="8"/>
        <v>4673.6759985775398</v>
      </c>
      <c r="M129" s="12"/>
      <c r="N129" s="12"/>
      <c r="O129" s="44"/>
      <c r="P129" s="44">
        <f t="shared" si="9"/>
        <v>128</v>
      </c>
      <c r="Q129" s="44"/>
      <c r="R129" s="44"/>
      <c r="S129" s="44"/>
      <c r="T129" s="44"/>
    </row>
    <row r="130" spans="1:20">
      <c r="A130" s="162">
        <v>42248</v>
      </c>
      <c r="B130" s="96">
        <f>'5.Weather Data '!J34</f>
        <v>131.47333333333336</v>
      </c>
      <c r="C130" s="96">
        <f>'5.Weather Data '!J61</f>
        <v>14.656363636363643</v>
      </c>
      <c r="D130" s="163">
        <f t="shared" si="2"/>
        <v>128.15523514301231</v>
      </c>
      <c r="E130" s="163">
        <f t="shared" si="3"/>
        <v>0.49690905156847587</v>
      </c>
      <c r="F130" s="163">
        <f t="shared" si="4"/>
        <v>330.51304630510128</v>
      </c>
      <c r="G130" s="163">
        <f t="shared" si="5"/>
        <v>30.469750004374696</v>
      </c>
      <c r="H130" s="163">
        <v>726.5242753623188</v>
      </c>
      <c r="I130" s="163">
        <f t="shared" si="6"/>
        <v>146.46395895790914</v>
      </c>
      <c r="J130" s="198">
        <f t="shared" si="7"/>
        <v>247742.14414495541</v>
      </c>
      <c r="K130" s="198">
        <v>3521857.0064697079</v>
      </c>
      <c r="L130" s="164">
        <f t="shared" si="8"/>
        <v>4675.6162925167246</v>
      </c>
      <c r="M130" s="12"/>
      <c r="N130" s="12"/>
      <c r="O130" s="44"/>
      <c r="P130" s="44">
        <f t="shared" si="9"/>
        <v>129</v>
      </c>
      <c r="Q130" s="44"/>
      <c r="R130" s="44"/>
      <c r="S130" s="44"/>
      <c r="T130" s="44"/>
    </row>
    <row r="131" spans="1:20">
      <c r="A131" s="162">
        <v>42278</v>
      </c>
      <c r="B131" s="96">
        <f>'5.Weather Data '!K34</f>
        <v>289.87313131313113</v>
      </c>
      <c r="C131" s="96">
        <f>'5.Weather Data '!K61</f>
        <v>-1.8654545454544404</v>
      </c>
      <c r="D131" s="163">
        <f t="shared" si="2"/>
        <v>128.35408637192415</v>
      </c>
      <c r="E131" s="163">
        <f t="shared" si="3"/>
        <v>0.50490007032928164</v>
      </c>
      <c r="F131" s="163">
        <f t="shared" si="4"/>
        <v>330.47718513260253</v>
      </c>
      <c r="G131" s="163">
        <f t="shared" si="5"/>
        <v>30.463275370120741</v>
      </c>
      <c r="H131" s="163">
        <v>727.91123188405788</v>
      </c>
      <c r="I131" s="163">
        <f t="shared" si="6"/>
        <v>146.54607048462879</v>
      </c>
      <c r="J131" s="198">
        <f t="shared" si="7"/>
        <v>250176.5436629894</v>
      </c>
      <c r="K131" s="198">
        <v>3530346.794863889</v>
      </c>
      <c r="L131" s="164">
        <f t="shared" si="8"/>
        <v>4677.7073934533601</v>
      </c>
      <c r="M131" s="12"/>
      <c r="N131" s="12"/>
      <c r="O131" s="44"/>
      <c r="P131" s="44">
        <f t="shared" si="9"/>
        <v>130</v>
      </c>
      <c r="Q131" s="44"/>
      <c r="R131" s="44"/>
      <c r="S131" s="44"/>
      <c r="T131" s="44"/>
    </row>
    <row r="132" spans="1:20">
      <c r="A132" s="162">
        <v>42309</v>
      </c>
      <c r="B132" s="96">
        <f>'5.Weather Data '!L34</f>
        <v>515.55434343434536</v>
      </c>
      <c r="C132" s="96">
        <f>'5.Weather Data '!L61</f>
        <v>0</v>
      </c>
      <c r="D132" s="163">
        <f t="shared" si="2"/>
        <v>128.54263800518495</v>
      </c>
      <c r="E132" s="163">
        <f t="shared" si="3"/>
        <v>0.51336883913355624</v>
      </c>
      <c r="F132" s="163">
        <f t="shared" si="4"/>
        <v>330.16904467467373</v>
      </c>
      <c r="G132" s="163">
        <f t="shared" si="5"/>
        <v>30.473474375507461</v>
      </c>
      <c r="H132" s="163">
        <v>729.29818840579696</v>
      </c>
      <c r="I132" s="163">
        <f t="shared" si="6"/>
        <v>146.63035265237116</v>
      </c>
      <c r="J132" s="198">
        <f t="shared" si="7"/>
        <v>252587.99649374845</v>
      </c>
      <c r="K132" s="198">
        <v>3538836.5832580696</v>
      </c>
      <c r="L132" s="164">
        <f t="shared" si="8"/>
        <v>4680.1127567352842</v>
      </c>
      <c r="M132" s="12"/>
      <c r="N132" s="12"/>
      <c r="O132" s="44"/>
      <c r="P132" s="44">
        <f t="shared" si="9"/>
        <v>131</v>
      </c>
      <c r="Q132" s="44"/>
      <c r="R132" s="44"/>
      <c r="S132" s="44"/>
      <c r="T132" s="44"/>
    </row>
    <row r="133" spans="1:20" s="155" customFormat="1">
      <c r="A133" s="165">
        <v>42339</v>
      </c>
      <c r="B133" s="152">
        <f>'5.Weather Data '!M34</f>
        <v>665.96606060606064</v>
      </c>
      <c r="C133" s="152">
        <f>'5.Weather Data '!M61</f>
        <v>0</v>
      </c>
      <c r="D133" s="157">
        <f t="shared" si="2"/>
        <v>128.7253791383898</v>
      </c>
      <c r="E133" s="157">
        <f t="shared" si="3"/>
        <v>0.52232792541184048</v>
      </c>
      <c r="F133" s="157">
        <f t="shared" si="4"/>
        <v>330.3930094010048</v>
      </c>
      <c r="G133" s="157">
        <f t="shared" si="5"/>
        <v>30.467152027556878</v>
      </c>
      <c r="H133" s="157">
        <v>730.68514492753616</v>
      </c>
      <c r="I133" s="157">
        <f t="shared" si="6"/>
        <v>146.71697883560219</v>
      </c>
      <c r="J133" s="199">
        <f t="shared" si="7"/>
        <v>254974.71489071642</v>
      </c>
      <c r="K133" s="199">
        <v>3547326.3716522506</v>
      </c>
      <c r="L133" s="166">
        <f t="shared" si="8"/>
        <v>4682.441138824036</v>
      </c>
      <c r="M133" s="154"/>
      <c r="N133" s="154"/>
      <c r="O133" s="153"/>
      <c r="P133" s="153">
        <f t="shared" si="9"/>
        <v>132</v>
      </c>
      <c r="Q133" s="153"/>
      <c r="R133" s="153"/>
      <c r="S133" s="153"/>
      <c r="T133" s="153"/>
    </row>
    <row r="134" spans="1:20">
      <c r="A134" s="162">
        <v>42370</v>
      </c>
      <c r="B134" s="96">
        <f>'5.Weather Data '!B35</f>
        <v>790.88503719671053</v>
      </c>
      <c r="C134" s="96">
        <f>'5.Weather Data '!B62</f>
        <v>0</v>
      </c>
      <c r="D134" s="163">
        <f t="shared" si="2"/>
        <v>128.9070788816349</v>
      </c>
      <c r="E134" s="163">
        <f t="shared" si="3"/>
        <v>0.51470328003982113</v>
      </c>
      <c r="F134" s="163">
        <f t="shared" si="4"/>
        <v>330.08683357703376</v>
      </c>
      <c r="G134" s="163">
        <f t="shared" si="5"/>
        <v>30.477506830595267</v>
      </c>
      <c r="H134" s="163">
        <f t="array" ref="H134:H145">TREND(H98:H121,P98:P121,P134:P145)</f>
        <v>732.07210144927524</v>
      </c>
      <c r="I134" s="163">
        <f t="shared" si="6"/>
        <v>146.80612757711398</v>
      </c>
      <c r="J134" s="198">
        <f t="shared" si="7"/>
        <v>257334.8611572918</v>
      </c>
      <c r="K134" s="198">
        <f t="array" ref="K134:K145">TREND(K98:K121,P98:P121,P134:P145)</f>
        <v>3555816.1600464312</v>
      </c>
      <c r="L134" s="164">
        <f t="shared" si="8"/>
        <v>4684.8077305300012</v>
      </c>
      <c r="M134" s="12">
        <f>K134-K122</f>
        <v>101877.4607301699</v>
      </c>
      <c r="N134" s="12"/>
      <c r="O134" s="44"/>
      <c r="P134" s="44">
        <f t="shared" si="9"/>
        <v>133</v>
      </c>
      <c r="Q134" s="44"/>
      <c r="R134" s="44"/>
      <c r="S134" s="44"/>
      <c r="T134" s="44"/>
    </row>
    <row r="135" spans="1:20">
      <c r="A135" s="162">
        <v>42401</v>
      </c>
      <c r="B135" s="96">
        <f>'5.Weather Data '!C35</f>
        <v>716.34094979737574</v>
      </c>
      <c r="C135" s="96">
        <f>'5.Weather Data '!C62</f>
        <v>0</v>
      </c>
      <c r="D135" s="163">
        <f t="shared" si="2"/>
        <v>129.09621117410646</v>
      </c>
      <c r="E135" s="163">
        <f t="shared" si="3"/>
        <v>0.50660501430718874</v>
      </c>
      <c r="F135" s="163">
        <f t="shared" si="4"/>
        <v>330.03947443733324</v>
      </c>
      <c r="G135" s="163">
        <f t="shared" si="5"/>
        <v>30.488430679437638</v>
      </c>
      <c r="H135" s="163">
        <v>733.45905797101432</v>
      </c>
      <c r="I135" s="163">
        <f t="shared" si="6"/>
        <v>146.8976100227076</v>
      </c>
      <c r="J135" s="198">
        <f t="shared" si="7"/>
        <v>259692.75867697794</v>
      </c>
      <c r="K135" s="198">
        <v>3564305.9484406123</v>
      </c>
      <c r="L135" s="164">
        <f t="shared" si="8"/>
        <v>4687.1294938619558</v>
      </c>
      <c r="M135" s="12">
        <f t="shared" ref="M135:M145" si="10">K135-K123</f>
        <v>101877.46073017037</v>
      </c>
      <c r="N135" s="12"/>
      <c r="O135" s="44"/>
      <c r="P135" s="44">
        <f t="shared" si="9"/>
        <v>134</v>
      </c>
      <c r="Q135" s="44"/>
      <c r="R135" s="44"/>
      <c r="S135" s="44"/>
      <c r="T135" s="44"/>
    </row>
    <row r="136" spans="1:20">
      <c r="A136" s="162">
        <v>42430</v>
      </c>
      <c r="B136" s="96">
        <f>'5.Weather Data '!D35</f>
        <v>608.20269841269828</v>
      </c>
      <c r="C136" s="96">
        <f>'5.Weather Data '!D62</f>
        <v>0.53428571428571558</v>
      </c>
      <c r="D136" s="163">
        <f t="shared" si="2"/>
        <v>129.2778213725953</v>
      </c>
      <c r="E136" s="163">
        <f t="shared" si="3"/>
        <v>0.49802054450109889</v>
      </c>
      <c r="F136" s="163">
        <f t="shared" si="4"/>
        <v>329.7196318276076</v>
      </c>
      <c r="G136" s="163">
        <f t="shared" si="5"/>
        <v>30.448677687318206</v>
      </c>
      <c r="H136" s="163">
        <v>734.84601449275351</v>
      </c>
      <c r="I136" s="163">
        <f t="shared" si="6"/>
        <v>146.99159217128553</v>
      </c>
      <c r="J136" s="198">
        <f t="shared" si="7"/>
        <v>262047.98538945086</v>
      </c>
      <c r="K136" s="198">
        <v>3572795.7368347934</v>
      </c>
      <c r="L136" s="164">
        <f t="shared" si="8"/>
        <v>4689.2672454966287</v>
      </c>
      <c r="M136" s="12">
        <f t="shared" si="10"/>
        <v>101877.46073017037</v>
      </c>
      <c r="N136" s="12"/>
      <c r="O136" s="44"/>
      <c r="P136" s="44">
        <f t="shared" si="9"/>
        <v>135</v>
      </c>
      <c r="Q136" s="44"/>
      <c r="R136" s="44"/>
      <c r="S136" s="44"/>
      <c r="T136" s="44"/>
    </row>
    <row r="137" spans="1:20">
      <c r="A137" s="162">
        <v>42461</v>
      </c>
      <c r="B137" s="96">
        <f>'5.Weather Data '!E35</f>
        <v>357.33434972891791</v>
      </c>
      <c r="C137" s="96">
        <f>'5.Weather Data '!E62</f>
        <v>0.35999999999999943</v>
      </c>
      <c r="D137" s="163">
        <f t="shared" si="2"/>
        <v>129.47195742454602</v>
      </c>
      <c r="E137" s="163">
        <f t="shared" si="3"/>
        <v>0.50602390118565754</v>
      </c>
      <c r="F137" s="163">
        <f t="shared" si="4"/>
        <v>330.2050775982143</v>
      </c>
      <c r="G137" s="163">
        <f t="shared" si="5"/>
        <v>30.457814540554136</v>
      </c>
      <c r="H137" s="163">
        <v>736.2329710144927</v>
      </c>
      <c r="I137" s="163">
        <f t="shared" si="6"/>
        <v>147.08824483335098</v>
      </c>
      <c r="J137" s="198">
        <f t="shared" si="7"/>
        <v>264400.10611056094</v>
      </c>
      <c r="K137" s="198">
        <v>3581285.5252289739</v>
      </c>
      <c r="L137" s="164">
        <f t="shared" si="8"/>
        <v>4691.5180778606382</v>
      </c>
      <c r="M137" s="12">
        <f t="shared" si="10"/>
        <v>101877.46073017037</v>
      </c>
      <c r="N137" s="12"/>
      <c r="O137" s="44"/>
      <c r="P137" s="44">
        <f t="shared" si="9"/>
        <v>136</v>
      </c>
      <c r="Q137" s="44"/>
      <c r="R137" s="44"/>
      <c r="S137" s="44"/>
      <c r="T137" s="44"/>
    </row>
    <row r="138" spans="1:20">
      <c r="A138" s="162">
        <v>42491</v>
      </c>
      <c r="B138" s="96">
        <f>'5.Weather Data '!F35</f>
        <v>170.46158730158822</v>
      </c>
      <c r="C138" s="96">
        <f>'5.Weather Data '!F62</f>
        <v>14.263051146384441</v>
      </c>
      <c r="D138" s="163">
        <f t="shared" si="2"/>
        <v>129.66908660202151</v>
      </c>
      <c r="E138" s="163">
        <f t="shared" si="3"/>
        <v>0.51450495216397263</v>
      </c>
      <c r="F138" s="163">
        <f t="shared" si="4"/>
        <v>329.62923165984648</v>
      </c>
      <c r="G138" s="163">
        <f t="shared" si="5"/>
        <v>30.450400768861233</v>
      </c>
      <c r="H138" s="163">
        <v>737.61992753623178</v>
      </c>
      <c r="I138" s="163">
        <f t="shared" si="6"/>
        <v>147.18774372218022</v>
      </c>
      <c r="J138" s="198">
        <f t="shared" si="7"/>
        <v>266748.6722722078</v>
      </c>
      <c r="K138" s="198">
        <v>3589775.3136231545</v>
      </c>
      <c r="L138" s="164">
        <f t="shared" si="8"/>
        <v>4693.7694559341917</v>
      </c>
      <c r="M138" s="12">
        <f t="shared" si="10"/>
        <v>101877.4607301699</v>
      </c>
      <c r="N138" s="12"/>
      <c r="O138" s="44"/>
      <c r="P138" s="44">
        <f t="shared" si="9"/>
        <v>137</v>
      </c>
      <c r="Q138" s="44"/>
      <c r="R138" s="44"/>
      <c r="S138" s="44"/>
      <c r="T138" s="44"/>
    </row>
    <row r="139" spans="1:20">
      <c r="A139" s="162">
        <v>42522</v>
      </c>
      <c r="B139" s="96">
        <f>'5.Weather Data '!G35</f>
        <v>59.709705647004967</v>
      </c>
      <c r="C139" s="96">
        <f>'5.Weather Data '!G62</f>
        <v>37.358095238095245</v>
      </c>
      <c r="D139" s="163">
        <f t="shared" si="2"/>
        <v>129.87106183999634</v>
      </c>
      <c r="E139" s="163">
        <f t="shared" si="3"/>
        <v>0.5234762578242601</v>
      </c>
      <c r="F139" s="163">
        <f t="shared" si="4"/>
        <v>329.84334838728734</v>
      </c>
      <c r="G139" s="163">
        <f t="shared" si="5"/>
        <v>30.459634347128478</v>
      </c>
      <c r="H139" s="163">
        <v>739.00688405797086</v>
      </c>
      <c r="I139" s="163">
        <f t="shared" si="6"/>
        <v>147.29026954601355</v>
      </c>
      <c r="J139" s="198">
        <f t="shared" si="7"/>
        <v>269093.2216590601</v>
      </c>
      <c r="K139" s="198">
        <v>3598265.1020173356</v>
      </c>
      <c r="L139" s="164">
        <f t="shared" si="8"/>
        <v>4696.2267547007323</v>
      </c>
      <c r="M139" s="12">
        <f t="shared" si="10"/>
        <v>101877.4607301699</v>
      </c>
      <c r="N139" s="12"/>
      <c r="O139" s="44"/>
      <c r="P139" s="44">
        <f t="shared" si="9"/>
        <v>138</v>
      </c>
      <c r="Q139" s="44"/>
      <c r="R139" s="44"/>
      <c r="S139" s="44"/>
      <c r="T139" s="44"/>
    </row>
    <row r="140" spans="1:20">
      <c r="A140" s="162">
        <v>42552</v>
      </c>
      <c r="B140" s="96">
        <f>'5.Weather Data '!H35</f>
        <v>22.543492063492067</v>
      </c>
      <c r="C140" s="96">
        <f>'5.Weather Data '!H62</f>
        <v>70.351746031745733</v>
      </c>
      <c r="D140" s="163">
        <f t="shared" si="2"/>
        <v>130.06787781282159</v>
      </c>
      <c r="E140" s="163">
        <f t="shared" si="3"/>
        <v>0.51586376178856086</v>
      </c>
      <c r="F140" s="163">
        <f t="shared" si="4"/>
        <v>330.074001821472</v>
      </c>
      <c r="G140" s="163">
        <f t="shared" si="5"/>
        <v>30.452319800650766</v>
      </c>
      <c r="H140" s="163">
        <v>740.39384057971006</v>
      </c>
      <c r="I140" s="163">
        <f t="shared" si="6"/>
        <v>147.39600810126038</v>
      </c>
      <c r="J140" s="198">
        <f t="shared" si="7"/>
        <v>271433.27814212057</v>
      </c>
      <c r="K140" s="198">
        <v>3606754.8904115167</v>
      </c>
      <c r="L140" s="164">
        <f t="shared" si="8"/>
        <v>4698.6629790609186</v>
      </c>
      <c r="M140" s="12">
        <f t="shared" si="10"/>
        <v>101877.46073017037</v>
      </c>
      <c r="N140" s="12"/>
      <c r="O140" s="44"/>
      <c r="P140" s="44">
        <f t="shared" si="9"/>
        <v>139</v>
      </c>
      <c r="Q140" s="44"/>
      <c r="R140" s="44"/>
      <c r="S140" s="44"/>
      <c r="T140" s="44"/>
    </row>
    <row r="141" spans="1:20">
      <c r="A141" s="162">
        <v>42583</v>
      </c>
      <c r="B141" s="96">
        <f>'5.Weather Data '!I35</f>
        <v>28.677936507936579</v>
      </c>
      <c r="C141" s="96">
        <f>'5.Weather Data '!I62</f>
        <v>48.590445489581157</v>
      </c>
      <c r="D141" s="163">
        <f t="shared" si="2"/>
        <v>130.25748496436009</v>
      </c>
      <c r="E141" s="163">
        <f t="shared" si="3"/>
        <v>0.50777756787751593</v>
      </c>
      <c r="F141" s="163">
        <f t="shared" si="4"/>
        <v>329.77487450946256</v>
      </c>
      <c r="G141" s="163">
        <f t="shared" si="5"/>
        <v>30.461655147015765</v>
      </c>
      <c r="H141" s="163">
        <v>741.78079710144914</v>
      </c>
      <c r="I141" s="163">
        <f t="shared" si="6"/>
        <v>147.50515036671365</v>
      </c>
      <c r="J141" s="198">
        <f t="shared" si="7"/>
        <v>273768.35140914586</v>
      </c>
      <c r="K141" s="198">
        <v>3615244.6788056977</v>
      </c>
      <c r="L141" s="164">
        <f t="shared" si="8"/>
        <v>4700.9230327115283</v>
      </c>
      <c r="M141" s="12">
        <f t="shared" si="10"/>
        <v>101877.46073017083</v>
      </c>
      <c r="N141" s="12"/>
      <c r="O141" s="44"/>
      <c r="P141" s="44">
        <f t="shared" si="9"/>
        <v>140</v>
      </c>
      <c r="Q141" s="44"/>
      <c r="R141" s="44"/>
      <c r="S141" s="44"/>
      <c r="T141" s="44"/>
    </row>
    <row r="142" spans="1:20">
      <c r="A142" s="162">
        <v>42614</v>
      </c>
      <c r="B142" s="96">
        <f>'5.Weather Data '!J35</f>
        <v>108.23503364034241</v>
      </c>
      <c r="C142" s="96">
        <f>'5.Weather Data '!J62</f>
        <v>17.558095238095234</v>
      </c>
      <c r="D142" s="163">
        <f t="shared" si="2"/>
        <v>130.44626898825538</v>
      </c>
      <c r="E142" s="163">
        <f t="shared" si="3"/>
        <v>0.49920508468969294</v>
      </c>
      <c r="F142" s="163">
        <f t="shared" si="4"/>
        <v>329.97414855519509</v>
      </c>
      <c r="G142" s="163">
        <f t="shared" si="5"/>
        <v>30.471531789323748</v>
      </c>
      <c r="H142" s="163">
        <v>743.16775362318833</v>
      </c>
      <c r="I142" s="163">
        <f t="shared" si="6"/>
        <v>147.6178925987677</v>
      </c>
      <c r="J142" s="198">
        <f t="shared" si="7"/>
        <v>276097.93669192621</v>
      </c>
      <c r="K142" s="198">
        <v>3623734.4671998783</v>
      </c>
      <c r="L142" s="164">
        <f t="shared" si="8"/>
        <v>4703.2358740136315</v>
      </c>
      <c r="M142" s="12">
        <f t="shared" si="10"/>
        <v>101877.46073017037</v>
      </c>
      <c r="N142" s="12"/>
      <c r="O142" s="44"/>
      <c r="P142" s="44">
        <f t="shared" si="9"/>
        <v>141</v>
      </c>
      <c r="Q142" s="44"/>
      <c r="R142" s="44"/>
      <c r="S142" s="44"/>
      <c r="T142" s="44"/>
    </row>
    <row r="143" spans="1:20">
      <c r="A143" s="162">
        <v>42644</v>
      </c>
      <c r="B143" s="96">
        <f>'5.Weather Data '!K35</f>
        <v>289.85877631894073</v>
      </c>
      <c r="C143" s="96">
        <f>'5.Weather Data '!K62</f>
        <v>1.8241798941798919</v>
      </c>
      <c r="D143" s="163">
        <f t="shared" si="2"/>
        <v>130.622204012542</v>
      </c>
      <c r="E143" s="163">
        <f t="shared" si="3"/>
        <v>0.50722033487689333</v>
      </c>
      <c r="F143" s="163">
        <f t="shared" si="4"/>
        <v>329.67595797898861</v>
      </c>
      <c r="G143" s="163">
        <f t="shared" si="5"/>
        <v>30.464877013624481</v>
      </c>
      <c r="H143" s="163">
        <v>744.55471014492741</v>
      </c>
      <c r="I143" s="163">
        <f t="shared" si="6"/>
        <v>147.73443642763371</v>
      </c>
      <c r="J143" s="198">
        <f t="shared" si="7"/>
        <v>278421.51449043292</v>
      </c>
      <c r="K143" s="198">
        <v>3632224.2555940589</v>
      </c>
      <c r="L143" s="164">
        <f t="shared" si="8"/>
        <v>4705.4339656143011</v>
      </c>
      <c r="M143" s="12">
        <f t="shared" si="10"/>
        <v>101877.4607301699</v>
      </c>
      <c r="N143" s="12"/>
      <c r="O143" s="44"/>
      <c r="P143" s="44">
        <f t="shared" si="9"/>
        <v>142</v>
      </c>
      <c r="Q143" s="44"/>
      <c r="R143" s="44"/>
      <c r="S143" s="44"/>
      <c r="T143" s="44"/>
    </row>
    <row r="144" spans="1:20">
      <c r="A144" s="162">
        <v>42675</v>
      </c>
      <c r="B144" s="96">
        <f>'5.Weather Data '!L35</f>
        <v>465.89111111111106</v>
      </c>
      <c r="C144" s="96">
        <f>'5.Weather Data '!L62</f>
        <v>0</v>
      </c>
      <c r="D144" s="163">
        <f t="shared" si="2"/>
        <v>130.79307373274114</v>
      </c>
      <c r="E144" s="163">
        <f t="shared" si="3"/>
        <v>0.51571317810197681</v>
      </c>
      <c r="F144" s="163">
        <f t="shared" si="4"/>
        <v>329.63702625393029</v>
      </c>
      <c r="G144" s="163">
        <f t="shared" si="5"/>
        <v>30.474889124201912</v>
      </c>
      <c r="H144" s="163">
        <v>745.94166666666661</v>
      </c>
      <c r="I144" s="163">
        <f t="shared" si="6"/>
        <v>147.85498895454634</v>
      </c>
      <c r="J144" s="198">
        <f t="shared" si="7"/>
        <v>280738.55029384571</v>
      </c>
      <c r="K144" s="198">
        <v>3640714.04398824</v>
      </c>
      <c r="L144" s="164">
        <f t="shared" si="8"/>
        <v>4707.4937432344277</v>
      </c>
      <c r="M144" s="12">
        <f t="shared" si="10"/>
        <v>101877.46073017037</v>
      </c>
      <c r="N144" s="12"/>
      <c r="O144" s="44"/>
      <c r="P144" s="44">
        <f t="shared" si="9"/>
        <v>143</v>
      </c>
      <c r="Q144" s="44"/>
      <c r="R144" s="44"/>
      <c r="S144" s="44"/>
      <c r="T144" s="44"/>
    </row>
    <row r="145" spans="1:20" ht="13.5" thickBot="1">
      <c r="A145" s="167">
        <v>42705</v>
      </c>
      <c r="B145" s="168">
        <f>'5.Weather Data '!M35</f>
        <v>669.6312698412703</v>
      </c>
      <c r="C145" s="168">
        <f>'5.Weather Data '!M62</f>
        <v>0</v>
      </c>
      <c r="D145" s="169">
        <f t="shared" si="2"/>
        <v>130.96371941671754</v>
      </c>
      <c r="E145" s="169">
        <f t="shared" si="3"/>
        <v>0.52469616638069294</v>
      </c>
      <c r="F145" s="169">
        <f t="shared" si="4"/>
        <v>329.87284332095862</v>
      </c>
      <c r="G145" s="169">
        <f t="shared" si="5"/>
        <v>30.468372978655612</v>
      </c>
      <c r="H145" s="169">
        <v>747.32862318840569</v>
      </c>
      <c r="I145" s="169">
        <f t="shared" si="6"/>
        <v>147.97976284995349</v>
      </c>
      <c r="J145" s="200">
        <f t="shared" si="7"/>
        <v>283048.49429846939</v>
      </c>
      <c r="K145" s="200">
        <v>3649203.832382421</v>
      </c>
      <c r="L145" s="170">
        <f t="shared" si="8"/>
        <v>4709.6467876860315</v>
      </c>
      <c r="M145" s="12">
        <f t="shared" si="10"/>
        <v>101877.46073017037</v>
      </c>
      <c r="N145" s="12"/>
      <c r="O145" s="44"/>
      <c r="P145" s="44">
        <f t="shared" si="9"/>
        <v>144</v>
      </c>
      <c r="Q145" s="44"/>
      <c r="R145" s="44"/>
      <c r="S145" s="44"/>
      <c r="T145" s="44"/>
    </row>
    <row r="148" spans="1:20" ht="13.5" thickBot="1">
      <c r="A148" s="171" t="s">
        <v>59</v>
      </c>
      <c r="B148" s="171"/>
      <c r="C148" s="171"/>
      <c r="D148" s="172"/>
      <c r="E148" s="43"/>
      <c r="F148" s="43"/>
      <c r="G148" s="173"/>
      <c r="H148" s="173"/>
      <c r="I148" s="24"/>
      <c r="J148" s="173"/>
      <c r="K148" s="173"/>
      <c r="L148" s="173"/>
      <c r="M148" s="12"/>
      <c r="N148" s="12"/>
      <c r="O148" s="44"/>
      <c r="Q148" s="44"/>
      <c r="R148" s="44"/>
      <c r="S148" s="44"/>
      <c r="T148" s="44"/>
    </row>
    <row r="149" spans="1:20" ht="13.5" thickBot="1">
      <c r="A149" s="158">
        <v>42005</v>
      </c>
      <c r="B149" s="407">
        <f>'3. Variables'!B135</f>
        <v>773.57666666666671</v>
      </c>
      <c r="C149" s="407">
        <f>'3. Variables'!C135</f>
        <v>0</v>
      </c>
      <c r="D149" s="407">
        <f>'3. Variables'!D135</f>
        <v>114.26999999999998</v>
      </c>
      <c r="E149" s="174">
        <f>AVERAGE(E2,E14,E26,E38,E50,E62,E74,E86,E98,E110)</f>
        <v>0</v>
      </c>
      <c r="F149" s="407">
        <f>'3. Variables'!F135</f>
        <v>336</v>
      </c>
      <c r="G149" s="407">
        <v>31</v>
      </c>
      <c r="H149" s="407">
        <f>'3. Variables'!H135</f>
        <v>685.5</v>
      </c>
      <c r="I149" s="407">
        <f>AVERAGE(I2,I14,I26,I38,I50,I62,I74,I86,I98,I110)</f>
        <v>138.52843198304612</v>
      </c>
      <c r="J149" s="197">
        <f>AVERAGE(J2,J14,J26,J38,J50,J62,J74,J86,J98,J110)</f>
        <v>89038.172450534679</v>
      </c>
      <c r="K149" s="197">
        <f>'3. Variables'!K135</f>
        <v>2464916.6389292004</v>
      </c>
      <c r="L149" s="175">
        <f>AVERAGE(L2,L14,L26,L38,L50,L62,L74,L86,L98,L110)</f>
        <v>4490.3999999999996</v>
      </c>
      <c r="M149" s="181" t="s">
        <v>121</v>
      </c>
      <c r="N149" s="30"/>
      <c r="O149" s="44"/>
      <c r="Q149" s="44"/>
      <c r="R149" s="44"/>
      <c r="S149" s="44"/>
      <c r="T149" s="44"/>
    </row>
    <row r="150" spans="1:20">
      <c r="A150" s="162">
        <v>42036</v>
      </c>
      <c r="B150" s="408">
        <f>'3. Variables'!B136</f>
        <v>712.63666666666666</v>
      </c>
      <c r="C150" s="408">
        <f>'3. Variables'!C136</f>
        <v>0</v>
      </c>
      <c r="D150" s="408">
        <f>'3. Variables'!D136</f>
        <v>114.97999999999999</v>
      </c>
      <c r="E150" s="176">
        <f t="shared" ref="E150:E160" si="11">AVERAGE(E3,E15,E27,E39,E51,E63,E75,E87,E99,E111)</f>
        <v>0</v>
      </c>
      <c r="F150" s="408">
        <f>'3. Variables'!F136</f>
        <v>304</v>
      </c>
      <c r="G150" s="408">
        <v>28</v>
      </c>
      <c r="H150" s="408">
        <f>'3. Variables'!H136</f>
        <v>682.45</v>
      </c>
      <c r="I150" s="408">
        <f>AVERAGE(I3,I15,I27,I39,I51,I63,I75,I87,I99,I111)</f>
        <v>138.67529088616715</v>
      </c>
      <c r="J150" s="198">
        <f>AVERAGE(J3,J15,J27,J39,J51,J63,J75,J87,J99,J111)</f>
        <v>90983.114050508389</v>
      </c>
      <c r="K150" s="198">
        <f>'3. Variables'!K136</f>
        <v>2308708.4286647001</v>
      </c>
      <c r="L150" s="177">
        <f>AVERAGE(L3,L15,L27,L39,L51,L63,L75,L87,L99,L111)</f>
        <v>4489.1000000000004</v>
      </c>
      <c r="M150" s="30"/>
      <c r="N150" s="30"/>
      <c r="O150" s="44"/>
      <c r="Q150" s="44"/>
      <c r="R150" s="44"/>
      <c r="S150" s="44"/>
      <c r="T150" s="44"/>
    </row>
    <row r="151" spans="1:20">
      <c r="A151" s="162">
        <v>42064</v>
      </c>
      <c r="B151" s="408">
        <f>'3. Variables'!B137</f>
        <v>617.94555555555542</v>
      </c>
      <c r="C151" s="408">
        <f>'3. Variables'!C137</f>
        <v>0.34</v>
      </c>
      <c r="D151" s="408">
        <f>'3. Variables'!D137</f>
        <v>115.63999999999999</v>
      </c>
      <c r="E151" s="176">
        <f t="shared" si="11"/>
        <v>1</v>
      </c>
      <c r="F151" s="408">
        <f>'3. Variables'!F137</f>
        <v>352</v>
      </c>
      <c r="G151" s="408">
        <f t="shared" ref="G151:L151" si="12">AVERAGE(G4,G16,G28,G40,G52,G64,G76,G88,G100,G112)</f>
        <v>31</v>
      </c>
      <c r="H151" s="408">
        <f>'3. Variables'!H137</f>
        <v>681.90000000000009</v>
      </c>
      <c r="I151" s="408">
        <f t="shared" si="12"/>
        <v>138.82263006252981</v>
      </c>
      <c r="J151" s="198">
        <f t="shared" si="12"/>
        <v>92928.0556504821</v>
      </c>
      <c r="K151" s="198">
        <f>'3. Variables'!K137</f>
        <v>2556197.4570157002</v>
      </c>
      <c r="L151" s="177">
        <f t="shared" si="12"/>
        <v>4492.2</v>
      </c>
      <c r="M151" s="30"/>
      <c r="N151" s="30"/>
      <c r="O151" s="44"/>
      <c r="Q151" s="44"/>
      <c r="R151" s="44"/>
      <c r="S151" s="44"/>
      <c r="T151" s="44"/>
    </row>
    <row r="152" spans="1:20">
      <c r="A152" s="162">
        <v>42095</v>
      </c>
      <c r="B152" s="176">
        <f t="shared" ref="B152:D160" si="13">AVERAGE(B5,B17,B29,B41,B53,B65,B77,B89,B101,B113)</f>
        <v>365.98666666666662</v>
      </c>
      <c r="C152" s="176">
        <f t="shared" si="13"/>
        <v>0.26</v>
      </c>
      <c r="D152" s="176">
        <f t="shared" si="13"/>
        <v>115.92</v>
      </c>
      <c r="E152" s="176">
        <f t="shared" si="11"/>
        <v>1</v>
      </c>
      <c r="F152" s="176">
        <f t="shared" ref="F152:L152" si="14">AVERAGE(F5,F17,F29,F41,F53,F65,F77,F89,F101,F113)</f>
        <v>323.2</v>
      </c>
      <c r="G152" s="176">
        <f t="shared" si="14"/>
        <v>30</v>
      </c>
      <c r="H152" s="176">
        <f t="shared" si="14"/>
        <v>651.66999999999985</v>
      </c>
      <c r="I152" s="176">
        <f t="shared" si="14"/>
        <v>138.97044998904079</v>
      </c>
      <c r="J152" s="201">
        <f t="shared" si="14"/>
        <v>94872.997250455766</v>
      </c>
      <c r="K152" s="201">
        <f t="shared" ref="K152" si="15">AVERAGE(K5,K17,K29,K41,K53,K65,K77,K89,K101,K113)</f>
        <v>2477502.7680500001</v>
      </c>
      <c r="L152" s="177">
        <f t="shared" si="14"/>
        <v>4497.3999999999996</v>
      </c>
      <c r="M152" s="30"/>
      <c r="N152" s="30"/>
      <c r="O152" s="44"/>
      <c r="Q152" s="44"/>
      <c r="R152" s="44"/>
      <c r="S152" s="44"/>
      <c r="T152" s="44"/>
    </row>
    <row r="153" spans="1:20">
      <c r="A153" s="162">
        <v>42125</v>
      </c>
      <c r="B153" s="176">
        <f t="shared" si="13"/>
        <v>186.03666666666666</v>
      </c>
      <c r="C153" s="176">
        <f t="shared" si="13"/>
        <v>12.07</v>
      </c>
      <c r="D153" s="176">
        <f t="shared" si="13"/>
        <v>116.42999999999999</v>
      </c>
      <c r="E153" s="176">
        <f t="shared" si="11"/>
        <v>1</v>
      </c>
      <c r="F153" s="176">
        <f t="shared" ref="F153:L153" si="16">AVERAGE(F6,F18,F30,F42,F54,F66,F78,F90,F102,F114)</f>
        <v>339.2</v>
      </c>
      <c r="G153" s="176">
        <f t="shared" si="16"/>
        <v>31</v>
      </c>
      <c r="H153" s="176">
        <f t="shared" si="16"/>
        <v>656.67000000000007</v>
      </c>
      <c r="I153" s="176">
        <f t="shared" si="16"/>
        <v>139.11875114499574</v>
      </c>
      <c r="J153" s="201">
        <f t="shared" si="16"/>
        <v>96817.938850429477</v>
      </c>
      <c r="K153" s="201">
        <f t="shared" ref="K153" si="17">AVERAGE(K6,K18,K30,K42,K54,K66,K78,K90,K102,K114)</f>
        <v>2507361.4785591005</v>
      </c>
      <c r="L153" s="177">
        <f t="shared" si="16"/>
        <v>4502.8999999999996</v>
      </c>
      <c r="M153" s="30"/>
      <c r="N153" s="30"/>
      <c r="O153" s="44"/>
      <c r="Q153" s="44"/>
      <c r="R153" s="44"/>
      <c r="S153" s="44"/>
      <c r="T153" s="44"/>
    </row>
    <row r="154" spans="1:20">
      <c r="A154" s="162">
        <v>42156</v>
      </c>
      <c r="B154" s="176">
        <f t="shared" si="13"/>
        <v>57.063333333333333</v>
      </c>
      <c r="C154" s="176">
        <f t="shared" si="13"/>
        <v>40.56</v>
      </c>
      <c r="D154" s="176">
        <f t="shared" si="13"/>
        <v>116.35000000000002</v>
      </c>
      <c r="E154" s="176">
        <f t="shared" si="11"/>
        <v>0</v>
      </c>
      <c r="F154" s="176">
        <f t="shared" ref="F154:L154" si="18">AVERAGE(F7,F19,F31,F43,F55,F67,F79,F91,F103,F115)</f>
        <v>342.4</v>
      </c>
      <c r="G154" s="176">
        <f t="shared" si="18"/>
        <v>30</v>
      </c>
      <c r="H154" s="176">
        <f t="shared" si="18"/>
        <v>665.68999999999994</v>
      </c>
      <c r="I154" s="176">
        <f t="shared" si="18"/>
        <v>139.26753401208052</v>
      </c>
      <c r="J154" s="201">
        <f t="shared" si="18"/>
        <v>98762.880450403172</v>
      </c>
      <c r="K154" s="201">
        <f t="shared" ref="K154" si="19">AVERAGE(K7,K19,K31,K43,K55,K67,K79,K91,K103,K115)</f>
        <v>2489933.6946403002</v>
      </c>
      <c r="L154" s="177">
        <f t="shared" si="18"/>
        <v>4505</v>
      </c>
      <c r="M154" s="30"/>
      <c r="N154" s="30"/>
      <c r="O154" s="44"/>
      <c r="Q154" s="44"/>
      <c r="R154" s="44"/>
      <c r="S154" s="44"/>
      <c r="T154" s="44"/>
    </row>
    <row r="155" spans="1:20">
      <c r="A155" s="162">
        <v>42186</v>
      </c>
      <c r="B155" s="176">
        <f t="shared" si="13"/>
        <v>23.23</v>
      </c>
      <c r="C155" s="176">
        <f t="shared" si="13"/>
        <v>68.02</v>
      </c>
      <c r="D155" s="176">
        <f t="shared" si="13"/>
        <v>116.46000000000001</v>
      </c>
      <c r="E155" s="176">
        <f t="shared" si="11"/>
        <v>0</v>
      </c>
      <c r="F155" s="176">
        <f t="shared" ref="F155:L155" si="20">AVERAGE(F8,F20,F32,F44,F56,F68,F80,F92,F104,F116)</f>
        <v>337.6</v>
      </c>
      <c r="G155" s="176">
        <f t="shared" si="20"/>
        <v>31</v>
      </c>
      <c r="H155" s="176">
        <f t="shared" si="20"/>
        <v>672.79000000000008</v>
      </c>
      <c r="I155" s="176">
        <f t="shared" si="20"/>
        <v>139.41679907437367</v>
      </c>
      <c r="J155" s="201">
        <f t="shared" si="20"/>
        <v>100707.82205037687</v>
      </c>
      <c r="K155" s="201">
        <f t="shared" ref="K155" si="21">AVERAGE(K8,K20,K32,K44,K56,K68,K80,K92,K104,K116)</f>
        <v>2314150.2846060004</v>
      </c>
      <c r="L155" s="177">
        <f t="shared" si="20"/>
        <v>4504.8</v>
      </c>
      <c r="M155" s="30"/>
      <c r="N155" s="30"/>
      <c r="O155" s="44"/>
      <c r="Q155" s="44"/>
      <c r="R155" s="44"/>
      <c r="S155" s="44"/>
      <c r="T155" s="44"/>
    </row>
    <row r="156" spans="1:20">
      <c r="A156" s="162">
        <v>42217</v>
      </c>
      <c r="B156" s="176">
        <f t="shared" si="13"/>
        <v>28.303333333333335</v>
      </c>
      <c r="C156" s="176">
        <f t="shared" si="13"/>
        <v>48.4</v>
      </c>
      <c r="D156" s="176">
        <f t="shared" si="13"/>
        <v>116.53</v>
      </c>
      <c r="E156" s="176">
        <f t="shared" si="11"/>
        <v>0</v>
      </c>
      <c r="F156" s="176">
        <f t="shared" ref="F156:L156" si="22">AVERAGE(F9,F21,F33,F45,F57,F69,F81,F93,F105,F117)</f>
        <v>340.6</v>
      </c>
      <c r="G156" s="176">
        <f t="shared" si="22"/>
        <v>31</v>
      </c>
      <c r="H156" s="176">
        <f t="shared" si="22"/>
        <v>674.6099999999999</v>
      </c>
      <c r="I156" s="176">
        <f t="shared" si="22"/>
        <v>139.56654681834763</v>
      </c>
      <c r="J156" s="201">
        <f t="shared" si="22"/>
        <v>102652.76365035056</v>
      </c>
      <c r="K156" s="201">
        <f t="shared" ref="K156" si="23">AVERAGE(K9,K21,K33,K45,K57,K69,K81,K93,K105,K117)</f>
        <v>2715343.1528646001</v>
      </c>
      <c r="L156" s="177">
        <f t="shared" si="22"/>
        <v>4512.3999999999996</v>
      </c>
      <c r="M156" s="30"/>
      <c r="N156" s="30"/>
      <c r="O156" s="44"/>
      <c r="Q156" s="44"/>
      <c r="R156" s="44"/>
      <c r="S156" s="44"/>
      <c r="T156" s="44"/>
    </row>
    <row r="157" spans="1:20">
      <c r="A157" s="162">
        <v>42248</v>
      </c>
      <c r="B157" s="176">
        <f t="shared" si="13"/>
        <v>113.44333333333334</v>
      </c>
      <c r="C157" s="176">
        <f t="shared" si="13"/>
        <v>14.790000000000001</v>
      </c>
      <c r="D157" s="176">
        <f t="shared" si="13"/>
        <v>116.7</v>
      </c>
      <c r="E157" s="176">
        <f t="shared" si="11"/>
        <v>1</v>
      </c>
      <c r="F157" s="176">
        <f t="shared" ref="F157:L157" si="24">AVERAGE(F10,F22,F34,F46,F58,F70,F82,F94,F106,F118)</f>
        <v>326.39999999999998</v>
      </c>
      <c r="G157" s="176">
        <f t="shared" si="24"/>
        <v>30</v>
      </c>
      <c r="H157" s="176">
        <f t="shared" si="24"/>
        <v>671.93999999999983</v>
      </c>
      <c r="I157" s="176">
        <f t="shared" si="24"/>
        <v>139.71677773287053</v>
      </c>
      <c r="J157" s="201">
        <f t="shared" si="24"/>
        <v>104597.70525032427</v>
      </c>
      <c r="K157" s="201">
        <f t="shared" ref="K157" si="25">AVERAGE(K10,K22,K34,K46,K58,K70,K82,K94,K106,K118)</f>
        <v>2542161.5913575999</v>
      </c>
      <c r="L157" s="177">
        <f t="shared" si="24"/>
        <v>4513.5</v>
      </c>
      <c r="M157" s="30"/>
      <c r="N157" s="30"/>
      <c r="O157" s="44"/>
      <c r="Q157" s="44"/>
      <c r="R157" s="44"/>
      <c r="S157" s="44"/>
      <c r="T157" s="44"/>
    </row>
    <row r="158" spans="1:20">
      <c r="A158" s="162">
        <v>42278</v>
      </c>
      <c r="B158" s="176">
        <f t="shared" si="13"/>
        <v>292.25888888888886</v>
      </c>
      <c r="C158" s="176">
        <f t="shared" si="13"/>
        <v>2.4900000000000002</v>
      </c>
      <c r="D158" s="176">
        <f t="shared" si="13"/>
        <v>116.57000000000001</v>
      </c>
      <c r="E158" s="176">
        <f t="shared" si="11"/>
        <v>1</v>
      </c>
      <c r="F158" s="176">
        <f t="shared" ref="F158:L158" si="26">AVERAGE(F11,F23,F35,F47,F59,F71,F83,F95,F107,F119)</f>
        <v>339.2</v>
      </c>
      <c r="G158" s="176">
        <f t="shared" si="26"/>
        <v>31</v>
      </c>
      <c r="H158" s="176">
        <f t="shared" si="26"/>
        <v>671.56000000000006</v>
      </c>
      <c r="I158" s="176">
        <f t="shared" si="26"/>
        <v>139.8674923092083</v>
      </c>
      <c r="J158" s="201">
        <f t="shared" si="26"/>
        <v>106542.64685029797</v>
      </c>
      <c r="K158" s="201">
        <f t="shared" ref="K158" si="27">AVERAGE(K11,K23,K35,K47,K59,K71,K83,K95,K107,K119)</f>
        <v>2727287.7990928004</v>
      </c>
      <c r="L158" s="177">
        <f t="shared" si="26"/>
        <v>4519.7</v>
      </c>
      <c r="M158" s="30"/>
      <c r="N158" s="30"/>
      <c r="O158" s="44"/>
      <c r="Q158" s="44"/>
      <c r="R158" s="44"/>
      <c r="S158" s="44"/>
      <c r="T158" s="44"/>
    </row>
    <row r="159" spans="1:20">
      <c r="A159" s="162">
        <v>42309</v>
      </c>
      <c r="B159" s="176">
        <f t="shared" si="13"/>
        <v>475.49222222222215</v>
      </c>
      <c r="C159" s="176">
        <f t="shared" si="13"/>
        <v>0</v>
      </c>
      <c r="D159" s="176">
        <f t="shared" si="13"/>
        <v>116.58999999999999</v>
      </c>
      <c r="E159" s="176">
        <f t="shared" si="11"/>
        <v>1</v>
      </c>
      <c r="F159" s="176">
        <f t="shared" ref="F159:L159" si="28">AVERAGE(F12,F24,F36,F48,F60,F72,F84,F96,F108,F120)</f>
        <v>328</v>
      </c>
      <c r="G159" s="176">
        <f t="shared" si="28"/>
        <v>30</v>
      </c>
      <c r="H159" s="176">
        <f t="shared" si="28"/>
        <v>670.89</v>
      </c>
      <c r="I159" s="176">
        <f t="shared" si="28"/>
        <v>140.01869104102605</v>
      </c>
      <c r="J159" s="201">
        <f t="shared" si="28"/>
        <v>108487.58845027167</v>
      </c>
      <c r="K159" s="201">
        <f t="shared" ref="K159" si="29">AVERAGE(K12,K24,K36,K48,K60,K72,K84,K96,K108,K120)</f>
        <v>2483981.1173036001</v>
      </c>
      <c r="L159" s="177">
        <f t="shared" si="28"/>
        <v>4523.8999999999996</v>
      </c>
      <c r="M159" s="30"/>
      <c r="N159" s="30"/>
      <c r="O159" s="44"/>
      <c r="Q159" s="44"/>
      <c r="R159" s="44"/>
      <c r="S159" s="44"/>
      <c r="T159" s="44"/>
    </row>
    <row r="160" spans="1:20" ht="13.5" thickBot="1">
      <c r="A160" s="167">
        <v>42339</v>
      </c>
      <c r="B160" s="178">
        <f t="shared" si="13"/>
        <v>675.59333333333336</v>
      </c>
      <c r="C160" s="178">
        <f t="shared" si="13"/>
        <v>0</v>
      </c>
      <c r="D160" s="178">
        <f t="shared" si="13"/>
        <v>116.23999999999998</v>
      </c>
      <c r="E160" s="178">
        <f t="shared" si="11"/>
        <v>0</v>
      </c>
      <c r="F160" s="178">
        <f t="shared" ref="F160:L160" si="30">AVERAGE(F13,F25,F37,F49,F61,F73,F85,F97,F109,F121)</f>
        <v>328</v>
      </c>
      <c r="G160" s="178">
        <f t="shared" si="30"/>
        <v>31</v>
      </c>
      <c r="H160" s="178">
        <f t="shared" si="30"/>
        <v>669.85</v>
      </c>
      <c r="I160" s="178">
        <f t="shared" si="30"/>
        <v>140.1703744243903</v>
      </c>
      <c r="J160" s="202">
        <f t="shared" si="30"/>
        <v>110432.53005024535</v>
      </c>
      <c r="K160" s="202">
        <f t="shared" ref="K160" si="31">AVERAGE(K13,K25,K37,K49,K61,K73,K85,K97,K109,K121)</f>
        <v>2151850.6955112005</v>
      </c>
      <c r="L160" s="179">
        <f t="shared" si="30"/>
        <v>4526.2</v>
      </c>
      <c r="M160" s="30"/>
      <c r="N160" s="30"/>
      <c r="O160" s="44"/>
      <c r="Q160" s="20"/>
      <c r="R160" s="44"/>
      <c r="S160" s="44"/>
      <c r="T160" s="44"/>
    </row>
    <row r="161" spans="1:16" ht="13.5" thickBot="1"/>
    <row r="162" spans="1:16" ht="13.5" thickBot="1">
      <c r="A162" s="196" t="s">
        <v>126</v>
      </c>
      <c r="K162" s="229"/>
      <c r="M162" s="180" t="s">
        <v>123</v>
      </c>
    </row>
    <row r="163" spans="1:16">
      <c r="A163" s="158">
        <v>42005</v>
      </c>
      <c r="B163" s="174">
        <f>B149</f>
        <v>773.57666666666671</v>
      </c>
      <c r="C163" s="174">
        <f>C149</f>
        <v>0</v>
      </c>
      <c r="D163" s="410">
        <f>D124</f>
        <v>127.05353771443212</v>
      </c>
      <c r="E163" s="206">
        <f>AVERAGE(E2,E14,E26,E38,E50,E62,E74,E86,E98,E110)</f>
        <v>0</v>
      </c>
      <c r="F163" s="206">
        <f>'3. Variables'!F135</f>
        <v>336</v>
      </c>
      <c r="G163" s="204">
        <v>31</v>
      </c>
      <c r="H163" s="410">
        <f>AVERAGE(H98,H110)</f>
        <v>685.5</v>
      </c>
      <c r="I163" s="410">
        <f>I122</f>
        <v>145.86603316216056</v>
      </c>
      <c r="J163" s="197">
        <f>J122</f>
        <v>227639.62062745087</v>
      </c>
      <c r="K163" s="197">
        <f>K149</f>
        <v>2464916.6389292004</v>
      </c>
      <c r="L163" s="175">
        <f>'3. Variables'!L135</f>
        <v>4490.3999999999996</v>
      </c>
    </row>
    <row r="164" spans="1:16">
      <c r="A164" s="162">
        <v>42036</v>
      </c>
      <c r="B164" s="176">
        <f t="shared" ref="B164:C174" si="32">B150</f>
        <v>712.63666666666666</v>
      </c>
      <c r="C164" s="176">
        <f t="shared" si="32"/>
        <v>0</v>
      </c>
      <c r="D164" s="411">
        <f t="shared" ref="D164:D186" si="33">D125</f>
        <v>127.23716271068335</v>
      </c>
      <c r="E164" s="207">
        <f t="shared" ref="E164:E174" si="34">AVERAGE(E3,E15,E27,E39,E51,E63,E75,E87,E99,E111)</f>
        <v>0</v>
      </c>
      <c r="F164" s="207">
        <f>'3. Variables'!F136</f>
        <v>304</v>
      </c>
      <c r="G164" s="43">
        <v>28</v>
      </c>
      <c r="H164" s="411">
        <f t="shared" ref="H164:H174" si="35">AVERAGE(H99,H111)</f>
        <v>682.45</v>
      </c>
      <c r="I164" s="411">
        <f t="shared" ref="I164:I174" si="36">I123</f>
        <v>145.93643294806924</v>
      </c>
      <c r="J164" s="198">
        <f t="shared" ref="J164:J174" si="37">J123</f>
        <v>230198.93480941074</v>
      </c>
      <c r="K164" s="198">
        <f t="shared" ref="K164:K174" si="38">K150</f>
        <v>2308708.4286647001</v>
      </c>
      <c r="L164" s="177">
        <f>'3. Variables'!L136</f>
        <v>4489.1000000000004</v>
      </c>
    </row>
    <row r="165" spans="1:16">
      <c r="A165" s="162">
        <v>42064</v>
      </c>
      <c r="B165" s="176">
        <f t="shared" si="32"/>
        <v>617.94555555555542</v>
      </c>
      <c r="C165" s="176">
        <f t="shared" si="32"/>
        <v>0.34</v>
      </c>
      <c r="D165" s="411">
        <f t="shared" si="33"/>
        <v>127.41993926659346</v>
      </c>
      <c r="E165" s="207">
        <f t="shared" si="34"/>
        <v>1</v>
      </c>
      <c r="F165" s="207">
        <f>'3. Variables'!F137</f>
        <v>352</v>
      </c>
      <c r="G165" s="43">
        <v>31</v>
      </c>
      <c r="H165" s="411">
        <f t="shared" si="35"/>
        <v>681.90000000000009</v>
      </c>
      <c r="I165" s="411">
        <f t="shared" si="36"/>
        <v>146.00779081347221</v>
      </c>
      <c r="J165" s="198">
        <f t="shared" si="37"/>
        <v>232747.91256467917</v>
      </c>
      <c r="K165" s="198">
        <f t="shared" si="38"/>
        <v>2556197.4570157002</v>
      </c>
      <c r="L165" s="177">
        <f>'3. Variables'!L137</f>
        <v>4492.2</v>
      </c>
    </row>
    <row r="166" spans="1:16">
      <c r="A166" s="162">
        <v>42095</v>
      </c>
      <c r="B166" s="176">
        <f t="shared" si="32"/>
        <v>365.98666666666662</v>
      </c>
      <c r="C166" s="176">
        <f t="shared" si="32"/>
        <v>0.26</v>
      </c>
      <c r="D166" s="411">
        <f t="shared" si="33"/>
        <v>127.60180396426472</v>
      </c>
      <c r="E166" s="208">
        <f t="shared" si="34"/>
        <v>1</v>
      </c>
      <c r="F166" s="208">
        <f>'3. Variables'!F138</f>
        <v>320</v>
      </c>
      <c r="G166" s="172">
        <v>30</v>
      </c>
      <c r="H166" s="163">
        <f t="shared" si="35"/>
        <v>682.4</v>
      </c>
      <c r="I166" s="411">
        <f t="shared" si="36"/>
        <v>146.08024224925043</v>
      </c>
      <c r="J166" s="201">
        <f t="shared" si="37"/>
        <v>235285.13400360674</v>
      </c>
      <c r="K166" s="201">
        <f t="shared" si="38"/>
        <v>2477502.7680500001</v>
      </c>
      <c r="L166" s="177">
        <f>'3. Variables'!L138</f>
        <v>4497.3999999999996</v>
      </c>
    </row>
    <row r="167" spans="1:16">
      <c r="A167" s="162">
        <v>42125</v>
      </c>
      <c r="B167" s="176">
        <f t="shared" si="32"/>
        <v>186.03666666666666</v>
      </c>
      <c r="C167" s="176">
        <f t="shared" si="32"/>
        <v>12.07</v>
      </c>
      <c r="D167" s="411">
        <f t="shared" si="33"/>
        <v>127.78440031183035</v>
      </c>
      <c r="E167" s="208">
        <f t="shared" si="34"/>
        <v>1</v>
      </c>
      <c r="F167" s="208">
        <f>'3. Variables'!F139</f>
        <v>320</v>
      </c>
      <c r="G167" s="172">
        <v>31</v>
      </c>
      <c r="H167" s="163">
        <f t="shared" si="35"/>
        <v>690.15</v>
      </c>
      <c r="I167" s="411">
        <f t="shared" si="36"/>
        <v>146.15392715600169</v>
      </c>
      <c r="J167" s="201">
        <f t="shared" si="37"/>
        <v>237809.13624992507</v>
      </c>
      <c r="K167" s="201">
        <f t="shared" si="38"/>
        <v>2507361.4785591005</v>
      </c>
      <c r="L167" s="177">
        <f>'3. Variables'!L139</f>
        <v>4502.8999999999996</v>
      </c>
    </row>
    <row r="168" spans="1:16">
      <c r="A168" s="162">
        <v>42156</v>
      </c>
      <c r="B168" s="176">
        <f t="shared" si="32"/>
        <v>57.063333333333333</v>
      </c>
      <c r="C168" s="176">
        <f t="shared" si="32"/>
        <v>40.56</v>
      </c>
      <c r="D168" s="411">
        <f t="shared" si="33"/>
        <v>127.96605163402174</v>
      </c>
      <c r="E168" s="208">
        <f t="shared" si="34"/>
        <v>0</v>
      </c>
      <c r="F168" s="208">
        <f>'3. Variables'!F140</f>
        <v>352</v>
      </c>
      <c r="G168" s="172">
        <v>30</v>
      </c>
      <c r="H168" s="163">
        <f t="shared" si="35"/>
        <v>700.55</v>
      </c>
      <c r="I168" s="411">
        <f t="shared" si="36"/>
        <v>146.22898993476002</v>
      </c>
      <c r="J168" s="201">
        <f t="shared" si="37"/>
        <v>240318.41260445258</v>
      </c>
      <c r="K168" s="201">
        <f t="shared" si="38"/>
        <v>2489933.6946403002</v>
      </c>
      <c r="L168" s="177">
        <f>'3. Variables'!L140</f>
        <v>4505</v>
      </c>
    </row>
    <row r="169" spans="1:16">
      <c r="A169" s="162">
        <v>42186</v>
      </c>
      <c r="B169" s="176">
        <f t="shared" si="32"/>
        <v>23.23</v>
      </c>
      <c r="C169" s="176">
        <f t="shared" si="32"/>
        <v>68.02</v>
      </c>
      <c r="D169" s="411">
        <f t="shared" si="33"/>
        <v>128.15523514301231</v>
      </c>
      <c r="E169" s="208">
        <f t="shared" si="34"/>
        <v>0</v>
      </c>
      <c r="F169" s="208">
        <f>'3. Variables'!F141</f>
        <v>336</v>
      </c>
      <c r="G169" s="172">
        <v>31</v>
      </c>
      <c r="H169" s="163">
        <f t="shared" si="35"/>
        <v>708.95</v>
      </c>
      <c r="I169" s="411">
        <f t="shared" si="36"/>
        <v>146.30557957888774</v>
      </c>
      <c r="J169" s="201">
        <f t="shared" si="37"/>
        <v>242811.41169898404</v>
      </c>
      <c r="K169" s="201">
        <f t="shared" si="38"/>
        <v>2314150.2846060004</v>
      </c>
      <c r="L169" s="177">
        <f>'3. Variables'!L141</f>
        <v>4504.8</v>
      </c>
    </row>
    <row r="170" spans="1:16">
      <c r="A170" s="162">
        <v>42217</v>
      </c>
      <c r="B170" s="176">
        <f t="shared" si="32"/>
        <v>28.303333333333335</v>
      </c>
      <c r="C170" s="176">
        <f t="shared" si="32"/>
        <v>48.4</v>
      </c>
      <c r="D170" s="411">
        <f t="shared" si="33"/>
        <v>128.35408637192415</v>
      </c>
      <c r="E170" s="208">
        <f t="shared" si="34"/>
        <v>0</v>
      </c>
      <c r="F170" s="208">
        <f>'3. Variables'!F142</f>
        <v>320</v>
      </c>
      <c r="G170" s="172">
        <v>31</v>
      </c>
      <c r="H170" s="163">
        <f t="shared" si="35"/>
        <v>710.05</v>
      </c>
      <c r="I170" s="411">
        <f t="shared" si="36"/>
        <v>146.38384976714099</v>
      </c>
      <c r="J170" s="201">
        <f t="shared" si="37"/>
        <v>245286.53664039011</v>
      </c>
      <c r="K170" s="201">
        <f t="shared" si="38"/>
        <v>2715343.1528646001</v>
      </c>
      <c r="L170" s="177">
        <f>'3. Variables'!L142</f>
        <v>4512.3999999999996</v>
      </c>
    </row>
    <row r="171" spans="1:16" s="24" customFormat="1">
      <c r="A171" s="162">
        <v>42248</v>
      </c>
      <c r="B171" s="176">
        <f t="shared" si="32"/>
        <v>113.44333333333334</v>
      </c>
      <c r="C171" s="176">
        <f t="shared" si="32"/>
        <v>14.790000000000001</v>
      </c>
      <c r="D171" s="411">
        <f t="shared" si="33"/>
        <v>128.54263800518495</v>
      </c>
      <c r="E171" s="208">
        <f t="shared" si="34"/>
        <v>1</v>
      </c>
      <c r="F171" s="208">
        <f>'3. Variables'!F143</f>
        <v>336</v>
      </c>
      <c r="G171" s="172">
        <v>30</v>
      </c>
      <c r="H171" s="163">
        <f t="shared" si="35"/>
        <v>708.84999999999991</v>
      </c>
      <c r="I171" s="411">
        <f t="shared" si="36"/>
        <v>146.46395895790914</v>
      </c>
      <c r="J171" s="201">
        <f t="shared" si="37"/>
        <v>247742.14414495541</v>
      </c>
      <c r="K171" s="201">
        <f t="shared" si="38"/>
        <v>2542161.5913575999</v>
      </c>
      <c r="L171" s="177">
        <f>'3. Variables'!L143</f>
        <v>4513.5</v>
      </c>
      <c r="P171" s="43"/>
    </row>
    <row r="172" spans="1:16" s="24" customFormat="1">
      <c r="A172" s="162">
        <v>42278</v>
      </c>
      <c r="B172" s="176">
        <f t="shared" si="32"/>
        <v>292.25888888888886</v>
      </c>
      <c r="C172" s="176">
        <f t="shared" si="32"/>
        <v>2.4900000000000002</v>
      </c>
      <c r="D172" s="411">
        <f t="shared" si="33"/>
        <v>128.7253791383898</v>
      </c>
      <c r="E172" s="208">
        <f t="shared" si="34"/>
        <v>1</v>
      </c>
      <c r="F172" s="208">
        <f>'3. Variables'!F144</f>
        <v>336</v>
      </c>
      <c r="G172" s="172">
        <v>31</v>
      </c>
      <c r="H172" s="163">
        <f t="shared" si="35"/>
        <v>710.95</v>
      </c>
      <c r="I172" s="411">
        <f t="shared" si="36"/>
        <v>146.54607048462879</v>
      </c>
      <c r="J172" s="201">
        <f t="shared" si="37"/>
        <v>250176.5436629894</v>
      </c>
      <c r="K172" s="201">
        <f t="shared" si="38"/>
        <v>2727287.7990928004</v>
      </c>
      <c r="L172" s="177">
        <f>'3. Variables'!L144</f>
        <v>4519.7</v>
      </c>
      <c r="P172" s="43"/>
    </row>
    <row r="173" spans="1:16">
      <c r="A173" s="162">
        <v>42309</v>
      </c>
      <c r="B173" s="176">
        <f t="shared" si="32"/>
        <v>475.49222222222215</v>
      </c>
      <c r="C173" s="176">
        <f t="shared" si="32"/>
        <v>0</v>
      </c>
      <c r="D173" s="411">
        <f t="shared" si="33"/>
        <v>128.9070788816349</v>
      </c>
      <c r="E173" s="208">
        <f t="shared" si="34"/>
        <v>1</v>
      </c>
      <c r="F173" s="208">
        <f>'3. Variables'!F145</f>
        <v>320</v>
      </c>
      <c r="G173" s="172">
        <v>30</v>
      </c>
      <c r="H173" s="163">
        <f t="shared" si="35"/>
        <v>710.5</v>
      </c>
      <c r="I173" s="411">
        <f t="shared" si="36"/>
        <v>146.63035265237116</v>
      </c>
      <c r="J173" s="201">
        <f t="shared" si="37"/>
        <v>252587.99649374845</v>
      </c>
      <c r="K173" s="201">
        <f t="shared" si="38"/>
        <v>2483981.1173036001</v>
      </c>
      <c r="L173" s="177">
        <f>'3. Variables'!L145</f>
        <v>4523.8999999999996</v>
      </c>
    </row>
    <row r="174" spans="1:16">
      <c r="A174" s="165">
        <v>42339</v>
      </c>
      <c r="B174" s="409">
        <f t="shared" si="32"/>
        <v>675.59333333333336</v>
      </c>
      <c r="C174" s="409">
        <f t="shared" si="32"/>
        <v>0</v>
      </c>
      <c r="D174" s="412">
        <f t="shared" si="33"/>
        <v>129.09621117410646</v>
      </c>
      <c r="E174" s="209">
        <f t="shared" si="34"/>
        <v>0</v>
      </c>
      <c r="F174" s="209">
        <f>'3. Variables'!F146</f>
        <v>336</v>
      </c>
      <c r="G174" s="153">
        <v>31</v>
      </c>
      <c r="H174" s="412">
        <f t="shared" si="35"/>
        <v>704.84999999999991</v>
      </c>
      <c r="I174" s="412">
        <f t="shared" si="36"/>
        <v>146.71697883560219</v>
      </c>
      <c r="J174" s="415">
        <f t="shared" si="37"/>
        <v>254974.71489071642</v>
      </c>
      <c r="K174" s="415">
        <f t="shared" si="38"/>
        <v>2151850.6955112005</v>
      </c>
      <c r="L174" s="414">
        <f>'3. Variables'!L146</f>
        <v>4526.2</v>
      </c>
    </row>
    <row r="175" spans="1:16">
      <c r="A175" s="162">
        <v>42370</v>
      </c>
      <c r="B175" s="176">
        <f>B163</f>
        <v>773.57666666666671</v>
      </c>
      <c r="C175" s="176">
        <f>C163</f>
        <v>0</v>
      </c>
      <c r="D175" s="411">
        <f t="shared" si="33"/>
        <v>129.2778213725953</v>
      </c>
      <c r="E175" s="208">
        <f>AVERAGE(E2,E14,E26,E38,E50,E62,E74,E86,E98,E110)</f>
        <v>0</v>
      </c>
      <c r="F175" s="208">
        <f>'3. Variables'!F147</f>
        <v>320</v>
      </c>
      <c r="G175" s="172">
        <v>31</v>
      </c>
      <c r="H175" s="163">
        <f>H163</f>
        <v>685.5</v>
      </c>
      <c r="I175" s="411">
        <f>I163</f>
        <v>145.86603316216056</v>
      </c>
      <c r="J175" s="198">
        <f>J163</f>
        <v>227639.62062745087</v>
      </c>
      <c r="K175" s="198">
        <f>K163</f>
        <v>2464916.6389292004</v>
      </c>
      <c r="L175" s="177">
        <f>L163</f>
        <v>4490.3999999999996</v>
      </c>
    </row>
    <row r="176" spans="1:16">
      <c r="A176" s="162">
        <v>42401</v>
      </c>
      <c r="B176" s="176">
        <f t="shared" ref="B176:C186" si="39">B164</f>
        <v>712.63666666666666</v>
      </c>
      <c r="C176" s="176">
        <f t="shared" si="39"/>
        <v>0</v>
      </c>
      <c r="D176" s="411">
        <f t="shared" si="33"/>
        <v>129.47195742454602</v>
      </c>
      <c r="E176" s="207">
        <f t="shared" ref="E176:E186" si="40">AVERAGE(E3,E15,E27,E39,E51,E63,E75,E87,E99,E111)</f>
        <v>0</v>
      </c>
      <c r="F176" s="208">
        <f>'3. Variables'!F148</f>
        <v>320</v>
      </c>
      <c r="G176" s="43">
        <v>29</v>
      </c>
      <c r="H176" s="411">
        <f t="shared" ref="H176:H186" si="41">H164</f>
        <v>682.45</v>
      </c>
      <c r="I176" s="411">
        <f t="shared" ref="I176:I186" si="42">I164</f>
        <v>145.93643294806924</v>
      </c>
      <c r="J176" s="198">
        <f t="shared" ref="J176:K186" si="43">J164</f>
        <v>230198.93480941074</v>
      </c>
      <c r="K176" s="198">
        <f t="shared" si="43"/>
        <v>2308708.4286647001</v>
      </c>
      <c r="L176" s="177">
        <f t="shared" ref="L176" si="44">L164</f>
        <v>4489.1000000000004</v>
      </c>
    </row>
    <row r="177" spans="1:12">
      <c r="A177" s="162">
        <v>42430</v>
      </c>
      <c r="B177" s="176">
        <f t="shared" si="39"/>
        <v>617.94555555555542</v>
      </c>
      <c r="C177" s="176">
        <f t="shared" si="39"/>
        <v>0.34</v>
      </c>
      <c r="D177" s="411">
        <f t="shared" si="33"/>
        <v>129.66908660202151</v>
      </c>
      <c r="E177" s="207">
        <f t="shared" si="40"/>
        <v>1</v>
      </c>
      <c r="F177" s="208">
        <f>'3. Variables'!F149</f>
        <v>336</v>
      </c>
      <c r="G177" s="43">
        <v>31</v>
      </c>
      <c r="H177" s="411">
        <f t="shared" si="41"/>
        <v>681.90000000000009</v>
      </c>
      <c r="I177" s="411">
        <f t="shared" si="42"/>
        <v>146.00779081347221</v>
      </c>
      <c r="J177" s="198">
        <f t="shared" si="43"/>
        <v>232747.91256467917</v>
      </c>
      <c r="K177" s="198">
        <f t="shared" si="43"/>
        <v>2556197.4570157002</v>
      </c>
      <c r="L177" s="177">
        <f t="shared" ref="L177" si="45">L165</f>
        <v>4492.2</v>
      </c>
    </row>
    <row r="178" spans="1:12">
      <c r="A178" s="162">
        <v>42461</v>
      </c>
      <c r="B178" s="176">
        <f t="shared" si="39"/>
        <v>365.98666666666662</v>
      </c>
      <c r="C178" s="176">
        <f t="shared" si="39"/>
        <v>0.26</v>
      </c>
      <c r="D178" s="411">
        <f t="shared" si="33"/>
        <v>129.87106183999634</v>
      </c>
      <c r="E178" s="207">
        <f t="shared" si="40"/>
        <v>1</v>
      </c>
      <c r="F178" s="208">
        <f>'3. Variables'!F150</f>
        <v>336</v>
      </c>
      <c r="G178" s="43">
        <v>30</v>
      </c>
      <c r="H178" s="411">
        <f t="shared" si="41"/>
        <v>682.4</v>
      </c>
      <c r="I178" s="411">
        <f t="shared" si="42"/>
        <v>146.08024224925043</v>
      </c>
      <c r="J178" s="201">
        <f t="shared" si="43"/>
        <v>235285.13400360674</v>
      </c>
      <c r="K178" s="201">
        <f t="shared" si="43"/>
        <v>2477502.7680500001</v>
      </c>
      <c r="L178" s="177">
        <f t="shared" ref="L178" si="46">L166</f>
        <v>4497.3999999999996</v>
      </c>
    </row>
    <row r="179" spans="1:12">
      <c r="A179" s="162">
        <v>42491</v>
      </c>
      <c r="B179" s="176">
        <f t="shared" si="39"/>
        <v>186.03666666666666</v>
      </c>
      <c r="C179" s="176">
        <f t="shared" si="39"/>
        <v>12.07</v>
      </c>
      <c r="D179" s="411">
        <f t="shared" si="33"/>
        <v>130.06787781282159</v>
      </c>
      <c r="E179" s="207">
        <f t="shared" si="40"/>
        <v>1</v>
      </c>
      <c r="F179" s="208">
        <f>'3. Variables'!F151</f>
        <v>336</v>
      </c>
      <c r="G179" s="43">
        <v>31</v>
      </c>
      <c r="H179" s="411">
        <f t="shared" si="41"/>
        <v>690.15</v>
      </c>
      <c r="I179" s="411">
        <f t="shared" si="42"/>
        <v>146.15392715600169</v>
      </c>
      <c r="J179" s="201">
        <f t="shared" si="43"/>
        <v>237809.13624992507</v>
      </c>
      <c r="K179" s="201">
        <f t="shared" si="43"/>
        <v>2507361.4785591005</v>
      </c>
      <c r="L179" s="177">
        <f t="shared" ref="L179" si="47">L167</f>
        <v>4502.8999999999996</v>
      </c>
    </row>
    <row r="180" spans="1:12">
      <c r="A180" s="162">
        <v>42522</v>
      </c>
      <c r="B180" s="176">
        <f t="shared" si="39"/>
        <v>57.063333333333333</v>
      </c>
      <c r="C180" s="176">
        <f t="shared" si="39"/>
        <v>40.56</v>
      </c>
      <c r="D180" s="411">
        <f t="shared" si="33"/>
        <v>130.25748496436009</v>
      </c>
      <c r="E180" s="207">
        <f t="shared" si="40"/>
        <v>0</v>
      </c>
      <c r="F180" s="208">
        <f>'3. Variables'!F152</f>
        <v>352</v>
      </c>
      <c r="G180" s="43">
        <v>30</v>
      </c>
      <c r="H180" s="411">
        <f t="shared" si="41"/>
        <v>700.55</v>
      </c>
      <c r="I180" s="411">
        <f t="shared" si="42"/>
        <v>146.22898993476002</v>
      </c>
      <c r="J180" s="201">
        <f t="shared" si="43"/>
        <v>240318.41260445258</v>
      </c>
      <c r="K180" s="201">
        <f t="shared" si="43"/>
        <v>2489933.6946403002</v>
      </c>
      <c r="L180" s="177">
        <f t="shared" ref="L180" si="48">L168</f>
        <v>4505</v>
      </c>
    </row>
    <row r="181" spans="1:12">
      <c r="A181" s="162">
        <v>42552</v>
      </c>
      <c r="B181" s="176">
        <f t="shared" si="39"/>
        <v>23.23</v>
      </c>
      <c r="C181" s="176">
        <f t="shared" si="39"/>
        <v>68.02</v>
      </c>
      <c r="D181" s="411">
        <f t="shared" si="33"/>
        <v>130.44626898825538</v>
      </c>
      <c r="E181" s="207">
        <f t="shared" si="40"/>
        <v>0</v>
      </c>
      <c r="F181" s="208">
        <f>'3. Variables'!F153</f>
        <v>320</v>
      </c>
      <c r="G181" s="43">
        <v>31</v>
      </c>
      <c r="H181" s="411">
        <f t="shared" si="41"/>
        <v>708.95</v>
      </c>
      <c r="I181" s="411">
        <f t="shared" si="42"/>
        <v>146.30557957888774</v>
      </c>
      <c r="J181" s="201">
        <f t="shared" si="43"/>
        <v>242811.41169898404</v>
      </c>
      <c r="K181" s="201">
        <f t="shared" si="43"/>
        <v>2314150.2846060004</v>
      </c>
      <c r="L181" s="177">
        <f t="shared" ref="L181" si="49">L169</f>
        <v>4504.8</v>
      </c>
    </row>
    <row r="182" spans="1:12">
      <c r="A182" s="162">
        <v>42583</v>
      </c>
      <c r="B182" s="176">
        <f t="shared" si="39"/>
        <v>28.303333333333335</v>
      </c>
      <c r="C182" s="176">
        <f t="shared" si="39"/>
        <v>48.4</v>
      </c>
      <c r="D182" s="411">
        <f t="shared" si="33"/>
        <v>130.622204012542</v>
      </c>
      <c r="E182" s="207">
        <f t="shared" si="40"/>
        <v>0</v>
      </c>
      <c r="F182" s="208">
        <f>'3. Variables'!F154</f>
        <v>352</v>
      </c>
      <c r="G182" s="43">
        <v>31</v>
      </c>
      <c r="H182" s="411">
        <f t="shared" si="41"/>
        <v>710.05</v>
      </c>
      <c r="I182" s="411">
        <f t="shared" si="42"/>
        <v>146.38384976714099</v>
      </c>
      <c r="J182" s="201">
        <f t="shared" si="43"/>
        <v>245286.53664039011</v>
      </c>
      <c r="K182" s="201">
        <f t="shared" si="43"/>
        <v>2715343.1528646001</v>
      </c>
      <c r="L182" s="177">
        <f t="shared" ref="L182" si="50">L170</f>
        <v>4512.3999999999996</v>
      </c>
    </row>
    <row r="183" spans="1:12">
      <c r="A183" s="162">
        <v>42614</v>
      </c>
      <c r="B183" s="176">
        <f t="shared" si="39"/>
        <v>113.44333333333334</v>
      </c>
      <c r="C183" s="176">
        <f t="shared" si="39"/>
        <v>14.790000000000001</v>
      </c>
      <c r="D183" s="411">
        <f t="shared" si="33"/>
        <v>130.79307373274114</v>
      </c>
      <c r="E183" s="207">
        <f t="shared" si="40"/>
        <v>1</v>
      </c>
      <c r="F183" s="208">
        <f>'3. Variables'!F155</f>
        <v>336</v>
      </c>
      <c r="G183" s="43">
        <v>30</v>
      </c>
      <c r="H183" s="411">
        <f t="shared" si="41"/>
        <v>708.84999999999991</v>
      </c>
      <c r="I183" s="411">
        <f t="shared" si="42"/>
        <v>146.46395895790914</v>
      </c>
      <c r="J183" s="201">
        <f t="shared" si="43"/>
        <v>247742.14414495541</v>
      </c>
      <c r="K183" s="201">
        <f t="shared" si="43"/>
        <v>2542161.5913575999</v>
      </c>
      <c r="L183" s="177">
        <f t="shared" ref="L183" si="51">L171</f>
        <v>4513.5</v>
      </c>
    </row>
    <row r="184" spans="1:12">
      <c r="A184" s="162">
        <v>42644</v>
      </c>
      <c r="B184" s="176">
        <f t="shared" si="39"/>
        <v>292.25888888888886</v>
      </c>
      <c r="C184" s="176">
        <f t="shared" si="39"/>
        <v>2.4900000000000002</v>
      </c>
      <c r="D184" s="411">
        <f t="shared" si="33"/>
        <v>130.96371941671754</v>
      </c>
      <c r="E184" s="207">
        <f t="shared" si="40"/>
        <v>1</v>
      </c>
      <c r="F184" s="208">
        <f>'3. Variables'!F156</f>
        <v>320</v>
      </c>
      <c r="G184" s="43">
        <v>31</v>
      </c>
      <c r="H184" s="411">
        <f t="shared" si="41"/>
        <v>710.95</v>
      </c>
      <c r="I184" s="411">
        <f t="shared" si="42"/>
        <v>146.54607048462879</v>
      </c>
      <c r="J184" s="201">
        <f t="shared" si="43"/>
        <v>250176.5436629894</v>
      </c>
      <c r="K184" s="201">
        <f t="shared" si="43"/>
        <v>2727287.7990928004</v>
      </c>
      <c r="L184" s="177">
        <f t="shared" ref="L184" si="52">L172</f>
        <v>4519.7</v>
      </c>
    </row>
    <row r="185" spans="1:12">
      <c r="A185" s="162">
        <v>42675</v>
      </c>
      <c r="B185" s="176">
        <f t="shared" si="39"/>
        <v>475.49222222222215</v>
      </c>
      <c r="C185" s="176">
        <f t="shared" si="39"/>
        <v>0</v>
      </c>
      <c r="D185" s="411">
        <f t="shared" si="33"/>
        <v>0</v>
      </c>
      <c r="E185" s="207">
        <f t="shared" si="40"/>
        <v>1</v>
      </c>
      <c r="F185" s="208">
        <f>'3. Variables'!F157</f>
        <v>336</v>
      </c>
      <c r="G185" s="43">
        <v>30</v>
      </c>
      <c r="H185" s="411">
        <f t="shared" si="41"/>
        <v>710.5</v>
      </c>
      <c r="I185" s="411">
        <f t="shared" si="42"/>
        <v>146.63035265237116</v>
      </c>
      <c r="J185" s="201">
        <f t="shared" si="43"/>
        <v>252587.99649374845</v>
      </c>
      <c r="K185" s="201">
        <f t="shared" si="43"/>
        <v>2483981.1173036001</v>
      </c>
      <c r="L185" s="177">
        <f t="shared" ref="L185" si="53">L173</f>
        <v>4523.8999999999996</v>
      </c>
    </row>
    <row r="186" spans="1:12" ht="13.5" thickBot="1">
      <c r="A186" s="167">
        <v>42705</v>
      </c>
      <c r="B186" s="178">
        <f t="shared" si="39"/>
        <v>675.59333333333336</v>
      </c>
      <c r="C186" s="178">
        <f t="shared" si="39"/>
        <v>0</v>
      </c>
      <c r="D186" s="413">
        <f t="shared" si="33"/>
        <v>0</v>
      </c>
      <c r="E186" s="210">
        <f t="shared" si="40"/>
        <v>0</v>
      </c>
      <c r="F186" s="210">
        <f>'3. Variables'!F158</f>
        <v>320</v>
      </c>
      <c r="G186" s="205">
        <v>31</v>
      </c>
      <c r="H186" s="413">
        <f t="shared" si="41"/>
        <v>704.84999999999991</v>
      </c>
      <c r="I186" s="413">
        <f t="shared" si="42"/>
        <v>146.71697883560219</v>
      </c>
      <c r="J186" s="202">
        <f t="shared" si="43"/>
        <v>254974.71489071642</v>
      </c>
      <c r="K186" s="202">
        <f t="shared" si="43"/>
        <v>2151850.6955112005</v>
      </c>
      <c r="L186" s="179">
        <f t="shared" ref="L186" si="54">L174</f>
        <v>4526.2</v>
      </c>
    </row>
    <row r="187" spans="1:12" s="44" customFormat="1">
      <c r="B187" s="130" t="s">
        <v>147</v>
      </c>
      <c r="C187" s="130" t="s">
        <v>147</v>
      </c>
      <c r="D187" s="130" t="s">
        <v>148</v>
      </c>
      <c r="E187" s="130" t="s">
        <v>143</v>
      </c>
      <c r="F187" s="130" t="s">
        <v>143</v>
      </c>
      <c r="G187" s="130" t="s">
        <v>143</v>
      </c>
      <c r="H187" s="130" t="s">
        <v>151</v>
      </c>
      <c r="I187" s="130" t="s">
        <v>148</v>
      </c>
      <c r="J187" s="130" t="s">
        <v>148</v>
      </c>
      <c r="K187" s="130" t="s">
        <v>149</v>
      </c>
      <c r="L187" s="130" t="s">
        <v>147</v>
      </c>
    </row>
    <row r="188" spans="1:12" ht="38.25">
      <c r="H188" s="424" t="s">
        <v>152</v>
      </c>
    </row>
    <row r="191" spans="1:12">
      <c r="G191" s="2"/>
      <c r="H191" s="127"/>
    </row>
    <row r="192" spans="1:12">
      <c r="G192" s="2"/>
      <c r="H192" s="127"/>
    </row>
    <row r="193" spans="7:8">
      <c r="G193" s="2"/>
      <c r="H193" s="127"/>
    </row>
    <row r="194" spans="7:8">
      <c r="G194" s="2"/>
      <c r="H194" s="127"/>
    </row>
    <row r="195" spans="7:8">
      <c r="G195" s="2"/>
      <c r="H195" s="127"/>
    </row>
    <row r="196" spans="7:8">
      <c r="G196" s="2"/>
      <c r="H196" s="127"/>
    </row>
    <row r="197" spans="7:8">
      <c r="G197" s="2"/>
      <c r="H197" s="127"/>
    </row>
    <row r="198" spans="7:8">
      <c r="G198" s="2"/>
      <c r="H198" s="127"/>
    </row>
    <row r="199" spans="7:8">
      <c r="G199" s="2"/>
      <c r="H199" s="127"/>
    </row>
    <row r="200" spans="7:8">
      <c r="G200" s="2"/>
      <c r="H200" s="127"/>
    </row>
    <row r="201" spans="7:8">
      <c r="G201" s="2"/>
      <c r="H201" s="127"/>
    </row>
    <row r="202" spans="7:8">
      <c r="G202" s="2"/>
      <c r="H202" s="127"/>
    </row>
    <row r="203" spans="7:8">
      <c r="G203" s="2"/>
      <c r="H203" s="127"/>
    </row>
    <row r="204" spans="7:8">
      <c r="G204" s="2"/>
      <c r="H204" s="127"/>
    </row>
    <row r="205" spans="7:8">
      <c r="G205" s="2"/>
      <c r="H205" s="127"/>
    </row>
    <row r="206" spans="7:8">
      <c r="G206" s="2"/>
      <c r="H206" s="127"/>
    </row>
    <row r="207" spans="7:8">
      <c r="G207" s="2"/>
      <c r="H207" s="127"/>
    </row>
    <row r="208" spans="7:8">
      <c r="G208" s="2"/>
      <c r="H208" s="127"/>
    </row>
    <row r="209" spans="7:8">
      <c r="G209" s="2"/>
      <c r="H209" s="127"/>
    </row>
    <row r="210" spans="7:8">
      <c r="G210" s="2"/>
      <c r="H210" s="127"/>
    </row>
    <row r="211" spans="7:8">
      <c r="G211" s="2"/>
      <c r="H211" s="127"/>
    </row>
    <row r="212" spans="7:8">
      <c r="G212" s="2"/>
      <c r="H212" s="127"/>
    </row>
    <row r="213" spans="7:8">
      <c r="G213" s="2"/>
      <c r="H213" s="127"/>
    </row>
    <row r="214" spans="7:8">
      <c r="G214" s="2"/>
      <c r="H214" s="127"/>
    </row>
    <row r="215" spans="7:8">
      <c r="G215" s="2"/>
      <c r="H215" s="127"/>
    </row>
    <row r="216" spans="7:8">
      <c r="G216" s="2"/>
      <c r="H216" s="127"/>
    </row>
    <row r="217" spans="7:8">
      <c r="G217" s="2"/>
      <c r="H217" s="127"/>
    </row>
    <row r="218" spans="7:8">
      <c r="G218" s="2"/>
      <c r="H218" s="127"/>
    </row>
    <row r="219" spans="7:8">
      <c r="G219" s="2"/>
      <c r="H219" s="127"/>
    </row>
    <row r="220" spans="7:8">
      <c r="G220" s="2"/>
      <c r="H220" s="127"/>
    </row>
    <row r="221" spans="7:8">
      <c r="G221" s="2"/>
      <c r="H221" s="127"/>
    </row>
    <row r="222" spans="7:8">
      <c r="G222" s="2"/>
      <c r="H222" s="127"/>
    </row>
    <row r="223" spans="7:8">
      <c r="G223" s="2"/>
      <c r="H223" s="127"/>
    </row>
    <row r="224" spans="7:8">
      <c r="G224" s="2"/>
      <c r="H224" s="127"/>
    </row>
    <row r="225" spans="7:8">
      <c r="G225" s="2"/>
      <c r="H225" s="127"/>
    </row>
    <row r="226" spans="7:8">
      <c r="G226" s="2"/>
      <c r="H226" s="127"/>
    </row>
    <row r="227" spans="7:8">
      <c r="G227" s="2"/>
      <c r="H227" s="31"/>
    </row>
    <row r="228" spans="7:8">
      <c r="G228" s="2"/>
      <c r="H228" s="31"/>
    </row>
    <row r="229" spans="7:8">
      <c r="G229" s="2"/>
      <c r="H229" s="31"/>
    </row>
    <row r="230" spans="7:8">
      <c r="G230" s="2"/>
      <c r="H230" s="31"/>
    </row>
    <row r="231" spans="7:8">
      <c r="G231" s="2"/>
      <c r="H231" s="31"/>
    </row>
    <row r="232" spans="7:8">
      <c r="G232" s="2"/>
      <c r="H232" s="31"/>
    </row>
    <row r="233" spans="7:8">
      <c r="G233" s="2"/>
      <c r="H233" s="31"/>
    </row>
    <row r="234" spans="7:8">
      <c r="G234" s="2"/>
      <c r="H234" s="31"/>
    </row>
    <row r="235" spans="7:8">
      <c r="G235" s="2"/>
      <c r="H235" s="31"/>
    </row>
    <row r="236" spans="7:8">
      <c r="G236" s="2"/>
      <c r="H236" s="31"/>
    </row>
    <row r="237" spans="7:8">
      <c r="G237" s="2"/>
      <c r="H237" s="31"/>
    </row>
    <row r="238" spans="7:8">
      <c r="G238" s="2"/>
      <c r="H238" s="31"/>
    </row>
    <row r="239" spans="7:8">
      <c r="G239" s="2"/>
    </row>
  </sheetData>
  <pageMargins left="0.7" right="0.7" top="0.75" bottom="0.75" header="0.3" footer="0.3"/>
  <pageSetup scale="70" orientation="landscape" r:id="rId1"/>
  <colBreaks count="1" manualBreakCount="1">
    <brk id="12" max="1048575" man="1"/>
  </colBreaks>
  <ignoredErrors>
    <ignoredError sqref="H151"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A63"/>
  <sheetViews>
    <sheetView zoomScale="80" zoomScaleNormal="80" workbookViewId="0">
      <pane xSplit="1" ySplit="10" topLeftCell="B11" activePane="bottomRight" state="frozen"/>
      <selection pane="topRight" activeCell="B1" sqref="B1"/>
      <selection pane="bottomLeft" activeCell="A12" sqref="A12"/>
      <selection pane="bottomRight" activeCell="Q50" sqref="Q50"/>
    </sheetView>
  </sheetViews>
  <sheetFormatPr defaultRowHeight="12.75"/>
  <cols>
    <col min="1" max="1" width="33.140625" style="36" customWidth="1"/>
    <col min="2" max="4" width="9.140625" style="36"/>
    <col min="5" max="5" width="9.28515625" style="38" customWidth="1"/>
    <col min="6" max="6" width="9.5703125" style="38" customWidth="1"/>
    <col min="7" max="15" width="9.140625" style="36"/>
    <col min="16" max="16" width="10.140625" style="36" bestFit="1" customWidth="1"/>
    <col min="17" max="17" width="11.85546875" style="36" bestFit="1" customWidth="1"/>
    <col min="18" max="18" width="10.140625" style="36" bestFit="1" customWidth="1"/>
    <col min="19" max="20" width="9.140625" style="36"/>
    <col min="21" max="21" width="10.28515625" style="36" bestFit="1" customWidth="1"/>
    <col min="22" max="22" width="9.85546875" style="36" bestFit="1" customWidth="1"/>
    <col min="23" max="23" width="11" style="36" bestFit="1" customWidth="1"/>
    <col min="24" max="24" width="11.140625" style="36" customWidth="1"/>
    <col min="25" max="261" width="9.140625" style="36"/>
    <col min="262" max="262" width="9.28515625" style="36" customWidth="1"/>
    <col min="263" max="263" width="9.5703125" style="36" customWidth="1"/>
    <col min="264" max="277" width="9.140625" style="36"/>
    <col min="278" max="278" width="9.85546875" style="36" bestFit="1" customWidth="1"/>
    <col min="279" max="279" width="11" style="36" bestFit="1" customWidth="1"/>
    <col min="280" max="517" width="9.140625" style="36"/>
    <col min="518" max="518" width="9.28515625" style="36" customWidth="1"/>
    <col min="519" max="519" width="9.5703125" style="36" customWidth="1"/>
    <col min="520" max="533" width="9.140625" style="36"/>
    <col min="534" max="534" width="9.85546875" style="36" bestFit="1" customWidth="1"/>
    <col min="535" max="535" width="11" style="36" bestFit="1" customWidth="1"/>
    <col min="536" max="773" width="9.140625" style="36"/>
    <col min="774" max="774" width="9.28515625" style="36" customWidth="1"/>
    <col min="775" max="775" width="9.5703125" style="36" customWidth="1"/>
    <col min="776" max="789" width="9.140625" style="36"/>
    <col min="790" max="790" width="9.85546875" style="36" bestFit="1" customWidth="1"/>
    <col min="791" max="791" width="11" style="36" bestFit="1" customWidth="1"/>
    <col min="792" max="1029" width="9.140625" style="36"/>
    <col min="1030" max="1030" width="9.28515625" style="36" customWidth="1"/>
    <col min="1031" max="1031" width="9.5703125" style="36" customWidth="1"/>
    <col min="1032" max="1045" width="9.140625" style="36"/>
    <col min="1046" max="1046" width="9.85546875" style="36" bestFit="1" customWidth="1"/>
    <col min="1047" max="1047" width="11" style="36" bestFit="1" customWidth="1"/>
    <col min="1048" max="1285" width="9.140625" style="36"/>
    <col min="1286" max="1286" width="9.28515625" style="36" customWidth="1"/>
    <col min="1287" max="1287" width="9.5703125" style="36" customWidth="1"/>
    <col min="1288" max="1301" width="9.140625" style="36"/>
    <col min="1302" max="1302" width="9.85546875" style="36" bestFit="1" customWidth="1"/>
    <col min="1303" max="1303" width="11" style="36" bestFit="1" customWidth="1"/>
    <col min="1304" max="1541" width="9.140625" style="36"/>
    <col min="1542" max="1542" width="9.28515625" style="36" customWidth="1"/>
    <col min="1543" max="1543" width="9.5703125" style="36" customWidth="1"/>
    <col min="1544" max="1557" width="9.140625" style="36"/>
    <col min="1558" max="1558" width="9.85546875" style="36" bestFit="1" customWidth="1"/>
    <col min="1559" max="1559" width="11" style="36" bestFit="1" customWidth="1"/>
    <col min="1560" max="1797" width="9.140625" style="36"/>
    <col min="1798" max="1798" width="9.28515625" style="36" customWidth="1"/>
    <col min="1799" max="1799" width="9.5703125" style="36" customWidth="1"/>
    <col min="1800" max="1813" width="9.140625" style="36"/>
    <col min="1814" max="1814" width="9.85546875" style="36" bestFit="1" customWidth="1"/>
    <col min="1815" max="1815" width="11" style="36" bestFit="1" customWidth="1"/>
    <col min="1816" max="2053" width="9.140625" style="36"/>
    <col min="2054" max="2054" width="9.28515625" style="36" customWidth="1"/>
    <col min="2055" max="2055" width="9.5703125" style="36" customWidth="1"/>
    <col min="2056" max="2069" width="9.140625" style="36"/>
    <col min="2070" max="2070" width="9.85546875" style="36" bestFit="1" customWidth="1"/>
    <col min="2071" max="2071" width="11" style="36" bestFit="1" customWidth="1"/>
    <col min="2072" max="2309" width="9.140625" style="36"/>
    <col min="2310" max="2310" width="9.28515625" style="36" customWidth="1"/>
    <col min="2311" max="2311" width="9.5703125" style="36" customWidth="1"/>
    <col min="2312" max="2325" width="9.140625" style="36"/>
    <col min="2326" max="2326" width="9.85546875" style="36" bestFit="1" customWidth="1"/>
    <col min="2327" max="2327" width="11" style="36" bestFit="1" customWidth="1"/>
    <col min="2328" max="2565" width="9.140625" style="36"/>
    <col min="2566" max="2566" width="9.28515625" style="36" customWidth="1"/>
    <col min="2567" max="2567" width="9.5703125" style="36" customWidth="1"/>
    <col min="2568" max="2581" width="9.140625" style="36"/>
    <col min="2582" max="2582" width="9.85546875" style="36" bestFit="1" customWidth="1"/>
    <col min="2583" max="2583" width="11" style="36" bestFit="1" customWidth="1"/>
    <col min="2584" max="2821" width="9.140625" style="36"/>
    <col min="2822" max="2822" width="9.28515625" style="36" customWidth="1"/>
    <col min="2823" max="2823" width="9.5703125" style="36" customWidth="1"/>
    <col min="2824" max="2837" width="9.140625" style="36"/>
    <col min="2838" max="2838" width="9.85546875" style="36" bestFit="1" customWidth="1"/>
    <col min="2839" max="2839" width="11" style="36" bestFit="1" customWidth="1"/>
    <col min="2840" max="3077" width="9.140625" style="36"/>
    <col min="3078" max="3078" width="9.28515625" style="36" customWidth="1"/>
    <col min="3079" max="3079" width="9.5703125" style="36" customWidth="1"/>
    <col min="3080" max="3093" width="9.140625" style="36"/>
    <col min="3094" max="3094" width="9.85546875" style="36" bestFit="1" customWidth="1"/>
    <col min="3095" max="3095" width="11" style="36" bestFit="1" customWidth="1"/>
    <col min="3096" max="3333" width="9.140625" style="36"/>
    <col min="3334" max="3334" width="9.28515625" style="36" customWidth="1"/>
    <col min="3335" max="3335" width="9.5703125" style="36" customWidth="1"/>
    <col min="3336" max="3349" width="9.140625" style="36"/>
    <col min="3350" max="3350" width="9.85546875" style="36" bestFit="1" customWidth="1"/>
    <col min="3351" max="3351" width="11" style="36" bestFit="1" customWidth="1"/>
    <col min="3352" max="3589" width="9.140625" style="36"/>
    <col min="3590" max="3590" width="9.28515625" style="36" customWidth="1"/>
    <col min="3591" max="3591" width="9.5703125" style="36" customWidth="1"/>
    <col min="3592" max="3605" width="9.140625" style="36"/>
    <col min="3606" max="3606" width="9.85546875" style="36" bestFit="1" customWidth="1"/>
    <col min="3607" max="3607" width="11" style="36" bestFit="1" customWidth="1"/>
    <col min="3608" max="3845" width="9.140625" style="36"/>
    <col min="3846" max="3846" width="9.28515625" style="36" customWidth="1"/>
    <col min="3847" max="3847" width="9.5703125" style="36" customWidth="1"/>
    <col min="3848" max="3861" width="9.140625" style="36"/>
    <col min="3862" max="3862" width="9.85546875" style="36" bestFit="1" customWidth="1"/>
    <col min="3863" max="3863" width="11" style="36" bestFit="1" customWidth="1"/>
    <col min="3864" max="4101" width="9.140625" style="36"/>
    <col min="4102" max="4102" width="9.28515625" style="36" customWidth="1"/>
    <col min="4103" max="4103" width="9.5703125" style="36" customWidth="1"/>
    <col min="4104" max="4117" width="9.140625" style="36"/>
    <col min="4118" max="4118" width="9.85546875" style="36" bestFit="1" customWidth="1"/>
    <col min="4119" max="4119" width="11" style="36" bestFit="1" customWidth="1"/>
    <col min="4120" max="4357" width="9.140625" style="36"/>
    <col min="4358" max="4358" width="9.28515625" style="36" customWidth="1"/>
    <col min="4359" max="4359" width="9.5703125" style="36" customWidth="1"/>
    <col min="4360" max="4373" width="9.140625" style="36"/>
    <col min="4374" max="4374" width="9.85546875" style="36" bestFit="1" customWidth="1"/>
    <col min="4375" max="4375" width="11" style="36" bestFit="1" customWidth="1"/>
    <col min="4376" max="4613" width="9.140625" style="36"/>
    <col min="4614" max="4614" width="9.28515625" style="36" customWidth="1"/>
    <col min="4615" max="4615" width="9.5703125" style="36" customWidth="1"/>
    <col min="4616" max="4629" width="9.140625" style="36"/>
    <col min="4630" max="4630" width="9.85546875" style="36" bestFit="1" customWidth="1"/>
    <col min="4631" max="4631" width="11" style="36" bestFit="1" customWidth="1"/>
    <col min="4632" max="4869" width="9.140625" style="36"/>
    <col min="4870" max="4870" width="9.28515625" style="36" customWidth="1"/>
    <col min="4871" max="4871" width="9.5703125" style="36" customWidth="1"/>
    <col min="4872" max="4885" width="9.140625" style="36"/>
    <col min="4886" max="4886" width="9.85546875" style="36" bestFit="1" customWidth="1"/>
    <col min="4887" max="4887" width="11" style="36" bestFit="1" customWidth="1"/>
    <col min="4888" max="5125" width="9.140625" style="36"/>
    <col min="5126" max="5126" width="9.28515625" style="36" customWidth="1"/>
    <col min="5127" max="5127" width="9.5703125" style="36" customWidth="1"/>
    <col min="5128" max="5141" width="9.140625" style="36"/>
    <col min="5142" max="5142" width="9.85546875" style="36" bestFit="1" customWidth="1"/>
    <col min="5143" max="5143" width="11" style="36" bestFit="1" customWidth="1"/>
    <col min="5144" max="5381" width="9.140625" style="36"/>
    <col min="5382" max="5382" width="9.28515625" style="36" customWidth="1"/>
    <col min="5383" max="5383" width="9.5703125" style="36" customWidth="1"/>
    <col min="5384" max="5397" width="9.140625" style="36"/>
    <col min="5398" max="5398" width="9.85546875" style="36" bestFit="1" customWidth="1"/>
    <col min="5399" max="5399" width="11" style="36" bestFit="1" customWidth="1"/>
    <col min="5400" max="5637" width="9.140625" style="36"/>
    <col min="5638" max="5638" width="9.28515625" style="36" customWidth="1"/>
    <col min="5639" max="5639" width="9.5703125" style="36" customWidth="1"/>
    <col min="5640" max="5653" width="9.140625" style="36"/>
    <col min="5654" max="5654" width="9.85546875" style="36" bestFit="1" customWidth="1"/>
    <col min="5655" max="5655" width="11" style="36" bestFit="1" customWidth="1"/>
    <col min="5656" max="5893" width="9.140625" style="36"/>
    <col min="5894" max="5894" width="9.28515625" style="36" customWidth="1"/>
    <col min="5895" max="5895" width="9.5703125" style="36" customWidth="1"/>
    <col min="5896" max="5909" width="9.140625" style="36"/>
    <col min="5910" max="5910" width="9.85546875" style="36" bestFit="1" customWidth="1"/>
    <col min="5911" max="5911" width="11" style="36" bestFit="1" customWidth="1"/>
    <col min="5912" max="6149" width="9.140625" style="36"/>
    <col min="6150" max="6150" width="9.28515625" style="36" customWidth="1"/>
    <col min="6151" max="6151" width="9.5703125" style="36" customWidth="1"/>
    <col min="6152" max="6165" width="9.140625" style="36"/>
    <col min="6166" max="6166" width="9.85546875" style="36" bestFit="1" customWidth="1"/>
    <col min="6167" max="6167" width="11" style="36" bestFit="1" customWidth="1"/>
    <col min="6168" max="6405" width="9.140625" style="36"/>
    <col min="6406" max="6406" width="9.28515625" style="36" customWidth="1"/>
    <col min="6407" max="6407" width="9.5703125" style="36" customWidth="1"/>
    <col min="6408" max="6421" width="9.140625" style="36"/>
    <col min="6422" max="6422" width="9.85546875" style="36" bestFit="1" customWidth="1"/>
    <col min="6423" max="6423" width="11" style="36" bestFit="1" customWidth="1"/>
    <col min="6424" max="6661" width="9.140625" style="36"/>
    <col min="6662" max="6662" width="9.28515625" style="36" customWidth="1"/>
    <col min="6663" max="6663" width="9.5703125" style="36" customWidth="1"/>
    <col min="6664" max="6677" width="9.140625" style="36"/>
    <col min="6678" max="6678" width="9.85546875" style="36" bestFit="1" customWidth="1"/>
    <col min="6679" max="6679" width="11" style="36" bestFit="1" customWidth="1"/>
    <col min="6680" max="6917" width="9.140625" style="36"/>
    <col min="6918" max="6918" width="9.28515625" style="36" customWidth="1"/>
    <col min="6919" max="6919" width="9.5703125" style="36" customWidth="1"/>
    <col min="6920" max="6933" width="9.140625" style="36"/>
    <col min="6934" max="6934" width="9.85546875" style="36" bestFit="1" customWidth="1"/>
    <col min="6935" max="6935" width="11" style="36" bestFit="1" customWidth="1"/>
    <col min="6936" max="7173" width="9.140625" style="36"/>
    <col min="7174" max="7174" width="9.28515625" style="36" customWidth="1"/>
    <col min="7175" max="7175" width="9.5703125" style="36" customWidth="1"/>
    <col min="7176" max="7189" width="9.140625" style="36"/>
    <col min="7190" max="7190" width="9.85546875" style="36" bestFit="1" customWidth="1"/>
    <col min="7191" max="7191" width="11" style="36" bestFit="1" customWidth="1"/>
    <col min="7192" max="7429" width="9.140625" style="36"/>
    <col min="7430" max="7430" width="9.28515625" style="36" customWidth="1"/>
    <col min="7431" max="7431" width="9.5703125" style="36" customWidth="1"/>
    <col min="7432" max="7445" width="9.140625" style="36"/>
    <col min="7446" max="7446" width="9.85546875" style="36" bestFit="1" customWidth="1"/>
    <col min="7447" max="7447" width="11" style="36" bestFit="1" customWidth="1"/>
    <col min="7448" max="7685" width="9.140625" style="36"/>
    <col min="7686" max="7686" width="9.28515625" style="36" customWidth="1"/>
    <col min="7687" max="7687" width="9.5703125" style="36" customWidth="1"/>
    <col min="7688" max="7701" width="9.140625" style="36"/>
    <col min="7702" max="7702" width="9.85546875" style="36" bestFit="1" customWidth="1"/>
    <col min="7703" max="7703" width="11" style="36" bestFit="1" customWidth="1"/>
    <col min="7704" max="7941" width="9.140625" style="36"/>
    <col min="7942" max="7942" width="9.28515625" style="36" customWidth="1"/>
    <col min="7943" max="7943" width="9.5703125" style="36" customWidth="1"/>
    <col min="7944" max="7957" width="9.140625" style="36"/>
    <col min="7958" max="7958" width="9.85546875" style="36" bestFit="1" customWidth="1"/>
    <col min="7959" max="7959" width="11" style="36" bestFit="1" customWidth="1"/>
    <col min="7960" max="8197" width="9.140625" style="36"/>
    <col min="8198" max="8198" width="9.28515625" style="36" customWidth="1"/>
    <col min="8199" max="8199" width="9.5703125" style="36" customWidth="1"/>
    <col min="8200" max="8213" width="9.140625" style="36"/>
    <col min="8214" max="8214" width="9.85546875" style="36" bestFit="1" customWidth="1"/>
    <col min="8215" max="8215" width="11" style="36" bestFit="1" customWidth="1"/>
    <col min="8216" max="8453" width="9.140625" style="36"/>
    <col min="8454" max="8454" width="9.28515625" style="36" customWidth="1"/>
    <col min="8455" max="8455" width="9.5703125" style="36" customWidth="1"/>
    <col min="8456" max="8469" width="9.140625" style="36"/>
    <col min="8470" max="8470" width="9.85546875" style="36" bestFit="1" customWidth="1"/>
    <col min="8471" max="8471" width="11" style="36" bestFit="1" customWidth="1"/>
    <col min="8472" max="8709" width="9.140625" style="36"/>
    <col min="8710" max="8710" width="9.28515625" style="36" customWidth="1"/>
    <col min="8711" max="8711" width="9.5703125" style="36" customWidth="1"/>
    <col min="8712" max="8725" width="9.140625" style="36"/>
    <col min="8726" max="8726" width="9.85546875" style="36" bestFit="1" customWidth="1"/>
    <col min="8727" max="8727" width="11" style="36" bestFit="1" customWidth="1"/>
    <col min="8728" max="8965" width="9.140625" style="36"/>
    <col min="8966" max="8966" width="9.28515625" style="36" customWidth="1"/>
    <col min="8967" max="8967" width="9.5703125" style="36" customWidth="1"/>
    <col min="8968" max="8981" width="9.140625" style="36"/>
    <col min="8982" max="8982" width="9.85546875" style="36" bestFit="1" customWidth="1"/>
    <col min="8983" max="8983" width="11" style="36" bestFit="1" customWidth="1"/>
    <col min="8984" max="9221" width="9.140625" style="36"/>
    <col min="9222" max="9222" width="9.28515625" style="36" customWidth="1"/>
    <col min="9223" max="9223" width="9.5703125" style="36" customWidth="1"/>
    <col min="9224" max="9237" width="9.140625" style="36"/>
    <col min="9238" max="9238" width="9.85546875" style="36" bestFit="1" customWidth="1"/>
    <col min="9239" max="9239" width="11" style="36" bestFit="1" customWidth="1"/>
    <col min="9240" max="9477" width="9.140625" style="36"/>
    <col min="9478" max="9478" width="9.28515625" style="36" customWidth="1"/>
    <col min="9479" max="9479" width="9.5703125" style="36" customWidth="1"/>
    <col min="9480" max="9493" width="9.140625" style="36"/>
    <col min="9494" max="9494" width="9.85546875" style="36" bestFit="1" customWidth="1"/>
    <col min="9495" max="9495" width="11" style="36" bestFit="1" customWidth="1"/>
    <col min="9496" max="9733" width="9.140625" style="36"/>
    <col min="9734" max="9734" width="9.28515625" style="36" customWidth="1"/>
    <col min="9735" max="9735" width="9.5703125" style="36" customWidth="1"/>
    <col min="9736" max="9749" width="9.140625" style="36"/>
    <col min="9750" max="9750" width="9.85546875" style="36" bestFit="1" customWidth="1"/>
    <col min="9751" max="9751" width="11" style="36" bestFit="1" customWidth="1"/>
    <col min="9752" max="9989" width="9.140625" style="36"/>
    <col min="9990" max="9990" width="9.28515625" style="36" customWidth="1"/>
    <col min="9991" max="9991" width="9.5703125" style="36" customWidth="1"/>
    <col min="9992" max="10005" width="9.140625" style="36"/>
    <col min="10006" max="10006" width="9.85546875" style="36" bestFit="1" customWidth="1"/>
    <col min="10007" max="10007" width="11" style="36" bestFit="1" customWidth="1"/>
    <col min="10008" max="10245" width="9.140625" style="36"/>
    <col min="10246" max="10246" width="9.28515625" style="36" customWidth="1"/>
    <col min="10247" max="10247" width="9.5703125" style="36" customWidth="1"/>
    <col min="10248" max="10261" width="9.140625" style="36"/>
    <col min="10262" max="10262" width="9.85546875" style="36" bestFit="1" customWidth="1"/>
    <col min="10263" max="10263" width="11" style="36" bestFit="1" customWidth="1"/>
    <col min="10264" max="10501" width="9.140625" style="36"/>
    <col min="10502" max="10502" width="9.28515625" style="36" customWidth="1"/>
    <col min="10503" max="10503" width="9.5703125" style="36" customWidth="1"/>
    <col min="10504" max="10517" width="9.140625" style="36"/>
    <col min="10518" max="10518" width="9.85546875" style="36" bestFit="1" customWidth="1"/>
    <col min="10519" max="10519" width="11" style="36" bestFit="1" customWidth="1"/>
    <col min="10520" max="10757" width="9.140625" style="36"/>
    <col min="10758" max="10758" width="9.28515625" style="36" customWidth="1"/>
    <col min="10759" max="10759" width="9.5703125" style="36" customWidth="1"/>
    <col min="10760" max="10773" width="9.140625" style="36"/>
    <col min="10774" max="10774" width="9.85546875" style="36" bestFit="1" customWidth="1"/>
    <col min="10775" max="10775" width="11" style="36" bestFit="1" customWidth="1"/>
    <col min="10776" max="11013" width="9.140625" style="36"/>
    <col min="11014" max="11014" width="9.28515625" style="36" customWidth="1"/>
    <col min="11015" max="11015" width="9.5703125" style="36" customWidth="1"/>
    <col min="11016" max="11029" width="9.140625" style="36"/>
    <col min="11030" max="11030" width="9.85546875" style="36" bestFit="1" customWidth="1"/>
    <col min="11031" max="11031" width="11" style="36" bestFit="1" customWidth="1"/>
    <col min="11032" max="11269" width="9.140625" style="36"/>
    <col min="11270" max="11270" width="9.28515625" style="36" customWidth="1"/>
    <col min="11271" max="11271" width="9.5703125" style="36" customWidth="1"/>
    <col min="11272" max="11285" width="9.140625" style="36"/>
    <col min="11286" max="11286" width="9.85546875" style="36" bestFit="1" customWidth="1"/>
    <col min="11287" max="11287" width="11" style="36" bestFit="1" customWidth="1"/>
    <col min="11288" max="11525" width="9.140625" style="36"/>
    <col min="11526" max="11526" width="9.28515625" style="36" customWidth="1"/>
    <col min="11527" max="11527" width="9.5703125" style="36" customWidth="1"/>
    <col min="11528" max="11541" width="9.140625" style="36"/>
    <col min="11542" max="11542" width="9.85546875" style="36" bestFit="1" customWidth="1"/>
    <col min="11543" max="11543" width="11" style="36" bestFit="1" customWidth="1"/>
    <col min="11544" max="11781" width="9.140625" style="36"/>
    <col min="11782" max="11782" width="9.28515625" style="36" customWidth="1"/>
    <col min="11783" max="11783" width="9.5703125" style="36" customWidth="1"/>
    <col min="11784" max="11797" width="9.140625" style="36"/>
    <col min="11798" max="11798" width="9.85546875" style="36" bestFit="1" customWidth="1"/>
    <col min="11799" max="11799" width="11" style="36" bestFit="1" customWidth="1"/>
    <col min="11800" max="12037" width="9.140625" style="36"/>
    <col min="12038" max="12038" width="9.28515625" style="36" customWidth="1"/>
    <col min="12039" max="12039" width="9.5703125" style="36" customWidth="1"/>
    <col min="12040" max="12053" width="9.140625" style="36"/>
    <col min="12054" max="12054" width="9.85546875" style="36" bestFit="1" customWidth="1"/>
    <col min="12055" max="12055" width="11" style="36" bestFit="1" customWidth="1"/>
    <col min="12056" max="12293" width="9.140625" style="36"/>
    <col min="12294" max="12294" width="9.28515625" style="36" customWidth="1"/>
    <col min="12295" max="12295" width="9.5703125" style="36" customWidth="1"/>
    <col min="12296" max="12309" width="9.140625" style="36"/>
    <col min="12310" max="12310" width="9.85546875" style="36" bestFit="1" customWidth="1"/>
    <col min="12311" max="12311" width="11" style="36" bestFit="1" customWidth="1"/>
    <col min="12312" max="12549" width="9.140625" style="36"/>
    <col min="12550" max="12550" width="9.28515625" style="36" customWidth="1"/>
    <col min="12551" max="12551" width="9.5703125" style="36" customWidth="1"/>
    <col min="12552" max="12565" width="9.140625" style="36"/>
    <col min="12566" max="12566" width="9.85546875" style="36" bestFit="1" customWidth="1"/>
    <col min="12567" max="12567" width="11" style="36" bestFit="1" customWidth="1"/>
    <col min="12568" max="12805" width="9.140625" style="36"/>
    <col min="12806" max="12806" width="9.28515625" style="36" customWidth="1"/>
    <col min="12807" max="12807" width="9.5703125" style="36" customWidth="1"/>
    <col min="12808" max="12821" width="9.140625" style="36"/>
    <col min="12822" max="12822" width="9.85546875" style="36" bestFit="1" customWidth="1"/>
    <col min="12823" max="12823" width="11" style="36" bestFit="1" customWidth="1"/>
    <col min="12824" max="13061" width="9.140625" style="36"/>
    <col min="13062" max="13062" width="9.28515625" style="36" customWidth="1"/>
    <col min="13063" max="13063" width="9.5703125" style="36" customWidth="1"/>
    <col min="13064" max="13077" width="9.140625" style="36"/>
    <col min="13078" max="13078" width="9.85546875" style="36" bestFit="1" customWidth="1"/>
    <col min="13079" max="13079" width="11" style="36" bestFit="1" customWidth="1"/>
    <col min="13080" max="13317" width="9.140625" style="36"/>
    <col min="13318" max="13318" width="9.28515625" style="36" customWidth="1"/>
    <col min="13319" max="13319" width="9.5703125" style="36" customWidth="1"/>
    <col min="13320" max="13333" width="9.140625" style="36"/>
    <col min="13334" max="13334" width="9.85546875" style="36" bestFit="1" customWidth="1"/>
    <col min="13335" max="13335" width="11" style="36" bestFit="1" customWidth="1"/>
    <col min="13336" max="13573" width="9.140625" style="36"/>
    <col min="13574" max="13574" width="9.28515625" style="36" customWidth="1"/>
    <col min="13575" max="13575" width="9.5703125" style="36" customWidth="1"/>
    <col min="13576" max="13589" width="9.140625" style="36"/>
    <col min="13590" max="13590" width="9.85546875" style="36" bestFit="1" customWidth="1"/>
    <col min="13591" max="13591" width="11" style="36" bestFit="1" customWidth="1"/>
    <col min="13592" max="13829" width="9.140625" style="36"/>
    <col min="13830" max="13830" width="9.28515625" style="36" customWidth="1"/>
    <col min="13831" max="13831" width="9.5703125" style="36" customWidth="1"/>
    <col min="13832" max="13845" width="9.140625" style="36"/>
    <col min="13846" max="13846" width="9.85546875" style="36" bestFit="1" customWidth="1"/>
    <col min="13847" max="13847" width="11" style="36" bestFit="1" customWidth="1"/>
    <col min="13848" max="14085" width="9.140625" style="36"/>
    <col min="14086" max="14086" width="9.28515625" style="36" customWidth="1"/>
    <col min="14087" max="14087" width="9.5703125" style="36" customWidth="1"/>
    <col min="14088" max="14101" width="9.140625" style="36"/>
    <col min="14102" max="14102" width="9.85546875" style="36" bestFit="1" customWidth="1"/>
    <col min="14103" max="14103" width="11" style="36" bestFit="1" customWidth="1"/>
    <col min="14104" max="14341" width="9.140625" style="36"/>
    <col min="14342" max="14342" width="9.28515625" style="36" customWidth="1"/>
    <col min="14343" max="14343" width="9.5703125" style="36" customWidth="1"/>
    <col min="14344" max="14357" width="9.140625" style="36"/>
    <col min="14358" max="14358" width="9.85546875" style="36" bestFit="1" customWidth="1"/>
    <col min="14359" max="14359" width="11" style="36" bestFit="1" customWidth="1"/>
    <col min="14360" max="14597" width="9.140625" style="36"/>
    <col min="14598" max="14598" width="9.28515625" style="36" customWidth="1"/>
    <col min="14599" max="14599" width="9.5703125" style="36" customWidth="1"/>
    <col min="14600" max="14613" width="9.140625" style="36"/>
    <col min="14614" max="14614" width="9.85546875" style="36" bestFit="1" customWidth="1"/>
    <col min="14615" max="14615" width="11" style="36" bestFit="1" customWidth="1"/>
    <col min="14616" max="14853" width="9.140625" style="36"/>
    <col min="14854" max="14854" width="9.28515625" style="36" customWidth="1"/>
    <col min="14855" max="14855" width="9.5703125" style="36" customWidth="1"/>
    <col min="14856" max="14869" width="9.140625" style="36"/>
    <col min="14870" max="14870" width="9.85546875" style="36" bestFit="1" customWidth="1"/>
    <col min="14871" max="14871" width="11" style="36" bestFit="1" customWidth="1"/>
    <col min="14872" max="15109" width="9.140625" style="36"/>
    <col min="15110" max="15110" width="9.28515625" style="36" customWidth="1"/>
    <col min="15111" max="15111" width="9.5703125" style="36" customWidth="1"/>
    <col min="15112" max="15125" width="9.140625" style="36"/>
    <col min="15126" max="15126" width="9.85546875" style="36" bestFit="1" customWidth="1"/>
    <col min="15127" max="15127" width="11" style="36" bestFit="1" customWidth="1"/>
    <col min="15128" max="15365" width="9.140625" style="36"/>
    <col min="15366" max="15366" width="9.28515625" style="36" customWidth="1"/>
    <col min="15367" max="15367" width="9.5703125" style="36" customWidth="1"/>
    <col min="15368" max="15381" width="9.140625" style="36"/>
    <col min="15382" max="15382" width="9.85546875" style="36" bestFit="1" customWidth="1"/>
    <col min="15383" max="15383" width="11" style="36" bestFit="1" customWidth="1"/>
    <col min="15384" max="15621" width="9.140625" style="36"/>
    <col min="15622" max="15622" width="9.28515625" style="36" customWidth="1"/>
    <col min="15623" max="15623" width="9.5703125" style="36" customWidth="1"/>
    <col min="15624" max="15637" width="9.140625" style="36"/>
    <col min="15638" max="15638" width="9.85546875" style="36" bestFit="1" customWidth="1"/>
    <col min="15639" max="15639" width="11" style="36" bestFit="1" customWidth="1"/>
    <col min="15640" max="15877" width="9.140625" style="36"/>
    <col min="15878" max="15878" width="9.28515625" style="36" customWidth="1"/>
    <col min="15879" max="15879" width="9.5703125" style="36" customWidth="1"/>
    <col min="15880" max="15893" width="9.140625" style="36"/>
    <col min="15894" max="15894" width="9.85546875" style="36" bestFit="1" customWidth="1"/>
    <col min="15895" max="15895" width="11" style="36" bestFit="1" customWidth="1"/>
    <col min="15896" max="16133" width="9.140625" style="36"/>
    <col min="16134" max="16134" width="9.28515625" style="36" customWidth="1"/>
    <col min="16135" max="16135" width="9.5703125" style="36" customWidth="1"/>
    <col min="16136" max="16149" width="9.140625" style="36"/>
    <col min="16150" max="16150" width="9.85546875" style="36" bestFit="1" customWidth="1"/>
    <col min="16151" max="16151" width="11" style="36" bestFit="1" customWidth="1"/>
    <col min="16152" max="16384" width="9.140625" style="36"/>
  </cols>
  <sheetData>
    <row r="1" spans="1:27" customFormat="1">
      <c r="A1" t="s">
        <v>65</v>
      </c>
      <c r="B1" t="s">
        <v>66</v>
      </c>
    </row>
    <row r="2" spans="1:27" customFormat="1">
      <c r="A2" t="s">
        <v>67</v>
      </c>
      <c r="B2" t="s">
        <v>68</v>
      </c>
      <c r="G2" t="s">
        <v>69</v>
      </c>
    </row>
    <row r="3" spans="1:27" customFormat="1" ht="15">
      <c r="A3" t="s">
        <v>70</v>
      </c>
      <c r="B3">
        <v>43.98</v>
      </c>
      <c r="G3" s="52" t="s">
        <v>71</v>
      </c>
    </row>
    <row r="4" spans="1:27" customFormat="1">
      <c r="A4" t="s">
        <v>72</v>
      </c>
      <c r="B4">
        <v>-80.75</v>
      </c>
    </row>
    <row r="5" spans="1:27" customFormat="1">
      <c r="A5" t="s">
        <v>73</v>
      </c>
      <c r="B5">
        <v>414.5</v>
      </c>
    </row>
    <row r="6" spans="1:27" customFormat="1">
      <c r="A6" t="s">
        <v>74</v>
      </c>
      <c r="B6">
        <v>6145504</v>
      </c>
    </row>
    <row r="7" spans="1:27" customFormat="1">
      <c r="A7" t="s">
        <v>75</v>
      </c>
      <c r="B7">
        <v>71631</v>
      </c>
    </row>
    <row r="8" spans="1:27" customFormat="1">
      <c r="A8" t="s">
        <v>76</v>
      </c>
      <c r="B8" t="s">
        <v>77</v>
      </c>
    </row>
    <row r="9" spans="1:27">
      <c r="B9" s="39"/>
      <c r="C9" s="39"/>
      <c r="D9" s="39"/>
      <c r="E9" s="39"/>
      <c r="F9" s="39"/>
      <c r="G9" s="39"/>
      <c r="H9" s="39"/>
      <c r="I9" s="39"/>
      <c r="J9" s="39"/>
      <c r="K9" s="39"/>
      <c r="L9" s="39"/>
      <c r="M9" s="39"/>
      <c r="N9" s="39"/>
      <c r="O9"/>
      <c r="P9" s="63"/>
      <c r="Q9" s="63"/>
      <c r="R9" s="63"/>
      <c r="S9" s="63"/>
      <c r="T9" s="63"/>
      <c r="U9" s="63"/>
      <c r="V9" s="48"/>
      <c r="W9" s="48"/>
      <c r="X9" s="48"/>
      <c r="Y9" s="64"/>
      <c r="Z9" s="48"/>
      <c r="AA9" s="48"/>
    </row>
    <row r="10" spans="1:27">
      <c r="A10" s="57" t="s">
        <v>79</v>
      </c>
      <c r="B10" s="53" t="s">
        <v>40</v>
      </c>
      <c r="C10" s="53" t="s">
        <v>41</v>
      </c>
      <c r="D10" s="53" t="s">
        <v>42</v>
      </c>
      <c r="E10" s="53" t="s">
        <v>43</v>
      </c>
      <c r="F10" s="53" t="s">
        <v>44</v>
      </c>
      <c r="G10" s="53" t="s">
        <v>45</v>
      </c>
      <c r="H10" s="53" t="s">
        <v>46</v>
      </c>
      <c r="I10" s="53" t="s">
        <v>47</v>
      </c>
      <c r="J10" s="53" t="s">
        <v>48</v>
      </c>
      <c r="K10" s="53" t="s">
        <v>49</v>
      </c>
      <c r="L10" s="53" t="s">
        <v>50</v>
      </c>
      <c r="M10" s="53" t="s">
        <v>51</v>
      </c>
      <c r="N10" s="55" t="s">
        <v>78</v>
      </c>
      <c r="O10"/>
      <c r="P10" s="64"/>
      <c r="Q10" s="64"/>
      <c r="R10" s="64"/>
      <c r="S10" s="63"/>
      <c r="T10" s="63"/>
      <c r="U10" s="63"/>
      <c r="V10" s="48"/>
      <c r="W10" s="48"/>
      <c r="X10" s="48"/>
      <c r="Y10" s="48"/>
      <c r="Z10" s="48"/>
      <c r="AA10" s="48"/>
    </row>
    <row r="11" spans="1:27">
      <c r="A11" s="54">
        <v>1995</v>
      </c>
      <c r="B11" s="40">
        <v>721.39999999999986</v>
      </c>
      <c r="C11" s="40">
        <v>790.09999999999991</v>
      </c>
      <c r="D11" s="40">
        <v>591.5</v>
      </c>
      <c r="E11" s="40">
        <v>500.49999999999994</v>
      </c>
      <c r="F11" s="40">
        <v>221.39999999999995</v>
      </c>
      <c r="G11" s="40">
        <v>50.7</v>
      </c>
      <c r="H11" s="40">
        <v>33.699999999999996</v>
      </c>
      <c r="I11" s="40">
        <v>14</v>
      </c>
      <c r="J11" s="40">
        <v>185.8</v>
      </c>
      <c r="K11" s="40">
        <v>289</v>
      </c>
      <c r="L11" s="40">
        <v>596.80000000000007</v>
      </c>
      <c r="M11" s="40">
        <v>797.49999999999966</v>
      </c>
      <c r="N11" s="56">
        <f>SUM(B11:M11)</f>
        <v>4792.3999999999996</v>
      </c>
      <c r="O11"/>
      <c r="P11" s="63"/>
      <c r="Q11" s="63"/>
      <c r="R11" s="63"/>
      <c r="S11" s="63"/>
      <c r="T11" s="63"/>
      <c r="U11" s="63"/>
      <c r="V11" s="48"/>
      <c r="W11" s="48"/>
      <c r="X11" s="48"/>
      <c r="Y11" s="48"/>
      <c r="Z11" s="48"/>
      <c r="AA11" s="48"/>
    </row>
    <row r="12" spans="1:27">
      <c r="A12" s="54">
        <v>1996</v>
      </c>
      <c r="B12" s="40">
        <v>860.6</v>
      </c>
      <c r="C12" s="40">
        <v>767.6</v>
      </c>
      <c r="D12" s="40">
        <v>733.90000000000032</v>
      </c>
      <c r="E12" s="40">
        <v>482.1</v>
      </c>
      <c r="F12" s="40">
        <v>266.79999999999995</v>
      </c>
      <c r="G12" s="40">
        <v>53.63750000000001</v>
      </c>
      <c r="H12" s="40">
        <v>25.6</v>
      </c>
      <c r="I12" s="40">
        <v>23.699999999999996</v>
      </c>
      <c r="J12" s="40">
        <v>136</v>
      </c>
      <c r="K12" s="40">
        <v>331.06666666666672</v>
      </c>
      <c r="L12" s="40">
        <v>584.6</v>
      </c>
      <c r="M12" s="40">
        <v>649.5333333333333</v>
      </c>
      <c r="N12" s="56">
        <f t="shared" ref="N12:N31" si="0">SUM(B12:M12)</f>
        <v>4915.1374999999989</v>
      </c>
      <c r="O12"/>
      <c r="P12" s="63"/>
      <c r="Q12" s="63"/>
      <c r="R12" s="63"/>
      <c r="S12" s="63"/>
      <c r="T12" s="63"/>
      <c r="U12" s="63"/>
      <c r="V12" s="65"/>
      <c r="W12" s="66"/>
      <c r="X12" s="65"/>
      <c r="Y12" s="66"/>
      <c r="Z12" s="48"/>
      <c r="AA12" s="48"/>
    </row>
    <row r="13" spans="1:27">
      <c r="A13" s="54">
        <v>1997</v>
      </c>
      <c r="B13" s="40">
        <v>831.25555555555559</v>
      </c>
      <c r="C13" s="40">
        <v>685.93333333333328</v>
      </c>
      <c r="D13" s="40">
        <v>686.20000000000027</v>
      </c>
      <c r="E13" s="40">
        <v>409.33333333333337</v>
      </c>
      <c r="F13" s="40">
        <v>332.2</v>
      </c>
      <c r="G13" s="40">
        <v>33.370781893004114</v>
      </c>
      <c r="H13" s="40">
        <v>30.000000000000004</v>
      </c>
      <c r="I13" s="40">
        <v>69.577777777777769</v>
      </c>
      <c r="J13" s="40">
        <v>126.53333333333333</v>
      </c>
      <c r="K13" s="40">
        <v>295.87777777777779</v>
      </c>
      <c r="L13" s="40">
        <v>515</v>
      </c>
      <c r="M13" s="40">
        <v>645.6</v>
      </c>
      <c r="N13" s="56">
        <f t="shared" si="0"/>
        <v>4660.8818930041152</v>
      </c>
      <c r="O13"/>
      <c r="P13" s="63"/>
      <c r="Q13" s="63"/>
      <c r="R13" s="63"/>
      <c r="S13" s="63"/>
      <c r="T13" s="63"/>
      <c r="U13" s="63"/>
      <c r="V13" s="65"/>
      <c r="W13" s="66"/>
      <c r="X13" s="65"/>
      <c r="Y13" s="66"/>
      <c r="Z13" s="48"/>
      <c r="AA13" s="48"/>
    </row>
    <row r="14" spans="1:27">
      <c r="A14" s="54">
        <v>1998</v>
      </c>
      <c r="B14" s="40">
        <v>670.20000000000016</v>
      </c>
      <c r="C14" s="40">
        <v>576.05555555555554</v>
      </c>
      <c r="D14" s="40">
        <v>569.0333333333333</v>
      </c>
      <c r="E14" s="40">
        <v>298.27463801249809</v>
      </c>
      <c r="F14" s="40">
        <v>77.785185185185185</v>
      </c>
      <c r="G14" s="40">
        <v>106.72222222222223</v>
      </c>
      <c r="H14" s="40">
        <v>42.788888888888891</v>
      </c>
      <c r="I14" s="40">
        <v>33.900000000000006</v>
      </c>
      <c r="J14" s="40">
        <v>101.1345374180765</v>
      </c>
      <c r="K14" s="40">
        <v>298.9666666666667</v>
      </c>
      <c r="L14" s="40">
        <v>452.8</v>
      </c>
      <c r="M14" s="40">
        <v>586.3555555555555</v>
      </c>
      <c r="N14" s="56">
        <f t="shared" si="0"/>
        <v>3814.0165828379818</v>
      </c>
      <c r="O14"/>
      <c r="P14" s="63"/>
      <c r="Q14" s="63"/>
      <c r="R14" s="63"/>
      <c r="S14" s="63"/>
      <c r="T14" s="63"/>
      <c r="U14" s="63"/>
      <c r="V14" s="65"/>
      <c r="W14" s="66"/>
      <c r="X14" s="65"/>
      <c r="Y14" s="66"/>
      <c r="Z14" s="48"/>
      <c r="AA14" s="48"/>
    </row>
    <row r="15" spans="1:27">
      <c r="A15" s="54">
        <v>1999</v>
      </c>
      <c r="B15" s="40">
        <v>797.41893004115207</v>
      </c>
      <c r="C15" s="40">
        <v>599.10000000000014</v>
      </c>
      <c r="D15" s="40">
        <v>619.56666666666683</v>
      </c>
      <c r="E15" s="40">
        <v>354.3</v>
      </c>
      <c r="F15" s="40">
        <v>143.5333333333333</v>
      </c>
      <c r="G15" s="40">
        <v>90.1111111111111</v>
      </c>
      <c r="H15" s="40">
        <v>19.233333333333334</v>
      </c>
      <c r="I15" s="40">
        <v>61.833333333333336</v>
      </c>
      <c r="J15" s="40">
        <v>84.105349794238677</v>
      </c>
      <c r="K15" s="40">
        <v>333.55393994817865</v>
      </c>
      <c r="L15" s="40">
        <v>437.63333333333333</v>
      </c>
      <c r="M15" s="40">
        <v>671.5</v>
      </c>
      <c r="N15" s="56">
        <f t="shared" si="0"/>
        <v>4211.8893308946808</v>
      </c>
      <c r="O15"/>
      <c r="P15" s="63"/>
      <c r="Q15" s="63"/>
      <c r="R15" s="63"/>
      <c r="S15" s="63"/>
      <c r="T15" s="63"/>
      <c r="U15" s="63"/>
      <c r="V15" s="65"/>
      <c r="W15" s="66"/>
      <c r="X15" s="65"/>
      <c r="Y15" s="66"/>
      <c r="Z15" s="48"/>
      <c r="AA15" s="48"/>
    </row>
    <row r="16" spans="1:27">
      <c r="A16" s="54">
        <v>2000</v>
      </c>
      <c r="B16" s="40">
        <v>800.4</v>
      </c>
      <c r="C16" s="40">
        <v>673.59999999999991</v>
      </c>
      <c r="D16" s="40">
        <v>493.16666666666669</v>
      </c>
      <c r="E16" s="40">
        <v>413.1271604938272</v>
      </c>
      <c r="F16" s="40">
        <v>196</v>
      </c>
      <c r="G16" s="40">
        <v>78.399999999999991</v>
      </c>
      <c r="H16" s="40">
        <v>50.8</v>
      </c>
      <c r="I16" s="40">
        <v>42.800000000000004</v>
      </c>
      <c r="J16" s="40">
        <v>165.89999999999998</v>
      </c>
      <c r="K16" s="40">
        <v>280.20000000000005</v>
      </c>
      <c r="L16" s="40">
        <v>506.56666666666666</v>
      </c>
      <c r="M16" s="40">
        <v>845.01111111111106</v>
      </c>
      <c r="N16" s="56">
        <f t="shared" si="0"/>
        <v>4545.9716049382723</v>
      </c>
      <c r="O16"/>
      <c r="P16" s="63"/>
      <c r="Q16" s="63"/>
      <c r="R16" s="63"/>
      <c r="S16" s="63"/>
      <c r="T16" s="63"/>
      <c r="U16" s="63"/>
      <c r="V16" s="65"/>
      <c r="W16" s="66"/>
      <c r="X16" s="65"/>
      <c r="Y16" s="66"/>
      <c r="Z16" s="48"/>
      <c r="AA16" s="48"/>
    </row>
    <row r="17" spans="1:27">
      <c r="A17" s="54">
        <v>2001</v>
      </c>
      <c r="B17" s="40">
        <v>753.99999999999989</v>
      </c>
      <c r="C17" s="40">
        <v>679.7</v>
      </c>
      <c r="D17" s="40">
        <v>681.3</v>
      </c>
      <c r="E17" s="40">
        <v>369.90000000000003</v>
      </c>
      <c r="F17" s="40">
        <v>172.2</v>
      </c>
      <c r="G17" s="40">
        <v>78.999999999999986</v>
      </c>
      <c r="H17" s="40">
        <v>51.400000000000006</v>
      </c>
      <c r="I17" s="40">
        <v>17</v>
      </c>
      <c r="J17" s="40">
        <v>165.79999999999998</v>
      </c>
      <c r="K17" s="40">
        <v>298.22222222222217</v>
      </c>
      <c r="L17" s="40">
        <v>387.69999999999993</v>
      </c>
      <c r="M17" s="40">
        <v>568.27242798353916</v>
      </c>
      <c r="N17" s="56">
        <f t="shared" si="0"/>
        <v>4224.494650205761</v>
      </c>
      <c r="O17"/>
      <c r="P17" s="63"/>
      <c r="Q17" s="63"/>
      <c r="R17" s="63"/>
      <c r="S17" s="63"/>
      <c r="T17" s="63"/>
      <c r="U17" s="63"/>
      <c r="V17" s="65"/>
      <c r="W17" s="66"/>
      <c r="X17" s="65"/>
      <c r="Y17" s="66"/>
      <c r="Z17" s="48"/>
      <c r="AA17" s="48"/>
    </row>
    <row r="18" spans="1:27">
      <c r="A18" s="54">
        <v>2002</v>
      </c>
      <c r="B18" s="40">
        <v>722.55713051872169</v>
      </c>
      <c r="C18" s="40">
        <v>663.29981914962946</v>
      </c>
      <c r="D18" s="40">
        <v>625.76666666666688</v>
      </c>
      <c r="E18" s="40">
        <v>390.73333333333341</v>
      </c>
      <c r="F18" s="40">
        <v>297.7</v>
      </c>
      <c r="G18" s="40">
        <v>69.2</v>
      </c>
      <c r="H18" s="40">
        <v>16.677777777777777</v>
      </c>
      <c r="I18" s="40">
        <v>26.900000000000006</v>
      </c>
      <c r="J18" s="40">
        <v>67.366666666666674</v>
      </c>
      <c r="K18" s="40">
        <v>371.09999999999991</v>
      </c>
      <c r="L18" s="40">
        <v>531.59999999999991</v>
      </c>
      <c r="M18" s="40">
        <v>701.3</v>
      </c>
      <c r="N18" s="56">
        <f t="shared" si="0"/>
        <v>4484.2013941127962</v>
      </c>
      <c r="O18"/>
      <c r="P18" s="63"/>
      <c r="Q18" s="63"/>
      <c r="R18" s="63"/>
      <c r="S18" s="63"/>
      <c r="T18" s="63"/>
      <c r="U18" s="63"/>
      <c r="V18" s="65"/>
      <c r="W18" s="66"/>
      <c r="X18" s="65"/>
      <c r="Y18" s="66"/>
      <c r="Z18" s="48"/>
      <c r="AA18" s="48"/>
    </row>
    <row r="19" spans="1:27">
      <c r="A19" s="54">
        <v>2003</v>
      </c>
      <c r="B19" s="40">
        <v>902.07777777777767</v>
      </c>
      <c r="C19" s="40">
        <v>798.59999999999991</v>
      </c>
      <c r="D19" s="40">
        <v>661.2</v>
      </c>
      <c r="E19" s="40">
        <v>420.6444444444445</v>
      </c>
      <c r="F19" s="40">
        <v>239.46666666666667</v>
      </c>
      <c r="G19" s="40">
        <v>81.700000000000017</v>
      </c>
      <c r="H19" s="40">
        <v>25.7</v>
      </c>
      <c r="I19" s="40">
        <v>24.6</v>
      </c>
      <c r="J19" s="40">
        <v>111.29999999999998</v>
      </c>
      <c r="K19" s="40">
        <v>333</v>
      </c>
      <c r="L19" s="40">
        <v>447.9</v>
      </c>
      <c r="M19" s="40">
        <v>649.4</v>
      </c>
      <c r="N19" s="56">
        <f t="shared" si="0"/>
        <v>4695.5888888888885</v>
      </c>
      <c r="O19"/>
      <c r="P19" s="63"/>
      <c r="Q19" s="63"/>
      <c r="R19" s="63"/>
      <c r="S19" s="63"/>
      <c r="T19" s="63"/>
      <c r="U19" s="63"/>
      <c r="V19" s="65"/>
      <c r="W19" s="66"/>
      <c r="X19" s="65"/>
      <c r="Y19" s="66"/>
      <c r="Z19" s="48"/>
      <c r="AA19" s="48"/>
    </row>
    <row r="20" spans="1:27">
      <c r="A20" s="54">
        <v>2004</v>
      </c>
      <c r="B20" s="40">
        <v>913.19999999999993</v>
      </c>
      <c r="C20" s="40">
        <v>701.69999999999982</v>
      </c>
      <c r="D20" s="40">
        <v>575.9</v>
      </c>
      <c r="E20" s="40">
        <v>377.4</v>
      </c>
      <c r="F20" s="40">
        <v>221.70000000000002</v>
      </c>
      <c r="G20" s="40">
        <v>104.14630391708579</v>
      </c>
      <c r="H20" s="40">
        <v>30.599999999999998</v>
      </c>
      <c r="I20" s="40">
        <v>71.900000000000006</v>
      </c>
      <c r="J20" s="40">
        <v>83.899999999999991</v>
      </c>
      <c r="K20" s="40">
        <v>290.60000000000002</v>
      </c>
      <c r="L20" s="40">
        <v>445.89999999999992</v>
      </c>
      <c r="M20" s="40">
        <v>729.09999999999991</v>
      </c>
      <c r="N20" s="56">
        <f t="shared" si="0"/>
        <v>4546.0463039170854</v>
      </c>
      <c r="O20"/>
      <c r="P20" s="63"/>
      <c r="Q20" s="63"/>
      <c r="R20" s="63"/>
      <c r="S20" s="63"/>
      <c r="T20" s="63"/>
      <c r="U20" s="63"/>
      <c r="V20" s="65"/>
      <c r="W20" s="66"/>
      <c r="X20" s="65"/>
      <c r="Y20" s="66"/>
      <c r="Z20" s="48"/>
      <c r="AA20" s="48"/>
    </row>
    <row r="21" spans="1:27">
      <c r="A21" s="54">
        <v>2005</v>
      </c>
      <c r="B21" s="40">
        <v>829.3</v>
      </c>
      <c r="C21" s="40">
        <v>691</v>
      </c>
      <c r="D21" s="40">
        <v>708.0999999999998</v>
      </c>
      <c r="E21" s="40">
        <v>357.59999999999991</v>
      </c>
      <c r="F21" s="40">
        <v>244.49999999999997</v>
      </c>
      <c r="G21" s="40">
        <v>26.900000000000002</v>
      </c>
      <c r="H21" s="40">
        <v>13.600000000000001</v>
      </c>
      <c r="I21" s="40">
        <v>11.8</v>
      </c>
      <c r="J21" s="40">
        <v>68.2</v>
      </c>
      <c r="K21" s="40">
        <v>273.59999999999997</v>
      </c>
      <c r="L21" s="40">
        <v>445.50000000000006</v>
      </c>
      <c r="M21" s="40">
        <v>721.80000000000018</v>
      </c>
      <c r="N21" s="56">
        <f t="shared" si="0"/>
        <v>4391.8999999999996</v>
      </c>
      <c r="O21"/>
      <c r="P21" s="63"/>
      <c r="Q21" s="63"/>
      <c r="R21" s="63"/>
      <c r="S21" s="63"/>
      <c r="T21" s="63"/>
      <c r="U21" s="63"/>
      <c r="V21" s="65"/>
      <c r="W21" s="66"/>
      <c r="X21" s="65"/>
      <c r="Y21" s="66"/>
      <c r="Z21" s="48"/>
      <c r="AA21" s="48"/>
    </row>
    <row r="22" spans="1:27">
      <c r="A22" s="54">
        <v>2006</v>
      </c>
      <c r="B22" s="40">
        <v>626.30000000000007</v>
      </c>
      <c r="C22" s="40">
        <v>693.69999999999993</v>
      </c>
      <c r="D22" s="40">
        <v>613.6</v>
      </c>
      <c r="E22" s="40">
        <v>328.40000000000009</v>
      </c>
      <c r="F22" s="40">
        <v>176.50000000000006</v>
      </c>
      <c r="G22" s="40">
        <v>59.7</v>
      </c>
      <c r="H22" s="40">
        <v>8.6</v>
      </c>
      <c r="I22" s="40">
        <v>39.900000000000006</v>
      </c>
      <c r="J22" s="40">
        <v>145</v>
      </c>
      <c r="K22" s="40">
        <v>351.8</v>
      </c>
      <c r="L22" s="40">
        <v>420.90000000000003</v>
      </c>
      <c r="M22" s="40">
        <v>569.80000000000007</v>
      </c>
      <c r="N22" s="56">
        <f t="shared" si="0"/>
        <v>4034.2000000000003</v>
      </c>
      <c r="O22"/>
      <c r="P22" s="63"/>
      <c r="Q22" s="63"/>
      <c r="R22" s="63"/>
      <c r="S22" s="63"/>
      <c r="T22" s="63"/>
      <c r="U22" s="63"/>
      <c r="V22" s="65"/>
      <c r="W22" s="66"/>
      <c r="X22" s="65"/>
      <c r="Y22" s="66"/>
      <c r="Z22" s="48"/>
      <c r="AA22" s="48"/>
    </row>
    <row r="23" spans="1:27">
      <c r="A23" s="54">
        <v>2007</v>
      </c>
      <c r="B23" s="40">
        <v>729.3</v>
      </c>
      <c r="C23" s="40">
        <v>793.80000000000007</v>
      </c>
      <c r="D23" s="40">
        <v>593.09999999999991</v>
      </c>
      <c r="E23" s="40">
        <v>424.2999999999999</v>
      </c>
      <c r="F23" s="40">
        <v>170.3</v>
      </c>
      <c r="G23" s="40">
        <v>55.500000000000007</v>
      </c>
      <c r="H23" s="40">
        <v>34.000000000000007</v>
      </c>
      <c r="I23" s="40">
        <v>26.3</v>
      </c>
      <c r="J23" s="40">
        <v>83.9</v>
      </c>
      <c r="K23" s="40">
        <v>189.2</v>
      </c>
      <c r="L23" s="40">
        <v>525.9</v>
      </c>
      <c r="M23" s="40">
        <v>696.19999999999993</v>
      </c>
      <c r="N23" s="56">
        <f t="shared" si="0"/>
        <v>4321.8</v>
      </c>
      <c r="O23"/>
      <c r="P23" s="63"/>
      <c r="Q23" s="63"/>
      <c r="R23" s="63"/>
      <c r="S23" s="63"/>
      <c r="T23" s="63"/>
      <c r="U23" s="63"/>
      <c r="V23" s="65"/>
      <c r="W23" s="66"/>
      <c r="X23" s="65"/>
      <c r="Y23" s="66"/>
      <c r="Z23" s="48"/>
      <c r="AA23" s="48"/>
    </row>
    <row r="24" spans="1:27">
      <c r="A24" s="54">
        <v>2008</v>
      </c>
      <c r="B24" s="40">
        <v>693.80000000000007</v>
      </c>
      <c r="C24" s="40">
        <v>736.00000000000011</v>
      </c>
      <c r="D24" s="40">
        <v>698</v>
      </c>
      <c r="E24" s="40">
        <v>299.09999999999997</v>
      </c>
      <c r="F24" s="40">
        <v>263.09999999999997</v>
      </c>
      <c r="G24" s="40">
        <v>50.3</v>
      </c>
      <c r="H24" s="40">
        <v>19.399999999999999</v>
      </c>
      <c r="I24" s="40">
        <v>32.233333333333334</v>
      </c>
      <c r="J24" s="40">
        <v>98.8</v>
      </c>
      <c r="K24" s="40">
        <v>329.8</v>
      </c>
      <c r="L24" s="40">
        <v>516.6</v>
      </c>
      <c r="M24" s="40">
        <v>733.6</v>
      </c>
      <c r="N24" s="56">
        <f t="shared" si="0"/>
        <v>4470.7333333333336</v>
      </c>
      <c r="O24"/>
      <c r="P24" s="63"/>
      <c r="Q24" s="63"/>
      <c r="R24" s="63"/>
      <c r="S24" s="63"/>
      <c r="T24" s="63"/>
      <c r="U24" s="63"/>
      <c r="V24" s="48"/>
      <c r="W24" s="48"/>
      <c r="X24" s="48"/>
      <c r="Y24" s="48"/>
      <c r="Z24" s="48"/>
      <c r="AA24" s="48"/>
    </row>
    <row r="25" spans="1:27">
      <c r="A25" s="54">
        <v>2009</v>
      </c>
      <c r="B25" s="40">
        <v>901.4</v>
      </c>
      <c r="C25" s="40">
        <v>679.40000000000009</v>
      </c>
      <c r="D25" s="40">
        <v>597.00000000000011</v>
      </c>
      <c r="E25" s="40">
        <v>361.7</v>
      </c>
      <c r="F25" s="40">
        <v>219.60000000000002</v>
      </c>
      <c r="G25" s="40">
        <v>99.100000000000009</v>
      </c>
      <c r="H25" s="40">
        <v>61.2</v>
      </c>
      <c r="I25" s="40">
        <v>43</v>
      </c>
      <c r="J25" s="40">
        <v>110.2</v>
      </c>
      <c r="K25" s="40">
        <v>345.2999999999999</v>
      </c>
      <c r="L25" s="40">
        <v>396.19999999999993</v>
      </c>
      <c r="M25" s="40">
        <v>698.59999999999991</v>
      </c>
      <c r="N25" s="56">
        <f t="shared" si="0"/>
        <v>4512.6999999999989</v>
      </c>
      <c r="O25"/>
      <c r="P25" s="63"/>
      <c r="Q25" s="63"/>
      <c r="R25" s="63"/>
      <c r="S25" s="63"/>
      <c r="T25" s="63"/>
      <c r="U25" s="63"/>
      <c r="V25" s="48"/>
      <c r="W25" s="48"/>
      <c r="X25" s="48"/>
      <c r="Y25" s="48"/>
      <c r="Z25" s="48"/>
      <c r="AA25" s="48"/>
    </row>
    <row r="26" spans="1:27">
      <c r="A26" s="54">
        <v>2010</v>
      </c>
      <c r="B26" s="40">
        <v>791.5</v>
      </c>
      <c r="C26" s="40">
        <v>680.1</v>
      </c>
      <c r="D26" s="40">
        <v>504.69999999999987</v>
      </c>
      <c r="E26" s="40">
        <v>273.20000000000005</v>
      </c>
      <c r="F26" s="40">
        <v>148.19999999999996</v>
      </c>
      <c r="G26" s="40">
        <v>55.233333333333327</v>
      </c>
      <c r="H26" s="40">
        <v>12.7</v>
      </c>
      <c r="I26" s="40">
        <v>19.299999999999997</v>
      </c>
      <c r="J26" s="40">
        <v>137</v>
      </c>
      <c r="K26" s="40">
        <v>300.99999999999994</v>
      </c>
      <c r="L26" s="40">
        <v>439.26666666666659</v>
      </c>
      <c r="M26" s="40">
        <v>744.29999999999984</v>
      </c>
      <c r="N26" s="56">
        <f t="shared" si="0"/>
        <v>4106.4999999999991</v>
      </c>
      <c r="O26"/>
      <c r="P26" s="63"/>
      <c r="Q26" s="63"/>
      <c r="R26" s="63"/>
      <c r="S26" s="63"/>
      <c r="T26" s="63"/>
      <c r="U26" s="63"/>
      <c r="V26" s="48"/>
      <c r="W26" s="48"/>
      <c r="X26" s="48"/>
      <c r="Y26" s="48"/>
      <c r="Z26" s="48"/>
      <c r="AA26" s="48"/>
    </row>
    <row r="27" spans="1:27">
      <c r="A27" s="54">
        <v>2011</v>
      </c>
      <c r="B27" s="40">
        <v>866.5</v>
      </c>
      <c r="C27" s="40">
        <v>720.4000000000002</v>
      </c>
      <c r="D27" s="40">
        <v>660.1</v>
      </c>
      <c r="E27" s="40">
        <v>379.3</v>
      </c>
      <c r="F27" s="40">
        <v>168.09999999999997</v>
      </c>
      <c r="G27" s="40">
        <v>64.099999999999994</v>
      </c>
      <c r="H27" s="40">
        <v>3.7</v>
      </c>
      <c r="I27" s="40">
        <v>13.6</v>
      </c>
      <c r="J27" s="40">
        <v>106.33333333333331</v>
      </c>
      <c r="K27" s="40">
        <v>276.60000000000008</v>
      </c>
      <c r="L27" s="40">
        <v>399.39999999999992</v>
      </c>
      <c r="M27" s="40">
        <v>609.79999999999984</v>
      </c>
      <c r="N27" s="56">
        <f t="shared" si="0"/>
        <v>4267.9333333333334</v>
      </c>
      <c r="O27"/>
      <c r="P27" s="63"/>
      <c r="Q27" s="63"/>
      <c r="R27" s="63"/>
      <c r="S27" s="63"/>
      <c r="T27" s="63"/>
      <c r="U27" s="63"/>
      <c r="V27" s="48"/>
      <c r="W27" s="48"/>
      <c r="X27" s="48"/>
      <c r="Y27" s="48"/>
      <c r="Z27" s="48"/>
      <c r="AA27" s="48"/>
    </row>
    <row r="28" spans="1:27">
      <c r="A28" s="54">
        <v>2012</v>
      </c>
      <c r="B28" s="40">
        <v>694.59999999999991</v>
      </c>
      <c r="C28" s="40">
        <v>611.39999999999986</v>
      </c>
      <c r="D28" s="40">
        <v>388.69999999999987</v>
      </c>
      <c r="E28" s="40">
        <v>399</v>
      </c>
      <c r="F28" s="40">
        <v>123.8</v>
      </c>
      <c r="G28" s="40">
        <v>56.4</v>
      </c>
      <c r="H28" s="40">
        <v>0.4</v>
      </c>
      <c r="I28" s="40">
        <v>22.5</v>
      </c>
      <c r="J28" s="40">
        <v>134.69999999999999</v>
      </c>
      <c r="K28" s="40">
        <v>292.2</v>
      </c>
      <c r="L28" s="40">
        <v>505.72222222222223</v>
      </c>
      <c r="M28" s="40">
        <v>590.9</v>
      </c>
      <c r="N28" s="56">
        <f t="shared" si="0"/>
        <v>3820.3222222222221</v>
      </c>
      <c r="O28"/>
      <c r="P28" s="63"/>
      <c r="Q28" s="63"/>
      <c r="R28" s="63"/>
      <c r="S28" s="63"/>
      <c r="T28" s="63"/>
      <c r="U28" s="63"/>
      <c r="V28" s="48"/>
      <c r="W28" s="48"/>
      <c r="X28" s="48"/>
      <c r="Y28" s="48"/>
      <c r="Z28" s="48"/>
      <c r="AA28" s="48"/>
    </row>
    <row r="29" spans="1:27">
      <c r="A29" s="54">
        <v>2013</v>
      </c>
      <c r="B29" s="40">
        <v>703.36666666666667</v>
      </c>
      <c r="C29" s="40">
        <v>699.59999999999991</v>
      </c>
      <c r="D29" s="40">
        <v>649</v>
      </c>
      <c r="E29" s="40">
        <v>414.2</v>
      </c>
      <c r="F29" s="40">
        <v>160.66666666666669</v>
      </c>
      <c r="G29" s="40">
        <v>67.399999999999991</v>
      </c>
      <c r="H29" s="40">
        <v>19.599999999999998</v>
      </c>
      <c r="I29" s="40">
        <v>33.9</v>
      </c>
      <c r="J29" s="40">
        <v>133.1</v>
      </c>
      <c r="K29" s="40">
        <v>270.68888888888893</v>
      </c>
      <c r="L29" s="40">
        <v>557.36666666666667</v>
      </c>
      <c r="M29" s="40">
        <v>767.19999999999993</v>
      </c>
      <c r="N29" s="56">
        <f t="shared" si="0"/>
        <v>4476.0888888888885</v>
      </c>
      <c r="O29"/>
      <c r="P29" s="63"/>
      <c r="Q29" s="63"/>
      <c r="R29" s="63"/>
      <c r="S29" s="63"/>
      <c r="T29" s="63"/>
      <c r="U29" s="63"/>
      <c r="V29" s="64"/>
      <c r="W29" s="64"/>
      <c r="X29" s="64"/>
      <c r="Y29" s="64"/>
      <c r="Z29" s="48"/>
      <c r="AA29" s="48"/>
    </row>
    <row r="30" spans="1:27">
      <c r="A30" s="62">
        <v>2014</v>
      </c>
      <c r="B30" s="60">
        <v>899.69999999999982</v>
      </c>
      <c r="C30" s="60">
        <v>820.9666666666667</v>
      </c>
      <c r="D30" s="60">
        <v>767.15555555555545</v>
      </c>
      <c r="E30" s="60">
        <v>423.06666666666666</v>
      </c>
      <c r="F30" s="60">
        <v>185.6</v>
      </c>
      <c r="G30" s="60">
        <v>35.999999999999993</v>
      </c>
      <c r="H30" s="60">
        <v>59.100000000000009</v>
      </c>
      <c r="I30" s="60">
        <v>40.5</v>
      </c>
      <c r="J30" s="60">
        <v>117.19999999999999</v>
      </c>
      <c r="K30" s="60">
        <v>292.40000000000003</v>
      </c>
      <c r="L30" s="60">
        <v>548.06666666666661</v>
      </c>
      <c r="M30" s="60">
        <v>623.73333333333346</v>
      </c>
      <c r="N30" s="61">
        <f t="shared" si="0"/>
        <v>4813.4888888888891</v>
      </c>
      <c r="O30"/>
      <c r="P30" s="63"/>
      <c r="Q30" s="63"/>
      <c r="R30" s="63"/>
      <c r="S30" s="63"/>
      <c r="T30" s="63"/>
      <c r="U30" s="63"/>
      <c r="V30" s="48"/>
      <c r="W30" s="48"/>
      <c r="X30" s="48"/>
      <c r="Y30" s="48"/>
      <c r="Z30" s="48"/>
      <c r="AA30" s="48"/>
    </row>
    <row r="31" spans="1:27" s="45" customFormat="1">
      <c r="A31" s="397">
        <v>2015</v>
      </c>
      <c r="B31" s="60">
        <v>877.13333333333333</v>
      </c>
      <c r="C31" s="60">
        <v>928.1</v>
      </c>
      <c r="D31" s="60">
        <v>701.5</v>
      </c>
      <c r="E31" s="60">
        <v>385.66666666666663</v>
      </c>
      <c r="F31" s="60">
        <v>30.6</v>
      </c>
      <c r="G31" s="60">
        <v>0</v>
      </c>
      <c r="H31" s="60">
        <v>0</v>
      </c>
      <c r="I31" s="60">
        <v>0</v>
      </c>
      <c r="J31" s="60">
        <v>0</v>
      </c>
      <c r="K31" s="60">
        <v>0</v>
      </c>
      <c r="L31" s="60">
        <v>0</v>
      </c>
      <c r="M31" s="60">
        <v>0</v>
      </c>
      <c r="N31" s="61">
        <f t="shared" si="0"/>
        <v>2923</v>
      </c>
      <c r="O31"/>
      <c r="P31" s="63"/>
      <c r="Q31" s="63"/>
      <c r="R31" s="63"/>
      <c r="S31" s="63"/>
      <c r="T31" s="63"/>
      <c r="U31" s="63"/>
      <c r="V31" s="48"/>
      <c r="W31" s="48"/>
      <c r="X31" s="48"/>
      <c r="Y31" s="48"/>
      <c r="Z31" s="48"/>
      <c r="AA31" s="48"/>
    </row>
    <row r="32" spans="1:27" s="45" customFormat="1">
      <c r="A32" s="59" t="s">
        <v>59</v>
      </c>
      <c r="B32" s="40">
        <f t="shared" ref="B32:M32" si="1">AVERAGE(B21:B30)</f>
        <v>773.57666666666671</v>
      </c>
      <c r="C32" s="40">
        <f t="shared" si="1"/>
        <v>712.63666666666666</v>
      </c>
      <c r="D32" s="40">
        <f t="shared" si="1"/>
        <v>617.94555555555542</v>
      </c>
      <c r="E32" s="40">
        <f t="shared" si="1"/>
        <v>365.98666666666662</v>
      </c>
      <c r="F32" s="40">
        <f t="shared" si="1"/>
        <v>186.03666666666666</v>
      </c>
      <c r="G32" s="40">
        <f t="shared" si="1"/>
        <v>57.063333333333333</v>
      </c>
      <c r="H32" s="40">
        <f t="shared" si="1"/>
        <v>23.23</v>
      </c>
      <c r="I32" s="40">
        <f t="shared" si="1"/>
        <v>28.303333333333335</v>
      </c>
      <c r="J32" s="40">
        <f t="shared" si="1"/>
        <v>113.44333333333334</v>
      </c>
      <c r="K32" s="40">
        <f t="shared" si="1"/>
        <v>292.25888888888886</v>
      </c>
      <c r="L32" s="40">
        <f t="shared" si="1"/>
        <v>475.49222222222215</v>
      </c>
      <c r="M32" s="40">
        <f t="shared" si="1"/>
        <v>675.59333333333336</v>
      </c>
      <c r="N32" s="151">
        <f>SUM(B32:M32)</f>
        <v>4321.5666666666666</v>
      </c>
      <c r="O32"/>
      <c r="P32" s="63"/>
      <c r="Q32" s="63"/>
      <c r="R32" s="63"/>
      <c r="S32" s="63"/>
      <c r="T32" s="63"/>
      <c r="U32" s="63"/>
      <c r="V32" s="48"/>
      <c r="W32" s="48"/>
      <c r="X32" s="48"/>
      <c r="Y32" s="48"/>
      <c r="Z32" s="48"/>
      <c r="AA32" s="48"/>
    </row>
    <row r="33" spans="1:27" s="45" customFormat="1">
      <c r="A33" s="59" t="s">
        <v>81</v>
      </c>
      <c r="B33" s="40">
        <f>AVERAGE(B11:B30)</f>
        <v>785.44380302799345</v>
      </c>
      <c r="C33" s="40">
        <f>AVERAGE(C11:C30)</f>
        <v>703.10276873525925</v>
      </c>
      <c r="D33" s="40">
        <f t="shared" ref="D33:M33" si="2">AVERAGE(D11:D30)</f>
        <v>620.84944444444454</v>
      </c>
      <c r="E33" s="40">
        <f t="shared" si="2"/>
        <v>383.80897881420515</v>
      </c>
      <c r="F33" s="40">
        <f t="shared" si="2"/>
        <v>201.45759259259256</v>
      </c>
      <c r="G33" s="40">
        <f t="shared" si="2"/>
        <v>65.881062623837835</v>
      </c>
      <c r="H33" s="40">
        <f t="shared" si="2"/>
        <v>27.940000000000005</v>
      </c>
      <c r="I33" s="40">
        <f t="shared" si="2"/>
        <v>33.462222222222223</v>
      </c>
      <c r="J33" s="40">
        <f t="shared" si="2"/>
        <v>118.1136610272824</v>
      </c>
      <c r="K33" s="40">
        <f t="shared" si="2"/>
        <v>302.20880810852003</v>
      </c>
      <c r="L33" s="40">
        <f t="shared" si="2"/>
        <v>483.07111111111101</v>
      </c>
      <c r="M33" s="40">
        <f t="shared" si="2"/>
        <v>679.97528806584364</v>
      </c>
      <c r="N33" s="151">
        <f>SUM(B33:M33)</f>
        <v>4405.3147407733122</v>
      </c>
      <c r="O33"/>
      <c r="P33" s="63"/>
      <c r="Q33" s="63"/>
      <c r="R33" s="63"/>
      <c r="S33" s="63"/>
      <c r="T33" s="63"/>
      <c r="U33" s="63"/>
      <c r="V33" s="48"/>
      <c r="W33" s="48"/>
      <c r="X33" s="48"/>
      <c r="Y33" s="48"/>
      <c r="Z33" s="48"/>
      <c r="AA33" s="48"/>
    </row>
    <row r="34" spans="1:27" s="45" customFormat="1">
      <c r="A34" s="59" t="s">
        <v>101</v>
      </c>
      <c r="B34" s="40">
        <f>TREND(B21:B30,$A$21:$A$30,2014)</f>
        <v>811.97030303030078</v>
      </c>
      <c r="C34" s="40">
        <f t="shared" ref="C34:M34" si="3">TREND(C21:C30,$A$21:$A$30,2014)</f>
        <v>719.53393939393936</v>
      </c>
      <c r="D34" s="40">
        <f t="shared" si="3"/>
        <v>605.70828282828188</v>
      </c>
      <c r="E34" s="40">
        <f t="shared" si="3"/>
        <v>399.13393939393973</v>
      </c>
      <c r="F34" s="40">
        <f t="shared" si="3"/>
        <v>152.49575757575803</v>
      </c>
      <c r="G34" s="40">
        <f t="shared" si="3"/>
        <v>60.822424242424177</v>
      </c>
      <c r="H34" s="40">
        <f t="shared" si="3"/>
        <v>29.309090909090628</v>
      </c>
      <c r="I34" s="40">
        <f t="shared" si="3"/>
        <v>31.513333333333321</v>
      </c>
      <c r="J34" s="40">
        <f t="shared" si="3"/>
        <v>131.47333333333336</v>
      </c>
      <c r="K34" s="40">
        <f t="shared" si="3"/>
        <v>289.87313131313113</v>
      </c>
      <c r="L34" s="40">
        <f t="shared" si="3"/>
        <v>515.55434343434536</v>
      </c>
      <c r="M34" s="40">
        <f t="shared" si="3"/>
        <v>665.96606060606064</v>
      </c>
      <c r="N34" s="151">
        <f>SUM(B34:M34)</f>
        <v>4413.3539393939382</v>
      </c>
      <c r="O34"/>
      <c r="P34" s="63"/>
      <c r="Q34" s="63"/>
      <c r="R34" s="63"/>
      <c r="S34" s="63"/>
      <c r="T34" s="63"/>
      <c r="U34" s="63"/>
      <c r="V34" s="48"/>
      <c r="W34" s="48"/>
      <c r="X34" s="48"/>
      <c r="Y34" s="48"/>
      <c r="Z34" s="48"/>
      <c r="AA34" s="48"/>
    </row>
    <row r="35" spans="1:27" s="45" customFormat="1">
      <c r="A35" s="59" t="s">
        <v>58</v>
      </c>
      <c r="B35" s="40">
        <f t="shared" ref="B35:M35" si="4">TREND(B11:B30,$A$11:$A$30,2014)</f>
        <v>790.88503719671053</v>
      </c>
      <c r="C35" s="40">
        <f t="shared" si="4"/>
        <v>716.34094979737574</v>
      </c>
      <c r="D35" s="40">
        <f t="shared" si="4"/>
        <v>608.20269841269828</v>
      </c>
      <c r="E35" s="40">
        <f t="shared" si="4"/>
        <v>357.33434972891791</v>
      </c>
      <c r="F35" s="40">
        <f t="shared" si="4"/>
        <v>170.46158730158822</v>
      </c>
      <c r="G35" s="40">
        <f t="shared" si="4"/>
        <v>59.709705647004967</v>
      </c>
      <c r="H35" s="40">
        <f t="shared" si="4"/>
        <v>22.543492063492067</v>
      </c>
      <c r="I35" s="40">
        <f t="shared" si="4"/>
        <v>28.677936507936579</v>
      </c>
      <c r="J35" s="40">
        <f t="shared" si="4"/>
        <v>108.23503364034241</v>
      </c>
      <c r="K35" s="40">
        <f t="shared" si="4"/>
        <v>289.85877631894073</v>
      </c>
      <c r="L35" s="40">
        <f t="shared" si="4"/>
        <v>465.89111111111106</v>
      </c>
      <c r="M35" s="40">
        <f t="shared" si="4"/>
        <v>669.6312698412703</v>
      </c>
      <c r="N35" s="151">
        <f>SUM(B35:M35)</f>
        <v>4287.7719475673894</v>
      </c>
      <c r="O35"/>
      <c r="P35" s="63"/>
      <c r="Q35" s="63"/>
      <c r="R35" s="63"/>
      <c r="S35" s="63"/>
      <c r="T35" s="63"/>
      <c r="U35" s="63"/>
      <c r="V35" s="48"/>
      <c r="W35" s="48"/>
      <c r="X35" s="48"/>
      <c r="Y35" s="48"/>
      <c r="Z35" s="48"/>
      <c r="AA35" s="48"/>
    </row>
    <row r="36" spans="1:27" s="45" customFormat="1">
      <c r="B36" s="40"/>
      <c r="C36" s="40"/>
      <c r="D36" s="40"/>
      <c r="E36" s="40"/>
      <c r="F36" s="40"/>
      <c r="G36" s="40"/>
      <c r="H36" s="40"/>
      <c r="I36" s="40"/>
      <c r="J36" s="40"/>
      <c r="K36" s="40"/>
      <c r="L36" s="40"/>
      <c r="M36" s="40"/>
      <c r="N36" s="40"/>
      <c r="O36"/>
      <c r="P36" s="63"/>
      <c r="Q36" s="63"/>
      <c r="R36" s="63"/>
      <c r="S36" s="63"/>
      <c r="T36" s="63"/>
      <c r="U36" s="63"/>
      <c r="V36" s="48"/>
      <c r="W36" s="48"/>
      <c r="X36" s="48"/>
      <c r="Y36" s="48"/>
      <c r="Z36" s="48"/>
      <c r="AA36" s="48"/>
    </row>
    <row r="37" spans="1:27">
      <c r="A37" s="58" t="s">
        <v>80</v>
      </c>
      <c r="B37" s="105" t="s">
        <v>40</v>
      </c>
      <c r="C37" s="120" t="s">
        <v>41</v>
      </c>
      <c r="D37" s="120" t="s">
        <v>42</v>
      </c>
      <c r="E37" s="120" t="s">
        <v>43</v>
      </c>
      <c r="F37" s="120" t="s">
        <v>44</v>
      </c>
      <c r="G37" s="120" t="s">
        <v>45</v>
      </c>
      <c r="H37" s="120" t="s">
        <v>46</v>
      </c>
      <c r="I37" s="120" t="s">
        <v>47</v>
      </c>
      <c r="J37" s="120" t="s">
        <v>48</v>
      </c>
      <c r="K37" s="120" t="s">
        <v>49</v>
      </c>
      <c r="L37" s="120" t="s">
        <v>50</v>
      </c>
      <c r="M37" s="85" t="s">
        <v>51</v>
      </c>
      <c r="N37" s="55" t="s">
        <v>78</v>
      </c>
      <c r="O37"/>
      <c r="P37" s="63"/>
      <c r="Q37" s="63"/>
      <c r="R37" s="63"/>
      <c r="S37" s="63"/>
      <c r="T37" s="63"/>
      <c r="U37" s="63"/>
      <c r="V37" s="65"/>
      <c r="W37" s="66"/>
      <c r="X37" s="65"/>
      <c r="Y37" s="66"/>
      <c r="Z37" s="48"/>
      <c r="AA37" s="48"/>
    </row>
    <row r="38" spans="1:27">
      <c r="A38" s="54">
        <v>1995</v>
      </c>
      <c r="B38" s="40">
        <v>0</v>
      </c>
      <c r="C38" s="40">
        <v>0</v>
      </c>
      <c r="D38" s="40">
        <v>0</v>
      </c>
      <c r="E38" s="40">
        <v>0</v>
      </c>
      <c r="F38" s="40">
        <v>0</v>
      </c>
      <c r="G38" s="40">
        <v>49.2</v>
      </c>
      <c r="H38" s="40">
        <v>66.700000000000031</v>
      </c>
      <c r="I38" s="40">
        <v>68.7</v>
      </c>
      <c r="J38" s="40">
        <v>4.3</v>
      </c>
      <c r="K38" s="40">
        <v>0</v>
      </c>
      <c r="L38" s="40">
        <v>0</v>
      </c>
      <c r="M38" s="40">
        <v>0</v>
      </c>
      <c r="N38" s="56">
        <f>SUM(B38:M38)</f>
        <v>188.90000000000003</v>
      </c>
      <c r="O38"/>
      <c r="P38" s="63"/>
      <c r="Q38" s="63"/>
      <c r="R38" s="63"/>
      <c r="S38" s="63"/>
      <c r="T38" s="63"/>
      <c r="U38" s="63"/>
      <c r="V38" s="65"/>
      <c r="W38" s="66"/>
      <c r="X38" s="65"/>
      <c r="Y38" s="66"/>
      <c r="Z38" s="48"/>
      <c r="AA38" s="48"/>
    </row>
    <row r="39" spans="1:27">
      <c r="A39" s="54">
        <v>1996</v>
      </c>
      <c r="B39" s="40">
        <v>0</v>
      </c>
      <c r="C39" s="40">
        <v>0</v>
      </c>
      <c r="D39" s="40">
        <v>0</v>
      </c>
      <c r="E39" s="40">
        <v>0</v>
      </c>
      <c r="F39" s="40">
        <v>5.8000000000000007</v>
      </c>
      <c r="G39" s="40">
        <v>21</v>
      </c>
      <c r="H39" s="40">
        <v>24.4</v>
      </c>
      <c r="I39" s="40">
        <v>31.899999999999995</v>
      </c>
      <c r="J39" s="40">
        <v>7.7</v>
      </c>
      <c r="K39" s="40">
        <v>0</v>
      </c>
      <c r="L39" s="40">
        <v>0</v>
      </c>
      <c r="M39" s="40">
        <v>0</v>
      </c>
      <c r="N39" s="56">
        <f t="shared" ref="N39:N58" si="5">SUM(B39:M39)</f>
        <v>90.8</v>
      </c>
      <c r="O39"/>
      <c r="P39" s="63"/>
      <c r="Q39" s="63"/>
      <c r="R39" s="63"/>
      <c r="S39" s="63"/>
      <c r="T39" s="63"/>
      <c r="U39" s="63"/>
      <c r="V39" s="65"/>
      <c r="W39" s="66"/>
      <c r="X39" s="65"/>
      <c r="Y39" s="66"/>
      <c r="Z39" s="48"/>
      <c r="AA39" s="48"/>
    </row>
    <row r="40" spans="1:27">
      <c r="A40" s="54">
        <v>1997</v>
      </c>
      <c r="B40" s="40">
        <v>0</v>
      </c>
      <c r="C40" s="40">
        <v>0</v>
      </c>
      <c r="D40" s="40">
        <v>0</v>
      </c>
      <c r="E40" s="40">
        <v>0</v>
      </c>
      <c r="F40" s="40">
        <v>0</v>
      </c>
      <c r="G40" s="40">
        <v>25.5</v>
      </c>
      <c r="H40" s="40">
        <v>52.599999999999994</v>
      </c>
      <c r="I40" s="40">
        <v>19.244444444444447</v>
      </c>
      <c r="J40" s="40">
        <v>3.3</v>
      </c>
      <c r="K40" s="40">
        <v>0.6</v>
      </c>
      <c r="L40" s="40">
        <v>0</v>
      </c>
      <c r="M40" s="40">
        <v>0</v>
      </c>
      <c r="N40" s="56">
        <f t="shared" si="5"/>
        <v>101.24444444444443</v>
      </c>
      <c r="O40"/>
      <c r="P40" s="63"/>
      <c r="Q40" s="63"/>
      <c r="R40" s="63"/>
      <c r="S40" s="63"/>
      <c r="T40" s="63"/>
      <c r="U40" s="63"/>
      <c r="V40" s="65"/>
      <c r="W40" s="66"/>
      <c r="X40" s="65"/>
      <c r="Y40" s="66"/>
      <c r="Z40" s="48"/>
      <c r="AA40" s="48"/>
    </row>
    <row r="41" spans="1:27">
      <c r="A41" s="54">
        <v>1998</v>
      </c>
      <c r="B41" s="40">
        <v>0</v>
      </c>
      <c r="C41" s="40">
        <v>0</v>
      </c>
      <c r="D41" s="40">
        <v>0</v>
      </c>
      <c r="E41" s="40">
        <v>0</v>
      </c>
      <c r="F41" s="40">
        <v>18.72880658436214</v>
      </c>
      <c r="G41" s="40">
        <v>32.781481481481478</v>
      </c>
      <c r="H41" s="40">
        <v>34.266666666666666</v>
      </c>
      <c r="I41" s="40">
        <v>42.1</v>
      </c>
      <c r="J41" s="40">
        <v>5.5592592592592585</v>
      </c>
      <c r="K41" s="40">
        <v>0</v>
      </c>
      <c r="L41" s="40">
        <v>0</v>
      </c>
      <c r="M41" s="40">
        <v>0</v>
      </c>
      <c r="N41" s="56">
        <f t="shared" si="5"/>
        <v>133.43621399176953</v>
      </c>
      <c r="O41"/>
      <c r="P41" s="63"/>
      <c r="Q41" s="63"/>
      <c r="R41" s="63"/>
      <c r="S41" s="63"/>
      <c r="T41" s="63"/>
      <c r="U41" s="63"/>
      <c r="V41" s="65"/>
      <c r="W41" s="66"/>
      <c r="X41" s="65"/>
      <c r="Y41" s="66"/>
      <c r="Z41" s="48"/>
      <c r="AA41" s="48"/>
    </row>
    <row r="42" spans="1:27">
      <c r="A42" s="54">
        <v>1999</v>
      </c>
      <c r="B42" s="40">
        <v>0</v>
      </c>
      <c r="C42" s="40">
        <v>0</v>
      </c>
      <c r="D42" s="40">
        <v>0</v>
      </c>
      <c r="E42" s="40">
        <v>0</v>
      </c>
      <c r="F42" s="40">
        <v>6.8</v>
      </c>
      <c r="G42" s="40">
        <v>49.24444444444444</v>
      </c>
      <c r="H42" s="40">
        <v>88.100000000000009</v>
      </c>
      <c r="I42" s="40">
        <v>13.133333333333333</v>
      </c>
      <c r="J42" s="40">
        <v>20.511111111111116</v>
      </c>
      <c r="K42" s="40">
        <v>2.7037037037037037</v>
      </c>
      <c r="L42" s="40">
        <v>0</v>
      </c>
      <c r="M42" s="40">
        <v>0</v>
      </c>
      <c r="N42" s="56">
        <f t="shared" si="5"/>
        <v>180.49259259259259</v>
      </c>
      <c r="O42"/>
      <c r="P42" s="63"/>
      <c r="Q42" s="63"/>
      <c r="R42" s="63"/>
      <c r="S42" s="63"/>
      <c r="T42" s="63"/>
      <c r="U42" s="63"/>
      <c r="V42" s="65"/>
      <c r="W42" s="66"/>
      <c r="X42" s="65"/>
      <c r="Y42" s="66"/>
      <c r="Z42" s="48"/>
      <c r="AA42" s="48"/>
    </row>
    <row r="43" spans="1:27">
      <c r="A43" s="54">
        <v>2000</v>
      </c>
      <c r="B43" s="40">
        <v>0</v>
      </c>
      <c r="C43" s="40">
        <v>0</v>
      </c>
      <c r="D43" s="40">
        <v>0</v>
      </c>
      <c r="E43" s="40">
        <v>0</v>
      </c>
      <c r="F43" s="40">
        <v>10.9</v>
      </c>
      <c r="G43" s="40">
        <v>19.8</v>
      </c>
      <c r="H43" s="40">
        <v>22.599999999999994</v>
      </c>
      <c r="I43" s="40">
        <v>39.624371284865113</v>
      </c>
      <c r="J43" s="40">
        <v>13.799999999999999</v>
      </c>
      <c r="K43" s="40">
        <v>0</v>
      </c>
      <c r="L43" s="40">
        <v>0</v>
      </c>
      <c r="M43" s="40">
        <v>0</v>
      </c>
      <c r="N43" s="56">
        <f t="shared" si="5"/>
        <v>106.72437128486511</v>
      </c>
      <c r="O43"/>
      <c r="P43" s="63"/>
      <c r="Q43" s="63"/>
      <c r="R43" s="63"/>
      <c r="S43" s="63"/>
      <c r="T43" s="63"/>
      <c r="U43" s="63"/>
      <c r="V43" s="65"/>
      <c r="W43" s="66"/>
      <c r="X43" s="65"/>
      <c r="Y43" s="66"/>
      <c r="Z43" s="48"/>
      <c r="AA43" s="48"/>
    </row>
    <row r="44" spans="1:27">
      <c r="A44" s="54">
        <v>2001</v>
      </c>
      <c r="B44" s="40">
        <v>0</v>
      </c>
      <c r="C44" s="40">
        <v>0</v>
      </c>
      <c r="D44" s="40">
        <v>0</v>
      </c>
      <c r="E44" s="40">
        <v>0</v>
      </c>
      <c r="F44" s="40">
        <v>4.5</v>
      </c>
      <c r="G44" s="40">
        <v>37.6</v>
      </c>
      <c r="H44" s="40">
        <v>44.8</v>
      </c>
      <c r="I44" s="40">
        <v>56.5</v>
      </c>
      <c r="J44" s="40">
        <v>13.4</v>
      </c>
      <c r="K44" s="40">
        <v>0</v>
      </c>
      <c r="L44" s="40">
        <v>0</v>
      </c>
      <c r="M44" s="40">
        <v>0</v>
      </c>
      <c r="N44" s="56">
        <f t="shared" si="5"/>
        <v>156.80000000000001</v>
      </c>
      <c r="O44"/>
      <c r="P44" s="63"/>
      <c r="Q44" s="63"/>
      <c r="R44" s="63"/>
      <c r="S44" s="63"/>
      <c r="T44" s="63"/>
      <c r="U44" s="63"/>
      <c r="V44" s="65"/>
      <c r="W44" s="66"/>
      <c r="X44" s="65"/>
      <c r="Y44" s="66"/>
      <c r="Z44" s="48"/>
      <c r="AA44" s="48"/>
    </row>
    <row r="45" spans="1:27">
      <c r="A45" s="54">
        <v>2002</v>
      </c>
      <c r="B45" s="40">
        <v>0</v>
      </c>
      <c r="C45" s="40">
        <v>0</v>
      </c>
      <c r="D45" s="40">
        <v>0</v>
      </c>
      <c r="E45" s="40">
        <v>5</v>
      </c>
      <c r="F45" s="40">
        <v>3.9</v>
      </c>
      <c r="G45" s="40">
        <v>43.300000000000011</v>
      </c>
      <c r="H45" s="40">
        <v>91.522222222222226</v>
      </c>
      <c r="I45" s="40">
        <v>44.6</v>
      </c>
      <c r="J45" s="40">
        <v>43.166666666666671</v>
      </c>
      <c r="K45" s="40">
        <v>3.7</v>
      </c>
      <c r="L45" s="40">
        <v>0</v>
      </c>
      <c r="M45" s="40">
        <v>0</v>
      </c>
      <c r="N45" s="56">
        <f t="shared" si="5"/>
        <v>235.18888888888887</v>
      </c>
      <c r="O45"/>
      <c r="P45" s="63"/>
      <c r="Q45" s="63"/>
      <c r="R45" s="63"/>
      <c r="S45" s="63"/>
      <c r="T45" s="63"/>
      <c r="U45" s="63"/>
      <c r="V45" s="65"/>
      <c r="W45" s="66"/>
      <c r="X45" s="65"/>
      <c r="Y45" s="66"/>
      <c r="Z45" s="48"/>
      <c r="AA45" s="48"/>
    </row>
    <row r="46" spans="1:27">
      <c r="A46" s="54">
        <v>2003</v>
      </c>
      <c r="B46" s="40">
        <v>0</v>
      </c>
      <c r="C46" s="40">
        <v>0</v>
      </c>
      <c r="D46" s="40">
        <v>0</v>
      </c>
      <c r="E46" s="40">
        <v>0.3</v>
      </c>
      <c r="F46" s="40">
        <v>0</v>
      </c>
      <c r="G46" s="40">
        <v>17.600000000000001</v>
      </c>
      <c r="H46" s="40">
        <v>39.999999999999993</v>
      </c>
      <c r="I46" s="40">
        <v>54.4</v>
      </c>
      <c r="J46" s="40">
        <v>9.5000000000000018</v>
      </c>
      <c r="K46" s="40">
        <v>0</v>
      </c>
      <c r="L46" s="40">
        <v>0</v>
      </c>
      <c r="M46" s="40">
        <v>0</v>
      </c>
      <c r="N46" s="56">
        <f t="shared" si="5"/>
        <v>121.79999999999998</v>
      </c>
      <c r="O46"/>
      <c r="P46" s="63"/>
      <c r="Q46" s="63"/>
      <c r="R46" s="63"/>
      <c r="S46" s="63"/>
      <c r="T46" s="63"/>
      <c r="U46" s="63"/>
      <c r="V46" s="65"/>
      <c r="W46" s="66"/>
      <c r="X46" s="65"/>
      <c r="Y46" s="66"/>
      <c r="Z46" s="48"/>
      <c r="AA46" s="48"/>
    </row>
    <row r="47" spans="1:27">
      <c r="A47" s="54">
        <v>2004</v>
      </c>
      <c r="B47" s="40">
        <v>0</v>
      </c>
      <c r="C47" s="40">
        <v>0</v>
      </c>
      <c r="D47" s="40">
        <v>0</v>
      </c>
      <c r="E47" s="40">
        <v>0</v>
      </c>
      <c r="F47" s="40">
        <v>7.5</v>
      </c>
      <c r="G47" s="40">
        <v>15.7</v>
      </c>
      <c r="H47" s="40">
        <v>35.300000000000004</v>
      </c>
      <c r="I47" s="40">
        <v>24.4</v>
      </c>
      <c r="J47" s="40">
        <v>20.399999999999999</v>
      </c>
      <c r="K47" s="40">
        <v>0</v>
      </c>
      <c r="L47" s="40">
        <v>0</v>
      </c>
      <c r="M47" s="40">
        <v>0</v>
      </c>
      <c r="N47" s="56">
        <f t="shared" si="5"/>
        <v>103.30000000000001</v>
      </c>
      <c r="O47"/>
      <c r="P47" s="63"/>
      <c r="Q47" s="63"/>
      <c r="R47" s="63"/>
      <c r="S47" s="63"/>
      <c r="T47" s="63"/>
      <c r="U47" s="63"/>
      <c r="V47" s="65"/>
      <c r="W47" s="66"/>
      <c r="X47" s="65"/>
      <c r="Y47" s="66"/>
      <c r="Z47" s="48"/>
      <c r="AA47" s="48"/>
    </row>
    <row r="48" spans="1:27">
      <c r="A48" s="54">
        <v>2005</v>
      </c>
      <c r="B48" s="40">
        <v>0</v>
      </c>
      <c r="C48" s="40">
        <v>0</v>
      </c>
      <c r="D48" s="40">
        <v>0</v>
      </c>
      <c r="E48" s="40">
        <v>0.2</v>
      </c>
      <c r="F48" s="40">
        <v>0.6</v>
      </c>
      <c r="G48" s="40">
        <v>98.500000000000014</v>
      </c>
      <c r="H48" s="40">
        <v>85.299999999999955</v>
      </c>
      <c r="I48" s="40">
        <v>62.1</v>
      </c>
      <c r="J48" s="40">
        <v>22.6</v>
      </c>
      <c r="K48" s="40">
        <v>9.4</v>
      </c>
      <c r="L48" s="40">
        <v>0</v>
      </c>
      <c r="M48" s="40">
        <v>0</v>
      </c>
      <c r="N48" s="56">
        <f t="shared" si="5"/>
        <v>278.69999999999993</v>
      </c>
      <c r="O48"/>
      <c r="P48" s="63"/>
      <c r="Q48" s="63"/>
      <c r="R48" s="63"/>
      <c r="S48" s="63"/>
      <c r="T48" s="63"/>
      <c r="U48" s="63"/>
      <c r="V48" s="48"/>
      <c r="W48" s="48"/>
      <c r="X48" s="48"/>
      <c r="Y48" s="48"/>
      <c r="Z48" s="48"/>
      <c r="AA48" s="48"/>
    </row>
    <row r="49" spans="1:27">
      <c r="A49" s="54">
        <v>2006</v>
      </c>
      <c r="B49" s="40">
        <v>0</v>
      </c>
      <c r="C49" s="40">
        <v>0</v>
      </c>
      <c r="D49" s="40">
        <v>0</v>
      </c>
      <c r="E49" s="40">
        <v>0</v>
      </c>
      <c r="F49" s="40">
        <v>21.200000000000003</v>
      </c>
      <c r="G49" s="40">
        <v>29.299999999999997</v>
      </c>
      <c r="H49" s="40">
        <v>96.499999999999986</v>
      </c>
      <c r="I49" s="40">
        <v>35.299999999999997</v>
      </c>
      <c r="J49" s="40">
        <v>2.8</v>
      </c>
      <c r="K49" s="40">
        <v>0</v>
      </c>
      <c r="L49" s="40">
        <v>0</v>
      </c>
      <c r="M49" s="40">
        <v>0</v>
      </c>
      <c r="N49" s="56">
        <f t="shared" si="5"/>
        <v>185.10000000000002</v>
      </c>
      <c r="O49"/>
      <c r="P49" s="63"/>
      <c r="Q49" s="63"/>
      <c r="R49" s="63"/>
      <c r="S49" s="63"/>
      <c r="T49" s="63"/>
      <c r="U49" s="63"/>
      <c r="V49" s="67"/>
      <c r="W49" s="67"/>
      <c r="X49" s="48"/>
      <c r="Y49" s="48"/>
      <c r="Z49" s="48"/>
      <c r="AA49" s="48"/>
    </row>
    <row r="50" spans="1:27">
      <c r="A50" s="54">
        <v>2007</v>
      </c>
      <c r="B50" s="40">
        <v>0</v>
      </c>
      <c r="C50" s="40">
        <v>0</v>
      </c>
      <c r="D50" s="40">
        <v>0</v>
      </c>
      <c r="E50" s="40">
        <v>0</v>
      </c>
      <c r="F50" s="40">
        <v>16.100000000000001</v>
      </c>
      <c r="G50" s="40">
        <v>46.3</v>
      </c>
      <c r="H50" s="40">
        <v>43.4</v>
      </c>
      <c r="I50" s="40">
        <v>57.199999999999996</v>
      </c>
      <c r="J50" s="40">
        <v>29.4</v>
      </c>
      <c r="K50" s="40">
        <v>15.2</v>
      </c>
      <c r="L50" s="40">
        <v>0</v>
      </c>
      <c r="M50" s="40">
        <v>0</v>
      </c>
      <c r="N50" s="56">
        <f t="shared" si="5"/>
        <v>207.6</v>
      </c>
      <c r="O50"/>
      <c r="P50" s="63"/>
      <c r="Q50" s="63"/>
      <c r="R50" s="63"/>
      <c r="S50" s="63"/>
      <c r="T50" s="63"/>
      <c r="U50" s="63"/>
      <c r="V50" s="48"/>
      <c r="W50" s="48"/>
      <c r="X50" s="48"/>
      <c r="Y50" s="48"/>
      <c r="Z50" s="48"/>
      <c r="AA50" s="48"/>
    </row>
    <row r="51" spans="1:27">
      <c r="A51" s="54">
        <v>2008</v>
      </c>
      <c r="B51" s="40">
        <v>0</v>
      </c>
      <c r="C51" s="40">
        <v>0</v>
      </c>
      <c r="D51" s="40">
        <v>0</v>
      </c>
      <c r="E51" s="40">
        <v>1.4000000000000001</v>
      </c>
      <c r="F51" s="40">
        <v>0.3</v>
      </c>
      <c r="G51" s="40">
        <v>44.800000000000004</v>
      </c>
      <c r="H51" s="40">
        <v>55.099999999999987</v>
      </c>
      <c r="I51" s="40">
        <v>28.400000000000002</v>
      </c>
      <c r="J51" s="40">
        <v>4.4999999999999991</v>
      </c>
      <c r="K51" s="40">
        <v>0</v>
      </c>
      <c r="L51" s="40">
        <v>0</v>
      </c>
      <c r="M51" s="40">
        <v>0</v>
      </c>
      <c r="N51" s="56">
        <f t="shared" si="5"/>
        <v>134.5</v>
      </c>
      <c r="O51"/>
      <c r="P51" s="63"/>
      <c r="Q51" s="63"/>
      <c r="R51" s="63"/>
      <c r="S51" s="63"/>
      <c r="T51" s="63"/>
      <c r="U51" s="63"/>
      <c r="V51" s="48"/>
      <c r="W51" s="48"/>
      <c r="X51" s="48"/>
      <c r="Y51" s="48"/>
      <c r="Z51" s="48"/>
      <c r="AA51" s="48"/>
    </row>
    <row r="52" spans="1:27">
      <c r="A52" s="54">
        <v>2009</v>
      </c>
      <c r="B52" s="40">
        <v>0</v>
      </c>
      <c r="C52" s="40">
        <v>0</v>
      </c>
      <c r="D52" s="40">
        <v>0</v>
      </c>
      <c r="E52" s="40">
        <v>0</v>
      </c>
      <c r="F52" s="40">
        <v>2</v>
      </c>
      <c r="G52" s="40">
        <v>15.500000000000002</v>
      </c>
      <c r="H52" s="40">
        <v>10.3</v>
      </c>
      <c r="I52" s="40">
        <v>48.099999999999994</v>
      </c>
      <c r="J52" s="40">
        <v>7.5</v>
      </c>
      <c r="K52" s="40">
        <v>0</v>
      </c>
      <c r="L52" s="40">
        <v>0</v>
      </c>
      <c r="M52" s="40">
        <v>0</v>
      </c>
      <c r="N52" s="56">
        <f t="shared" si="5"/>
        <v>83.399999999999991</v>
      </c>
      <c r="O52"/>
      <c r="P52" s="63"/>
      <c r="Q52" s="63"/>
      <c r="R52" s="63"/>
      <c r="S52" s="63"/>
      <c r="T52" s="63"/>
      <c r="U52" s="63"/>
      <c r="V52" s="48"/>
      <c r="W52" s="48"/>
      <c r="X52" s="48"/>
      <c r="Y52" s="48"/>
      <c r="Z52" s="48"/>
      <c r="AA52" s="48"/>
    </row>
    <row r="53" spans="1:27">
      <c r="A53" s="54">
        <v>2010</v>
      </c>
      <c r="B53" s="40">
        <v>0</v>
      </c>
      <c r="C53" s="40">
        <v>0</v>
      </c>
      <c r="D53" s="40">
        <v>0</v>
      </c>
      <c r="E53" s="40">
        <v>1</v>
      </c>
      <c r="F53" s="40">
        <v>24</v>
      </c>
      <c r="G53" s="40">
        <v>18.7</v>
      </c>
      <c r="H53" s="40">
        <v>89.7</v>
      </c>
      <c r="I53" s="40">
        <v>82.000000000000014</v>
      </c>
      <c r="J53" s="40">
        <v>15.5</v>
      </c>
      <c r="K53" s="40">
        <v>0</v>
      </c>
      <c r="L53" s="40">
        <v>0</v>
      </c>
      <c r="M53" s="40">
        <v>0</v>
      </c>
      <c r="N53" s="56">
        <f t="shared" si="5"/>
        <v>230.90000000000003</v>
      </c>
      <c r="O53"/>
      <c r="P53" s="63"/>
      <c r="Q53" s="63"/>
      <c r="R53" s="63"/>
      <c r="S53" s="63"/>
      <c r="T53" s="63"/>
      <c r="U53" s="63"/>
      <c r="V53" s="48"/>
      <c r="W53" s="48"/>
      <c r="X53" s="48"/>
      <c r="Y53" s="48"/>
      <c r="Z53" s="48"/>
      <c r="AA53" s="48"/>
    </row>
    <row r="54" spans="1:27">
      <c r="A54" s="54">
        <v>2011</v>
      </c>
      <c r="B54" s="40">
        <v>0</v>
      </c>
      <c r="C54" s="40">
        <v>0</v>
      </c>
      <c r="D54" s="40">
        <v>0</v>
      </c>
      <c r="E54" s="40">
        <v>0</v>
      </c>
      <c r="F54" s="40">
        <v>12.8</v>
      </c>
      <c r="G54" s="40">
        <v>16.400000000000002</v>
      </c>
      <c r="H54" s="40">
        <v>104.29999999999998</v>
      </c>
      <c r="I54" s="40">
        <v>53.300000000000004</v>
      </c>
      <c r="J54" s="40">
        <v>20.7</v>
      </c>
      <c r="K54" s="40">
        <v>0.3</v>
      </c>
      <c r="L54" s="40">
        <v>0</v>
      </c>
      <c r="M54" s="40">
        <v>0</v>
      </c>
      <c r="N54" s="56">
        <f t="shared" si="5"/>
        <v>207.8</v>
      </c>
      <c r="O54"/>
      <c r="P54" s="63"/>
      <c r="Q54" s="63"/>
      <c r="R54" s="63"/>
      <c r="S54" s="63"/>
      <c r="T54" s="63"/>
      <c r="U54" s="63"/>
      <c r="V54" s="48"/>
      <c r="W54" s="48"/>
      <c r="X54" s="48"/>
      <c r="Y54" s="48"/>
      <c r="Z54" s="48"/>
      <c r="AA54" s="48"/>
    </row>
    <row r="55" spans="1:27">
      <c r="A55" s="54">
        <v>2012</v>
      </c>
      <c r="B55" s="40">
        <v>0</v>
      </c>
      <c r="C55" s="40">
        <v>0</v>
      </c>
      <c r="D55" s="40">
        <v>3.4000000000000004</v>
      </c>
      <c r="E55" s="40">
        <v>0</v>
      </c>
      <c r="F55" s="40">
        <v>17.400000000000002</v>
      </c>
      <c r="G55" s="40">
        <v>57.100000000000009</v>
      </c>
      <c r="H55" s="40">
        <v>94.000000000000028</v>
      </c>
      <c r="I55" s="40">
        <v>50.7</v>
      </c>
      <c r="J55" s="40">
        <v>15.300000000000002</v>
      </c>
      <c r="K55" s="40">
        <v>0</v>
      </c>
      <c r="L55" s="40">
        <v>0</v>
      </c>
      <c r="M55" s="40">
        <v>0</v>
      </c>
      <c r="N55" s="56">
        <f t="shared" si="5"/>
        <v>237.90000000000003</v>
      </c>
      <c r="O55"/>
      <c r="P55" s="63"/>
      <c r="Q55" s="63"/>
      <c r="R55" s="63"/>
      <c r="S55" s="63"/>
      <c r="T55" s="63"/>
      <c r="U55" s="63"/>
      <c r="V55" s="48"/>
      <c r="W55" s="48"/>
      <c r="X55" s="48"/>
      <c r="Y55" s="48"/>
      <c r="Z55" s="48"/>
      <c r="AA55" s="48"/>
    </row>
    <row r="56" spans="1:27">
      <c r="A56" s="54">
        <v>2013</v>
      </c>
      <c r="B56" s="40">
        <v>0</v>
      </c>
      <c r="C56" s="40">
        <v>0</v>
      </c>
      <c r="D56" s="40">
        <v>0</v>
      </c>
      <c r="E56" s="40">
        <v>0</v>
      </c>
      <c r="F56" s="40">
        <v>18.7</v>
      </c>
      <c r="G56" s="40">
        <v>35.000000000000007</v>
      </c>
      <c r="H56" s="40">
        <v>75.899999999999991</v>
      </c>
      <c r="I56" s="40">
        <v>34.5</v>
      </c>
      <c r="J56" s="40">
        <v>17.2</v>
      </c>
      <c r="K56" s="40">
        <v>0</v>
      </c>
      <c r="L56" s="40">
        <v>0</v>
      </c>
      <c r="M56" s="40">
        <v>0</v>
      </c>
      <c r="N56" s="56">
        <f t="shared" si="5"/>
        <v>181.29999999999998</v>
      </c>
      <c r="O56"/>
      <c r="P56"/>
      <c r="Q56"/>
      <c r="R56"/>
      <c r="S56"/>
      <c r="T56"/>
      <c r="U56"/>
    </row>
    <row r="57" spans="1:27">
      <c r="A57" s="62">
        <v>2014</v>
      </c>
      <c r="B57" s="60">
        <v>0</v>
      </c>
      <c r="C57" s="60">
        <v>0</v>
      </c>
      <c r="D57" s="60">
        <v>0</v>
      </c>
      <c r="E57" s="60">
        <v>0</v>
      </c>
      <c r="F57" s="60">
        <v>7.6000000000000005</v>
      </c>
      <c r="G57" s="60">
        <v>44</v>
      </c>
      <c r="H57" s="60">
        <v>25.700000000000003</v>
      </c>
      <c r="I57" s="60">
        <v>32.400000000000006</v>
      </c>
      <c r="J57" s="60">
        <v>12.399999999999999</v>
      </c>
      <c r="K57" s="60">
        <v>0</v>
      </c>
      <c r="L57" s="60">
        <v>0</v>
      </c>
      <c r="M57" s="60">
        <v>0</v>
      </c>
      <c r="N57" s="61">
        <f t="shared" si="5"/>
        <v>122.10000000000002</v>
      </c>
      <c r="O57"/>
      <c r="P57"/>
      <c r="Q57"/>
      <c r="R57"/>
      <c r="S57"/>
      <c r="T57"/>
      <c r="U57"/>
    </row>
    <row r="58" spans="1:27" s="45" customFormat="1">
      <c r="A58" s="397"/>
      <c r="B58" s="60">
        <v>0</v>
      </c>
      <c r="C58" s="60">
        <v>0</v>
      </c>
      <c r="D58" s="60">
        <v>0</v>
      </c>
      <c r="E58" s="60">
        <v>0</v>
      </c>
      <c r="F58" s="60">
        <v>0</v>
      </c>
      <c r="G58" s="60">
        <v>0</v>
      </c>
      <c r="H58" s="60">
        <v>0</v>
      </c>
      <c r="I58" s="60">
        <v>0</v>
      </c>
      <c r="J58" s="60">
        <v>0</v>
      </c>
      <c r="K58" s="60">
        <v>0</v>
      </c>
      <c r="L58" s="60">
        <v>0</v>
      </c>
      <c r="M58" s="60">
        <v>0</v>
      </c>
      <c r="N58" s="61">
        <f t="shared" si="5"/>
        <v>0</v>
      </c>
      <c r="O58"/>
      <c r="P58" s="63"/>
      <c r="Q58" s="63"/>
      <c r="R58" s="63"/>
      <c r="S58" s="63"/>
      <c r="T58" s="63"/>
      <c r="U58" s="63"/>
      <c r="V58" s="48"/>
      <c r="W58" s="48"/>
      <c r="X58" s="48"/>
      <c r="Y58" s="48"/>
      <c r="Z58" s="48"/>
      <c r="AA58" s="48"/>
    </row>
    <row r="59" spans="1:27">
      <c r="A59" s="89" t="s">
        <v>59</v>
      </c>
      <c r="B59" s="40">
        <f>AVERAGE(B48:B57)</f>
        <v>0</v>
      </c>
      <c r="C59" s="40">
        <f t="shared" ref="C59:M59" si="6">AVERAGE(C48:C57)</f>
        <v>0</v>
      </c>
      <c r="D59" s="40">
        <f t="shared" si="6"/>
        <v>0.34</v>
      </c>
      <c r="E59" s="40">
        <f t="shared" si="6"/>
        <v>0.26</v>
      </c>
      <c r="F59" s="40">
        <f t="shared" si="6"/>
        <v>12.07</v>
      </c>
      <c r="G59" s="40">
        <f t="shared" si="6"/>
        <v>40.56</v>
      </c>
      <c r="H59" s="40">
        <f t="shared" si="6"/>
        <v>68.02</v>
      </c>
      <c r="I59" s="40">
        <f t="shared" si="6"/>
        <v>48.4</v>
      </c>
      <c r="J59" s="40">
        <f t="shared" si="6"/>
        <v>14.790000000000001</v>
      </c>
      <c r="K59" s="40">
        <f t="shared" si="6"/>
        <v>2.4900000000000002</v>
      </c>
      <c r="L59" s="40">
        <f t="shared" si="6"/>
        <v>0</v>
      </c>
      <c r="M59" s="68">
        <f t="shared" si="6"/>
        <v>0</v>
      </c>
      <c r="N59" s="151">
        <f>SUM(B59:M59)</f>
        <v>186.93</v>
      </c>
      <c r="O59"/>
      <c r="P59"/>
      <c r="Q59"/>
      <c r="R59"/>
      <c r="S59"/>
      <c r="T59"/>
      <c r="U59"/>
    </row>
    <row r="60" spans="1:27">
      <c r="A60" s="89" t="s">
        <v>81</v>
      </c>
      <c r="B60" s="40">
        <f>AVERAGE(B38:B57)</f>
        <v>0</v>
      </c>
      <c r="C60" s="40">
        <f t="shared" ref="C60:M60" si="7">AVERAGE(C38:C57)</f>
        <v>0</v>
      </c>
      <c r="D60" s="40">
        <f t="shared" si="7"/>
        <v>0.17</v>
      </c>
      <c r="E60" s="40">
        <f t="shared" si="7"/>
        <v>0.39500000000000002</v>
      </c>
      <c r="F60" s="40">
        <f t="shared" si="7"/>
        <v>8.9414403292181071</v>
      </c>
      <c r="G60" s="40">
        <f t="shared" si="7"/>
        <v>35.866296296296298</v>
      </c>
      <c r="H60" s="40">
        <f t="shared" si="7"/>
        <v>59.024444444444455</v>
      </c>
      <c r="I60" s="40">
        <f t="shared" si="7"/>
        <v>43.930107453132145</v>
      </c>
      <c r="J60" s="40">
        <f t="shared" si="7"/>
        <v>14.476851851851851</v>
      </c>
      <c r="K60" s="40">
        <f t="shared" si="7"/>
        <v>1.5951851851851853</v>
      </c>
      <c r="L60" s="40">
        <f t="shared" si="7"/>
        <v>0</v>
      </c>
      <c r="M60" s="69">
        <f t="shared" si="7"/>
        <v>0</v>
      </c>
      <c r="N60" s="151">
        <f>SUM(B60:M60)</f>
        <v>164.39932556012803</v>
      </c>
      <c r="O60"/>
      <c r="P60"/>
      <c r="Q60"/>
      <c r="R60"/>
      <c r="S60"/>
      <c r="T60"/>
      <c r="U60"/>
    </row>
    <row r="61" spans="1:27" s="45" customFormat="1">
      <c r="A61" s="89" t="s">
        <v>101</v>
      </c>
      <c r="B61" s="40">
        <f>TREND(B48:B57,$A$48:$A$57,2014)</f>
        <v>0</v>
      </c>
      <c r="C61" s="40">
        <f t="shared" ref="C61:M61" si="8">TREND(C48:C57,$A$48:$A$57,2014)</f>
        <v>0</v>
      </c>
      <c r="D61" s="40">
        <f t="shared" si="8"/>
        <v>0.8036363636363717</v>
      </c>
      <c r="E61" s="40">
        <f t="shared" si="8"/>
        <v>0.12363636363636488</v>
      </c>
      <c r="F61" s="40">
        <f t="shared" si="8"/>
        <v>15.11090909090899</v>
      </c>
      <c r="G61" s="40">
        <f t="shared" si="8"/>
        <v>27.50727272727363</v>
      </c>
      <c r="H61" s="40">
        <f t="shared" si="8"/>
        <v>62.549090909090864</v>
      </c>
      <c r="I61" s="40">
        <f t="shared" si="8"/>
        <v>43.032727272727243</v>
      </c>
      <c r="J61" s="40">
        <f t="shared" si="8"/>
        <v>14.656363636363643</v>
      </c>
      <c r="K61" s="40">
        <f>TREND(K48:K57,$A$48:$A$57,2014)</f>
        <v>-1.8654545454544404</v>
      </c>
      <c r="L61" s="40">
        <f t="shared" si="8"/>
        <v>0</v>
      </c>
      <c r="M61" s="40">
        <f t="shared" si="8"/>
        <v>0</v>
      </c>
      <c r="N61" s="151">
        <f>SUM(B61:M61)</f>
        <v>161.91818181818266</v>
      </c>
      <c r="O61"/>
      <c r="P61"/>
      <c r="Q61"/>
      <c r="R61"/>
      <c r="S61"/>
      <c r="T61"/>
      <c r="U61"/>
    </row>
    <row r="62" spans="1:27">
      <c r="A62" s="89" t="s">
        <v>58</v>
      </c>
      <c r="B62" s="40">
        <f>TREND(B38:B57,$A$38:$A$57,2014)</f>
        <v>0</v>
      </c>
      <c r="C62" s="40">
        <f t="shared" ref="C62:M62" si="9">TREND(C38:C57,$A$38:$A$57,2014)</f>
        <v>0</v>
      </c>
      <c r="D62" s="40">
        <f t="shared" si="9"/>
        <v>0.53428571428571558</v>
      </c>
      <c r="E62" s="40">
        <f t="shared" si="9"/>
        <v>0.35999999999999943</v>
      </c>
      <c r="F62" s="40">
        <f t="shared" si="9"/>
        <v>14.263051146384441</v>
      </c>
      <c r="G62" s="40">
        <f t="shared" si="9"/>
        <v>37.358095238095245</v>
      </c>
      <c r="H62" s="40">
        <f t="shared" si="9"/>
        <v>70.351746031745733</v>
      </c>
      <c r="I62" s="40">
        <f t="shared" si="9"/>
        <v>48.590445489581157</v>
      </c>
      <c r="J62" s="40">
        <f t="shared" si="9"/>
        <v>17.558095238095234</v>
      </c>
      <c r="K62" s="40">
        <f t="shared" si="9"/>
        <v>1.8241798941798919</v>
      </c>
      <c r="L62" s="40">
        <f t="shared" si="9"/>
        <v>0</v>
      </c>
      <c r="M62" s="69">
        <f t="shared" si="9"/>
        <v>0</v>
      </c>
      <c r="N62" s="151">
        <f>SUM(B62:M62)</f>
        <v>190.83989875236745</v>
      </c>
      <c r="O62"/>
      <c r="P62"/>
      <c r="Q62"/>
      <c r="R62"/>
      <c r="S62"/>
      <c r="T62"/>
      <c r="U62"/>
    </row>
    <row r="63" spans="1:27">
      <c r="O63"/>
      <c r="P63"/>
      <c r="Q63"/>
      <c r="R63"/>
      <c r="S63"/>
      <c r="T63"/>
      <c r="U63"/>
    </row>
  </sheetData>
  <hyperlinks>
    <hyperlink ref="G3" r:id="rId1"/>
  </hyperlinks>
  <pageMargins left="0.5" right="0.5" top="0.75" bottom="0.75" header="0.5" footer="0.5"/>
  <pageSetup paperSize="5" scale="72" orientation="landscape" r:id="rId2"/>
  <headerFooter alignWithMargins="0">
    <oddFooter>&amp;L&amp;8&amp;D
&amp;Z&amp;F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4"/>
  <sheetViews>
    <sheetView zoomScale="80" zoomScaleNormal="80" workbookViewId="0">
      <selection activeCell="J56" sqref="J56"/>
    </sheetView>
  </sheetViews>
  <sheetFormatPr defaultRowHeight="12.75"/>
  <cols>
    <col min="1" max="1" width="11.5703125" customWidth="1"/>
    <col min="2" max="2" width="35.28515625" bestFit="1" customWidth="1"/>
    <col min="3" max="3" width="14.85546875" customWidth="1"/>
    <col min="4" max="4" width="14.42578125" bestFit="1" customWidth="1"/>
    <col min="5" max="6" width="13.42578125" bestFit="1" customWidth="1"/>
    <col min="7" max="7" width="14" bestFit="1" customWidth="1"/>
    <col min="8" max="10" width="13.28515625" bestFit="1" customWidth="1"/>
    <col min="12" max="12" width="8.5703125" customWidth="1"/>
    <col min="13" max="13" width="28.85546875" bestFit="1" customWidth="1"/>
    <col min="14" max="14" width="16.140625" bestFit="1" customWidth="1"/>
    <col min="15" max="15" width="14.28515625" bestFit="1" customWidth="1"/>
  </cols>
  <sheetData>
    <row r="1" spans="1:15" ht="13.5" thickBot="1">
      <c r="A1" s="203" t="s">
        <v>124</v>
      </c>
      <c r="B1" s="249" t="s">
        <v>8</v>
      </c>
      <c r="C1" s="249"/>
      <c r="D1" s="249"/>
      <c r="E1" s="249"/>
      <c r="F1" s="249"/>
      <c r="G1" s="249"/>
      <c r="H1" s="249"/>
      <c r="I1" s="249"/>
      <c r="J1" s="249"/>
      <c r="L1" s="280" t="s">
        <v>91</v>
      </c>
      <c r="M1" s="280" t="s">
        <v>92</v>
      </c>
      <c r="N1" s="280" t="s">
        <v>94</v>
      </c>
      <c r="O1" s="280" t="s">
        <v>95</v>
      </c>
    </row>
    <row r="2" spans="1:15" ht="13.5" thickBot="1">
      <c r="B2" s="249"/>
      <c r="C2" s="249"/>
      <c r="D2" s="249"/>
      <c r="E2" s="249"/>
      <c r="F2" s="249"/>
      <c r="G2" s="249"/>
      <c r="H2" s="249"/>
      <c r="I2" s="249"/>
      <c r="J2" s="249"/>
      <c r="L2" s="281">
        <v>2005</v>
      </c>
      <c r="M2" s="278">
        <v>99177534.699999988</v>
      </c>
      <c r="N2" s="278">
        <v>104297613.24032432</v>
      </c>
      <c r="O2" s="279">
        <v>5.1625386291481702E-2</v>
      </c>
    </row>
    <row r="3" spans="1:15">
      <c r="B3" s="253" t="s">
        <v>9</v>
      </c>
      <c r="C3" s="253"/>
      <c r="D3" s="249"/>
      <c r="E3" s="249"/>
      <c r="F3" s="249"/>
      <c r="G3" s="249"/>
      <c r="H3" s="249"/>
      <c r="I3" s="249"/>
      <c r="J3" s="249"/>
      <c r="L3" s="281">
        <v>2006</v>
      </c>
      <c r="M3" s="278">
        <v>99726774.810000017</v>
      </c>
      <c r="N3" s="278">
        <v>102748409.17612642</v>
      </c>
      <c r="O3" s="279">
        <v>3.0299128512711226E-2</v>
      </c>
    </row>
    <row r="4" spans="1:15">
      <c r="B4" s="250" t="s">
        <v>10</v>
      </c>
      <c r="C4" s="261">
        <v>0.66992220082825138</v>
      </c>
      <c r="D4" s="249"/>
      <c r="E4" s="249"/>
      <c r="F4" s="249"/>
      <c r="G4" s="249"/>
      <c r="H4" s="249"/>
      <c r="I4" s="249"/>
      <c r="J4" s="249"/>
      <c r="L4" s="281">
        <v>2007</v>
      </c>
      <c r="M4" s="278">
        <v>101905199.3</v>
      </c>
      <c r="N4" s="278">
        <v>103574662.17783025</v>
      </c>
      <c r="O4" s="279">
        <v>1.6382509325314199E-2</v>
      </c>
    </row>
    <row r="5" spans="1:15">
      <c r="B5" s="250" t="s">
        <v>11</v>
      </c>
      <c r="C5" s="256">
        <v>0.44879575516256792</v>
      </c>
      <c r="D5" s="249"/>
      <c r="E5" s="249"/>
      <c r="F5" s="249"/>
      <c r="G5" s="249"/>
      <c r="H5" s="249"/>
      <c r="I5" s="249"/>
      <c r="J5" s="249"/>
      <c r="L5" s="281">
        <v>2008</v>
      </c>
      <c r="M5" s="278">
        <v>100510260.57000001</v>
      </c>
      <c r="N5" s="278">
        <v>103328873.12275386</v>
      </c>
      <c r="O5" s="279">
        <v>2.804303298757084E-2</v>
      </c>
    </row>
    <row r="6" spans="1:15">
      <c r="B6" s="250" t="s">
        <v>12</v>
      </c>
      <c r="C6" s="261">
        <v>0.43937346037902208</v>
      </c>
      <c r="D6" s="249"/>
      <c r="E6" s="249"/>
      <c r="F6" s="249"/>
      <c r="G6" s="249"/>
      <c r="H6" s="249"/>
      <c r="I6" s="249"/>
      <c r="J6" s="249"/>
      <c r="L6" s="281">
        <v>2009</v>
      </c>
      <c r="M6" s="278">
        <v>93415381.520000011</v>
      </c>
      <c r="N6" s="278">
        <v>103017165.54521611</v>
      </c>
      <c r="O6" s="279">
        <v>0.10278589959149696</v>
      </c>
    </row>
    <row r="7" spans="1:15">
      <c r="B7" s="250" t="s">
        <v>13</v>
      </c>
      <c r="C7" s="250">
        <v>569336.10714221513</v>
      </c>
      <c r="D7" s="249"/>
      <c r="E7" s="249"/>
      <c r="F7" s="249"/>
      <c r="G7" s="249"/>
      <c r="H7" s="249"/>
      <c r="I7" s="249"/>
      <c r="J7" s="249"/>
      <c r="L7" s="281">
        <v>2010</v>
      </c>
      <c r="M7" s="278">
        <v>102608264.83</v>
      </c>
      <c r="N7" s="278">
        <v>103275211.021433</v>
      </c>
      <c r="O7" s="279">
        <v>6.4999266144689719E-3</v>
      </c>
    </row>
    <row r="8" spans="1:15" ht="13.5" thickBot="1">
      <c r="B8" s="251" t="s">
        <v>14</v>
      </c>
      <c r="C8" s="251">
        <v>120</v>
      </c>
      <c r="D8" s="249"/>
      <c r="E8" s="249"/>
      <c r="F8" s="249"/>
      <c r="G8" s="249"/>
      <c r="H8" s="249"/>
      <c r="I8" s="249"/>
      <c r="J8" s="249"/>
      <c r="L8" s="281">
        <v>2011</v>
      </c>
      <c r="M8" s="278">
        <v>105625698.06999999</v>
      </c>
      <c r="N8" s="278">
        <v>103454994.27644491</v>
      </c>
      <c r="O8" s="279">
        <v>2.0550906012630731E-2</v>
      </c>
    </row>
    <row r="9" spans="1:15">
      <c r="B9" s="249"/>
      <c r="C9" s="249"/>
      <c r="D9" s="249"/>
      <c r="E9" s="249"/>
      <c r="F9" s="249"/>
      <c r="G9" s="249"/>
      <c r="H9" s="249"/>
      <c r="I9" s="249"/>
      <c r="J9" s="249"/>
      <c r="L9" s="281">
        <v>2012</v>
      </c>
      <c r="M9" s="278">
        <v>108411816.52</v>
      </c>
      <c r="N9" s="278">
        <v>102686645.563232</v>
      </c>
      <c r="O9" s="279">
        <v>5.2809473547671827E-2</v>
      </c>
    </row>
    <row r="10" spans="1:15" ht="13.5" thickBot="1">
      <c r="B10" s="249" t="s">
        <v>15</v>
      </c>
      <c r="C10" s="249"/>
      <c r="D10" s="249"/>
      <c r="E10" s="249"/>
      <c r="F10" s="249"/>
      <c r="G10" s="249"/>
      <c r="H10" s="249"/>
      <c r="I10" s="249"/>
      <c r="J10" s="249"/>
      <c r="L10" s="281">
        <v>2013</v>
      </c>
      <c r="M10" s="278">
        <v>110314059.5</v>
      </c>
      <c r="N10" s="278">
        <v>103712927.01646538</v>
      </c>
      <c r="O10" s="279">
        <v>5.9839448511407732E-2</v>
      </c>
    </row>
    <row r="11" spans="1:15">
      <c r="B11" s="252"/>
      <c r="C11" s="252" t="s">
        <v>19</v>
      </c>
      <c r="D11" s="252" t="s">
        <v>20</v>
      </c>
      <c r="E11" s="252" t="s">
        <v>21</v>
      </c>
      <c r="F11" s="252" t="s">
        <v>22</v>
      </c>
      <c r="G11" s="252" t="s">
        <v>23</v>
      </c>
      <c r="H11" s="249"/>
      <c r="I11" s="249"/>
      <c r="J11" s="249"/>
      <c r="L11" s="281">
        <v>2014</v>
      </c>
      <c r="M11" s="278">
        <v>112475947.06333332</v>
      </c>
      <c r="N11" s="278">
        <v>104074435.74350697</v>
      </c>
      <c r="O11" s="279">
        <v>7.4696070930575051E-2</v>
      </c>
    </row>
    <row r="12" spans="1:15">
      <c r="B12" s="250" t="s">
        <v>16</v>
      </c>
      <c r="C12" s="250">
        <v>2</v>
      </c>
      <c r="D12" s="250">
        <v>30878735251798.969</v>
      </c>
      <c r="E12" s="250">
        <v>15439367625899.484</v>
      </c>
      <c r="F12" s="250">
        <v>47.631258145977334</v>
      </c>
      <c r="G12" s="250">
        <v>7.3584166574934098E-16</v>
      </c>
      <c r="H12" s="249"/>
      <c r="I12" s="249"/>
      <c r="J12" s="249"/>
      <c r="L12" s="284" t="s">
        <v>96</v>
      </c>
      <c r="M12" s="284"/>
      <c r="N12" s="284"/>
      <c r="O12" s="285">
        <v>4.4353178232532924E-2</v>
      </c>
    </row>
    <row r="13" spans="1:15">
      <c r="B13" s="250" t="s">
        <v>17</v>
      </c>
      <c r="C13" s="250">
        <v>117</v>
      </c>
      <c r="D13" s="250">
        <v>37924801538814.664</v>
      </c>
      <c r="E13" s="250">
        <v>324143602895.85181</v>
      </c>
      <c r="F13" s="250"/>
      <c r="G13" s="250"/>
      <c r="H13" s="249"/>
      <c r="I13" s="249"/>
      <c r="J13" s="249"/>
      <c r="L13" s="284" t="s">
        <v>97</v>
      </c>
      <c r="M13" s="283"/>
      <c r="N13" s="283"/>
      <c r="O13" s="285">
        <v>4.0962257402096462E-2</v>
      </c>
    </row>
    <row r="14" spans="1:15" ht="13.5" thickBot="1">
      <c r="B14" s="251" t="s">
        <v>4</v>
      </c>
      <c r="C14" s="251">
        <v>119</v>
      </c>
      <c r="D14" s="251">
        <v>68803536790613.633</v>
      </c>
      <c r="E14" s="251"/>
      <c r="F14" s="251"/>
      <c r="G14" s="251"/>
      <c r="H14" s="249"/>
      <c r="I14" s="249"/>
      <c r="J14" s="249"/>
      <c r="L14" s="283"/>
      <c r="M14" s="283"/>
      <c r="N14" s="283"/>
      <c r="O14" s="283"/>
    </row>
    <row r="15" spans="1:15" ht="13.5" thickBot="1">
      <c r="B15" s="249"/>
      <c r="C15" s="249"/>
      <c r="D15" s="249"/>
      <c r="E15" s="249"/>
      <c r="F15" s="249"/>
      <c r="G15" s="249"/>
      <c r="H15" s="249"/>
      <c r="I15" s="249"/>
      <c r="J15" s="249"/>
      <c r="L15" s="276"/>
      <c r="M15" s="276"/>
      <c r="N15" s="276"/>
      <c r="O15" s="276"/>
    </row>
    <row r="16" spans="1:15">
      <c r="B16" s="252"/>
      <c r="C16" s="252" t="s">
        <v>24</v>
      </c>
      <c r="D16" s="252" t="s">
        <v>13</v>
      </c>
      <c r="E16" s="252" t="s">
        <v>25</v>
      </c>
      <c r="F16" s="252" t="s">
        <v>26</v>
      </c>
      <c r="G16" s="252" t="s">
        <v>27</v>
      </c>
      <c r="H16" s="252" t="s">
        <v>28</v>
      </c>
      <c r="I16" s="252" t="s">
        <v>62</v>
      </c>
      <c r="J16" s="252" t="s">
        <v>63</v>
      </c>
      <c r="L16" s="277" t="s">
        <v>91</v>
      </c>
      <c r="M16" s="277" t="s">
        <v>100</v>
      </c>
      <c r="N16" s="282" t="s">
        <v>93</v>
      </c>
      <c r="O16" s="283"/>
    </row>
    <row r="17" spans="1:15">
      <c r="B17" s="250" t="s">
        <v>18</v>
      </c>
      <c r="C17" s="273">
        <v>7682986.8474822994</v>
      </c>
      <c r="D17" s="250">
        <v>136291.5661424509</v>
      </c>
      <c r="E17" s="273">
        <v>56.371696833038811</v>
      </c>
      <c r="F17" s="250">
        <v>1.1769403730927287E-86</v>
      </c>
      <c r="G17" s="250">
        <v>7413068.5425946824</v>
      </c>
      <c r="H17" s="250">
        <v>7952905.1523699164</v>
      </c>
      <c r="I17" s="250">
        <v>7413068.5425946824</v>
      </c>
      <c r="J17" s="250">
        <v>7952905.1523699164</v>
      </c>
      <c r="L17" s="281">
        <v>2015</v>
      </c>
      <c r="M17" s="257">
        <v>126838075.86557898</v>
      </c>
      <c r="N17" s="268">
        <v>0.12769066789149672</v>
      </c>
      <c r="O17" s="283"/>
    </row>
    <row r="18" spans="1:15">
      <c r="B18" s="250" t="s">
        <v>89</v>
      </c>
      <c r="C18" s="273">
        <v>2251.0699961488458</v>
      </c>
      <c r="D18" s="250">
        <v>256.76857275531165</v>
      </c>
      <c r="E18" s="273">
        <v>8.7669217926214404</v>
      </c>
      <c r="F18" s="250">
        <v>1.7115054533377798E-14</v>
      </c>
      <c r="G18" s="250">
        <v>1742.553292818224</v>
      </c>
      <c r="H18" s="250">
        <v>2759.5866994794678</v>
      </c>
      <c r="I18" s="250">
        <v>1742.553292818224</v>
      </c>
      <c r="J18" s="250">
        <v>2759.5866994794678</v>
      </c>
      <c r="L18" s="281">
        <v>2016</v>
      </c>
      <c r="M18" s="257">
        <v>128629728.09580283</v>
      </c>
      <c r="N18" s="268">
        <v>1.4125507801952267E-2</v>
      </c>
      <c r="O18" s="283"/>
    </row>
    <row r="19" spans="1:15" ht="13.5" thickBot="1">
      <c r="B19" s="251" t="s">
        <v>90</v>
      </c>
      <c r="C19" s="254">
        <v>7948.6787027291648</v>
      </c>
      <c r="D19" s="251">
        <v>2764.3109323119115</v>
      </c>
      <c r="E19" s="254">
        <v>2.8754647712807562</v>
      </c>
      <c r="F19" s="251">
        <v>4.7945702342757817E-3</v>
      </c>
      <c r="G19" s="251">
        <v>2474.1057548177587</v>
      </c>
      <c r="H19" s="251">
        <v>13423.25165064057</v>
      </c>
      <c r="I19" s="251">
        <v>2474.1057548177587</v>
      </c>
      <c r="J19" s="251">
        <v>13423.25165064057</v>
      </c>
      <c r="O19" s="283"/>
    </row>
    <row r="20" spans="1:15">
      <c r="O20" s="283"/>
    </row>
    <row r="22" spans="1:15" ht="13.5" thickBot="1"/>
    <row r="23" spans="1:15" ht="13.5" thickBot="1">
      <c r="A23" s="203" t="s">
        <v>125</v>
      </c>
      <c r="B23" s="286" t="s">
        <v>8</v>
      </c>
      <c r="C23" s="286"/>
      <c r="D23" s="286"/>
      <c r="E23" s="286"/>
      <c r="F23" s="286"/>
      <c r="G23" s="286"/>
      <c r="H23" s="286"/>
      <c r="I23" s="286"/>
      <c r="J23" s="286"/>
      <c r="L23" s="293" t="s">
        <v>91</v>
      </c>
      <c r="M23" s="293" t="s">
        <v>92</v>
      </c>
      <c r="N23" s="293" t="s">
        <v>94</v>
      </c>
      <c r="O23" s="293" t="s">
        <v>95</v>
      </c>
    </row>
    <row r="24" spans="1:15" ht="13.5" thickBot="1">
      <c r="B24" s="286"/>
      <c r="C24" s="286"/>
      <c r="D24" s="286"/>
      <c r="E24" s="286"/>
      <c r="F24" s="286"/>
      <c r="G24" s="286"/>
      <c r="H24" s="286"/>
      <c r="I24" s="286"/>
      <c r="J24" s="286"/>
      <c r="L24" s="294">
        <v>2005</v>
      </c>
      <c r="M24" s="291">
        <v>99177534.699999988</v>
      </c>
      <c r="N24" s="291">
        <v>104195103.23176399</v>
      </c>
      <c r="O24" s="292">
        <v>5.0591785195523729E-2</v>
      </c>
    </row>
    <row r="25" spans="1:15">
      <c r="B25" s="290" t="s">
        <v>9</v>
      </c>
      <c r="C25" s="290"/>
      <c r="D25" s="286"/>
      <c r="E25" s="286"/>
      <c r="F25" s="286"/>
      <c r="G25" s="286"/>
      <c r="H25" s="286"/>
      <c r="I25" s="286"/>
      <c r="J25" s="286"/>
      <c r="L25" s="294">
        <v>2006</v>
      </c>
      <c r="M25" s="291">
        <v>99726774.810000017</v>
      </c>
      <c r="N25" s="291">
        <v>102683346.96190478</v>
      </c>
      <c r="O25" s="292">
        <v>2.9646723836578882E-2</v>
      </c>
    </row>
    <row r="26" spans="1:15">
      <c r="B26" s="287" t="s">
        <v>10</v>
      </c>
      <c r="C26" s="261">
        <v>0.70641338963529432</v>
      </c>
      <c r="D26" s="286"/>
      <c r="E26" s="286"/>
      <c r="F26" s="286"/>
      <c r="G26" s="286"/>
      <c r="H26" s="286"/>
      <c r="I26" s="286"/>
      <c r="J26" s="286"/>
      <c r="L26" s="294">
        <v>2007</v>
      </c>
      <c r="M26" s="291">
        <v>101905199.3</v>
      </c>
      <c r="N26" s="291">
        <v>103517355.65702114</v>
      </c>
      <c r="O26" s="292">
        <v>1.5820158030161843E-2</v>
      </c>
    </row>
    <row r="27" spans="1:15">
      <c r="B27" s="287" t="s">
        <v>11</v>
      </c>
      <c r="C27" s="256">
        <v>0.49901987705602607</v>
      </c>
      <c r="D27" s="286"/>
      <c r="E27" s="286"/>
      <c r="F27" s="286"/>
      <c r="G27" s="286"/>
      <c r="H27" s="286"/>
      <c r="I27" s="286"/>
      <c r="J27" s="286"/>
      <c r="L27" s="294">
        <v>2008</v>
      </c>
      <c r="M27" s="291">
        <v>100510260.57000001</v>
      </c>
      <c r="N27" s="291">
        <v>103547524.41745487</v>
      </c>
      <c r="O27" s="292">
        <v>3.0218445661471242E-2</v>
      </c>
    </row>
    <row r="28" spans="1:15">
      <c r="B28" s="287" t="s">
        <v>12</v>
      </c>
      <c r="C28" s="261">
        <v>0.48606349456609571</v>
      </c>
      <c r="D28" s="286"/>
      <c r="E28" s="286"/>
      <c r="F28" s="286"/>
      <c r="G28" s="286"/>
      <c r="H28" s="286"/>
      <c r="I28" s="286"/>
      <c r="J28" s="286"/>
      <c r="L28" s="294">
        <v>2009</v>
      </c>
      <c r="M28" s="291">
        <v>93415381.520000011</v>
      </c>
      <c r="N28" s="291">
        <v>103064867.02448398</v>
      </c>
      <c r="O28" s="292">
        <v>0.10329653797343895</v>
      </c>
    </row>
    <row r="29" spans="1:15">
      <c r="B29" s="287" t="s">
        <v>13</v>
      </c>
      <c r="C29" s="287">
        <v>545113.11955079122</v>
      </c>
      <c r="D29" s="286"/>
      <c r="E29" s="286"/>
      <c r="F29" s="286"/>
      <c r="G29" s="286"/>
      <c r="H29" s="286"/>
      <c r="I29" s="286"/>
      <c r="J29" s="286"/>
      <c r="L29" s="294">
        <v>2010</v>
      </c>
      <c r="M29" s="291">
        <v>102608264.83</v>
      </c>
      <c r="N29" s="291">
        <v>103183286.52498534</v>
      </c>
      <c r="O29" s="292">
        <v>5.6040485231675366E-3</v>
      </c>
    </row>
    <row r="30" spans="1:15" ht="13.5" thickBot="1">
      <c r="B30" s="288" t="s">
        <v>14</v>
      </c>
      <c r="C30" s="288">
        <v>120</v>
      </c>
      <c r="D30" s="286"/>
      <c r="E30" s="286"/>
      <c r="F30" s="286"/>
      <c r="G30" s="286"/>
      <c r="H30" s="286"/>
      <c r="I30" s="286"/>
      <c r="J30" s="286"/>
      <c r="L30" s="294">
        <v>2011</v>
      </c>
      <c r="M30" s="291">
        <v>105625698.06999999</v>
      </c>
      <c r="N30" s="291">
        <v>103393066.98071021</v>
      </c>
      <c r="O30" s="292">
        <v>2.1137196061986552E-2</v>
      </c>
    </row>
    <row r="31" spans="1:15">
      <c r="B31" s="286"/>
      <c r="C31" s="286"/>
      <c r="D31" s="286"/>
      <c r="E31" s="286"/>
      <c r="F31" s="286"/>
      <c r="G31" s="286"/>
      <c r="H31" s="286"/>
      <c r="I31" s="286"/>
      <c r="J31" s="286"/>
      <c r="L31" s="294">
        <v>2012</v>
      </c>
      <c r="M31" s="291">
        <v>108411816.52</v>
      </c>
      <c r="N31" s="291">
        <v>102777024.31860794</v>
      </c>
      <c r="O31" s="292">
        <v>5.1975812067981894E-2</v>
      </c>
    </row>
    <row r="32" spans="1:15" ht="13.5" thickBot="1">
      <c r="B32" s="286" t="s">
        <v>15</v>
      </c>
      <c r="C32" s="286"/>
      <c r="D32" s="286"/>
      <c r="E32" s="286"/>
      <c r="F32" s="286"/>
      <c r="G32" s="286"/>
      <c r="H32" s="286"/>
      <c r="I32" s="286"/>
      <c r="J32" s="286"/>
      <c r="L32" s="294">
        <v>2013</v>
      </c>
      <c r="M32" s="291">
        <v>110314059.5</v>
      </c>
      <c r="N32" s="291">
        <v>103687320.58034137</v>
      </c>
      <c r="O32" s="292">
        <v>6.0071571562994024E-2</v>
      </c>
    </row>
    <row r="33" spans="1:15">
      <c r="B33" s="289"/>
      <c r="C33" s="289" t="s">
        <v>19</v>
      </c>
      <c r="D33" s="289" t="s">
        <v>20</v>
      </c>
      <c r="E33" s="289" t="s">
        <v>21</v>
      </c>
      <c r="F33" s="289" t="s">
        <v>22</v>
      </c>
      <c r="G33" s="289" t="s">
        <v>23</v>
      </c>
      <c r="H33" s="286"/>
      <c r="I33" s="286"/>
      <c r="J33" s="286"/>
      <c r="L33" s="294">
        <v>2014</v>
      </c>
      <c r="M33" s="291">
        <v>112475947.06333332</v>
      </c>
      <c r="N33" s="291">
        <v>104122041.18605956</v>
      </c>
      <c r="O33" s="292">
        <v>7.4272820948729681E-2</v>
      </c>
    </row>
    <row r="34" spans="1:15">
      <c r="B34" s="287" t="s">
        <v>16</v>
      </c>
      <c r="C34" s="287">
        <v>3</v>
      </c>
      <c r="D34" s="287">
        <v>34334332470271.781</v>
      </c>
      <c r="E34" s="287">
        <v>11444777490090.594</v>
      </c>
      <c r="F34" s="287">
        <v>38.51537089491314</v>
      </c>
      <c r="G34" s="287">
        <v>2.3947377382719794E-17</v>
      </c>
      <c r="H34" s="286"/>
      <c r="I34" s="286"/>
      <c r="J34" s="286"/>
      <c r="L34" s="296" t="s">
        <v>96</v>
      </c>
      <c r="M34" s="296"/>
      <c r="N34" s="296"/>
      <c r="O34" s="297">
        <v>4.4263509986203438E-2</v>
      </c>
    </row>
    <row r="35" spans="1:15">
      <c r="B35" s="287" t="s">
        <v>17</v>
      </c>
      <c r="C35" s="287">
        <v>116</v>
      </c>
      <c r="D35" s="287">
        <v>34469204320341.852</v>
      </c>
      <c r="E35" s="287">
        <v>297148313106.39526</v>
      </c>
      <c r="F35" s="287"/>
      <c r="G35" s="287"/>
      <c r="H35" s="286"/>
      <c r="I35" s="286"/>
      <c r="J35" s="286"/>
      <c r="L35" s="296" t="s">
        <v>97</v>
      </c>
      <c r="M35" s="295"/>
      <c r="N35" s="295"/>
      <c r="O35" s="297">
        <v>4.0405115428497486E-2</v>
      </c>
    </row>
    <row r="36" spans="1:15" ht="13.5" thickBot="1">
      <c r="B36" s="288" t="s">
        <v>4</v>
      </c>
      <c r="C36" s="288">
        <v>119</v>
      </c>
      <c r="D36" s="288">
        <v>68803536790613.633</v>
      </c>
      <c r="E36" s="288"/>
      <c r="F36" s="288"/>
      <c r="G36" s="288"/>
      <c r="H36" s="286"/>
      <c r="I36" s="286"/>
      <c r="J36" s="286"/>
    </row>
    <row r="37" spans="1:15" ht="13.5" thickBot="1">
      <c r="B37" s="286"/>
      <c r="C37" s="286"/>
      <c r="D37" s="286"/>
      <c r="E37" s="286"/>
      <c r="F37" s="286"/>
      <c r="G37" s="286"/>
      <c r="H37" s="286"/>
      <c r="I37" s="286"/>
      <c r="J37" s="286"/>
    </row>
    <row r="38" spans="1:15">
      <c r="B38" s="289"/>
      <c r="C38" s="289" t="s">
        <v>24</v>
      </c>
      <c r="D38" s="289" t="s">
        <v>13</v>
      </c>
      <c r="E38" s="289" t="s">
        <v>25</v>
      </c>
      <c r="F38" s="289" t="s">
        <v>26</v>
      </c>
      <c r="G38" s="289" t="s">
        <v>27</v>
      </c>
      <c r="H38" s="289" t="s">
        <v>28</v>
      </c>
      <c r="I38" s="289" t="s">
        <v>62</v>
      </c>
      <c r="J38" s="289" t="s">
        <v>63</v>
      </c>
      <c r="L38" s="298" t="s">
        <v>91</v>
      </c>
      <c r="M38" s="298" t="s">
        <v>100</v>
      </c>
      <c r="N38" s="301" t="s">
        <v>93</v>
      </c>
    </row>
    <row r="39" spans="1:15">
      <c r="B39" s="287" t="s">
        <v>18</v>
      </c>
      <c r="C39" s="260">
        <v>1239323.9983209977</v>
      </c>
      <c r="D39" s="287">
        <v>1894048.3972174129</v>
      </c>
      <c r="E39" s="260">
        <v>0.65432541224485874</v>
      </c>
      <c r="F39" s="287">
        <v>0.51419737906907059</v>
      </c>
      <c r="G39" s="287">
        <v>-2512077.5071237735</v>
      </c>
      <c r="H39" s="287">
        <v>4990725.5037657693</v>
      </c>
      <c r="I39" s="287">
        <v>-2512077.5071237735</v>
      </c>
      <c r="J39" s="287">
        <v>4990725.5037657693</v>
      </c>
      <c r="L39" s="300">
        <v>2015</v>
      </c>
      <c r="M39" s="257">
        <v>103374870.98588836</v>
      </c>
      <c r="N39" s="299">
        <v>-8.0915754124037675E-2</v>
      </c>
    </row>
    <row r="40" spans="1:15">
      <c r="B40" s="287" t="s">
        <v>89</v>
      </c>
      <c r="C40" s="260">
        <v>2334.1869021515818</v>
      </c>
      <c r="D40" s="287">
        <v>247.04933738958036</v>
      </c>
      <c r="E40" s="260">
        <v>9.4482621439729844</v>
      </c>
      <c r="F40" s="287">
        <v>4.6628687275794992E-16</v>
      </c>
      <c r="G40" s="287">
        <v>1844.8745606274902</v>
      </c>
      <c r="H40" s="287">
        <v>2823.4992436756734</v>
      </c>
      <c r="I40" s="287">
        <v>1844.8745606274902</v>
      </c>
      <c r="J40" s="287">
        <v>2823.4992436756734</v>
      </c>
      <c r="L40" s="300">
        <v>2016</v>
      </c>
      <c r="M40" s="257">
        <v>103585984.49811319</v>
      </c>
      <c r="N40" s="299">
        <v>2.0422130660133274E-3</v>
      </c>
    </row>
    <row r="41" spans="1:15">
      <c r="B41" s="287" t="s">
        <v>90</v>
      </c>
      <c r="C41" s="260">
        <v>7230.9574247819746</v>
      </c>
      <c r="D41" s="287">
        <v>2655.0554090890978</v>
      </c>
      <c r="E41" s="260">
        <v>2.7234676157899043</v>
      </c>
      <c r="F41" s="287">
        <v>7.4587847360414765E-3</v>
      </c>
      <c r="G41" s="287">
        <v>1972.2856435704507</v>
      </c>
      <c r="H41" s="287">
        <v>12489.629205993499</v>
      </c>
      <c r="I41" s="287">
        <v>1972.2856435704507</v>
      </c>
      <c r="J41" s="287">
        <v>12489.629205993499</v>
      </c>
    </row>
    <row r="42" spans="1:15" ht="13.5" thickBot="1">
      <c r="B42" s="274" t="s">
        <v>2</v>
      </c>
      <c r="C42" s="271">
        <v>211113.51222483767</v>
      </c>
      <c r="D42" s="288">
        <v>61907.192295786415</v>
      </c>
      <c r="E42" s="271">
        <v>3.4101613139901139</v>
      </c>
      <c r="F42" s="288">
        <v>8.9396217595993379E-4</v>
      </c>
      <c r="G42" s="288">
        <v>88498.517424568054</v>
      </c>
      <c r="H42" s="288">
        <v>333728.50702510728</v>
      </c>
      <c r="I42" s="288">
        <v>88498.517424568054</v>
      </c>
      <c r="J42" s="288">
        <v>333728.50702510728</v>
      </c>
    </row>
    <row r="43" spans="1:15">
      <c r="B43" s="286"/>
      <c r="C43" s="286"/>
      <c r="D43" s="286"/>
      <c r="E43" s="286"/>
      <c r="F43" s="286"/>
      <c r="G43" s="286"/>
      <c r="H43" s="286"/>
      <c r="I43" s="286"/>
      <c r="J43" s="286"/>
    </row>
    <row r="44" spans="1:15" ht="13.5" thickBot="1">
      <c r="B44" s="286"/>
      <c r="C44" s="286"/>
      <c r="D44" s="286"/>
      <c r="E44" s="286"/>
      <c r="F44" s="286"/>
      <c r="G44" s="286"/>
      <c r="H44" s="286"/>
      <c r="I44" s="286"/>
      <c r="J44" s="286"/>
    </row>
    <row r="45" spans="1:15" ht="13.5" thickBot="1">
      <c r="A45" s="203" t="s">
        <v>127</v>
      </c>
      <c r="B45" s="302" t="s">
        <v>8</v>
      </c>
      <c r="C45" s="302"/>
      <c r="D45" s="302"/>
      <c r="E45" s="302"/>
      <c r="F45" s="302"/>
      <c r="G45" s="302"/>
      <c r="H45" s="302"/>
      <c r="I45" s="302"/>
      <c r="J45" s="302"/>
      <c r="L45" s="309" t="s">
        <v>91</v>
      </c>
      <c r="M45" s="309" t="s">
        <v>92</v>
      </c>
      <c r="N45" s="309" t="s">
        <v>94</v>
      </c>
      <c r="O45" s="309" t="s">
        <v>95</v>
      </c>
    </row>
    <row r="46" spans="1:15" ht="13.5" thickBot="1">
      <c r="B46" s="302"/>
      <c r="C46" s="302"/>
      <c r="D46" s="302"/>
      <c r="E46" s="302"/>
      <c r="F46" s="302"/>
      <c r="G46" s="302"/>
      <c r="H46" s="302"/>
      <c r="I46" s="302"/>
      <c r="J46" s="302"/>
      <c r="L46" s="310">
        <v>2005</v>
      </c>
      <c r="M46" s="307">
        <v>99177534.699999988</v>
      </c>
      <c r="N46" s="307">
        <v>104278683.04009344</v>
      </c>
      <c r="O46" s="308">
        <v>5.1434514434380768E-2</v>
      </c>
    </row>
    <row r="47" spans="1:15">
      <c r="B47" s="306" t="s">
        <v>9</v>
      </c>
      <c r="C47" s="306"/>
      <c r="D47" s="302"/>
      <c r="E47" s="302"/>
      <c r="F47" s="302"/>
      <c r="G47" s="302"/>
      <c r="H47" s="302"/>
      <c r="I47" s="302"/>
      <c r="J47" s="302"/>
      <c r="L47" s="310">
        <v>2006</v>
      </c>
      <c r="M47" s="307">
        <v>99726774.810000017</v>
      </c>
      <c r="N47" s="307">
        <v>102736921.10459143</v>
      </c>
      <c r="O47" s="308">
        <v>3.0183933054351339E-2</v>
      </c>
    </row>
    <row r="48" spans="1:15">
      <c r="B48" s="303" t="s">
        <v>10</v>
      </c>
      <c r="C48" s="261">
        <v>0.71179192162137128</v>
      </c>
      <c r="D48" s="302"/>
      <c r="E48" s="302"/>
      <c r="F48" s="302"/>
      <c r="G48" s="302"/>
      <c r="H48" s="302"/>
      <c r="I48" s="302"/>
      <c r="J48" s="302"/>
      <c r="L48" s="310">
        <v>2007</v>
      </c>
      <c r="M48" s="307">
        <v>101905199.3</v>
      </c>
      <c r="N48" s="307">
        <v>103647985.68597187</v>
      </c>
      <c r="O48" s="308">
        <v>1.7102035989756157E-2</v>
      </c>
    </row>
    <row r="49" spans="2:15">
      <c r="B49" s="303" t="s">
        <v>11</v>
      </c>
      <c r="C49" s="256">
        <v>0.5066477396854443</v>
      </c>
      <c r="D49" s="302"/>
      <c r="E49" s="302"/>
      <c r="F49" s="302"/>
      <c r="G49" s="302"/>
      <c r="H49" s="302"/>
      <c r="I49" s="302"/>
      <c r="J49" s="302"/>
      <c r="L49" s="310">
        <v>2008</v>
      </c>
      <c r="M49" s="307">
        <v>100510260.57000001</v>
      </c>
      <c r="N49" s="307">
        <v>103509061.13648176</v>
      </c>
      <c r="O49" s="308">
        <v>2.9835765517623451E-2</v>
      </c>
    </row>
    <row r="50" spans="2:15">
      <c r="B50" s="303" t="s">
        <v>12</v>
      </c>
      <c r="C50" s="261">
        <v>0.4894876610658076</v>
      </c>
      <c r="D50" s="302"/>
      <c r="E50" s="302"/>
      <c r="F50" s="302"/>
      <c r="G50" s="302"/>
      <c r="H50" s="302"/>
      <c r="I50" s="302"/>
      <c r="J50" s="302"/>
      <c r="L50" s="310">
        <v>2009</v>
      </c>
      <c r="M50" s="307">
        <v>93415381.520000011</v>
      </c>
      <c r="N50" s="307">
        <v>103056286.53081572</v>
      </c>
      <c r="O50" s="308">
        <v>0.10320468485965147</v>
      </c>
    </row>
    <row r="51" spans="2:15">
      <c r="B51" s="303" t="s">
        <v>13</v>
      </c>
      <c r="C51" s="303">
        <v>543294.14239341789</v>
      </c>
      <c r="D51" s="302"/>
      <c r="E51" s="302"/>
      <c r="F51" s="302"/>
      <c r="G51" s="302"/>
      <c r="H51" s="302"/>
      <c r="I51" s="302"/>
      <c r="J51" s="302"/>
      <c r="L51" s="310">
        <v>2010</v>
      </c>
      <c r="M51" s="307">
        <v>102608264.83</v>
      </c>
      <c r="N51" s="307">
        <v>103245726.03925976</v>
      </c>
      <c r="O51" s="308">
        <v>6.2125717681309643E-3</v>
      </c>
    </row>
    <row r="52" spans="2:15" ht="13.5" thickBot="1">
      <c r="B52" s="304" t="s">
        <v>14</v>
      </c>
      <c r="C52" s="304">
        <v>120</v>
      </c>
      <c r="D52" s="302"/>
      <c r="E52" s="302"/>
      <c r="F52" s="302"/>
      <c r="G52" s="302"/>
      <c r="H52" s="302"/>
      <c r="I52" s="302"/>
      <c r="J52" s="302"/>
      <c r="L52" s="310">
        <v>2011</v>
      </c>
      <c r="M52" s="307">
        <v>105625698.06999999</v>
      </c>
      <c r="N52" s="307">
        <v>103585625.71503887</v>
      </c>
      <c r="O52" s="308">
        <v>1.9314166838539003E-2</v>
      </c>
    </row>
    <row r="53" spans="2:15">
      <c r="B53" s="302"/>
      <c r="C53" s="302"/>
      <c r="D53" s="302"/>
      <c r="E53" s="302"/>
      <c r="F53" s="302"/>
      <c r="G53" s="302"/>
      <c r="H53" s="302"/>
      <c r="I53" s="302"/>
      <c r="J53" s="302"/>
      <c r="L53" s="310">
        <v>2012</v>
      </c>
      <c r="M53" s="307">
        <v>108411816.52</v>
      </c>
      <c r="N53" s="307">
        <v>102601234.40614887</v>
      </c>
      <c r="O53" s="308">
        <v>5.3597313469783837E-2</v>
      </c>
    </row>
    <row r="54" spans="2:15" ht="13.5" thickBot="1">
      <c r="B54" s="302" t="s">
        <v>15</v>
      </c>
      <c r="C54" s="302"/>
      <c r="D54" s="302"/>
      <c r="E54" s="302"/>
      <c r="F54" s="302"/>
      <c r="G54" s="302"/>
      <c r="H54" s="302"/>
      <c r="I54" s="302"/>
      <c r="J54" s="302"/>
      <c r="L54" s="310">
        <v>2013</v>
      </c>
      <c r="M54" s="307">
        <v>110314059.5</v>
      </c>
      <c r="N54" s="307">
        <v>103439117.5754692</v>
      </c>
      <c r="O54" s="308">
        <v>6.2321538665983042E-2</v>
      </c>
    </row>
    <row r="55" spans="2:15">
      <c r="B55" s="305"/>
      <c r="C55" s="305" t="s">
        <v>19</v>
      </c>
      <c r="D55" s="305" t="s">
        <v>20</v>
      </c>
      <c r="E55" s="305" t="s">
        <v>21</v>
      </c>
      <c r="F55" s="305" t="s">
        <v>22</v>
      </c>
      <c r="G55" s="305" t="s">
        <v>23</v>
      </c>
      <c r="H55" s="302"/>
      <c r="I55" s="302"/>
      <c r="J55" s="302"/>
      <c r="L55" s="310">
        <v>2014</v>
      </c>
      <c r="M55" s="307">
        <v>112475947.06333332</v>
      </c>
      <c r="N55" s="307">
        <v>104070295.6494624</v>
      </c>
      <c r="O55" s="308">
        <v>7.4732879636370916E-2</v>
      </c>
    </row>
    <row r="56" spans="2:15">
      <c r="B56" s="303" t="s">
        <v>16</v>
      </c>
      <c r="C56" s="303">
        <v>4</v>
      </c>
      <c r="D56" s="303">
        <v>34859156397328.703</v>
      </c>
      <c r="E56" s="303">
        <v>8714789099332.1758</v>
      </c>
      <c r="F56" s="303">
        <v>29.524791285377571</v>
      </c>
      <c r="G56" s="303">
        <v>6.8480357926770597E-17</v>
      </c>
      <c r="H56" s="302"/>
      <c r="I56" s="302"/>
      <c r="J56" s="302"/>
      <c r="L56" s="312" t="s">
        <v>96</v>
      </c>
      <c r="M56" s="312"/>
      <c r="N56" s="312"/>
      <c r="O56" s="313">
        <v>4.47939404234571E-2</v>
      </c>
    </row>
    <row r="57" spans="2:15">
      <c r="B57" s="303" t="s">
        <v>17</v>
      </c>
      <c r="C57" s="303">
        <v>115</v>
      </c>
      <c r="D57" s="303">
        <v>33944380393284.93</v>
      </c>
      <c r="E57" s="303">
        <v>295168525158.99939</v>
      </c>
      <c r="F57" s="303"/>
      <c r="G57" s="303"/>
      <c r="H57" s="302"/>
      <c r="I57" s="302"/>
      <c r="J57" s="302"/>
      <c r="L57" s="312" t="s">
        <v>97</v>
      </c>
      <c r="M57" s="311"/>
      <c r="N57" s="311"/>
      <c r="O57" s="313">
        <v>4.0809223744366054E-2</v>
      </c>
    </row>
    <row r="58" spans="2:15" ht="13.5" thickBot="1">
      <c r="B58" s="304" t="s">
        <v>4</v>
      </c>
      <c r="C58" s="304">
        <v>119</v>
      </c>
      <c r="D58" s="304">
        <v>68803536790613.633</v>
      </c>
      <c r="E58" s="304"/>
      <c r="F58" s="304"/>
      <c r="G58" s="304"/>
      <c r="H58" s="302"/>
      <c r="I58" s="302"/>
      <c r="J58" s="302"/>
    </row>
    <row r="59" spans="2:15" ht="13.5" thickBot="1">
      <c r="B59" s="302"/>
      <c r="C59" s="302"/>
      <c r="D59" s="302"/>
      <c r="E59" s="302"/>
      <c r="F59" s="302"/>
      <c r="G59" s="302"/>
      <c r="H59" s="302"/>
      <c r="I59" s="302"/>
      <c r="J59" s="302"/>
    </row>
    <row r="60" spans="2:15">
      <c r="B60" s="305"/>
      <c r="C60" s="305" t="s">
        <v>24</v>
      </c>
      <c r="D60" s="305" t="s">
        <v>13</v>
      </c>
      <c r="E60" s="305" t="s">
        <v>25</v>
      </c>
      <c r="F60" s="305" t="s">
        <v>26</v>
      </c>
      <c r="G60" s="305" t="s">
        <v>27</v>
      </c>
      <c r="H60" s="305" t="s">
        <v>28</v>
      </c>
      <c r="I60" s="305" t="s">
        <v>62</v>
      </c>
      <c r="J60" s="305" t="s">
        <v>63</v>
      </c>
      <c r="L60" s="314" t="s">
        <v>91</v>
      </c>
      <c r="M60" s="314" t="s">
        <v>100</v>
      </c>
      <c r="N60" s="317" t="s">
        <v>93</v>
      </c>
    </row>
    <row r="61" spans="2:15">
      <c r="B61" s="303" t="s">
        <v>18</v>
      </c>
      <c r="C61" s="240">
        <v>1010415.3531288141</v>
      </c>
      <c r="D61" s="303">
        <v>1895517.803902799</v>
      </c>
      <c r="E61" s="240">
        <v>0.53305505812100917</v>
      </c>
      <c r="F61" s="303">
        <v>0.59502410088924917</v>
      </c>
      <c r="G61" s="303">
        <v>-2744240.6071385727</v>
      </c>
      <c r="H61" s="303">
        <v>4765071.3133962005</v>
      </c>
      <c r="I61" s="303">
        <v>-2744240.6071385727</v>
      </c>
      <c r="J61" s="303">
        <v>4765071.3133962005</v>
      </c>
      <c r="L61" s="316">
        <v>2015</v>
      </c>
      <c r="M61" s="257">
        <v>103382192.51817861</v>
      </c>
      <c r="N61" s="315">
        <v>-8.0850659919619663E-2</v>
      </c>
    </row>
    <row r="62" spans="2:15">
      <c r="B62" s="303" t="s">
        <v>89</v>
      </c>
      <c r="C62" s="240">
        <v>2376.2053503347261</v>
      </c>
      <c r="D62" s="303">
        <v>248.23316314806516</v>
      </c>
      <c r="E62" s="240">
        <v>9.5724733963824828</v>
      </c>
      <c r="F62" s="303">
        <v>2.5639830398765563E-16</v>
      </c>
      <c r="G62" s="303">
        <v>1884.5032288189614</v>
      </c>
      <c r="H62" s="303">
        <v>2867.9074718504908</v>
      </c>
      <c r="I62" s="303">
        <v>1884.5032288189614</v>
      </c>
      <c r="J62" s="303">
        <v>2867.9074718504908</v>
      </c>
      <c r="L62" s="316">
        <v>2016</v>
      </c>
      <c r="M62" s="257">
        <v>103556698.36895224</v>
      </c>
      <c r="N62" s="315">
        <v>1.6879681744314679E-3</v>
      </c>
    </row>
    <row r="63" spans="2:15">
      <c r="B63" s="303" t="s">
        <v>90</v>
      </c>
      <c r="C63" s="240">
        <v>7397.0679601066922</v>
      </c>
      <c r="D63" s="303">
        <v>2649.1264197449627</v>
      </c>
      <c r="E63" s="240">
        <v>2.7922668789882907</v>
      </c>
      <c r="F63" s="303">
        <v>6.1313982805646979E-3</v>
      </c>
      <c r="G63" s="303">
        <v>2149.6583705382682</v>
      </c>
      <c r="H63" s="303">
        <v>12644.477549675117</v>
      </c>
      <c r="I63" s="303">
        <v>2149.6583705382682</v>
      </c>
      <c r="J63" s="303">
        <v>12644.477549675117</v>
      </c>
    </row>
    <row r="64" spans="2:15">
      <c r="B64" s="303" t="s">
        <v>2</v>
      </c>
      <c r="C64" s="240">
        <v>174505.85077363113</v>
      </c>
      <c r="D64" s="303">
        <v>67532.726871220526</v>
      </c>
      <c r="E64" s="240">
        <v>2.5840190209762999</v>
      </c>
      <c r="F64" s="303">
        <v>1.1017608120190718E-2</v>
      </c>
      <c r="G64" s="303">
        <v>40736.516115806851</v>
      </c>
      <c r="H64" s="303">
        <v>308275.18543145538</v>
      </c>
      <c r="I64" s="303">
        <v>40736.516115806851</v>
      </c>
      <c r="J64" s="303">
        <v>308275.18543145538</v>
      </c>
    </row>
    <row r="65" spans="1:15" ht="13.5" thickBot="1">
      <c r="B65" s="242" t="s">
        <v>86</v>
      </c>
      <c r="C65" s="265">
        <v>3974.1623521415413</v>
      </c>
      <c r="D65" s="304">
        <v>2980.394918435301</v>
      </c>
      <c r="E65" s="258">
        <v>1.3334348168288939</v>
      </c>
      <c r="F65" s="304">
        <v>0.1850243970735839</v>
      </c>
      <c r="G65" s="304">
        <v>-1929.4263777628757</v>
      </c>
      <c r="H65" s="304">
        <v>9877.7510820459574</v>
      </c>
      <c r="I65" s="304">
        <v>-1929.4263777628757</v>
      </c>
      <c r="J65" s="304">
        <v>9877.7510820459574</v>
      </c>
    </row>
    <row r="66" spans="1:15">
      <c r="B66" s="302"/>
      <c r="C66" s="302"/>
      <c r="D66" s="302"/>
      <c r="E66" s="302"/>
      <c r="F66" s="302"/>
      <c r="G66" s="302"/>
      <c r="H66" s="302"/>
      <c r="I66" s="302"/>
      <c r="J66" s="302"/>
    </row>
    <row r="67" spans="1:15" ht="13.5" thickBot="1">
      <c r="B67" s="302"/>
      <c r="C67" s="302"/>
      <c r="D67" s="302"/>
      <c r="E67" s="302"/>
      <c r="F67" s="302"/>
      <c r="G67" s="302"/>
      <c r="H67" s="302"/>
      <c r="I67" s="302"/>
      <c r="J67" s="302"/>
    </row>
    <row r="68" spans="1:15" ht="13.5" thickBot="1">
      <c r="A68" s="203" t="s">
        <v>128</v>
      </c>
      <c r="B68" s="318" t="s">
        <v>8</v>
      </c>
      <c r="C68" s="318"/>
      <c r="D68" s="318"/>
      <c r="E68" s="318"/>
      <c r="F68" s="318"/>
      <c r="G68" s="318"/>
      <c r="H68" s="318"/>
      <c r="I68" s="318"/>
      <c r="J68" s="318"/>
      <c r="L68" s="325" t="s">
        <v>91</v>
      </c>
      <c r="M68" s="325" t="s">
        <v>92</v>
      </c>
      <c r="N68" s="325" t="s">
        <v>94</v>
      </c>
      <c r="O68" s="325" t="s">
        <v>95</v>
      </c>
    </row>
    <row r="69" spans="1:15" ht="13.5" thickBot="1">
      <c r="B69" s="318"/>
      <c r="C69" s="318"/>
      <c r="D69" s="318"/>
      <c r="E69" s="318"/>
      <c r="F69" s="318"/>
      <c r="G69" s="318"/>
      <c r="H69" s="318"/>
      <c r="I69" s="318"/>
      <c r="J69" s="318"/>
      <c r="L69" s="326">
        <v>2005</v>
      </c>
      <c r="M69" s="323">
        <v>99177534.699999988</v>
      </c>
      <c r="N69" s="323">
        <v>98246626.424692988</v>
      </c>
      <c r="O69" s="324">
        <v>9.3862816627060183E-3</v>
      </c>
    </row>
    <row r="70" spans="1:15">
      <c r="B70" s="322" t="s">
        <v>9</v>
      </c>
      <c r="C70" s="322"/>
      <c r="D70" s="318"/>
      <c r="E70" s="318"/>
      <c r="F70" s="318"/>
      <c r="G70" s="318"/>
      <c r="H70" s="318"/>
      <c r="I70" s="318"/>
      <c r="J70" s="318"/>
      <c r="L70" s="326">
        <v>2006</v>
      </c>
      <c r="M70" s="323">
        <v>99726774.810000017</v>
      </c>
      <c r="N70" s="323">
        <v>99690779.161601752</v>
      </c>
      <c r="O70" s="324">
        <v>3.609426702793141E-4</v>
      </c>
    </row>
    <row r="71" spans="1:15">
      <c r="B71" s="319" t="s">
        <v>10</v>
      </c>
      <c r="C71" s="261">
        <v>0.89666996819360401</v>
      </c>
      <c r="D71" s="318"/>
      <c r="E71" s="318"/>
      <c r="F71" s="318"/>
      <c r="G71" s="318"/>
      <c r="H71" s="318"/>
      <c r="I71" s="318"/>
      <c r="J71" s="318"/>
      <c r="L71" s="326">
        <v>2007</v>
      </c>
      <c r="M71" s="323">
        <v>101905199.3</v>
      </c>
      <c r="N71" s="323">
        <v>100973066.72590882</v>
      </c>
      <c r="O71" s="324">
        <v>9.147056092271252E-3</v>
      </c>
    </row>
    <row r="72" spans="1:15">
      <c r="B72" s="319" t="s">
        <v>11</v>
      </c>
      <c r="C72" s="263">
        <v>0.80401703186031881</v>
      </c>
      <c r="D72" s="318"/>
      <c r="E72" s="318"/>
      <c r="F72" s="318"/>
      <c r="G72" s="318"/>
      <c r="H72" s="318"/>
      <c r="I72" s="318"/>
      <c r="J72" s="318"/>
      <c r="L72" s="326">
        <v>2008</v>
      </c>
      <c r="M72" s="323">
        <v>100510260.57000001</v>
      </c>
      <c r="N72" s="323">
        <v>101514100.59309755</v>
      </c>
      <c r="O72" s="324">
        <v>9.9874382715227777E-3</v>
      </c>
    </row>
    <row r="73" spans="1:15">
      <c r="B73" s="319" t="s">
        <v>12</v>
      </c>
      <c r="C73" s="261">
        <v>0.79542128764366604</v>
      </c>
      <c r="D73" s="318"/>
      <c r="E73" s="318"/>
      <c r="F73" s="318"/>
      <c r="G73" s="318"/>
      <c r="H73" s="318"/>
      <c r="I73" s="318"/>
      <c r="J73" s="318"/>
      <c r="L73" s="326">
        <v>2009</v>
      </c>
      <c r="M73" s="323">
        <v>93415381.520000011</v>
      </c>
      <c r="N73" s="323">
        <v>98421377.375063419</v>
      </c>
      <c r="O73" s="324">
        <v>5.3588560830227269E-2</v>
      </c>
    </row>
    <row r="74" spans="1:15">
      <c r="B74" s="319" t="s">
        <v>13</v>
      </c>
      <c r="C74" s="319">
        <v>343923.71347529016</v>
      </c>
      <c r="D74" s="318"/>
      <c r="E74" s="318"/>
      <c r="F74" s="318"/>
      <c r="G74" s="318"/>
      <c r="H74" s="318"/>
      <c r="I74" s="318"/>
      <c r="J74" s="318"/>
      <c r="L74" s="326">
        <v>2010</v>
      </c>
      <c r="M74" s="323">
        <v>102608264.83</v>
      </c>
      <c r="N74" s="323">
        <v>101146177.51119286</v>
      </c>
      <c r="O74" s="324">
        <v>1.4249215901170405E-2</v>
      </c>
    </row>
    <row r="75" spans="1:15" ht="13.5" thickBot="1">
      <c r="B75" s="320" t="s">
        <v>14</v>
      </c>
      <c r="C75" s="320">
        <v>120</v>
      </c>
      <c r="D75" s="318"/>
      <c r="E75" s="318"/>
      <c r="F75" s="318"/>
      <c r="G75" s="318"/>
      <c r="H75" s="318"/>
      <c r="I75" s="318"/>
      <c r="J75" s="318"/>
      <c r="L75" s="326">
        <v>2011</v>
      </c>
      <c r="M75" s="323">
        <v>105625698.06999999</v>
      </c>
      <c r="N75" s="323">
        <v>106987670.74072145</v>
      </c>
      <c r="O75" s="324">
        <v>1.2894330599536994E-2</v>
      </c>
    </row>
    <row r="76" spans="1:15">
      <c r="B76" s="318"/>
      <c r="C76" s="318"/>
      <c r="D76" s="318"/>
      <c r="E76" s="318"/>
      <c r="F76" s="318"/>
      <c r="G76" s="318"/>
      <c r="H76" s="318"/>
      <c r="I76" s="318"/>
      <c r="J76" s="318"/>
      <c r="L76" s="326">
        <v>2012</v>
      </c>
      <c r="M76" s="323">
        <v>108411816.52</v>
      </c>
      <c r="N76" s="323">
        <v>105286540.81187013</v>
      </c>
      <c r="O76" s="324">
        <v>2.8827814240648866E-2</v>
      </c>
    </row>
    <row r="77" spans="1:15" ht="13.5" thickBot="1">
      <c r="B77" s="318" t="s">
        <v>15</v>
      </c>
      <c r="C77" s="318"/>
      <c r="D77" s="318"/>
      <c r="E77" s="318"/>
      <c r="F77" s="318"/>
      <c r="G77" s="318"/>
      <c r="H77" s="318"/>
      <c r="I77" s="318"/>
      <c r="J77" s="318"/>
      <c r="L77" s="326">
        <v>2013</v>
      </c>
      <c r="M77" s="323">
        <v>110314059.5</v>
      </c>
      <c r="N77" s="323">
        <v>109917175.30103977</v>
      </c>
      <c r="O77" s="324">
        <v>3.5977662390370988E-3</v>
      </c>
    </row>
    <row r="78" spans="1:15">
      <c r="B78" s="321"/>
      <c r="C78" s="321" t="s">
        <v>19</v>
      </c>
      <c r="D78" s="321" t="s">
        <v>20</v>
      </c>
      <c r="E78" s="321" t="s">
        <v>21</v>
      </c>
      <c r="F78" s="321" t="s">
        <v>22</v>
      </c>
      <c r="G78" s="321" t="s">
        <v>23</v>
      </c>
      <c r="H78" s="318"/>
      <c r="I78" s="318"/>
      <c r="J78" s="318"/>
      <c r="L78" s="326">
        <v>2014</v>
      </c>
      <c r="M78" s="323">
        <v>112475947.06333332</v>
      </c>
      <c r="N78" s="323">
        <v>111987422.23814467</v>
      </c>
      <c r="O78" s="324">
        <v>4.3433715202555404E-3</v>
      </c>
    </row>
    <row r="79" spans="1:15">
      <c r="B79" s="319" t="s">
        <v>16</v>
      </c>
      <c r="C79" s="319">
        <v>5</v>
      </c>
      <c r="D79" s="319">
        <v>55319215431881.422</v>
      </c>
      <c r="E79" s="319">
        <v>11063843086376.285</v>
      </c>
      <c r="F79" s="319">
        <v>93.536639945926126</v>
      </c>
      <c r="G79" s="319">
        <v>1.0999557846934277E-38</v>
      </c>
      <c r="H79" s="318"/>
      <c r="I79" s="318"/>
      <c r="J79" s="318"/>
      <c r="L79" s="328" t="s">
        <v>96</v>
      </c>
      <c r="M79" s="328"/>
      <c r="N79" s="328"/>
      <c r="O79" s="329">
        <v>1.4638277802765554E-2</v>
      </c>
    </row>
    <row r="80" spans="1:15">
      <c r="B80" s="319" t="s">
        <v>17</v>
      </c>
      <c r="C80" s="319">
        <v>114</v>
      </c>
      <c r="D80" s="319">
        <v>13484321358732.215</v>
      </c>
      <c r="E80" s="319">
        <v>118283520690.63347</v>
      </c>
      <c r="F80" s="319"/>
      <c r="G80" s="319"/>
      <c r="H80" s="318"/>
      <c r="I80" s="318"/>
      <c r="J80" s="318"/>
      <c r="L80" s="328" t="s">
        <v>97</v>
      </c>
      <c r="M80" s="327"/>
      <c r="N80" s="327"/>
      <c r="O80" s="329">
        <v>9.686859967114398E-3</v>
      </c>
    </row>
    <row r="81" spans="1:15" ht="13.5" thickBot="1">
      <c r="B81" s="320" t="s">
        <v>4</v>
      </c>
      <c r="C81" s="320">
        <v>119</v>
      </c>
      <c r="D81" s="320">
        <v>68803536790613.641</v>
      </c>
      <c r="E81" s="320"/>
      <c r="F81" s="320"/>
      <c r="G81" s="320"/>
      <c r="H81" s="318"/>
      <c r="I81" s="318"/>
      <c r="J81" s="318"/>
    </row>
    <row r="82" spans="1:15" ht="13.5" thickBot="1">
      <c r="B82" s="318"/>
      <c r="C82" s="318"/>
      <c r="D82" s="318"/>
      <c r="E82" s="318"/>
      <c r="F82" s="318"/>
      <c r="G82" s="318"/>
      <c r="H82" s="318"/>
      <c r="I82" s="318"/>
      <c r="J82" s="318"/>
    </row>
    <row r="83" spans="1:15">
      <c r="B83" s="321"/>
      <c r="C83" s="321" t="s">
        <v>24</v>
      </c>
      <c r="D83" s="321" t="s">
        <v>13</v>
      </c>
      <c r="E83" s="321" t="s">
        <v>25</v>
      </c>
      <c r="F83" s="321" t="s">
        <v>26</v>
      </c>
      <c r="G83" s="321" t="s">
        <v>27</v>
      </c>
      <c r="H83" s="321" t="s">
        <v>28</v>
      </c>
      <c r="I83" s="321" t="s">
        <v>62</v>
      </c>
      <c r="J83" s="321" t="s">
        <v>63</v>
      </c>
      <c r="L83" s="330" t="s">
        <v>91</v>
      </c>
      <c r="M83" s="330" t="s">
        <v>100</v>
      </c>
      <c r="N83" s="333" t="s">
        <v>93</v>
      </c>
    </row>
    <row r="84" spans="1:15">
      <c r="B84" s="319" t="s">
        <v>18</v>
      </c>
      <c r="C84" s="246">
        <v>-9617408.7971551679</v>
      </c>
      <c r="D84" s="319">
        <v>1446656.5118036538</v>
      </c>
      <c r="E84" s="246">
        <v>-6.6480250969626731</v>
      </c>
      <c r="F84" s="319">
        <v>1.0706732475534675E-9</v>
      </c>
      <c r="G84" s="319">
        <v>-12483224.204854829</v>
      </c>
      <c r="H84" s="319">
        <v>-6751593.3894555066</v>
      </c>
      <c r="I84" s="319">
        <v>-12483224.204854829</v>
      </c>
      <c r="J84" s="319">
        <v>-6751593.3894555066</v>
      </c>
      <c r="L84" s="332">
        <v>2015</v>
      </c>
      <c r="M84" s="238">
        <v>111552566.75158747</v>
      </c>
      <c r="N84" s="331">
        <v>-8.2095802334157027E-3</v>
      </c>
    </row>
    <row r="85" spans="1:15">
      <c r="B85" s="319" t="s">
        <v>89</v>
      </c>
      <c r="C85" s="246">
        <v>2611.6483999358438</v>
      </c>
      <c r="D85" s="319">
        <v>158.15646708382087</v>
      </c>
      <c r="E85" s="246">
        <v>16.513067395161933</v>
      </c>
      <c r="F85" s="319">
        <v>5.1436601262620297E-32</v>
      </c>
      <c r="G85" s="319">
        <v>2298.3416567677223</v>
      </c>
      <c r="H85" s="319">
        <v>2924.9551431039654</v>
      </c>
      <c r="I85" s="319">
        <v>2298.3416567677223</v>
      </c>
      <c r="J85" s="319">
        <v>2924.9551431039654</v>
      </c>
      <c r="L85" s="332">
        <v>2016</v>
      </c>
      <c r="M85" s="238">
        <v>113467673.70534059</v>
      </c>
      <c r="N85" s="331">
        <v>1.7167753369743737E-2</v>
      </c>
    </row>
    <row r="86" spans="1:15">
      <c r="B86" s="319" t="s">
        <v>90</v>
      </c>
      <c r="C86" s="246">
        <v>6475.5696931098419</v>
      </c>
      <c r="D86" s="319">
        <v>1678.4503780292778</v>
      </c>
      <c r="E86" s="246">
        <v>3.8580644253022331</v>
      </c>
      <c r="F86" s="319">
        <v>1.8980420005715258E-4</v>
      </c>
      <c r="G86" s="319">
        <v>3150.5724216991725</v>
      </c>
      <c r="H86" s="319">
        <v>9800.5669645205107</v>
      </c>
      <c r="I86" s="319">
        <v>3150.5724216991725</v>
      </c>
      <c r="J86" s="319">
        <v>9800.5669645205107</v>
      </c>
    </row>
    <row r="87" spans="1:15">
      <c r="B87" s="319" t="s">
        <v>2</v>
      </c>
      <c r="C87" s="246">
        <v>116790.28449603506</v>
      </c>
      <c r="D87" s="319">
        <v>42975.161073995667</v>
      </c>
      <c r="E87" s="246">
        <v>2.7176229612017679</v>
      </c>
      <c r="F87" s="319">
        <v>7.6018826955998086E-3</v>
      </c>
      <c r="G87" s="319">
        <v>31656.821404177681</v>
      </c>
      <c r="H87" s="319">
        <v>201923.74758789246</v>
      </c>
      <c r="I87" s="319">
        <v>31656.821404177681</v>
      </c>
      <c r="J87" s="319">
        <v>201923.74758789246</v>
      </c>
    </row>
    <row r="88" spans="1:15">
      <c r="B88" s="319" t="s">
        <v>86</v>
      </c>
      <c r="C88" s="246">
        <v>6754.981802575694</v>
      </c>
      <c r="D88" s="319">
        <v>1898.5022651843226</v>
      </c>
      <c r="E88" s="246">
        <v>3.5580583317975991</v>
      </c>
      <c r="F88" s="319">
        <v>5.4564595382844807E-4</v>
      </c>
      <c r="G88" s="319">
        <v>2994.0634375558279</v>
      </c>
      <c r="H88" s="319">
        <v>10515.900167595561</v>
      </c>
      <c r="I88" s="319">
        <v>2994.0634375558279</v>
      </c>
      <c r="J88" s="319">
        <v>10515.900167595561</v>
      </c>
    </row>
    <row r="89" spans="1:15" ht="13.5" thickBot="1">
      <c r="B89" s="262" t="s">
        <v>138</v>
      </c>
      <c r="C89" s="239">
        <v>16951.590769666516</v>
      </c>
      <c r="D89" s="320">
        <v>1288.8997504884605</v>
      </c>
      <c r="E89" s="247">
        <v>13.15198545367263</v>
      </c>
      <c r="F89" s="320">
        <v>1.3381987534232994E-24</v>
      </c>
      <c r="G89" s="320">
        <v>14398.290291085868</v>
      </c>
      <c r="H89" s="320">
        <v>19504.891248247164</v>
      </c>
      <c r="I89" s="320">
        <v>14398.290291085868</v>
      </c>
      <c r="J89" s="320">
        <v>19504.891248247164</v>
      </c>
    </row>
    <row r="90" spans="1:15">
      <c r="B90" s="318"/>
      <c r="C90" s="318"/>
      <c r="D90" s="318"/>
      <c r="E90" s="318"/>
      <c r="F90" s="318"/>
      <c r="G90" s="318"/>
      <c r="H90" s="318"/>
      <c r="I90" s="318"/>
      <c r="J90" s="318"/>
    </row>
    <row r="91" spans="1:15" ht="13.5" thickBot="1">
      <c r="B91" s="318"/>
      <c r="C91" s="318"/>
      <c r="D91" s="318"/>
      <c r="E91" s="318"/>
      <c r="F91" s="318"/>
      <c r="G91" s="318"/>
      <c r="H91" s="318"/>
      <c r="I91" s="318"/>
      <c r="J91" s="318"/>
    </row>
    <row r="92" spans="1:15" ht="13.5" thickBot="1">
      <c r="A92" s="203" t="s">
        <v>129</v>
      </c>
      <c r="B92" s="334" t="s">
        <v>8</v>
      </c>
      <c r="C92" s="334"/>
      <c r="D92" s="334"/>
      <c r="E92" s="334"/>
      <c r="F92" s="334"/>
      <c r="G92" s="334"/>
      <c r="H92" s="334"/>
      <c r="I92" s="334"/>
      <c r="J92" s="334"/>
      <c r="L92" s="341" t="s">
        <v>91</v>
      </c>
      <c r="M92" s="341" t="s">
        <v>92</v>
      </c>
      <c r="N92" s="341" t="s">
        <v>94</v>
      </c>
      <c r="O92" s="341" t="s">
        <v>95</v>
      </c>
    </row>
    <row r="93" spans="1:15" ht="13.5" thickBot="1">
      <c r="B93" s="334"/>
      <c r="C93" s="334"/>
      <c r="D93" s="334"/>
      <c r="E93" s="334"/>
      <c r="F93" s="334"/>
      <c r="G93" s="334"/>
      <c r="H93" s="334"/>
      <c r="I93" s="334"/>
      <c r="J93" s="334"/>
      <c r="L93" s="342">
        <v>2005</v>
      </c>
      <c r="M93" s="339">
        <v>99177534.699999988</v>
      </c>
      <c r="N93" s="339">
        <v>97870866.07758221</v>
      </c>
      <c r="O93" s="340">
        <v>1.3175046409151949E-2</v>
      </c>
    </row>
    <row r="94" spans="1:15">
      <c r="B94" s="338" t="s">
        <v>9</v>
      </c>
      <c r="C94" s="338"/>
      <c r="D94" s="334"/>
      <c r="E94" s="334"/>
      <c r="F94" s="334"/>
      <c r="G94" s="334"/>
      <c r="H94" s="334"/>
      <c r="I94" s="334"/>
      <c r="J94" s="334"/>
      <c r="L94" s="342">
        <v>2006</v>
      </c>
      <c r="M94" s="339">
        <v>99726774.810000017</v>
      </c>
      <c r="N94" s="339">
        <v>99293903.671434864</v>
      </c>
      <c r="O94" s="340">
        <v>4.3405709187914806E-3</v>
      </c>
    </row>
    <row r="95" spans="1:15">
      <c r="B95" s="335" t="s">
        <v>10</v>
      </c>
      <c r="C95" s="261">
        <v>0.8972558681337125</v>
      </c>
      <c r="D95" s="334"/>
      <c r="E95" s="334"/>
      <c r="F95" s="334"/>
      <c r="G95" s="334"/>
      <c r="H95" s="334"/>
      <c r="I95" s="334"/>
      <c r="J95" s="334"/>
      <c r="L95" s="342">
        <v>2007</v>
      </c>
      <c r="M95" s="339">
        <v>101905199.3</v>
      </c>
      <c r="N95" s="339">
        <v>100769826.42310488</v>
      </c>
      <c r="O95" s="340">
        <v>1.1141461718284621E-2</v>
      </c>
    </row>
    <row r="96" spans="1:15">
      <c r="B96" s="335" t="s">
        <v>11</v>
      </c>
      <c r="C96" s="256">
        <v>0.80506809290038206</v>
      </c>
      <c r="D96" s="334"/>
      <c r="E96" s="334"/>
      <c r="F96" s="334"/>
      <c r="G96" s="334"/>
      <c r="H96" s="334"/>
      <c r="I96" s="334"/>
      <c r="J96" s="334"/>
      <c r="L96" s="342">
        <v>2008</v>
      </c>
      <c r="M96" s="339">
        <v>100510260.57000001</v>
      </c>
      <c r="N96" s="339">
        <v>101593565.47624233</v>
      </c>
      <c r="O96" s="340">
        <v>1.0778052908218878E-2</v>
      </c>
    </row>
    <row r="97" spans="2:15">
      <c r="B97" s="335" t="s">
        <v>12</v>
      </c>
      <c r="C97" s="261">
        <v>0.79471772615172986</v>
      </c>
      <c r="D97" s="334"/>
      <c r="E97" s="334"/>
      <c r="F97" s="334"/>
      <c r="G97" s="334"/>
      <c r="H97" s="334"/>
      <c r="I97" s="334"/>
      <c r="J97" s="334"/>
      <c r="L97" s="342">
        <v>2009</v>
      </c>
      <c r="M97" s="339">
        <v>93415381.520000011</v>
      </c>
      <c r="N97" s="339">
        <v>98729962.769088611</v>
      </c>
      <c r="O97" s="340">
        <v>5.6891928958731075E-2</v>
      </c>
    </row>
    <row r="98" spans="2:15">
      <c r="B98" s="335" t="s">
        <v>13</v>
      </c>
      <c r="C98" s="335">
        <v>344514.59557548532</v>
      </c>
      <c r="D98" s="334"/>
      <c r="E98" s="334"/>
      <c r="F98" s="334"/>
      <c r="G98" s="334"/>
      <c r="H98" s="334"/>
      <c r="I98" s="334"/>
      <c r="J98" s="334"/>
      <c r="L98" s="342">
        <v>2010</v>
      </c>
      <c r="M98" s="339">
        <v>102608264.83</v>
      </c>
      <c r="N98" s="339">
        <v>101496421.68280508</v>
      </c>
      <c r="O98" s="340">
        <v>1.0835804981567604E-2</v>
      </c>
    </row>
    <row r="99" spans="2:15" ht="13.5" thickBot="1">
      <c r="B99" s="336" t="s">
        <v>14</v>
      </c>
      <c r="C99" s="336">
        <v>120</v>
      </c>
      <c r="D99" s="334"/>
      <c r="E99" s="334"/>
      <c r="F99" s="334"/>
      <c r="G99" s="334"/>
      <c r="H99" s="334"/>
      <c r="I99" s="334"/>
      <c r="J99" s="334"/>
      <c r="L99" s="342">
        <v>2011</v>
      </c>
      <c r="M99" s="339">
        <v>105625698.06999999</v>
      </c>
      <c r="N99" s="339">
        <v>106979093.95608209</v>
      </c>
      <c r="O99" s="340">
        <v>1.28131308082355E-2</v>
      </c>
    </row>
    <row r="100" spans="2:15">
      <c r="B100" s="334"/>
      <c r="C100" s="334"/>
      <c r="D100" s="334"/>
      <c r="E100" s="334"/>
      <c r="F100" s="334"/>
      <c r="G100" s="334"/>
      <c r="H100" s="334"/>
      <c r="I100" s="334"/>
      <c r="J100" s="334"/>
      <c r="L100" s="342">
        <v>2012</v>
      </c>
      <c r="M100" s="339">
        <v>108411816.52</v>
      </c>
      <c r="N100" s="339">
        <v>105455568.30781354</v>
      </c>
      <c r="O100" s="340">
        <v>2.726868995540797E-2</v>
      </c>
    </row>
    <row r="101" spans="2:15" ht="13.5" thickBot="1">
      <c r="B101" s="334" t="s">
        <v>15</v>
      </c>
      <c r="C101" s="334"/>
      <c r="D101" s="334"/>
      <c r="E101" s="334"/>
      <c r="F101" s="334"/>
      <c r="G101" s="334"/>
      <c r="H101" s="334"/>
      <c r="I101" s="334"/>
      <c r="J101" s="334"/>
      <c r="L101" s="342">
        <v>2013</v>
      </c>
      <c r="M101" s="339">
        <v>110314059.5</v>
      </c>
      <c r="N101" s="339">
        <v>109931291.29577389</v>
      </c>
      <c r="O101" s="340">
        <v>3.4698043564075931E-3</v>
      </c>
    </row>
    <row r="102" spans="2:15">
      <c r="B102" s="337"/>
      <c r="C102" s="337" t="s">
        <v>19</v>
      </c>
      <c r="D102" s="337" t="s">
        <v>20</v>
      </c>
      <c r="E102" s="337" t="s">
        <v>21</v>
      </c>
      <c r="F102" s="337" t="s">
        <v>22</v>
      </c>
      <c r="G102" s="337" t="s">
        <v>23</v>
      </c>
      <c r="H102" s="334"/>
      <c r="I102" s="334"/>
      <c r="J102" s="334"/>
      <c r="L102" s="342">
        <v>2014</v>
      </c>
      <c r="M102" s="339">
        <v>112475947.06333332</v>
      </c>
      <c r="N102" s="339">
        <v>112050437.2234059</v>
      </c>
      <c r="O102" s="340">
        <v>3.7831185336703373E-3</v>
      </c>
    </row>
    <row r="103" spans="2:15">
      <c r="B103" s="335" t="s">
        <v>16</v>
      </c>
      <c r="C103" s="335">
        <v>6</v>
      </c>
      <c r="D103" s="335">
        <v>55391532148820.594</v>
      </c>
      <c r="E103" s="335">
        <v>9231922024803.4316</v>
      </c>
      <c r="F103" s="335">
        <v>77.781600637988006</v>
      </c>
      <c r="G103" s="335">
        <v>8.3081032652624998E-38</v>
      </c>
      <c r="H103" s="334"/>
      <c r="I103" s="334"/>
      <c r="J103" s="334"/>
      <c r="L103" s="344" t="s">
        <v>96</v>
      </c>
      <c r="M103" s="344"/>
      <c r="N103" s="344"/>
      <c r="O103" s="345">
        <v>1.54497609548467E-2</v>
      </c>
    </row>
    <row r="104" spans="2:15">
      <c r="B104" s="335" t="s">
        <v>17</v>
      </c>
      <c r="C104" s="335">
        <v>113</v>
      </c>
      <c r="D104" s="335">
        <v>13412004641793.041</v>
      </c>
      <c r="E104" s="335">
        <v>118690306564.54019</v>
      </c>
      <c r="F104" s="335"/>
      <c r="G104" s="335"/>
      <c r="H104" s="334"/>
      <c r="I104" s="334"/>
      <c r="J104" s="334"/>
      <c r="L104" s="344" t="s">
        <v>97</v>
      </c>
      <c r="M104" s="343"/>
      <c r="N104" s="343"/>
      <c r="O104" s="345">
        <v>1.0988633349926114E-2</v>
      </c>
    </row>
    <row r="105" spans="2:15" ht="13.5" thickBot="1">
      <c r="B105" s="336" t="s">
        <v>4</v>
      </c>
      <c r="C105" s="336">
        <v>119</v>
      </c>
      <c r="D105" s="336">
        <v>68803536790613.633</v>
      </c>
      <c r="E105" s="336"/>
      <c r="F105" s="336"/>
      <c r="G105" s="336"/>
      <c r="H105" s="334"/>
      <c r="I105" s="334"/>
      <c r="J105" s="334"/>
    </row>
    <row r="106" spans="2:15" ht="13.5" thickBot="1">
      <c r="B106" s="334"/>
      <c r="C106" s="334"/>
      <c r="D106" s="334"/>
      <c r="E106" s="334"/>
      <c r="F106" s="334"/>
      <c r="G106" s="334"/>
      <c r="H106" s="334"/>
      <c r="I106" s="334"/>
      <c r="J106" s="334"/>
    </row>
    <row r="107" spans="2:15">
      <c r="B107" s="337"/>
      <c r="C107" s="337" t="s">
        <v>24</v>
      </c>
      <c r="D107" s="337" t="s">
        <v>13</v>
      </c>
      <c r="E107" s="337" t="s">
        <v>25</v>
      </c>
      <c r="F107" s="337" t="s">
        <v>26</v>
      </c>
      <c r="G107" s="337" t="s">
        <v>27</v>
      </c>
      <c r="H107" s="337" t="s">
        <v>28</v>
      </c>
      <c r="I107" s="337" t="s">
        <v>62</v>
      </c>
      <c r="J107" s="337" t="s">
        <v>63</v>
      </c>
      <c r="L107" s="346" t="s">
        <v>91</v>
      </c>
      <c r="M107" s="346" t="s">
        <v>100</v>
      </c>
      <c r="N107" s="349" t="s">
        <v>93</v>
      </c>
    </row>
    <row r="108" spans="2:15">
      <c r="B108" s="335" t="s">
        <v>18</v>
      </c>
      <c r="C108" s="243">
        <v>-10984498.152126055</v>
      </c>
      <c r="D108" s="335">
        <v>2273194.2253987929</v>
      </c>
      <c r="E108" s="243">
        <v>-4.8321863699081913</v>
      </c>
      <c r="F108" s="335">
        <v>4.2839734602882604E-6</v>
      </c>
      <c r="G108" s="335">
        <v>-15488105.904620972</v>
      </c>
      <c r="H108" s="335">
        <v>-6480890.3996311398</v>
      </c>
      <c r="I108" s="335">
        <v>-15488105.904620972</v>
      </c>
      <c r="J108" s="335">
        <v>-6480890.3996311398</v>
      </c>
      <c r="L108" s="348">
        <v>2015</v>
      </c>
      <c r="M108" s="238">
        <v>110746442.81608972</v>
      </c>
      <c r="N108" s="347">
        <v>-1.537665867591889E-2</v>
      </c>
    </row>
    <row r="109" spans="2:15">
      <c r="B109" s="335" t="s">
        <v>89</v>
      </c>
      <c r="C109" s="243">
        <v>2609.1894014363247</v>
      </c>
      <c r="D109" s="335">
        <v>158.45950716932191</v>
      </c>
      <c r="E109" s="243">
        <v>16.465969433113756</v>
      </c>
      <c r="F109" s="335">
        <v>8.4054517582062145E-32</v>
      </c>
      <c r="G109" s="335">
        <v>2295.2525380699371</v>
      </c>
      <c r="H109" s="335">
        <v>2923.1262648027123</v>
      </c>
      <c r="I109" s="335">
        <v>2295.2525380699371</v>
      </c>
      <c r="J109" s="335">
        <v>2923.1262648027123</v>
      </c>
      <c r="L109" s="348">
        <v>2016</v>
      </c>
      <c r="M109" s="238">
        <v>112484123.01538299</v>
      </c>
      <c r="N109" s="347">
        <v>1.569061863394508E-2</v>
      </c>
    </row>
    <row r="110" spans="2:15">
      <c r="B110" s="335" t="s">
        <v>90</v>
      </c>
      <c r="C110" s="243">
        <v>6807.3947255739149</v>
      </c>
      <c r="D110" s="335">
        <v>1734.2432020897159</v>
      </c>
      <c r="E110" s="243">
        <v>3.9252826347372674</v>
      </c>
      <c r="F110" s="335">
        <v>1.4930244664659059E-4</v>
      </c>
      <c r="G110" s="335">
        <v>3371.5461551453768</v>
      </c>
      <c r="H110" s="335">
        <v>10243.243296002453</v>
      </c>
      <c r="I110" s="335">
        <v>3371.5461551453768</v>
      </c>
      <c r="J110" s="335">
        <v>10243.243296002453</v>
      </c>
    </row>
    <row r="111" spans="2:15">
      <c r="B111" s="335" t="s">
        <v>2</v>
      </c>
      <c r="C111" s="243">
        <v>117033.42427491613</v>
      </c>
      <c r="D111" s="335">
        <v>43050.121956532967</v>
      </c>
      <c r="E111" s="243">
        <v>2.7185387394043379</v>
      </c>
      <c r="F111" s="335">
        <v>7.591539007740615E-3</v>
      </c>
      <c r="G111" s="335">
        <v>31743.368184227118</v>
      </c>
      <c r="H111" s="335">
        <v>202323.48036560515</v>
      </c>
      <c r="I111" s="335">
        <v>31743.368184227118</v>
      </c>
      <c r="J111" s="335">
        <v>202323.48036560515</v>
      </c>
    </row>
    <row r="112" spans="2:15">
      <c r="B112" s="335" t="s">
        <v>86</v>
      </c>
      <c r="C112" s="243">
        <v>6796.2178590356307</v>
      </c>
      <c r="D112" s="335">
        <v>1902.4976107467924</v>
      </c>
      <c r="E112" s="243">
        <v>3.5722609167261417</v>
      </c>
      <c r="F112" s="335">
        <v>5.2137269297378381E-4</v>
      </c>
      <c r="G112" s="335">
        <v>3027.0269587907646</v>
      </c>
      <c r="H112" s="335">
        <v>10565.408759280497</v>
      </c>
      <c r="I112" s="335">
        <v>3027.0269587907646</v>
      </c>
      <c r="J112" s="335">
        <v>10565.408759280497</v>
      </c>
    </row>
    <row r="113" spans="1:15">
      <c r="B113" s="335" t="s">
        <v>138</v>
      </c>
      <c r="C113" s="243">
        <v>15276.809352849063</v>
      </c>
      <c r="D113" s="335">
        <v>2504.1016884722194</v>
      </c>
      <c r="E113" s="243">
        <v>6.1007144490883736</v>
      </c>
      <c r="F113" s="335">
        <v>1.5157963400564522E-8</v>
      </c>
      <c r="G113" s="335">
        <v>10315.732269670809</v>
      </c>
      <c r="H113" s="335">
        <v>20237.886436027315</v>
      </c>
      <c r="I113" s="335">
        <v>10315.732269670809</v>
      </c>
      <c r="J113" s="335">
        <v>20237.886436027315</v>
      </c>
    </row>
    <row r="114" spans="1:15" ht="13.5" thickBot="1">
      <c r="B114" s="244" t="s">
        <v>88</v>
      </c>
      <c r="C114" s="259">
        <v>547.42286051711039</v>
      </c>
      <c r="D114" s="336">
        <v>701.31189435778731</v>
      </c>
      <c r="E114" s="241">
        <v>0.78056976492378216</v>
      </c>
      <c r="F114" s="336">
        <v>0.43668767628896488</v>
      </c>
      <c r="G114" s="336">
        <v>-842.00249040842823</v>
      </c>
      <c r="H114" s="336">
        <v>1936.848211442649</v>
      </c>
      <c r="I114" s="336">
        <v>-842.00249040842823</v>
      </c>
      <c r="J114" s="336">
        <v>1936.848211442649</v>
      </c>
    </row>
    <row r="115" spans="1:15">
      <c r="B115" s="334"/>
      <c r="C115" s="334"/>
      <c r="D115" s="334"/>
      <c r="E115" s="334"/>
      <c r="F115" s="334"/>
      <c r="G115" s="334"/>
      <c r="H115" s="334"/>
      <c r="I115" s="334"/>
      <c r="J115" s="334"/>
    </row>
    <row r="116" spans="1:15" ht="13.5" thickBot="1">
      <c r="B116" s="334"/>
      <c r="C116" s="334"/>
      <c r="D116" s="334"/>
      <c r="E116" s="334"/>
      <c r="F116" s="334"/>
      <c r="G116" s="334"/>
      <c r="H116" s="334"/>
      <c r="I116" s="334"/>
      <c r="J116" s="334"/>
    </row>
    <row r="117" spans="1:15" ht="13.5" thickBot="1">
      <c r="A117" s="203" t="s">
        <v>130</v>
      </c>
      <c r="B117" s="350" t="s">
        <v>8</v>
      </c>
      <c r="C117" s="350"/>
      <c r="D117" s="350"/>
      <c r="E117" s="350"/>
      <c r="F117" s="350"/>
      <c r="G117" s="350"/>
      <c r="H117" s="350"/>
      <c r="I117" s="350"/>
      <c r="J117" s="350"/>
      <c r="L117" s="357" t="s">
        <v>91</v>
      </c>
      <c r="M117" s="357" t="s">
        <v>92</v>
      </c>
      <c r="N117" s="357" t="s">
        <v>94</v>
      </c>
      <c r="O117" s="357" t="s">
        <v>95</v>
      </c>
    </row>
    <row r="118" spans="1:15" ht="13.5" thickBot="1">
      <c r="B118" s="350"/>
      <c r="C118" s="350"/>
      <c r="D118" s="350"/>
      <c r="E118" s="350"/>
      <c r="F118" s="350"/>
      <c r="G118" s="350"/>
      <c r="H118" s="350"/>
      <c r="I118" s="350"/>
      <c r="J118" s="350"/>
      <c r="L118" s="358">
        <v>2005</v>
      </c>
      <c r="M118" s="355">
        <v>99177534.699999988</v>
      </c>
      <c r="N118" s="355">
        <v>97727390.480640367</v>
      </c>
      <c r="O118" s="356">
        <v>1.4621700607361655E-2</v>
      </c>
    </row>
    <row r="119" spans="1:15">
      <c r="B119" s="354" t="s">
        <v>9</v>
      </c>
      <c r="C119" s="354"/>
      <c r="D119" s="350"/>
      <c r="E119" s="350"/>
      <c r="F119" s="350"/>
      <c r="G119" s="350"/>
      <c r="H119" s="350"/>
      <c r="I119" s="350"/>
      <c r="J119" s="350"/>
      <c r="L119" s="358">
        <v>2006</v>
      </c>
      <c r="M119" s="355">
        <v>99726774.810000017</v>
      </c>
      <c r="N119" s="355">
        <v>99400532.978203416</v>
      </c>
      <c r="O119" s="356">
        <v>3.2713564879457806E-3</v>
      </c>
    </row>
    <row r="120" spans="1:15">
      <c r="B120" s="351" t="s">
        <v>10</v>
      </c>
      <c r="C120" s="261">
        <v>0.89794928547818886</v>
      </c>
      <c r="D120" s="350"/>
      <c r="E120" s="350"/>
      <c r="F120" s="350"/>
      <c r="G120" s="350"/>
      <c r="H120" s="350"/>
      <c r="I120" s="350"/>
      <c r="J120" s="350"/>
      <c r="L120" s="358">
        <v>2007</v>
      </c>
      <c r="M120" s="355">
        <v>101905199.3</v>
      </c>
      <c r="N120" s="355">
        <v>101340929.80039291</v>
      </c>
      <c r="O120" s="356">
        <v>5.5372002948144592E-3</v>
      </c>
    </row>
    <row r="121" spans="1:15">
      <c r="B121" s="351" t="s">
        <v>11</v>
      </c>
      <c r="C121" s="256">
        <v>0.80631291929078985</v>
      </c>
      <c r="D121" s="350"/>
      <c r="E121" s="350"/>
      <c r="F121" s="350"/>
      <c r="G121" s="350"/>
      <c r="H121" s="350"/>
      <c r="I121" s="350"/>
      <c r="J121" s="350"/>
      <c r="L121" s="358">
        <v>2008</v>
      </c>
      <c r="M121" s="355">
        <v>100510260.57000001</v>
      </c>
      <c r="N121" s="355">
        <v>101848280.39037573</v>
      </c>
      <c r="O121" s="356">
        <v>1.3312270934208418E-2</v>
      </c>
    </row>
    <row r="122" spans="1:15">
      <c r="B122" s="351" t="s">
        <v>12</v>
      </c>
      <c r="C122" s="261">
        <v>0.7960286495186194</v>
      </c>
      <c r="D122" s="350"/>
      <c r="E122" s="350"/>
      <c r="F122" s="350"/>
      <c r="G122" s="350"/>
      <c r="H122" s="350"/>
      <c r="I122" s="350"/>
      <c r="J122" s="350"/>
      <c r="L122" s="358">
        <v>2009</v>
      </c>
      <c r="M122" s="355">
        <v>93415381.520000011</v>
      </c>
      <c r="N122" s="355">
        <v>98516612.072535768</v>
      </c>
      <c r="O122" s="356">
        <v>5.4608036380428382E-2</v>
      </c>
    </row>
    <row r="123" spans="1:15">
      <c r="B123" s="351" t="s">
        <v>13</v>
      </c>
      <c r="C123" s="351">
        <v>343412.80640897411</v>
      </c>
      <c r="D123" s="350"/>
      <c r="E123" s="350"/>
      <c r="F123" s="350"/>
      <c r="G123" s="350"/>
      <c r="H123" s="350"/>
      <c r="I123" s="350"/>
      <c r="J123" s="350"/>
      <c r="L123" s="358">
        <v>2010</v>
      </c>
      <c r="M123" s="355">
        <v>102608264.83</v>
      </c>
      <c r="N123" s="355">
        <v>100934294.89230755</v>
      </c>
      <c r="O123" s="356">
        <v>1.6314182297750182E-2</v>
      </c>
    </row>
    <row r="124" spans="1:15" ht="13.5" thickBot="1">
      <c r="B124" s="352" t="s">
        <v>14</v>
      </c>
      <c r="C124" s="352">
        <v>120</v>
      </c>
      <c r="D124" s="350"/>
      <c r="E124" s="350"/>
      <c r="F124" s="350"/>
      <c r="G124" s="350"/>
      <c r="H124" s="350"/>
      <c r="I124" s="350"/>
      <c r="J124" s="350"/>
      <c r="L124" s="358">
        <v>2011</v>
      </c>
      <c r="M124" s="355">
        <v>105625698.06999999</v>
      </c>
      <c r="N124" s="355">
        <v>106615174.09825492</v>
      </c>
      <c r="O124" s="356">
        <v>9.3677584748285709E-3</v>
      </c>
    </row>
    <row r="125" spans="1:15">
      <c r="B125" s="350"/>
      <c r="C125" s="350"/>
      <c r="D125" s="350"/>
      <c r="E125" s="350"/>
      <c r="F125" s="350"/>
      <c r="G125" s="350"/>
      <c r="H125" s="350"/>
      <c r="I125" s="350"/>
      <c r="J125" s="350"/>
      <c r="L125" s="358">
        <v>2012</v>
      </c>
      <c r="M125" s="355">
        <v>108411816.52</v>
      </c>
      <c r="N125" s="355">
        <v>105513056.16701478</v>
      </c>
      <c r="O125" s="356">
        <v>2.6738416955226E-2</v>
      </c>
    </row>
    <row r="126" spans="1:15" ht="13.5" thickBot="1">
      <c r="B126" s="350" t="s">
        <v>15</v>
      </c>
      <c r="C126" s="350"/>
      <c r="D126" s="350"/>
      <c r="E126" s="350"/>
      <c r="F126" s="350"/>
      <c r="G126" s="350"/>
      <c r="H126" s="350"/>
      <c r="I126" s="350"/>
      <c r="J126" s="350"/>
      <c r="L126" s="358">
        <v>2013</v>
      </c>
      <c r="M126" s="355">
        <v>110314059.5</v>
      </c>
      <c r="N126" s="355">
        <v>109930620.89624943</v>
      </c>
      <c r="O126" s="356">
        <v>3.475881546636144E-3</v>
      </c>
    </row>
    <row r="127" spans="1:15">
      <c r="B127" s="353"/>
      <c r="C127" s="353" t="s">
        <v>19</v>
      </c>
      <c r="D127" s="353" t="s">
        <v>20</v>
      </c>
      <c r="E127" s="353" t="s">
        <v>21</v>
      </c>
      <c r="F127" s="353" t="s">
        <v>22</v>
      </c>
      <c r="G127" s="353" t="s">
        <v>23</v>
      </c>
      <c r="H127" s="350"/>
      <c r="I127" s="350"/>
      <c r="J127" s="350"/>
      <c r="L127" s="358">
        <v>2014</v>
      </c>
      <c r="M127" s="355">
        <v>112475947.06333332</v>
      </c>
      <c r="N127" s="355">
        <v>112344045.10735892</v>
      </c>
      <c r="O127" s="356">
        <v>1.1727125613810415E-3</v>
      </c>
    </row>
    <row r="128" spans="1:15">
      <c r="B128" s="351" t="s">
        <v>16</v>
      </c>
      <c r="C128" s="351">
        <v>6</v>
      </c>
      <c r="D128" s="351">
        <v>55477180607170.937</v>
      </c>
      <c r="E128" s="351">
        <v>9246196767861.8223</v>
      </c>
      <c r="F128" s="351">
        <v>78.402544580529906</v>
      </c>
      <c r="G128" s="351">
        <v>5.8025141553412712E-38</v>
      </c>
      <c r="H128" s="350"/>
      <c r="I128" s="350"/>
      <c r="J128" s="350"/>
      <c r="L128" s="360" t="s">
        <v>96</v>
      </c>
      <c r="M128" s="360"/>
      <c r="N128" s="360"/>
      <c r="O128" s="361">
        <v>1.4841951654058064E-2</v>
      </c>
    </row>
    <row r="129" spans="1:15">
      <c r="B129" s="351" t="s">
        <v>17</v>
      </c>
      <c r="C129" s="351">
        <v>113</v>
      </c>
      <c r="D129" s="351">
        <v>13326356183442.691</v>
      </c>
      <c r="E129" s="351">
        <v>117932355605.68753</v>
      </c>
      <c r="F129" s="351"/>
      <c r="G129" s="351"/>
      <c r="H129" s="350"/>
      <c r="I129" s="350"/>
      <c r="J129" s="350"/>
      <c r="L129" s="360" t="s">
        <v>97</v>
      </c>
      <c r="M129" s="359"/>
      <c r="N129" s="359"/>
      <c r="O129" s="361">
        <v>1.1340014704518495E-2</v>
      </c>
    </row>
    <row r="130" spans="1:15" ht="13.5" thickBot="1">
      <c r="B130" s="352" t="s">
        <v>4</v>
      </c>
      <c r="C130" s="352">
        <v>119</v>
      </c>
      <c r="D130" s="352">
        <v>68803536790613.625</v>
      </c>
      <c r="E130" s="352"/>
      <c r="F130" s="352"/>
      <c r="G130" s="352"/>
      <c r="H130" s="350"/>
      <c r="I130" s="350"/>
      <c r="J130" s="350"/>
    </row>
    <row r="131" spans="1:15" ht="13.5" thickBot="1">
      <c r="B131" s="350"/>
      <c r="C131" s="350"/>
      <c r="D131" s="350"/>
      <c r="E131" s="350"/>
      <c r="F131" s="350"/>
      <c r="G131" s="350"/>
      <c r="H131" s="350"/>
      <c r="I131" s="350"/>
      <c r="J131" s="350"/>
    </row>
    <row r="132" spans="1:15">
      <c r="B132" s="353"/>
      <c r="C132" s="353" t="s">
        <v>24</v>
      </c>
      <c r="D132" s="353" t="s">
        <v>13</v>
      </c>
      <c r="E132" s="353" t="s">
        <v>25</v>
      </c>
      <c r="F132" s="353" t="s">
        <v>26</v>
      </c>
      <c r="G132" s="353" t="s">
        <v>27</v>
      </c>
      <c r="H132" s="353" t="s">
        <v>28</v>
      </c>
      <c r="I132" s="353" t="s">
        <v>62</v>
      </c>
      <c r="J132" s="353" t="s">
        <v>63</v>
      </c>
      <c r="L132" s="362" t="s">
        <v>91</v>
      </c>
      <c r="M132" s="362" t="s">
        <v>100</v>
      </c>
      <c r="N132" s="365" t="s">
        <v>93</v>
      </c>
    </row>
    <row r="133" spans="1:15">
      <c r="B133" s="351" t="s">
        <v>18</v>
      </c>
      <c r="C133" s="272">
        <v>-10353298.49887046</v>
      </c>
      <c r="D133" s="351">
        <v>1578257.1449261645</v>
      </c>
      <c r="E133" s="272">
        <v>-6.559956678893931</v>
      </c>
      <c r="F133" s="351">
        <v>1.6862813687823157E-9</v>
      </c>
      <c r="G133" s="351">
        <v>-13480110.556504037</v>
      </c>
      <c r="H133" s="351">
        <v>-7226486.4412368834</v>
      </c>
      <c r="I133" s="351">
        <v>-13480110.556504037</v>
      </c>
      <c r="J133" s="351">
        <v>-7226486.4412368834</v>
      </c>
      <c r="L133" s="364">
        <v>2015</v>
      </c>
      <c r="M133" s="238">
        <v>112669614.30963132</v>
      </c>
      <c r="N133" s="363">
        <v>1.7218547729938158E-3</v>
      </c>
    </row>
    <row r="134" spans="1:15">
      <c r="B134" s="351" t="s">
        <v>89</v>
      </c>
      <c r="C134" s="272">
        <v>2597.9600516101696</v>
      </c>
      <c r="D134" s="351">
        <v>158.36379912405533</v>
      </c>
      <c r="E134" s="272">
        <v>16.405012168058942</v>
      </c>
      <c r="F134" s="351">
        <v>1.1307201770879585E-31</v>
      </c>
      <c r="G134" s="351">
        <v>2284.2128031433022</v>
      </c>
      <c r="H134" s="351">
        <v>2911.707300077037</v>
      </c>
      <c r="I134" s="351">
        <v>2284.2128031433022</v>
      </c>
      <c r="J134" s="351">
        <v>2911.707300077037</v>
      </c>
      <c r="L134" s="364">
        <v>2016</v>
      </c>
      <c r="M134" s="238">
        <v>115139650.66773845</v>
      </c>
      <c r="N134" s="363">
        <v>2.1922826071980164E-2</v>
      </c>
    </row>
    <row r="135" spans="1:15">
      <c r="B135" s="351" t="s">
        <v>90</v>
      </c>
      <c r="C135" s="272">
        <v>6989.7005199045298</v>
      </c>
      <c r="D135" s="351">
        <v>1733.8320513907693</v>
      </c>
      <c r="E135" s="272">
        <v>4.0313596200380761</v>
      </c>
      <c r="F135" s="351">
        <v>1.009904138774137E-4</v>
      </c>
      <c r="G135" s="351">
        <v>3554.6665131655045</v>
      </c>
      <c r="H135" s="351">
        <v>10424.734526643555</v>
      </c>
      <c r="I135" s="351">
        <v>3554.6665131655045</v>
      </c>
      <c r="J135" s="351">
        <v>10424.734526643555</v>
      </c>
    </row>
    <row r="136" spans="1:15">
      <c r="B136" s="351" t="s">
        <v>2</v>
      </c>
      <c r="C136" s="272">
        <v>117182.37190005201</v>
      </c>
      <c r="D136" s="351">
        <v>42912.657723588105</v>
      </c>
      <c r="E136" s="272">
        <v>2.7307181171311963</v>
      </c>
      <c r="F136" s="351">
        <v>7.3335924761222752E-3</v>
      </c>
      <c r="G136" s="351">
        <v>32164.657247795345</v>
      </c>
      <c r="H136" s="351">
        <v>202200.08655230867</v>
      </c>
      <c r="I136" s="351">
        <v>32164.657247795345</v>
      </c>
      <c r="J136" s="351">
        <v>202200.08655230867</v>
      </c>
    </row>
    <row r="137" spans="1:15">
      <c r="B137" s="351" t="s">
        <v>86</v>
      </c>
      <c r="C137" s="272">
        <v>6823.8174034449185</v>
      </c>
      <c r="D137" s="351">
        <v>1896.6148087431538</v>
      </c>
      <c r="E137" s="272">
        <v>3.5978931367550149</v>
      </c>
      <c r="F137" s="351">
        <v>4.7740094549948361E-4</v>
      </c>
      <c r="G137" s="351">
        <v>3066.281394987986</v>
      </c>
      <c r="H137" s="351">
        <v>10581.353411901851</v>
      </c>
      <c r="I137" s="351">
        <v>3066.281394987986</v>
      </c>
      <c r="J137" s="351">
        <v>10581.353411901851</v>
      </c>
    </row>
    <row r="138" spans="1:15">
      <c r="B138" s="351" t="s">
        <v>138</v>
      </c>
      <c r="C138" s="272">
        <v>13999.471944047622</v>
      </c>
      <c r="D138" s="351">
        <v>2857.0454144507839</v>
      </c>
      <c r="E138" s="272">
        <v>4.8999822940297122</v>
      </c>
      <c r="F138" s="351">
        <v>3.2271167049940597E-6</v>
      </c>
      <c r="G138" s="351">
        <v>8339.1496829820062</v>
      </c>
      <c r="H138" s="351">
        <v>19659.794205113238</v>
      </c>
      <c r="I138" s="351">
        <v>8339.1496829820062</v>
      </c>
      <c r="J138" s="351">
        <v>19659.794205113238</v>
      </c>
    </row>
    <row r="139" spans="1:15" ht="13.5" thickBot="1">
      <c r="B139" s="352" t="s">
        <v>87</v>
      </c>
      <c r="C139" s="270">
        <v>19239.167747010772</v>
      </c>
      <c r="D139" s="352">
        <v>16623.485581970308</v>
      </c>
      <c r="E139" s="269">
        <v>1.1573485988929668</v>
      </c>
      <c r="F139" s="352">
        <v>0.2495705253485091</v>
      </c>
      <c r="G139" s="352">
        <v>-13694.955393001615</v>
      </c>
      <c r="H139" s="352">
        <v>52173.290887023162</v>
      </c>
      <c r="I139" s="352">
        <v>-13694.955393001615</v>
      </c>
      <c r="J139" s="352">
        <v>52173.290887023162</v>
      </c>
    </row>
    <row r="140" spans="1:15">
      <c r="B140" s="350"/>
      <c r="C140" s="350"/>
      <c r="D140" s="350"/>
      <c r="E140" s="350"/>
      <c r="F140" s="350"/>
      <c r="G140" s="350"/>
      <c r="H140" s="350"/>
      <c r="I140" s="350"/>
      <c r="J140" s="350"/>
    </row>
    <row r="141" spans="1:15">
      <c r="B141" s="350"/>
      <c r="C141" s="350"/>
      <c r="D141" s="350"/>
      <c r="E141" s="350"/>
      <c r="F141" s="350"/>
      <c r="G141" s="350"/>
      <c r="H141" s="350"/>
      <c r="I141" s="350"/>
      <c r="J141" s="350"/>
    </row>
    <row r="142" spans="1:15" ht="13.5" thickBot="1">
      <c r="B142" s="350"/>
      <c r="C142" s="350"/>
      <c r="D142" s="350"/>
      <c r="E142" s="350"/>
      <c r="F142" s="350"/>
      <c r="G142" s="350"/>
      <c r="H142" s="350"/>
      <c r="I142" s="350"/>
      <c r="J142" s="350"/>
    </row>
    <row r="143" spans="1:15" ht="13.5" thickBot="1">
      <c r="A143" s="203" t="s">
        <v>131</v>
      </c>
      <c r="B143" s="366" t="s">
        <v>8</v>
      </c>
      <c r="C143" s="366"/>
      <c r="D143" s="366"/>
      <c r="E143" s="366"/>
      <c r="F143" s="366"/>
      <c r="G143" s="366"/>
      <c r="H143" s="366"/>
      <c r="I143" s="366"/>
      <c r="J143" s="366"/>
      <c r="L143" s="373" t="s">
        <v>91</v>
      </c>
      <c r="M143" s="373" t="s">
        <v>92</v>
      </c>
      <c r="N143" s="373" t="s">
        <v>94</v>
      </c>
      <c r="O143" s="373" t="s">
        <v>95</v>
      </c>
    </row>
    <row r="144" spans="1:15" ht="13.5" thickBot="1">
      <c r="B144" s="366"/>
      <c r="C144" s="366"/>
      <c r="D144" s="366"/>
      <c r="E144" s="366"/>
      <c r="F144" s="366"/>
      <c r="G144" s="366"/>
      <c r="H144" s="366"/>
      <c r="I144" s="366"/>
      <c r="J144" s="366"/>
      <c r="L144" s="374">
        <v>2005</v>
      </c>
      <c r="M144" s="371">
        <v>99177534.699999988</v>
      </c>
      <c r="N144" s="371">
        <v>98034506.148354441</v>
      </c>
      <c r="O144" s="372">
        <v>1.1525075261278371E-2</v>
      </c>
    </row>
    <row r="145" spans="2:15">
      <c r="B145" s="370" t="s">
        <v>9</v>
      </c>
      <c r="C145" s="370"/>
      <c r="D145" s="366"/>
      <c r="E145" s="366"/>
      <c r="F145" s="366"/>
      <c r="G145" s="366"/>
      <c r="H145" s="366"/>
      <c r="I145" s="366"/>
      <c r="J145" s="366"/>
      <c r="L145" s="374">
        <v>2006</v>
      </c>
      <c r="M145" s="371">
        <v>99726774.810000017</v>
      </c>
      <c r="N145" s="371">
        <v>99204286.816944316</v>
      </c>
      <c r="O145" s="372">
        <v>5.2391947303133801E-3</v>
      </c>
    </row>
    <row r="146" spans="2:15">
      <c r="B146" s="367" t="s">
        <v>10</v>
      </c>
      <c r="C146" s="261">
        <v>0.897641091327953</v>
      </c>
      <c r="D146" s="366"/>
      <c r="E146" s="366"/>
      <c r="F146" s="366"/>
      <c r="G146" s="366"/>
      <c r="H146" s="366"/>
      <c r="I146" s="366"/>
      <c r="J146" s="366"/>
      <c r="L146" s="374">
        <v>2007</v>
      </c>
      <c r="M146" s="371">
        <v>101905199.3</v>
      </c>
      <c r="N146" s="371">
        <v>100615594.58356944</v>
      </c>
      <c r="O146" s="372">
        <v>1.2654945236249195E-2</v>
      </c>
    </row>
    <row r="147" spans="2:15">
      <c r="B147" s="367" t="s">
        <v>11</v>
      </c>
      <c r="C147" s="256">
        <v>0.80575952884043844</v>
      </c>
      <c r="D147" s="366"/>
      <c r="E147" s="366"/>
      <c r="F147" s="366"/>
      <c r="G147" s="366"/>
      <c r="H147" s="366"/>
      <c r="I147" s="366"/>
      <c r="J147" s="366"/>
      <c r="L147" s="374">
        <v>2008</v>
      </c>
      <c r="M147" s="371">
        <v>100510260.57000001</v>
      </c>
      <c r="N147" s="371">
        <v>101257679.07006143</v>
      </c>
      <c r="O147" s="372">
        <v>7.4362407959422776E-3</v>
      </c>
    </row>
    <row r="148" spans="2:15">
      <c r="B148" s="367" t="s">
        <v>12</v>
      </c>
      <c r="C148" s="261">
        <v>0.7954458755045325</v>
      </c>
      <c r="D148" s="366"/>
      <c r="E148" s="366"/>
      <c r="F148" s="366"/>
      <c r="G148" s="366"/>
      <c r="H148" s="366"/>
      <c r="I148" s="366"/>
      <c r="J148" s="366"/>
      <c r="L148" s="374">
        <v>2009</v>
      </c>
      <c r="M148" s="371">
        <v>93415381.520000011</v>
      </c>
      <c r="N148" s="371">
        <v>98901250.999485344</v>
      </c>
      <c r="O148" s="372">
        <v>5.8725548086648038E-2</v>
      </c>
    </row>
    <row r="149" spans="2:15">
      <c r="B149" s="367" t="s">
        <v>13</v>
      </c>
      <c r="C149" s="367">
        <v>343903.04514078738</v>
      </c>
      <c r="D149" s="366"/>
      <c r="E149" s="366"/>
      <c r="F149" s="366"/>
      <c r="G149" s="366"/>
      <c r="H149" s="366"/>
      <c r="I149" s="366"/>
      <c r="J149" s="366"/>
      <c r="L149" s="374">
        <v>2010</v>
      </c>
      <c r="M149" s="371">
        <v>102608264.83</v>
      </c>
      <c r="N149" s="371">
        <v>101568379.91613303</v>
      </c>
      <c r="O149" s="372">
        <v>1.0134514169885188E-2</v>
      </c>
    </row>
    <row r="150" spans="2:15" ht="13.5" thickBot="1">
      <c r="B150" s="368" t="s">
        <v>14</v>
      </c>
      <c r="C150" s="368">
        <v>120</v>
      </c>
      <c r="D150" s="366"/>
      <c r="E150" s="366"/>
      <c r="F150" s="366"/>
      <c r="G150" s="366"/>
      <c r="H150" s="366"/>
      <c r="I150" s="366"/>
      <c r="J150" s="366"/>
      <c r="L150" s="374">
        <v>2011</v>
      </c>
      <c r="M150" s="371">
        <v>105625698.06999999</v>
      </c>
      <c r="N150" s="371">
        <v>106871031.50683197</v>
      </c>
      <c r="O150" s="372">
        <v>1.1790061127043882E-2</v>
      </c>
    </row>
    <row r="151" spans="2:15">
      <c r="B151" s="366"/>
      <c r="C151" s="366"/>
      <c r="D151" s="366"/>
      <c r="E151" s="366"/>
      <c r="F151" s="366"/>
      <c r="G151" s="366"/>
      <c r="H151" s="366"/>
      <c r="I151" s="366"/>
      <c r="J151" s="366"/>
      <c r="L151" s="374">
        <v>2012</v>
      </c>
      <c r="M151" s="371">
        <v>108411816.52</v>
      </c>
      <c r="N151" s="371">
        <v>105516545.88097979</v>
      </c>
      <c r="O151" s="372">
        <v>2.6706227530889866E-2</v>
      </c>
    </row>
    <row r="152" spans="2:15" ht="13.5" thickBot="1">
      <c r="B152" s="366" t="s">
        <v>15</v>
      </c>
      <c r="C152" s="366"/>
      <c r="D152" s="366"/>
      <c r="E152" s="366"/>
      <c r="F152" s="366"/>
      <c r="G152" s="366"/>
      <c r="H152" s="366"/>
      <c r="I152" s="366"/>
      <c r="J152" s="366"/>
      <c r="L152" s="374">
        <v>2013</v>
      </c>
      <c r="M152" s="371">
        <v>110314059.5</v>
      </c>
      <c r="N152" s="371">
        <v>109972997.5915494</v>
      </c>
      <c r="O152" s="372">
        <v>3.0917356318539207E-3</v>
      </c>
    </row>
    <row r="153" spans="2:15">
      <c r="B153" s="369"/>
      <c r="C153" s="369" t="s">
        <v>19</v>
      </c>
      <c r="D153" s="369" t="s">
        <v>20</v>
      </c>
      <c r="E153" s="369" t="s">
        <v>21</v>
      </c>
      <c r="F153" s="369" t="s">
        <v>22</v>
      </c>
      <c r="G153" s="369" t="s">
        <v>23</v>
      </c>
      <c r="H153" s="366"/>
      <c r="I153" s="366"/>
      <c r="J153" s="366"/>
      <c r="L153" s="374">
        <v>2014</v>
      </c>
      <c r="M153" s="371">
        <v>112475947.06333332</v>
      </c>
      <c r="N153" s="371">
        <v>112228664.36942428</v>
      </c>
      <c r="O153" s="372">
        <v>2.198538446355943E-3</v>
      </c>
    </row>
    <row r="154" spans="2:15">
      <c r="B154" s="367" t="s">
        <v>16</v>
      </c>
      <c r="C154" s="367">
        <v>6</v>
      </c>
      <c r="D154" s="367">
        <v>55439105386960.609</v>
      </c>
      <c r="E154" s="367">
        <v>9239850897826.7676</v>
      </c>
      <c r="F154" s="367">
        <v>78.125519890732505</v>
      </c>
      <c r="G154" s="367">
        <v>6.8083231102595611E-38</v>
      </c>
      <c r="H154" s="366"/>
      <c r="I154" s="366"/>
      <c r="J154" s="366"/>
      <c r="L154" s="376" t="s">
        <v>96</v>
      </c>
      <c r="M154" s="376"/>
      <c r="N154" s="376"/>
      <c r="O154" s="377">
        <v>1.4950208101646007E-2</v>
      </c>
    </row>
    <row r="155" spans="2:15">
      <c r="B155" s="367" t="s">
        <v>17</v>
      </c>
      <c r="C155" s="367">
        <v>113</v>
      </c>
      <c r="D155" s="367">
        <v>13364431403653.027</v>
      </c>
      <c r="E155" s="367">
        <v>118269304457.10643</v>
      </c>
      <c r="F155" s="367"/>
      <c r="G155" s="367"/>
      <c r="H155" s="366"/>
      <c r="I155" s="366"/>
      <c r="J155" s="366"/>
      <c r="L155" s="376" t="s">
        <v>97</v>
      </c>
      <c r="M155" s="375"/>
      <c r="N155" s="375"/>
      <c r="O155" s="377">
        <v>1.082979471558178E-2</v>
      </c>
    </row>
    <row r="156" spans="2:15" ht="13.5" thickBot="1">
      <c r="B156" s="368" t="s">
        <v>4</v>
      </c>
      <c r="C156" s="368">
        <v>119</v>
      </c>
      <c r="D156" s="368">
        <v>68803536790613.641</v>
      </c>
      <c r="E156" s="368"/>
      <c r="F156" s="368"/>
      <c r="G156" s="368"/>
      <c r="H156" s="366"/>
      <c r="I156" s="366"/>
      <c r="J156" s="366"/>
    </row>
    <row r="157" spans="2:15" ht="13.5" thickBot="1">
      <c r="B157" s="366"/>
      <c r="C157" s="366"/>
      <c r="D157" s="366"/>
      <c r="E157" s="366"/>
      <c r="F157" s="366"/>
      <c r="G157" s="366"/>
      <c r="H157" s="366"/>
      <c r="I157" s="366"/>
      <c r="J157" s="366"/>
    </row>
    <row r="158" spans="2:15">
      <c r="B158" s="369"/>
      <c r="C158" s="369" t="s">
        <v>24</v>
      </c>
      <c r="D158" s="369" t="s">
        <v>13</v>
      </c>
      <c r="E158" s="369" t="s">
        <v>25</v>
      </c>
      <c r="F158" s="369" t="s">
        <v>26</v>
      </c>
      <c r="G158" s="369" t="s">
        <v>27</v>
      </c>
      <c r="H158" s="369" t="s">
        <v>28</v>
      </c>
      <c r="I158" s="369" t="s">
        <v>62</v>
      </c>
      <c r="J158" s="369" t="s">
        <v>63</v>
      </c>
      <c r="L158" s="378" t="s">
        <v>91</v>
      </c>
      <c r="M158" s="378" t="s">
        <v>100</v>
      </c>
      <c r="N158" s="381" t="s">
        <v>93</v>
      </c>
    </row>
    <row r="159" spans="2:15">
      <c r="B159" s="367" t="s">
        <v>18</v>
      </c>
      <c r="C159" s="245">
        <v>-8456080.7054451611</v>
      </c>
      <c r="D159" s="367">
        <v>1850139.2429059206</v>
      </c>
      <c r="E159" s="245">
        <v>-4.5705104293467231</v>
      </c>
      <c r="F159" s="367">
        <v>1.2505766809563476E-5</v>
      </c>
      <c r="G159" s="367">
        <v>-12121540.235672684</v>
      </c>
      <c r="H159" s="367">
        <v>-4790621.1752176378</v>
      </c>
      <c r="I159" s="367">
        <v>-12121540.235672684</v>
      </c>
      <c r="J159" s="367">
        <v>-4790621.1752176378</v>
      </c>
      <c r="L159" s="380">
        <v>2015</v>
      </c>
      <c r="M159" s="238">
        <v>111676606.80443013</v>
      </c>
      <c r="N159" s="379">
        <v>-7.1067662000044813E-3</v>
      </c>
    </row>
    <row r="160" spans="2:15">
      <c r="B160" s="367" t="s">
        <v>89</v>
      </c>
      <c r="C160" s="245">
        <v>2603.6848765802165</v>
      </c>
      <c r="D160" s="367">
        <v>158.3446311136664</v>
      </c>
      <c r="E160" s="245">
        <v>16.443152244998966</v>
      </c>
      <c r="F160" s="367">
        <v>9.3917648382793955E-32</v>
      </c>
      <c r="G160" s="367">
        <v>2289.9756033990607</v>
      </c>
      <c r="H160" s="367">
        <v>2917.3941497613723</v>
      </c>
      <c r="I160" s="367">
        <v>2289.9756033990607</v>
      </c>
      <c r="J160" s="367">
        <v>2917.3941497613723</v>
      </c>
      <c r="L160" s="380">
        <v>2016</v>
      </c>
      <c r="M160" s="238">
        <v>113337914.44348255</v>
      </c>
      <c r="N160" s="379">
        <v>1.4876057632747828E-2</v>
      </c>
    </row>
    <row r="161" spans="1:15">
      <c r="B161" s="367" t="s">
        <v>90</v>
      </c>
      <c r="C161" s="245">
        <v>6814.2737261545171</v>
      </c>
      <c r="D161" s="367">
        <v>1711.7320851131656</v>
      </c>
      <c r="E161" s="245">
        <v>3.9809230576547927</v>
      </c>
      <c r="F161" s="367">
        <v>1.217249725846492E-4</v>
      </c>
      <c r="G161" s="367">
        <v>3423.0237385484065</v>
      </c>
      <c r="H161" s="367">
        <v>10205.523713760627</v>
      </c>
      <c r="I161" s="367">
        <v>3423.0237385484065</v>
      </c>
      <c r="J161" s="367">
        <v>10205.523713760627</v>
      </c>
    </row>
    <row r="162" spans="1:15">
      <c r="B162" s="367" t="s">
        <v>2</v>
      </c>
      <c r="C162" s="245">
        <v>117874.35340863292</v>
      </c>
      <c r="D162" s="367">
        <v>42986.065393254845</v>
      </c>
      <c r="E162" s="245">
        <v>2.7421526564543206</v>
      </c>
      <c r="F162" s="367">
        <v>7.0986991933172285E-3</v>
      </c>
      <c r="G162" s="367">
        <v>32711.204923002108</v>
      </c>
      <c r="H162" s="367">
        <v>203037.50189426373</v>
      </c>
      <c r="I162" s="367">
        <v>32711.204923002108</v>
      </c>
      <c r="J162" s="367">
        <v>203037.50189426373</v>
      </c>
    </row>
    <row r="163" spans="1:15">
      <c r="B163" s="367" t="s">
        <v>86</v>
      </c>
      <c r="C163" s="245">
        <v>6813.6394171441762</v>
      </c>
      <c r="D163" s="367">
        <v>1899.2819331458779</v>
      </c>
      <c r="E163" s="245">
        <v>3.5874818257542187</v>
      </c>
      <c r="F163" s="367">
        <v>4.948211420206782E-4</v>
      </c>
      <c r="G163" s="367">
        <v>3050.8193542044514</v>
      </c>
      <c r="H163" s="367">
        <v>10576.4594800839</v>
      </c>
      <c r="I163" s="367">
        <v>3050.8193542044514</v>
      </c>
      <c r="J163" s="367">
        <v>10576.4594800839</v>
      </c>
    </row>
    <row r="164" spans="1:15">
      <c r="B164" s="367" t="s">
        <v>138</v>
      </c>
      <c r="C164" s="245">
        <v>15025.880746078128</v>
      </c>
      <c r="D164" s="367">
        <v>2306.3592682128797</v>
      </c>
      <c r="E164" s="245">
        <v>6.5149783700963377</v>
      </c>
      <c r="F164" s="367">
        <v>2.097157751621719E-9</v>
      </c>
      <c r="G164" s="367">
        <v>10456.567062140799</v>
      </c>
      <c r="H164" s="367">
        <v>19595.194430015457</v>
      </c>
      <c r="I164" s="367">
        <v>10456.567062140799</v>
      </c>
      <c r="J164" s="367">
        <v>19595.194430015457</v>
      </c>
    </row>
    <row r="165" spans="1:15" ht="13.5" thickBot="1">
      <c r="B165" s="368" t="s">
        <v>53</v>
      </c>
      <c r="C165" s="275">
        <v>0.78056329296208959</v>
      </c>
      <c r="D165" s="368">
        <v>0.77526958588834538</v>
      </c>
      <c r="E165" s="248">
        <v>1.0068282145592986</v>
      </c>
      <c r="F165" s="368">
        <v>0.31616844043550513</v>
      </c>
      <c r="G165" s="368">
        <v>-0.75538558385143872</v>
      </c>
      <c r="H165" s="368">
        <v>2.3165121697756179</v>
      </c>
      <c r="I165" s="368">
        <v>-0.75538558385143872</v>
      </c>
      <c r="J165" s="368">
        <v>2.3165121697756179</v>
      </c>
    </row>
    <row r="166" spans="1:15">
      <c r="B166" s="366"/>
      <c r="C166" s="366"/>
      <c r="D166" s="366"/>
      <c r="E166" s="366"/>
      <c r="F166" s="366"/>
      <c r="G166" s="366"/>
      <c r="H166" s="366"/>
      <c r="I166" s="366"/>
      <c r="J166" s="366"/>
    </row>
    <row r="167" spans="1:15">
      <c r="B167" s="366"/>
      <c r="C167" s="366"/>
      <c r="D167" s="366"/>
      <c r="E167" s="366"/>
      <c r="F167" s="366"/>
      <c r="G167" s="366"/>
      <c r="H167" s="366"/>
      <c r="I167" s="366"/>
      <c r="J167" s="366"/>
    </row>
    <row r="168" spans="1:15" ht="13.5" thickBot="1">
      <c r="B168" s="366"/>
      <c r="C168" s="366"/>
      <c r="D168" s="366"/>
      <c r="E168" s="366"/>
      <c r="F168" s="366"/>
      <c r="G168" s="366"/>
      <c r="H168" s="366"/>
      <c r="I168" s="366"/>
      <c r="J168" s="366"/>
    </row>
    <row r="169" spans="1:15" ht="13.5" thickBot="1">
      <c r="A169" s="203" t="s">
        <v>142</v>
      </c>
      <c r="B169" s="382" t="s">
        <v>8</v>
      </c>
      <c r="C169" s="382"/>
      <c r="D169" s="382"/>
      <c r="E169" s="382"/>
      <c r="F169" s="382"/>
      <c r="G169" s="382"/>
      <c r="H169" s="382"/>
      <c r="I169" s="382"/>
      <c r="J169" s="382"/>
      <c r="L169" s="389" t="s">
        <v>91</v>
      </c>
      <c r="M169" s="389" t="s">
        <v>92</v>
      </c>
      <c r="N169" s="389" t="s">
        <v>153</v>
      </c>
      <c r="O169" s="389" t="s">
        <v>29</v>
      </c>
    </row>
    <row r="170" spans="1:15" ht="13.5" thickBot="1">
      <c r="B170" s="382"/>
      <c r="C170" s="382"/>
      <c r="D170" s="382"/>
      <c r="E170" s="382"/>
      <c r="F170" s="382"/>
      <c r="G170" s="382"/>
      <c r="H170" s="382"/>
      <c r="I170" s="382"/>
      <c r="J170" s="382"/>
      <c r="L170" s="427">
        <v>2005</v>
      </c>
      <c r="M170" s="387">
        <v>99177534.699999988</v>
      </c>
      <c r="N170" s="387">
        <v>101022118.99643266</v>
      </c>
      <c r="O170" s="388">
        <v>1.8598811737076525E-2</v>
      </c>
    </row>
    <row r="171" spans="1:15">
      <c r="B171" s="386" t="s">
        <v>9</v>
      </c>
      <c r="C171" s="386"/>
      <c r="D171" s="382"/>
      <c r="E171" s="382"/>
      <c r="F171" s="382"/>
      <c r="G171" s="382"/>
      <c r="H171" s="382"/>
      <c r="I171" s="382"/>
      <c r="J171" s="382"/>
      <c r="L171" s="427">
        <v>2006</v>
      </c>
      <c r="M171" s="387">
        <v>99726774.810000017</v>
      </c>
      <c r="N171" s="387">
        <v>100486423.95056944</v>
      </c>
      <c r="O171" s="388">
        <v>7.6173037984704336E-3</v>
      </c>
    </row>
    <row r="172" spans="1:15">
      <c r="B172" s="383" t="s">
        <v>10</v>
      </c>
      <c r="C172" s="261">
        <v>0.94474735794878539</v>
      </c>
      <c r="D172" s="382"/>
      <c r="E172" s="382"/>
      <c r="F172" s="382"/>
      <c r="G172" s="382"/>
      <c r="H172" s="382"/>
      <c r="I172" s="382"/>
      <c r="J172" s="382"/>
      <c r="L172" s="427">
        <v>2007</v>
      </c>
      <c r="M172" s="387">
        <v>101905199.3</v>
      </c>
      <c r="N172" s="387">
        <v>102018514.07276952</v>
      </c>
      <c r="O172" s="388">
        <v>1.1119626235746507E-3</v>
      </c>
    </row>
    <row r="173" spans="1:15">
      <c r="B173" s="383" t="s">
        <v>11</v>
      </c>
      <c r="C173" s="263">
        <v>0.89254757035121035</v>
      </c>
      <c r="D173" s="382"/>
      <c r="E173" s="382"/>
      <c r="F173" s="382"/>
      <c r="G173" s="382"/>
      <c r="H173" s="382"/>
      <c r="I173" s="382"/>
      <c r="J173" s="382"/>
      <c r="L173" s="427">
        <v>2008</v>
      </c>
      <c r="M173" s="387">
        <v>100510260.57000001</v>
      </c>
      <c r="N173" s="387">
        <v>99854869.428978592</v>
      </c>
      <c r="O173" s="388">
        <v>6.5206391596703784E-3</v>
      </c>
    </row>
    <row r="174" spans="1:15">
      <c r="B174" s="383" t="s">
        <v>12</v>
      </c>
      <c r="C174" s="261">
        <v>0.88684213160879677</v>
      </c>
      <c r="D174" s="382"/>
      <c r="E174" s="382"/>
      <c r="F174" s="382"/>
      <c r="G174" s="382"/>
      <c r="H174" s="382"/>
      <c r="I174" s="382"/>
      <c r="J174" s="382"/>
      <c r="L174" s="427">
        <v>2009</v>
      </c>
      <c r="M174" s="387">
        <v>93415381.520000011</v>
      </c>
      <c r="N174" s="387">
        <v>95317999.785448328</v>
      </c>
      <c r="O174" s="388">
        <v>2.0367291065882667E-2</v>
      </c>
    </row>
    <row r="175" spans="1:15">
      <c r="B175" s="383" t="s">
        <v>13</v>
      </c>
      <c r="C175" s="383">
        <v>255610.20424265714</v>
      </c>
      <c r="D175" s="382"/>
      <c r="E175" s="382"/>
      <c r="F175" s="382"/>
      <c r="G175" s="382"/>
      <c r="H175" s="382"/>
      <c r="I175" s="382"/>
      <c r="J175" s="382"/>
      <c r="L175" s="427">
        <v>2010</v>
      </c>
      <c r="M175" s="387">
        <v>102608264.83</v>
      </c>
      <c r="N175" s="387">
        <v>100819380.39590371</v>
      </c>
      <c r="O175" s="388">
        <v>1.7434116414112365E-2</v>
      </c>
    </row>
    <row r="176" spans="1:15" ht="13.5" thickBot="1">
      <c r="B176" s="384" t="s">
        <v>14</v>
      </c>
      <c r="C176" s="384">
        <v>120</v>
      </c>
      <c r="D176" s="382"/>
      <c r="E176" s="382"/>
      <c r="F176" s="382"/>
      <c r="G176" s="382"/>
      <c r="H176" s="382"/>
      <c r="I176" s="382"/>
      <c r="J176" s="382"/>
      <c r="L176" s="427">
        <v>2011</v>
      </c>
      <c r="M176" s="387">
        <v>105625698.06999999</v>
      </c>
      <c r="N176" s="387">
        <v>104006389.35508327</v>
      </c>
      <c r="O176" s="388">
        <v>1.5330632076330297E-2</v>
      </c>
    </row>
    <row r="177" spans="2:15">
      <c r="B177" s="382"/>
      <c r="C177" s="382"/>
      <c r="D177" s="382"/>
      <c r="E177" s="382"/>
      <c r="F177" s="382"/>
      <c r="G177" s="382"/>
      <c r="H177" s="382"/>
      <c r="I177" s="382"/>
      <c r="J177" s="382"/>
      <c r="L177" s="427">
        <v>2012</v>
      </c>
      <c r="M177" s="387">
        <v>108411816.52</v>
      </c>
      <c r="N177" s="387">
        <v>104474814.18227075</v>
      </c>
      <c r="O177" s="388">
        <v>3.631525108707076E-2</v>
      </c>
    </row>
    <row r="178" spans="2:15" ht="13.5" thickBot="1">
      <c r="B178" s="382" t="s">
        <v>15</v>
      </c>
      <c r="C178" s="382"/>
      <c r="D178" s="382"/>
      <c r="E178" s="382"/>
      <c r="F178" s="382"/>
      <c r="G178" s="382"/>
      <c r="H178" s="382"/>
      <c r="I178" s="382"/>
      <c r="J178" s="382"/>
      <c r="L178" s="427">
        <v>2013</v>
      </c>
      <c r="M178" s="387">
        <v>110314059.5</v>
      </c>
      <c r="N178" s="387">
        <v>111813624.28821951</v>
      </c>
      <c r="O178" s="388">
        <v>1.3593596274276459E-2</v>
      </c>
    </row>
    <row r="179" spans="2:15">
      <c r="B179" s="385"/>
      <c r="C179" s="385" t="s">
        <v>19</v>
      </c>
      <c r="D179" s="385" t="s">
        <v>20</v>
      </c>
      <c r="E179" s="385" t="s">
        <v>21</v>
      </c>
      <c r="F179" s="385" t="s">
        <v>22</v>
      </c>
      <c r="G179" s="385" t="s">
        <v>23</v>
      </c>
      <c r="H179" s="382"/>
      <c r="I179" s="382"/>
      <c r="J179" s="382"/>
      <c r="L179" s="427">
        <v>2014</v>
      </c>
      <c r="M179" s="387">
        <v>112420511.94999999</v>
      </c>
      <c r="N179" s="387">
        <v>114301367.31432474</v>
      </c>
      <c r="O179" s="388">
        <v>1.6730535484140791E-2</v>
      </c>
    </row>
    <row r="180" spans="2:15">
      <c r="B180" s="383" t="s">
        <v>16</v>
      </c>
      <c r="C180" s="383">
        <v>6</v>
      </c>
      <c r="D180" s="383">
        <v>61326750058541.609</v>
      </c>
      <c r="E180" s="383">
        <v>10221125009756.936</v>
      </c>
      <c r="F180" s="383">
        <v>156.43802530313909</v>
      </c>
      <c r="G180" s="383">
        <v>2.4694061267785719E-52</v>
      </c>
      <c r="H180" s="382"/>
      <c r="I180" s="382"/>
      <c r="J180" s="382"/>
      <c r="L180" s="391" t="s">
        <v>96</v>
      </c>
      <c r="M180" s="391"/>
      <c r="N180" s="391"/>
      <c r="O180" s="392">
        <v>1.5362013972060534E-2</v>
      </c>
    </row>
    <row r="181" spans="2:15">
      <c r="B181" s="383" t="s">
        <v>17</v>
      </c>
      <c r="C181" s="383">
        <v>113</v>
      </c>
      <c r="D181" s="383">
        <v>7383033145965.9365</v>
      </c>
      <c r="E181" s="383">
        <v>65336576512.972893</v>
      </c>
      <c r="F181" s="383"/>
      <c r="G181" s="383"/>
      <c r="H181" s="382"/>
      <c r="I181" s="382"/>
      <c r="J181" s="382"/>
      <c r="L181" s="391" t="s">
        <v>97</v>
      </c>
      <c r="M181" s="390"/>
      <c r="N181" s="390"/>
      <c r="O181" s="392">
        <v>1.6030583780235544E-2</v>
      </c>
    </row>
    <row r="182" spans="2:15" ht="13.5" thickBot="1">
      <c r="B182" s="384" t="s">
        <v>4</v>
      </c>
      <c r="C182" s="384">
        <v>119</v>
      </c>
      <c r="D182" s="384">
        <v>68709783204507.547</v>
      </c>
      <c r="E182" s="384"/>
      <c r="F182" s="384"/>
      <c r="G182" s="384"/>
      <c r="H182" s="382"/>
      <c r="I182" s="382"/>
      <c r="J182" s="382"/>
    </row>
    <row r="183" spans="2:15" ht="13.5" thickBot="1">
      <c r="B183" s="382"/>
      <c r="C183" s="382"/>
      <c r="D183" s="382"/>
      <c r="E183" s="382"/>
      <c r="F183" s="382"/>
      <c r="G183" s="382"/>
      <c r="H183" s="382"/>
      <c r="I183" s="382"/>
      <c r="J183" s="382"/>
    </row>
    <row r="184" spans="2:15">
      <c r="B184" s="385"/>
      <c r="C184" s="385" t="s">
        <v>24</v>
      </c>
      <c r="D184" s="385" t="s">
        <v>13</v>
      </c>
      <c r="E184" s="385" t="s">
        <v>25</v>
      </c>
      <c r="F184" s="385" t="s">
        <v>26</v>
      </c>
      <c r="G184" s="385" t="s">
        <v>27</v>
      </c>
      <c r="H184" s="385" t="s">
        <v>28</v>
      </c>
      <c r="I184" s="385" t="s">
        <v>62</v>
      </c>
      <c r="J184" s="385" t="s">
        <v>63</v>
      </c>
      <c r="L184" s="393" t="s">
        <v>91</v>
      </c>
      <c r="M184" s="393" t="s">
        <v>100</v>
      </c>
      <c r="N184" s="396" t="s">
        <v>93</v>
      </c>
    </row>
    <row r="185" spans="2:15">
      <c r="B185" s="383" t="s">
        <v>18</v>
      </c>
      <c r="C185" s="267">
        <v>-3588861.8440901712</v>
      </c>
      <c r="D185" s="383">
        <v>1277978.5469916498</v>
      </c>
      <c r="E185" s="267">
        <v>-2.8082332465895616</v>
      </c>
      <c r="F185" s="383">
        <v>5.8702992804156792E-3</v>
      </c>
      <c r="G185" s="383">
        <v>-6120767.8411433157</v>
      </c>
      <c r="H185" s="383">
        <v>-1056955.8470370267</v>
      </c>
      <c r="I185" s="383">
        <v>-6120767.8411433157</v>
      </c>
      <c r="J185" s="383">
        <v>-1056955.8470370267</v>
      </c>
      <c r="L185" s="395">
        <v>2015</v>
      </c>
      <c r="M185" s="257">
        <v>111314900.27521516</v>
      </c>
      <c r="N185" s="394">
        <v>-9.8346080764741117E-3</v>
      </c>
    </row>
    <row r="186" spans="2:15">
      <c r="B186" s="383" t="s">
        <v>89</v>
      </c>
      <c r="C186" s="267">
        <v>2626.8639962412894</v>
      </c>
      <c r="D186" s="383">
        <v>117.59572428309382</v>
      </c>
      <c r="E186" s="266">
        <v>22.338091050976598</v>
      </c>
      <c r="F186" s="383">
        <v>2.9226732536856981E-43</v>
      </c>
      <c r="G186" s="383">
        <v>2393.885656940482</v>
      </c>
      <c r="H186" s="383">
        <v>2859.8423355420969</v>
      </c>
      <c r="I186" s="383">
        <v>2393.885656940482</v>
      </c>
      <c r="J186" s="383">
        <v>2859.8423355420969</v>
      </c>
      <c r="L186" s="395">
        <v>2016</v>
      </c>
      <c r="M186" s="257">
        <v>111517167.9821009</v>
      </c>
      <c r="N186" s="394">
        <v>1.8170766571739552E-3</v>
      </c>
    </row>
    <row r="187" spans="2:15">
      <c r="B187" s="383" t="s">
        <v>90</v>
      </c>
      <c r="C187" s="267">
        <v>8088.4261007059959</v>
      </c>
      <c r="D187" s="383">
        <v>1264.5806217747909</v>
      </c>
      <c r="E187" s="266">
        <v>6.3961332013408505</v>
      </c>
      <c r="F187" s="383">
        <v>3.7200723602183254E-9</v>
      </c>
      <c r="G187" s="383">
        <v>5583.063809949399</v>
      </c>
      <c r="H187" s="383">
        <v>10593.788391462593</v>
      </c>
      <c r="I187" s="383">
        <v>5583.063809949399</v>
      </c>
      <c r="J187" s="383">
        <v>10593.788391462593</v>
      </c>
    </row>
    <row r="188" spans="2:15">
      <c r="B188" s="383" t="s">
        <v>2</v>
      </c>
      <c r="C188" s="267">
        <v>127263.55086665596</v>
      </c>
      <c r="D188" s="383">
        <v>31975.411568615698</v>
      </c>
      <c r="E188" s="266">
        <v>3.9800441846874262</v>
      </c>
      <c r="F188" s="383">
        <v>1.2212003838654918E-4</v>
      </c>
      <c r="G188" s="383">
        <v>63914.493482714162</v>
      </c>
      <c r="H188" s="383">
        <v>190612.60825059775</v>
      </c>
      <c r="I188" s="383">
        <v>63914.493482714162</v>
      </c>
      <c r="J188" s="383">
        <v>190612.60825059775</v>
      </c>
    </row>
    <row r="189" spans="2:15">
      <c r="B189" s="383" t="s">
        <v>86</v>
      </c>
      <c r="C189" s="267">
        <v>4687.7597511926551</v>
      </c>
      <c r="D189" s="383">
        <v>1425.2365224133937</v>
      </c>
      <c r="E189" s="266">
        <v>3.289110037157017</v>
      </c>
      <c r="F189" s="383">
        <v>1.3404505899241431E-3</v>
      </c>
      <c r="G189" s="383">
        <v>1864.1091454667844</v>
      </c>
      <c r="H189" s="383">
        <v>7511.4103569185263</v>
      </c>
      <c r="I189" s="383">
        <v>1864.1091454667844</v>
      </c>
      <c r="J189" s="383">
        <v>7511.4103569185263</v>
      </c>
    </row>
    <row r="190" spans="2:15">
      <c r="B190" s="383" t="s">
        <v>138</v>
      </c>
      <c r="C190" s="267">
        <v>6161.9665526112103</v>
      </c>
      <c r="D190" s="383">
        <v>1586.5817396514294</v>
      </c>
      <c r="E190" s="266">
        <v>3.8838002471684749</v>
      </c>
      <c r="F190" s="383">
        <v>1.7364002377152199E-4</v>
      </c>
      <c r="G190" s="383">
        <v>3018.6619714078515</v>
      </c>
      <c r="H190" s="383">
        <v>9305.2711338145691</v>
      </c>
      <c r="I190" s="383">
        <v>3018.6619714078515</v>
      </c>
      <c r="J190" s="383">
        <v>9305.2711338145691</v>
      </c>
    </row>
    <row r="191" spans="2:15" ht="13.5" thickBot="1">
      <c r="B191" s="384" t="s">
        <v>139</v>
      </c>
      <c r="C191" s="264">
        <v>0.64871789097344579</v>
      </c>
      <c r="D191" s="384">
        <v>6.5218187862790142E-2</v>
      </c>
      <c r="E191" s="255">
        <v>9.9468861713584662</v>
      </c>
      <c r="F191" s="384">
        <v>4.0131510649876498E-17</v>
      </c>
      <c r="G191" s="384">
        <v>0.51950889810307022</v>
      </c>
      <c r="H191" s="384">
        <v>0.77792688384382136</v>
      </c>
      <c r="I191" s="384">
        <v>0.51950889810307022</v>
      </c>
      <c r="J191" s="384">
        <v>0.77792688384382136</v>
      </c>
    </row>
    <row r="192" spans="2:15">
      <c r="B192" s="382"/>
      <c r="C192" s="382"/>
      <c r="D192" s="382"/>
      <c r="E192" s="382"/>
      <c r="F192" s="382"/>
      <c r="G192" s="382"/>
      <c r="H192" s="382"/>
      <c r="I192" s="382"/>
      <c r="J192" s="382"/>
    </row>
    <row r="193" spans="2:10">
      <c r="B193" s="382"/>
      <c r="C193" s="382"/>
      <c r="D193" s="382"/>
      <c r="E193" s="382"/>
      <c r="F193" s="382"/>
      <c r="G193" s="382"/>
      <c r="H193" s="382"/>
      <c r="I193" s="382"/>
      <c r="J193" s="382"/>
    </row>
    <row r="194" spans="2:10">
      <c r="B194" s="382"/>
      <c r="C194" s="382"/>
      <c r="D194" s="382"/>
      <c r="E194" s="382"/>
      <c r="F194" s="382"/>
      <c r="G194" s="382"/>
      <c r="H194" s="382"/>
      <c r="I194" s="382"/>
      <c r="J194" s="38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1. Summary</vt:lpstr>
      <vt:lpstr>2. Purchased Power Model</vt:lpstr>
      <vt:lpstr>3. Variables</vt:lpstr>
      <vt:lpstr>4. Average Calcs for Variables</vt:lpstr>
      <vt:lpstr>5.Weather Data </vt:lpstr>
      <vt:lpstr>6. Regression Scenarios </vt:lpstr>
      <vt:lpstr>'1. Summary'!Print_Area</vt:lpstr>
      <vt:lpstr>'2. Purchased Power Model'!Print_Area</vt:lpstr>
      <vt:lpstr>'3. Variables'!Print_Area</vt:lpstr>
      <vt:lpstr>'2. Purchased Power Model'!Print_Titles</vt:lpstr>
    </vt:vector>
  </TitlesOfParts>
  <Company>London Hydro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Bucknall</dc:creator>
  <cp:lastModifiedBy>rbucknall</cp:lastModifiedBy>
  <cp:lastPrinted>2016-01-27T01:01:35Z</cp:lastPrinted>
  <dcterms:created xsi:type="dcterms:W3CDTF">2008-02-06T18:24:44Z</dcterms:created>
  <dcterms:modified xsi:type="dcterms:W3CDTF">2016-01-28T03:25:02Z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