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jwilkinson\Desktop\FromManuelaInterogs\"/>
    </mc:Choice>
  </mc:AlternateContent>
  <bookViews>
    <workbookView xWindow="0" yWindow="0" windowWidth="25200" windowHeight="11985" tabRatio="823" firstSheet="6" activeTab="10"/>
  </bookViews>
  <sheets>
    <sheet name="A. General Information" sheetId="88" r:id="rId1"/>
    <sheet name="Sheet3" sheetId="110" r:id="rId2"/>
    <sheet name="Sheet4" sheetId="111" r:id="rId3"/>
    <sheet name="B. LDC Authorization" sheetId="60" r:id="rId4"/>
    <sheet name="C. CDM Plan Summary" sheetId="2" r:id="rId5"/>
    <sheet name="D. CDM Plan Milestone LDC 1" sheetId="61" r:id="rId6"/>
    <sheet name="D. CDM Plan Milestone LDC 2" sheetId="99" r:id="rId7"/>
    <sheet name="D. CDM Plan Milestone LDC 3" sheetId="100" r:id="rId8"/>
    <sheet name="Sheet5" sheetId="112" r:id="rId9"/>
    <sheet name="D. CDM Plan Milestone LDC 4" sheetId="101" r:id="rId10"/>
    <sheet name="D. CDM Plan Milestone LDC 5" sheetId="102" r:id="rId11"/>
    <sheet name="D. CDM Plan Milestone LDC 6" sheetId="103" r:id="rId12"/>
    <sheet name="D.CDM Plan Milestone LDC 7" sheetId="108" r:id="rId13"/>
    <sheet name="D. CDM Plan Milestone LDC 8" sheetId="105" r:id="rId14"/>
    <sheet name="D. CDM Plan Milestone LDC 9" sheetId="106" r:id="rId15"/>
    <sheet name="D. CDM Plan Milestone LDC 10" sheetId="107" r:id="rId16"/>
    <sheet name="E.  Proposed Program&amp;Pilots" sheetId="5" r:id="rId17"/>
    <sheet name="F. Detailed Information" sheetId="6" r:id="rId18"/>
    <sheet name="G. Additional Documentation" sheetId="81" r:id="rId19"/>
    <sheet name="Dropdown Lists" sheetId="4" state="hidden" r:id="rId20"/>
    <sheet name="Sheet1" sheetId="80" state="hidden" r:id="rId21"/>
    <sheet name="Summary of Version Changes" sheetId="95" r:id="rId22"/>
    <sheet name="Sheet2" sheetId="109" r:id="rId23"/>
  </sheets>
  <definedNames>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41780.6770717593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0">'A. General Information'!$A$2:$L$48</definedName>
    <definedName name="_xlnm.Print_Area" localSheetId="3">'B. LDC Authorization'!$A$1:$C$14</definedName>
    <definedName name="_xlnm.Print_Area" localSheetId="4">'C. CDM Plan Summary'!$A$1:$O$21</definedName>
    <definedName name="_xlnm.Print_Area" localSheetId="5">'D. CDM Plan Milestone LDC 1'!$A$1:$AA$83</definedName>
    <definedName name="_xlnm.Print_Area" localSheetId="15">'D. CDM Plan Milestone LDC 10'!$A$1:$AA$83</definedName>
    <definedName name="_xlnm.Print_Area" localSheetId="6">'D. CDM Plan Milestone LDC 2'!$A$1:$AA$83</definedName>
    <definedName name="_xlnm.Print_Area" localSheetId="7">'D. CDM Plan Milestone LDC 3'!$A$1:$AA$83</definedName>
    <definedName name="_xlnm.Print_Area" localSheetId="9">'D. CDM Plan Milestone LDC 4'!$A$1:$AA$83</definedName>
    <definedName name="_xlnm.Print_Area" localSheetId="10">'D. CDM Plan Milestone LDC 5'!$A$1:$AA$83</definedName>
    <definedName name="_xlnm.Print_Area" localSheetId="11">'D. CDM Plan Milestone LDC 6'!$A$1:$AA$83</definedName>
    <definedName name="_xlnm.Print_Area" localSheetId="13">'D. CDM Plan Milestone LDC 8'!$A$1:$AA$83</definedName>
    <definedName name="_xlnm.Print_Area" localSheetId="14">'D. CDM Plan Milestone LDC 9'!$A$1:$AA$83</definedName>
    <definedName name="_xlnm.Print_Area" localSheetId="12">'D.CDM Plan Milestone LDC 7'!$A$1:$AA$83</definedName>
    <definedName name="_xlnm.Print_Area" localSheetId="16">'E.  Proposed Program&amp;Pilots'!$A$1:$AD$49</definedName>
    <definedName name="_xlnm.Print_Area" localSheetId="17">'F. Detailed Information'!$A$1:$C$6</definedName>
    <definedName name="_xlnm.Print_Area" localSheetId="18">'G. Additional Documentation'!$A$1:$C$10</definedName>
    <definedName name="_xlnm.Print_Area" localSheetId="21">'Summary of Version Changes'!$A$1:$D$19</definedName>
    <definedName name="_xlnm.Print_Titles" localSheetId="16">'E.  Proposed Program&amp;Pilots'!$1:$4</definedName>
  </definedNames>
  <calcPr calcId="152511"/>
</workbook>
</file>

<file path=xl/calcChain.xml><?xml version="1.0" encoding="utf-8"?>
<calcChain xmlns="http://schemas.openxmlformats.org/spreadsheetml/2006/main">
  <c r="AA64" i="100" l="1"/>
  <c r="AA63" i="100"/>
  <c r="AA62" i="100"/>
  <c r="AA61" i="100"/>
  <c r="AA60" i="100"/>
  <c r="AA27" i="100"/>
  <c r="AA26" i="100"/>
  <c r="AA25" i="100"/>
  <c r="AA24" i="100"/>
  <c r="AA23" i="100"/>
  <c r="AA22" i="100"/>
  <c r="AA21" i="100"/>
  <c r="AA20" i="100"/>
  <c r="AA19" i="100"/>
  <c r="AA17" i="100"/>
  <c r="AA16" i="100"/>
  <c r="AA25" i="108" l="1"/>
  <c r="AA24" i="108"/>
  <c r="AA23" i="108"/>
  <c r="AA22" i="108"/>
  <c r="AA21" i="108"/>
  <c r="AA20" i="108"/>
  <c r="AA19" i="108"/>
  <c r="AA18" i="108"/>
  <c r="AA17" i="108"/>
  <c r="AA16" i="108"/>
  <c r="AA67" i="108"/>
  <c r="AA66" i="108"/>
  <c r="AA65" i="108"/>
  <c r="AA64" i="108"/>
  <c r="AA63" i="108"/>
  <c r="AA62" i="108"/>
  <c r="AA61" i="108"/>
  <c r="AA60" i="108"/>
  <c r="AA67" i="103" l="1"/>
  <c r="AA66" i="103"/>
  <c r="AA65" i="103"/>
  <c r="AA64" i="103"/>
  <c r="AA63" i="103"/>
  <c r="AA62" i="103"/>
  <c r="AA61" i="103"/>
  <c r="AA60" i="103"/>
  <c r="AA25" i="103"/>
  <c r="AA24" i="103"/>
  <c r="AA23" i="103"/>
  <c r="AA22" i="103"/>
  <c r="AA21" i="103"/>
  <c r="AA20" i="103"/>
  <c r="AA19" i="103"/>
  <c r="AA18" i="103"/>
  <c r="AA17" i="103"/>
  <c r="AA16" i="103"/>
  <c r="AA67" i="102" l="1"/>
  <c r="AA66" i="102"/>
  <c r="AA65" i="102"/>
  <c r="AA64" i="102"/>
  <c r="AA63" i="102"/>
  <c r="AA62" i="102"/>
  <c r="AA61" i="102"/>
  <c r="AA60" i="102"/>
  <c r="AA26" i="102"/>
  <c r="AA25" i="102"/>
  <c r="AA24" i="102"/>
  <c r="AA23" i="102"/>
  <c r="AA22" i="102"/>
  <c r="AA21" i="102"/>
  <c r="AA20" i="102"/>
  <c r="AA19" i="102"/>
  <c r="AA18" i="102"/>
  <c r="AA17" i="102"/>
  <c r="AA16" i="102"/>
  <c r="AA67" i="101"/>
  <c r="AA66" i="101"/>
  <c r="AA65" i="101"/>
  <c r="AA64" i="101"/>
  <c r="AA63" i="101"/>
  <c r="AA62" i="101"/>
  <c r="AA61" i="101"/>
  <c r="AA60" i="101"/>
  <c r="AA25" i="101"/>
  <c r="AA24" i="101"/>
  <c r="AA23" i="101"/>
  <c r="AA22" i="101"/>
  <c r="AA21" i="101"/>
  <c r="AA20" i="101"/>
  <c r="AA19" i="101"/>
  <c r="AA18" i="101"/>
  <c r="AA17" i="101"/>
  <c r="AA16" i="101"/>
  <c r="AA65" i="99" l="1"/>
  <c r="AA64" i="99"/>
  <c r="AA63" i="99"/>
  <c r="AA62" i="99"/>
  <c r="AA61" i="99"/>
  <c r="AA60" i="99"/>
  <c r="AA25" i="99"/>
  <c r="AA24" i="99"/>
  <c r="AA23" i="99"/>
  <c r="AA22" i="99"/>
  <c r="AA21" i="99"/>
  <c r="AA20" i="99"/>
  <c r="AA19" i="99"/>
  <c r="AA18" i="99"/>
  <c r="AA17" i="99"/>
  <c r="AA16" i="99"/>
  <c r="AA75" i="61" l="1"/>
  <c r="AA74" i="61"/>
  <c r="AA73" i="61"/>
  <c r="AA72" i="61"/>
  <c r="AA71" i="61"/>
  <c r="AA70" i="61"/>
  <c r="AA69" i="61"/>
  <c r="AA68" i="61"/>
  <c r="AA67" i="61"/>
  <c r="AA66" i="61"/>
  <c r="AA65" i="61"/>
  <c r="AA64" i="61"/>
  <c r="AA63" i="61"/>
  <c r="AA62" i="61"/>
  <c r="AA61" i="61"/>
  <c r="AA60" i="61"/>
  <c r="C9" i="108" l="1"/>
  <c r="Z78" i="108"/>
  <c r="AA76" i="108"/>
  <c r="Z76" i="108"/>
  <c r="O76" i="108"/>
  <c r="N76" i="108"/>
  <c r="AA58" i="108"/>
  <c r="Y58" i="108"/>
  <c r="X58" i="108"/>
  <c r="W58" i="108"/>
  <c r="V58" i="108"/>
  <c r="U58" i="108"/>
  <c r="T58" i="108"/>
  <c r="S58" i="108"/>
  <c r="R58" i="108"/>
  <c r="Q58" i="108"/>
  <c r="P58" i="108"/>
  <c r="O58" i="108"/>
  <c r="N58" i="108"/>
  <c r="Z57" i="108"/>
  <c r="Z56" i="108"/>
  <c r="Z55" i="108"/>
  <c r="Z54" i="108"/>
  <c r="Z53" i="108"/>
  <c r="Z52" i="108"/>
  <c r="Z51" i="108"/>
  <c r="Z50" i="108"/>
  <c r="Z49" i="108"/>
  <c r="AA47" i="108"/>
  <c r="Y47" i="108"/>
  <c r="X47" i="108"/>
  <c r="W47" i="108"/>
  <c r="V47" i="108"/>
  <c r="U47" i="108"/>
  <c r="T47" i="108"/>
  <c r="S47" i="108"/>
  <c r="R47" i="108"/>
  <c r="Q47" i="108"/>
  <c r="P47" i="108"/>
  <c r="O47" i="108"/>
  <c r="N47" i="108"/>
  <c r="Z46" i="108"/>
  <c r="Z45" i="108"/>
  <c r="Z44" i="108"/>
  <c r="Z43" i="108"/>
  <c r="Z42" i="108"/>
  <c r="Z41" i="108"/>
  <c r="Z40" i="108"/>
  <c r="Z39" i="108"/>
  <c r="Z38" i="108"/>
  <c r="Z37" i="108"/>
  <c r="Z36" i="108"/>
  <c r="Z35" i="108"/>
  <c r="Z34" i="108"/>
  <c r="Z33" i="108"/>
  <c r="Z32" i="108"/>
  <c r="Z31" i="108"/>
  <c r="Z30" i="108"/>
  <c r="Z29" i="108"/>
  <c r="Z28" i="108"/>
  <c r="Z27" i="108"/>
  <c r="Z26" i="108"/>
  <c r="Z25" i="108"/>
  <c r="Z24" i="108"/>
  <c r="Z23" i="108"/>
  <c r="Z22" i="108"/>
  <c r="Z21" i="108"/>
  <c r="Z20" i="108"/>
  <c r="Z19" i="108"/>
  <c r="Z18" i="108"/>
  <c r="Z17" i="108"/>
  <c r="Z16" i="108"/>
  <c r="S80" i="108" l="1"/>
  <c r="W80" i="108"/>
  <c r="Z58" i="108"/>
  <c r="Z47" i="108"/>
  <c r="Q80" i="108"/>
  <c r="U80" i="108"/>
  <c r="Y80" i="108"/>
  <c r="P80" i="108"/>
  <c r="T80" i="108"/>
  <c r="X80" i="108"/>
  <c r="O80" i="108"/>
  <c r="N80" i="108"/>
  <c r="R80" i="108"/>
  <c r="V80" i="108"/>
  <c r="AA80" i="108"/>
  <c r="K6" i="2" s="1"/>
  <c r="C9" i="107"/>
  <c r="Z78" i="107"/>
  <c r="AA76" i="107"/>
  <c r="Z76" i="107"/>
  <c r="O76" i="107"/>
  <c r="N76" i="107"/>
  <c r="AA58" i="107"/>
  <c r="Y58" i="107"/>
  <c r="X58" i="107"/>
  <c r="W58" i="107"/>
  <c r="V58" i="107"/>
  <c r="U58" i="107"/>
  <c r="T58" i="107"/>
  <c r="S58" i="107"/>
  <c r="R58" i="107"/>
  <c r="Q58" i="107"/>
  <c r="P58" i="107"/>
  <c r="O58" i="107"/>
  <c r="N58" i="107"/>
  <c r="Z57" i="107"/>
  <c r="Z56" i="107"/>
  <c r="Z55" i="107"/>
  <c r="Z54" i="107"/>
  <c r="Z53" i="107"/>
  <c r="Z52" i="107"/>
  <c r="Z51" i="107"/>
  <c r="Z50" i="107"/>
  <c r="Z49" i="107"/>
  <c r="AA47" i="107"/>
  <c r="Y47" i="107"/>
  <c r="X47" i="107"/>
  <c r="W47" i="107"/>
  <c r="V47" i="107"/>
  <c r="U47" i="107"/>
  <c r="T47" i="107"/>
  <c r="S47" i="107"/>
  <c r="R47" i="107"/>
  <c r="Q47" i="107"/>
  <c r="P47" i="107"/>
  <c r="O47" i="107"/>
  <c r="N47" i="107"/>
  <c r="Z46" i="107"/>
  <c r="Z45" i="107"/>
  <c r="Z44" i="107"/>
  <c r="Z43" i="107"/>
  <c r="Z42" i="107"/>
  <c r="Z41" i="107"/>
  <c r="Z40" i="107"/>
  <c r="Z39" i="107"/>
  <c r="Z38" i="107"/>
  <c r="Z37" i="107"/>
  <c r="Z36" i="107"/>
  <c r="Z35" i="107"/>
  <c r="Z34" i="107"/>
  <c r="Z33" i="107"/>
  <c r="Z32" i="107"/>
  <c r="Z31" i="107"/>
  <c r="Z30" i="107"/>
  <c r="Z29" i="107"/>
  <c r="Z28" i="107"/>
  <c r="Z27" i="107"/>
  <c r="Z26" i="107"/>
  <c r="Z25" i="107"/>
  <c r="Z24" i="107"/>
  <c r="Z23" i="107"/>
  <c r="Z22" i="107"/>
  <c r="Z21" i="107"/>
  <c r="Z20" i="107"/>
  <c r="Z19" i="107"/>
  <c r="Z18" i="107"/>
  <c r="Z17" i="107"/>
  <c r="Z16" i="107"/>
  <c r="C9" i="106"/>
  <c r="Z78" i="106"/>
  <c r="AA76" i="106"/>
  <c r="Z76" i="106"/>
  <c r="O76" i="106"/>
  <c r="N76" i="106"/>
  <c r="AA58" i="106"/>
  <c r="Y58" i="106"/>
  <c r="X58" i="106"/>
  <c r="W58" i="106"/>
  <c r="V58" i="106"/>
  <c r="U58" i="106"/>
  <c r="T58" i="106"/>
  <c r="S58" i="106"/>
  <c r="R58" i="106"/>
  <c r="Q58" i="106"/>
  <c r="P58" i="106"/>
  <c r="O58" i="106"/>
  <c r="N58" i="106"/>
  <c r="Z57" i="106"/>
  <c r="Z56" i="106"/>
  <c r="Z55" i="106"/>
  <c r="Z54" i="106"/>
  <c r="Z53" i="106"/>
  <c r="Z52" i="106"/>
  <c r="Z51" i="106"/>
  <c r="Z50" i="106"/>
  <c r="Z49" i="106"/>
  <c r="AA47" i="106"/>
  <c r="Y47" i="106"/>
  <c r="X47" i="106"/>
  <c r="W47" i="106"/>
  <c r="V47" i="106"/>
  <c r="U47" i="106"/>
  <c r="T47" i="106"/>
  <c r="S47" i="106"/>
  <c r="R47" i="106"/>
  <c r="Q47" i="106"/>
  <c r="P47" i="106"/>
  <c r="P80" i="106" s="1"/>
  <c r="O47" i="106"/>
  <c r="N47" i="106"/>
  <c r="Z46" i="106"/>
  <c r="Z45" i="106"/>
  <c r="Z44" i="106"/>
  <c r="Z43" i="106"/>
  <c r="Z42" i="106"/>
  <c r="Z41" i="106"/>
  <c r="Z40" i="106"/>
  <c r="Z39" i="106"/>
  <c r="Z38" i="106"/>
  <c r="Z37" i="106"/>
  <c r="Z36" i="106"/>
  <c r="Z35" i="106"/>
  <c r="Z34" i="106"/>
  <c r="Z33" i="106"/>
  <c r="Z32" i="106"/>
  <c r="Z31" i="106"/>
  <c r="Z30" i="106"/>
  <c r="Z29" i="106"/>
  <c r="Z28" i="106"/>
  <c r="Z27" i="106"/>
  <c r="Z26" i="106"/>
  <c r="Z25" i="106"/>
  <c r="Z24" i="106"/>
  <c r="Z23" i="106"/>
  <c r="Z22" i="106"/>
  <c r="Z21" i="106"/>
  <c r="Z20" i="106"/>
  <c r="Z19" i="106"/>
  <c r="Z18" i="106"/>
  <c r="Z17" i="106"/>
  <c r="Z16" i="106"/>
  <c r="C9" i="105"/>
  <c r="Z78" i="105"/>
  <c r="AA76" i="105"/>
  <c r="Z76" i="105"/>
  <c r="O76" i="105"/>
  <c r="N76" i="105"/>
  <c r="AA58" i="105"/>
  <c r="Y58" i="105"/>
  <c r="X58" i="105"/>
  <c r="W58" i="105"/>
  <c r="V58" i="105"/>
  <c r="U58" i="105"/>
  <c r="T58" i="105"/>
  <c r="S58" i="105"/>
  <c r="R58" i="105"/>
  <c r="Q58" i="105"/>
  <c r="P58" i="105"/>
  <c r="O58" i="105"/>
  <c r="N58" i="105"/>
  <c r="Z57" i="105"/>
  <c r="Z56" i="105"/>
  <c r="Z55" i="105"/>
  <c r="Z54" i="105"/>
  <c r="Z53" i="105"/>
  <c r="Z52" i="105"/>
  <c r="Z51" i="105"/>
  <c r="Z50" i="105"/>
  <c r="Z49" i="105"/>
  <c r="AA47" i="105"/>
  <c r="Y47" i="105"/>
  <c r="X47" i="105"/>
  <c r="W47" i="105"/>
  <c r="V47" i="105"/>
  <c r="U47" i="105"/>
  <c r="T47" i="105"/>
  <c r="S47" i="105"/>
  <c r="R47" i="105"/>
  <c r="Q47" i="105"/>
  <c r="P47" i="105"/>
  <c r="O47" i="105"/>
  <c r="N47" i="105"/>
  <c r="Z46" i="105"/>
  <c r="Z45" i="105"/>
  <c r="Z44" i="105"/>
  <c r="Z43" i="105"/>
  <c r="Z42" i="105"/>
  <c r="Z41" i="105"/>
  <c r="Z40" i="105"/>
  <c r="Z39" i="105"/>
  <c r="Z38" i="105"/>
  <c r="Z37" i="105"/>
  <c r="Z36" i="105"/>
  <c r="Z35" i="105"/>
  <c r="Z34" i="105"/>
  <c r="Z33" i="105"/>
  <c r="Z32" i="105"/>
  <c r="Z31" i="105"/>
  <c r="Z30" i="105"/>
  <c r="Z29" i="105"/>
  <c r="Z28" i="105"/>
  <c r="Z27" i="105"/>
  <c r="Z26" i="105"/>
  <c r="Z25" i="105"/>
  <c r="Z24" i="105"/>
  <c r="Z23" i="105"/>
  <c r="Z22" i="105"/>
  <c r="Z21" i="105"/>
  <c r="Z20" i="105"/>
  <c r="Z19" i="105"/>
  <c r="Z18" i="105"/>
  <c r="Z17" i="105"/>
  <c r="Z16" i="105"/>
  <c r="C9" i="103"/>
  <c r="Z78" i="103"/>
  <c r="AA76" i="103"/>
  <c r="Z76" i="103"/>
  <c r="O76" i="103"/>
  <c r="N76" i="103"/>
  <c r="AA58" i="103"/>
  <c r="Y58" i="103"/>
  <c r="X58" i="103"/>
  <c r="W58" i="103"/>
  <c r="V58" i="103"/>
  <c r="U58" i="103"/>
  <c r="T58" i="103"/>
  <c r="S58" i="103"/>
  <c r="R58" i="103"/>
  <c r="Q58" i="103"/>
  <c r="P58" i="103"/>
  <c r="O58" i="103"/>
  <c r="N58" i="103"/>
  <c r="Z57" i="103"/>
  <c r="Z56" i="103"/>
  <c r="Z55" i="103"/>
  <c r="Z54" i="103"/>
  <c r="Z53" i="103"/>
  <c r="Z52" i="103"/>
  <c r="Z51" i="103"/>
  <c r="Z50" i="103"/>
  <c r="Z49" i="103"/>
  <c r="AA47" i="103"/>
  <c r="Y47" i="103"/>
  <c r="X47" i="103"/>
  <c r="W47" i="103"/>
  <c r="V47" i="103"/>
  <c r="U47" i="103"/>
  <c r="T47" i="103"/>
  <c r="S47" i="103"/>
  <c r="R47" i="103"/>
  <c r="Q47" i="103"/>
  <c r="P47" i="103"/>
  <c r="O47" i="103"/>
  <c r="N47" i="103"/>
  <c r="Z46" i="103"/>
  <c r="Z45" i="103"/>
  <c r="Z44" i="103"/>
  <c r="Z43" i="103"/>
  <c r="Z42" i="103"/>
  <c r="Z41" i="103"/>
  <c r="Z40" i="103"/>
  <c r="Z39" i="103"/>
  <c r="Z38" i="103"/>
  <c r="Z37" i="103"/>
  <c r="Z36" i="103"/>
  <c r="Z35" i="103"/>
  <c r="Z34" i="103"/>
  <c r="Z33" i="103"/>
  <c r="Z32" i="103"/>
  <c r="Z31" i="103"/>
  <c r="Z30" i="103"/>
  <c r="Z29" i="103"/>
  <c r="Z28" i="103"/>
  <c r="Z27" i="103"/>
  <c r="Z26" i="103"/>
  <c r="Z25" i="103"/>
  <c r="Z24" i="103"/>
  <c r="Z23" i="103"/>
  <c r="Z22" i="103"/>
  <c r="Z21" i="103"/>
  <c r="Z20" i="103"/>
  <c r="Z19" i="103"/>
  <c r="Z18" i="103"/>
  <c r="Z17" i="103"/>
  <c r="Z16" i="103"/>
  <c r="C9" i="102"/>
  <c r="Z78" i="102"/>
  <c r="AA76" i="102"/>
  <c r="Z76" i="102"/>
  <c r="O76" i="102"/>
  <c r="N76" i="102"/>
  <c r="AA58" i="102"/>
  <c r="Y58" i="102"/>
  <c r="X58" i="102"/>
  <c r="W58" i="102"/>
  <c r="V58" i="102"/>
  <c r="U58" i="102"/>
  <c r="T58" i="102"/>
  <c r="S58" i="102"/>
  <c r="R58" i="102"/>
  <c r="Q58" i="102"/>
  <c r="P58" i="102"/>
  <c r="O58" i="102"/>
  <c r="N58" i="102"/>
  <c r="Z57" i="102"/>
  <c r="Z56" i="102"/>
  <c r="Z55" i="102"/>
  <c r="Z54" i="102"/>
  <c r="Z53" i="102"/>
  <c r="Z52" i="102"/>
  <c r="Z51" i="102"/>
  <c r="Z50" i="102"/>
  <c r="Z49" i="102"/>
  <c r="AA47" i="102"/>
  <c r="Y47" i="102"/>
  <c r="X47" i="102"/>
  <c r="W47" i="102"/>
  <c r="V47" i="102"/>
  <c r="U47" i="102"/>
  <c r="T47" i="102"/>
  <c r="S47" i="102"/>
  <c r="R47" i="102"/>
  <c r="Q47" i="102"/>
  <c r="P47" i="102"/>
  <c r="O47" i="102"/>
  <c r="N47" i="102"/>
  <c r="Z46" i="102"/>
  <c r="Z45" i="102"/>
  <c r="Z44" i="102"/>
  <c r="Z43" i="102"/>
  <c r="Z42" i="102"/>
  <c r="Z41" i="102"/>
  <c r="Z40" i="102"/>
  <c r="Z39" i="102"/>
  <c r="Z38" i="102"/>
  <c r="Z37" i="102"/>
  <c r="Z36" i="102"/>
  <c r="Z35" i="102"/>
  <c r="Z34" i="102"/>
  <c r="Z33" i="102"/>
  <c r="Z32" i="102"/>
  <c r="Z31" i="102"/>
  <c r="Z30" i="102"/>
  <c r="Z29" i="102"/>
  <c r="Z28" i="102"/>
  <c r="Z27" i="102"/>
  <c r="Z26" i="102"/>
  <c r="Z25" i="102"/>
  <c r="Z24" i="102"/>
  <c r="Z23" i="102"/>
  <c r="Z22" i="102"/>
  <c r="Z21" i="102"/>
  <c r="Z20" i="102"/>
  <c r="Z19" i="102"/>
  <c r="Z18" i="102"/>
  <c r="Z17" i="102"/>
  <c r="Z16" i="102"/>
  <c r="C9" i="101"/>
  <c r="Z78" i="101"/>
  <c r="AA76" i="101"/>
  <c r="Z76" i="101"/>
  <c r="O76" i="101"/>
  <c r="N76" i="101"/>
  <c r="AA58" i="101"/>
  <c r="Y58" i="101"/>
  <c r="X58" i="101"/>
  <c r="W58" i="101"/>
  <c r="V58" i="101"/>
  <c r="U58" i="101"/>
  <c r="T58" i="101"/>
  <c r="S58" i="101"/>
  <c r="R58" i="101"/>
  <c r="Q58" i="101"/>
  <c r="P58" i="101"/>
  <c r="O58" i="101"/>
  <c r="N58" i="101"/>
  <c r="Z57" i="101"/>
  <c r="Z56" i="101"/>
  <c r="Z55" i="101"/>
  <c r="Z54" i="101"/>
  <c r="Z53" i="101"/>
  <c r="Z52" i="101"/>
  <c r="Z51" i="101"/>
  <c r="Z50" i="101"/>
  <c r="Z49" i="101"/>
  <c r="AA47" i="101"/>
  <c r="Y47" i="101"/>
  <c r="X47" i="101"/>
  <c r="W47" i="101"/>
  <c r="V47" i="101"/>
  <c r="U47" i="101"/>
  <c r="T47" i="101"/>
  <c r="S47" i="101"/>
  <c r="R47" i="101"/>
  <c r="Q47" i="101"/>
  <c r="P47" i="101"/>
  <c r="O47" i="101"/>
  <c r="N47" i="101"/>
  <c r="Z46" i="101"/>
  <c r="Z45" i="101"/>
  <c r="Z44" i="101"/>
  <c r="Z43" i="101"/>
  <c r="Z42" i="101"/>
  <c r="Z41" i="101"/>
  <c r="Z40" i="101"/>
  <c r="Z39" i="101"/>
  <c r="Z38" i="101"/>
  <c r="Z37" i="101"/>
  <c r="Z36" i="101"/>
  <c r="Z35" i="101"/>
  <c r="Z34" i="101"/>
  <c r="Z33" i="101"/>
  <c r="Z32" i="101"/>
  <c r="Z31" i="101"/>
  <c r="Z30" i="101"/>
  <c r="Z29" i="101"/>
  <c r="Z28" i="101"/>
  <c r="Z27" i="101"/>
  <c r="Z26" i="101"/>
  <c r="Z25" i="101"/>
  <c r="Z24" i="101"/>
  <c r="Z23" i="101"/>
  <c r="Z22" i="101"/>
  <c r="Z21" i="101"/>
  <c r="Z20" i="101"/>
  <c r="Z19" i="101"/>
  <c r="Z18" i="101"/>
  <c r="Z17" i="101"/>
  <c r="Z16" i="101"/>
  <c r="C9" i="100"/>
  <c r="Z78" i="100"/>
  <c r="AA76" i="100"/>
  <c r="Z76" i="100"/>
  <c r="O76" i="100"/>
  <c r="N76" i="100"/>
  <c r="AA58" i="100"/>
  <c r="Y58" i="100"/>
  <c r="X58" i="100"/>
  <c r="W58" i="100"/>
  <c r="V58" i="100"/>
  <c r="U58" i="100"/>
  <c r="T58" i="100"/>
  <c r="S58" i="100"/>
  <c r="R58" i="100"/>
  <c r="Q58" i="100"/>
  <c r="P58" i="100"/>
  <c r="O58" i="100"/>
  <c r="N58" i="100"/>
  <c r="Z57" i="100"/>
  <c r="Z56" i="100"/>
  <c r="Z55" i="100"/>
  <c r="Z54" i="100"/>
  <c r="Z53" i="100"/>
  <c r="Z52" i="100"/>
  <c r="Z51" i="100"/>
  <c r="Z50" i="100"/>
  <c r="Z49" i="100"/>
  <c r="AA47" i="100"/>
  <c r="Y47" i="100"/>
  <c r="X47" i="100"/>
  <c r="W47" i="100"/>
  <c r="V47" i="100"/>
  <c r="U47" i="100"/>
  <c r="T47" i="100"/>
  <c r="S47" i="100"/>
  <c r="R47" i="100"/>
  <c r="Q47" i="100"/>
  <c r="P47" i="100"/>
  <c r="O47" i="100"/>
  <c r="N47" i="100"/>
  <c r="Z46" i="100"/>
  <c r="Z45" i="100"/>
  <c r="Z44" i="100"/>
  <c r="Z43" i="100"/>
  <c r="Z42" i="100"/>
  <c r="Z41" i="100"/>
  <c r="Z40" i="100"/>
  <c r="Z39" i="100"/>
  <c r="Z38" i="100"/>
  <c r="Z37" i="100"/>
  <c r="Z36" i="100"/>
  <c r="Z35" i="100"/>
  <c r="Z34" i="100"/>
  <c r="Z33" i="100"/>
  <c r="Z32" i="100"/>
  <c r="Z31" i="100"/>
  <c r="Z30" i="100"/>
  <c r="Z29" i="100"/>
  <c r="Z28" i="100"/>
  <c r="Z27" i="100"/>
  <c r="Z26" i="100"/>
  <c r="Z25" i="100"/>
  <c r="Z24" i="100"/>
  <c r="Z23" i="100"/>
  <c r="Z22" i="100"/>
  <c r="Z21" i="100"/>
  <c r="Z20" i="100"/>
  <c r="Z19" i="100"/>
  <c r="Z18" i="100"/>
  <c r="Z17" i="100"/>
  <c r="Z16" i="100"/>
  <c r="C9" i="99"/>
  <c r="Z78" i="99"/>
  <c r="AA76" i="99"/>
  <c r="Z76" i="99"/>
  <c r="O76" i="99"/>
  <c r="N76" i="99"/>
  <c r="AA58" i="99"/>
  <c r="Y58" i="99"/>
  <c r="X58" i="99"/>
  <c r="W58" i="99"/>
  <c r="V58" i="99"/>
  <c r="U58" i="99"/>
  <c r="T58" i="99"/>
  <c r="S58" i="99"/>
  <c r="R58" i="99"/>
  <c r="Q58" i="99"/>
  <c r="P58" i="99"/>
  <c r="O58" i="99"/>
  <c r="N58" i="99"/>
  <c r="Z57" i="99"/>
  <c r="Z56" i="99"/>
  <c r="Z55" i="99"/>
  <c r="Z54" i="99"/>
  <c r="Z53" i="99"/>
  <c r="Z52" i="99"/>
  <c r="Z51" i="99"/>
  <c r="Z50" i="99"/>
  <c r="Z49" i="99"/>
  <c r="AA47" i="99"/>
  <c r="Y47" i="99"/>
  <c r="X47" i="99"/>
  <c r="W47" i="99"/>
  <c r="V47" i="99"/>
  <c r="U47" i="99"/>
  <c r="T47" i="99"/>
  <c r="S47" i="99"/>
  <c r="R47" i="99"/>
  <c r="Q47" i="99"/>
  <c r="P47" i="99"/>
  <c r="O47" i="99"/>
  <c r="N47" i="99"/>
  <c r="Z46" i="99"/>
  <c r="Z45" i="99"/>
  <c r="Z44" i="99"/>
  <c r="Z43" i="99"/>
  <c r="Z42" i="99"/>
  <c r="Z41" i="99"/>
  <c r="Z40" i="99"/>
  <c r="Z39" i="99"/>
  <c r="Z38" i="99"/>
  <c r="Z37" i="99"/>
  <c r="Z36" i="99"/>
  <c r="Z35" i="99"/>
  <c r="Z34" i="99"/>
  <c r="Z33" i="99"/>
  <c r="Z32" i="99"/>
  <c r="Z31" i="99"/>
  <c r="Z30" i="99"/>
  <c r="Z29" i="99"/>
  <c r="Z28" i="99"/>
  <c r="Z27" i="99"/>
  <c r="Z26" i="99"/>
  <c r="Z25" i="99"/>
  <c r="Z24" i="99"/>
  <c r="Z23" i="99"/>
  <c r="Z22" i="99"/>
  <c r="Z21" i="99"/>
  <c r="Z20" i="99"/>
  <c r="Z19" i="99"/>
  <c r="Z18" i="99"/>
  <c r="Z17" i="99"/>
  <c r="Z16" i="99"/>
  <c r="Z35" i="61"/>
  <c r="Z36" i="61"/>
  <c r="Z37" i="61"/>
  <c r="Z38" i="61"/>
  <c r="Z39" i="61"/>
  <c r="Z40" i="61"/>
  <c r="Z41" i="61"/>
  <c r="Z42" i="61"/>
  <c r="Z80" i="108" l="1"/>
  <c r="K8" i="2" s="1"/>
  <c r="N80" i="101"/>
  <c r="R80" i="101"/>
  <c r="V80" i="101"/>
  <c r="N80" i="102"/>
  <c r="R80" i="102"/>
  <c r="V80" i="102"/>
  <c r="P80" i="105"/>
  <c r="T80" i="105"/>
  <c r="X80" i="105"/>
  <c r="N80" i="106"/>
  <c r="R80" i="106"/>
  <c r="V80" i="106"/>
  <c r="S80" i="99"/>
  <c r="W80" i="99"/>
  <c r="Z58" i="99"/>
  <c r="S80" i="100"/>
  <c r="W80" i="100"/>
  <c r="Z58" i="100"/>
  <c r="S80" i="101"/>
  <c r="W80" i="101"/>
  <c r="Z58" i="101"/>
  <c r="S80" i="102"/>
  <c r="W80" i="102"/>
  <c r="Z58" i="102"/>
  <c r="S80" i="103"/>
  <c r="W80" i="103"/>
  <c r="Z58" i="103"/>
  <c r="Z47" i="105"/>
  <c r="S80" i="105"/>
  <c r="W80" i="105"/>
  <c r="Z58" i="105"/>
  <c r="Z47" i="106"/>
  <c r="Z80" i="106" s="1"/>
  <c r="M8" i="2" s="1"/>
  <c r="S80" i="106"/>
  <c r="W80" i="106"/>
  <c r="Z58" i="106"/>
  <c r="Z47" i="107"/>
  <c r="S80" i="107"/>
  <c r="W80" i="107"/>
  <c r="Z58" i="107"/>
  <c r="Z47" i="100"/>
  <c r="P80" i="100"/>
  <c r="T80" i="100"/>
  <c r="X80" i="100"/>
  <c r="Y82" i="108"/>
  <c r="Q82" i="108"/>
  <c r="O82" i="108"/>
  <c r="S82" i="108"/>
  <c r="Z47" i="103"/>
  <c r="Z80" i="103" s="1"/>
  <c r="J8" i="2" s="1"/>
  <c r="P80" i="103"/>
  <c r="T80" i="103"/>
  <c r="X80" i="103"/>
  <c r="Z47" i="102"/>
  <c r="Z47" i="101"/>
  <c r="Z80" i="101" s="1"/>
  <c r="H8" i="2" s="1"/>
  <c r="Z47" i="99"/>
  <c r="P80" i="99"/>
  <c r="T80" i="99"/>
  <c r="X80" i="99"/>
  <c r="Q80" i="99"/>
  <c r="U80" i="99"/>
  <c r="Y80" i="99"/>
  <c r="Q80" i="100"/>
  <c r="U80" i="100"/>
  <c r="Y80" i="100"/>
  <c r="Q80" i="101"/>
  <c r="U80" i="101"/>
  <c r="Y80" i="101"/>
  <c r="Q80" i="102"/>
  <c r="U80" i="102"/>
  <c r="Y80" i="102"/>
  <c r="Q80" i="103"/>
  <c r="U80" i="103"/>
  <c r="Y80" i="103"/>
  <c r="Q80" i="105"/>
  <c r="U80" i="105"/>
  <c r="Y80" i="105"/>
  <c r="Q80" i="106"/>
  <c r="U80" i="106"/>
  <c r="Y80" i="106"/>
  <c r="Q80" i="107"/>
  <c r="U80" i="107"/>
  <c r="Y80" i="107"/>
  <c r="U82" i="108"/>
  <c r="W82" i="108"/>
  <c r="O80" i="99"/>
  <c r="O80" i="100"/>
  <c r="O80" i="101"/>
  <c r="O80" i="102"/>
  <c r="O80" i="103"/>
  <c r="O80" i="105"/>
  <c r="O80" i="106"/>
  <c r="P80" i="107"/>
  <c r="T80" i="107"/>
  <c r="X80" i="107"/>
  <c r="O80" i="107"/>
  <c r="N80" i="99"/>
  <c r="R80" i="99"/>
  <c r="V80" i="99"/>
  <c r="AA80" i="99"/>
  <c r="W82" i="99" s="1"/>
  <c r="N80" i="100"/>
  <c r="R80" i="100"/>
  <c r="V80" i="100"/>
  <c r="AA80" i="100"/>
  <c r="G6" i="2" s="1"/>
  <c r="P80" i="101"/>
  <c r="T80" i="101"/>
  <c r="X80" i="101"/>
  <c r="AA80" i="101"/>
  <c r="H6" i="2" s="1"/>
  <c r="P80" i="102"/>
  <c r="T80" i="102"/>
  <c r="X80" i="102"/>
  <c r="AA80" i="102"/>
  <c r="I6" i="2" s="1"/>
  <c r="N80" i="103"/>
  <c r="R80" i="103"/>
  <c r="V80" i="103"/>
  <c r="AA80" i="103"/>
  <c r="J6" i="2" s="1"/>
  <c r="N80" i="105"/>
  <c r="R80" i="105"/>
  <c r="V80" i="105"/>
  <c r="AA80" i="105"/>
  <c r="L6" i="2" s="1"/>
  <c r="T80" i="106"/>
  <c r="X80" i="106"/>
  <c r="AA80" i="106"/>
  <c r="M6" i="2" s="1"/>
  <c r="N80" i="107"/>
  <c r="R80" i="107"/>
  <c r="V80" i="107"/>
  <c r="AA80" i="107"/>
  <c r="N6" i="2" s="1"/>
  <c r="W82" i="105"/>
  <c r="S82" i="105"/>
  <c r="N76" i="61"/>
  <c r="C9" i="61"/>
  <c r="Z16" i="61"/>
  <c r="O82" i="106" l="1"/>
  <c r="U82" i="105"/>
  <c r="S82" i="106"/>
  <c r="O82" i="107"/>
  <c r="Q82" i="105"/>
  <c r="Q82" i="106"/>
  <c r="Q82" i="107"/>
  <c r="Y82" i="106"/>
  <c r="Y82" i="107"/>
  <c r="Y82" i="100"/>
  <c r="Q82" i="100"/>
  <c r="U82" i="100"/>
  <c r="S82" i="100"/>
  <c r="W82" i="100"/>
  <c r="O82" i="103"/>
  <c r="S82" i="103"/>
  <c r="U82" i="103"/>
  <c r="Y82" i="102"/>
  <c r="S82" i="102"/>
  <c r="U82" i="102"/>
  <c r="W82" i="102"/>
  <c r="Q82" i="102"/>
  <c r="Y82" i="101"/>
  <c r="Q82" i="99"/>
  <c r="S82" i="99"/>
  <c r="U82" i="99"/>
  <c r="Z80" i="99"/>
  <c r="F8" i="2" s="1"/>
  <c r="Z80" i="102"/>
  <c r="I8" i="2" s="1"/>
  <c r="Z80" i="107"/>
  <c r="N8" i="2" s="1"/>
  <c r="Z80" i="105"/>
  <c r="L8" i="2" s="1"/>
  <c r="U82" i="106"/>
  <c r="W82" i="106"/>
  <c r="S82" i="107"/>
  <c r="Y82" i="99"/>
  <c r="Z80" i="100"/>
  <c r="G8" i="2" s="1"/>
  <c r="O82" i="100"/>
  <c r="O82" i="102"/>
  <c r="Q82" i="103"/>
  <c r="W82" i="103"/>
  <c r="Y82" i="105"/>
  <c r="U82" i="101"/>
  <c r="Q82" i="101"/>
  <c r="S82" i="101"/>
  <c r="W82" i="101"/>
  <c r="O82" i="101"/>
  <c r="Y82" i="103"/>
  <c r="O82" i="105"/>
  <c r="U82" i="107"/>
  <c r="W82" i="107"/>
  <c r="O82" i="99"/>
  <c r="F6" i="2"/>
  <c r="G11" i="2"/>
  <c r="J16" i="2"/>
  <c r="J15" i="2"/>
  <c r="J14" i="2"/>
  <c r="J13" i="2"/>
  <c r="J12" i="2"/>
  <c r="J11" i="2"/>
  <c r="G12" i="2"/>
  <c r="G13" i="2"/>
  <c r="L13" i="2" s="1"/>
  <c r="G14" i="2"/>
  <c r="G15" i="2"/>
  <c r="G16" i="2"/>
  <c r="L16" i="2" l="1"/>
  <c r="L12" i="2"/>
  <c r="L15" i="2"/>
  <c r="L14" i="2"/>
  <c r="L11" i="2"/>
  <c r="Z17" i="61"/>
  <c r="Z18" i="61"/>
  <c r="Z19" i="61"/>
  <c r="Z20" i="61"/>
  <c r="Z21" i="61"/>
  <c r="Z22" i="61"/>
  <c r="Z23" i="61"/>
  <c r="Z24" i="61"/>
  <c r="Z25" i="61"/>
  <c r="Z26" i="61"/>
  <c r="Z27" i="61"/>
  <c r="Z28" i="61"/>
  <c r="Z29" i="61"/>
  <c r="Z30" i="61"/>
  <c r="Z31" i="61"/>
  <c r="Z32" i="61"/>
  <c r="Z33" i="61"/>
  <c r="Z34" i="61"/>
  <c r="Z43" i="61"/>
  <c r="Z44" i="61"/>
  <c r="Z45" i="61"/>
  <c r="Z46" i="61"/>
  <c r="AA76" i="61" l="1"/>
  <c r="AA58" i="61"/>
  <c r="Y58" i="61"/>
  <c r="X58" i="61"/>
  <c r="W58" i="61"/>
  <c r="V58" i="61"/>
  <c r="U58" i="61"/>
  <c r="T58" i="61"/>
  <c r="S58" i="61"/>
  <c r="R58" i="61"/>
  <c r="Q58" i="61"/>
  <c r="P58" i="61"/>
  <c r="O58" i="61"/>
  <c r="N58" i="61"/>
  <c r="Z78" i="61"/>
  <c r="Z76" i="61"/>
  <c r="Z57" i="61"/>
  <c r="Z56" i="61"/>
  <c r="Z55" i="61"/>
  <c r="Z54" i="61"/>
  <c r="Z53" i="61"/>
  <c r="Z52" i="61"/>
  <c r="Z51" i="61"/>
  <c r="Z50" i="61"/>
  <c r="Z49" i="61"/>
  <c r="X47" i="61"/>
  <c r="X80" i="61" s="1"/>
  <c r="V47" i="61"/>
  <c r="V80" i="61" s="1"/>
  <c r="T47" i="61"/>
  <c r="T80" i="61" s="1"/>
  <c r="R47" i="61"/>
  <c r="R80" i="61" s="1"/>
  <c r="P47" i="61"/>
  <c r="P80" i="61" s="1"/>
  <c r="O47" i="61"/>
  <c r="N47" i="61"/>
  <c r="N80" i="61" l="1"/>
  <c r="Z58" i="61"/>
  <c r="Z47" i="61"/>
  <c r="Z80" i="61" l="1"/>
  <c r="E8" i="2" s="1"/>
  <c r="D7" i="2"/>
  <c r="D5" i="2"/>
  <c r="I17" i="2" l="1"/>
  <c r="G57" i="5" l="1"/>
  <c r="G58" i="5"/>
  <c r="G59" i="5"/>
  <c r="G60" i="5"/>
  <c r="G61" i="5"/>
  <c r="G62" i="5"/>
  <c r="G56" i="5"/>
  <c r="E61" i="5"/>
  <c r="E57" i="5"/>
  <c r="E58" i="5"/>
  <c r="E59" i="5"/>
  <c r="E60" i="5"/>
  <c r="E56" i="5"/>
  <c r="E67" i="5"/>
  <c r="E68" i="5"/>
  <c r="E69" i="5"/>
  <c r="E70" i="5"/>
  <c r="E71" i="5"/>
  <c r="E72" i="5"/>
  <c r="E73" i="5"/>
  <c r="E74" i="5"/>
  <c r="E75" i="5"/>
  <c r="E76" i="5"/>
  <c r="E77" i="5"/>
  <c r="E78" i="5"/>
  <c r="E79" i="5"/>
  <c r="E80" i="5"/>
  <c r="E81" i="5"/>
  <c r="E82" i="5"/>
  <c r="E83" i="5"/>
  <c r="E84" i="5"/>
  <c r="E85" i="5"/>
  <c r="E86" i="5"/>
  <c r="E87" i="5"/>
  <c r="E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66" i="5"/>
  <c r="D8" i="2" l="1"/>
  <c r="F17" i="2"/>
  <c r="H17" i="2" l="1"/>
  <c r="J17" i="2" s="1"/>
  <c r="E17" i="2"/>
  <c r="G17" i="2" s="1"/>
  <c r="L17" i="2" l="1"/>
  <c r="O76" i="61" l="1"/>
  <c r="O80" i="61" s="1"/>
  <c r="W47" i="61" l="1"/>
  <c r="W80" i="61" s="1"/>
  <c r="S47" i="61"/>
  <c r="S80" i="61" s="1"/>
  <c r="Y47" i="61"/>
  <c r="Y80" i="61" s="1"/>
  <c r="AA26" i="61"/>
  <c r="U47" i="61"/>
  <c r="U80" i="61" s="1"/>
  <c r="AA25" i="61"/>
  <c r="AA24" i="61"/>
  <c r="AA16" i="61" l="1"/>
  <c r="Q47" i="61"/>
  <c r="Q80" i="61" s="1"/>
  <c r="AA17" i="61"/>
  <c r="AA18" i="61"/>
  <c r="AA19" i="61"/>
  <c r="AA20" i="61"/>
  <c r="AA21" i="61"/>
  <c r="AA22" i="61"/>
  <c r="AA23" i="61"/>
  <c r="AA47" i="61" l="1"/>
  <c r="AA80" i="61" s="1"/>
  <c r="Q82" i="61" s="1"/>
  <c r="W82" i="61" l="1"/>
  <c r="O82" i="61"/>
  <c r="U82" i="61"/>
  <c r="S82" i="61"/>
  <c r="Y82" i="61"/>
  <c r="E6" i="2"/>
  <c r="D6" i="2" s="1"/>
</calcChain>
</file>

<file path=xl/sharedStrings.xml><?xml version="1.0" encoding="utf-8"?>
<sst xmlns="http://schemas.openxmlformats.org/spreadsheetml/2006/main" count="2049" uniqueCount="573">
  <si>
    <t>Title:</t>
  </si>
  <si>
    <t>Company Representative:</t>
  </si>
  <si>
    <t>CDM Plan Summary</t>
  </si>
  <si>
    <t>Program Year</t>
  </si>
  <si>
    <t>Ratio</t>
  </si>
  <si>
    <t>a.</t>
  </si>
  <si>
    <t>b.</t>
  </si>
  <si>
    <t>c.</t>
  </si>
  <si>
    <t>d.</t>
  </si>
  <si>
    <t>f.</t>
  </si>
  <si>
    <t>Funding Mechanism</t>
  </si>
  <si>
    <t>LDC Names</t>
  </si>
  <si>
    <t>Residential</t>
  </si>
  <si>
    <t>Low-income</t>
  </si>
  <si>
    <t>Small business</t>
  </si>
  <si>
    <t>Commercial</t>
  </si>
  <si>
    <t>Agricultural</t>
  </si>
  <si>
    <t>Industrial</t>
  </si>
  <si>
    <t>On-reserve First Nation</t>
  </si>
  <si>
    <t>Total 2015 - 2020</t>
  </si>
  <si>
    <t>Option</t>
  </si>
  <si>
    <t>Program Type</t>
  </si>
  <si>
    <t>Program Types</t>
  </si>
  <si>
    <t>Regional</t>
  </si>
  <si>
    <t>Local</t>
  </si>
  <si>
    <t>Customer Segments</t>
  </si>
  <si>
    <t>Low Income</t>
  </si>
  <si>
    <t>Small Business</t>
  </si>
  <si>
    <t>End Use</t>
  </si>
  <si>
    <t>Measures</t>
  </si>
  <si>
    <t>Elements of Prog. Delivery</t>
  </si>
  <si>
    <t>Marketing</t>
  </si>
  <si>
    <t>Direct Install</t>
  </si>
  <si>
    <t>Approach to Coordination</t>
  </si>
  <si>
    <t>Joint Procurement of Single Vendor</t>
  </si>
  <si>
    <t>Benefits ($)</t>
  </si>
  <si>
    <t>Delivery Methods</t>
  </si>
  <si>
    <t>Atikokan Hydro Inc.</t>
  </si>
  <si>
    <t>Attawapiskat Power Corporation</t>
  </si>
  <si>
    <t>Bluewater Power Distribution Corporation</t>
  </si>
  <si>
    <t>Brant County Power Inc.</t>
  </si>
  <si>
    <t>Brantford Power Inc.</t>
  </si>
  <si>
    <t>Burlington Hydro Inc.</t>
  </si>
  <si>
    <t>Cambridge and North Dumfries Hydro Inc.</t>
  </si>
  <si>
    <t>Canadian Niagara Power Inc.</t>
  </si>
  <si>
    <t>Centre Wellington Hydro Ltd.</t>
  </si>
  <si>
    <t>Chapleau Public Utilities Corporation</t>
  </si>
  <si>
    <t>COLLUS PowerStream Corp.</t>
  </si>
  <si>
    <t>Cooperative Hydro Embrun Inc.</t>
  </si>
  <si>
    <t>E.L.K. Energy Inc.</t>
  </si>
  <si>
    <t>Enersource Hydro Mississauga Inc.</t>
  </si>
  <si>
    <t>Entegrus Powerlines Inc.</t>
  </si>
  <si>
    <t>EnWin Utilities Ltd.</t>
  </si>
  <si>
    <t>Erie Thames Powerlines Corporation</t>
  </si>
  <si>
    <t>Espanola Regional Hydro Distribution Corporation</t>
  </si>
  <si>
    <t>Essex Powerlines Corporation</t>
  </si>
  <si>
    <t>Festival Hydro Inc.</t>
  </si>
  <si>
    <t>Fort Frances Power Corporation</t>
  </si>
  <si>
    <t>Fort Albany Power Corporation</t>
  </si>
  <si>
    <t>Greater Sudbury Hydro Inc.</t>
  </si>
  <si>
    <t>Grimsby Power Incorporated</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</si>
  <si>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</si>
  <si>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</si>
  <si>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</si>
  <si>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</si>
  <si>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</si>
  <si>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</si>
  <si>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</si>
  <si>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</si>
  <si>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</si>
  <si>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</si>
  <si>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Innisfil Hydro Distribution Systems Limited</t>
  </si>
  <si>
    <t>Kenora Hydro Electric Corporation Ltd.</t>
  </si>
  <si>
    <t>Kashechewan Power Corporation</t>
  </si>
  <si>
    <t>Kingston Hydro Corporation</t>
  </si>
  <si>
    <t>Kitchener-Wilmot Hydro Inc.</t>
  </si>
  <si>
    <t>Lakefront Utilities Inc.</t>
  </si>
  <si>
    <t>Lakeland Power Distribution Ltd.</t>
  </si>
  <si>
    <t>London Hydro Inc.</t>
  </si>
  <si>
    <t>Midland Power Utility Corporation</t>
  </si>
  <si>
    <t>Milton Hydro Distribution Inc.</t>
  </si>
  <si>
    <t>Newmarket-Tay Power Distribution Ltd.</t>
  </si>
  <si>
    <t>Niagara Peninsula Energy Inc.</t>
  </si>
  <si>
    <t>Niagara-on-the-Lake Hydro Inc.</t>
  </si>
  <si>
    <t>Norfolk Power Distribution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</si>
  <si>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</si>
  <si>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</si>
  <si>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</si>
  <si>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</si>
  <si>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</si>
  <si>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</si>
  <si>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</si>
  <si>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Parry Sound Power Corporation</t>
  </si>
  <si>
    <t>Peterborough Distribution Incorporated</t>
  </si>
  <si>
    <t>PowerStream Inc.</t>
  </si>
  <si>
    <t>PUC Distribution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</si>
  <si>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</si>
  <si>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</si>
  <si>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</si>
  <si>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</si>
  <si>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</si>
  <si>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</si>
  <si>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</si>
  <si>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</si>
  <si>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</si>
  <si>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</si>
  <si>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</si>
  <si>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</si>
  <si>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</si>
  <si>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</si>
  <si>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</si>
  <si>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</si>
  <si>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Other</t>
  </si>
  <si>
    <t>Upstream Rebate</t>
  </si>
  <si>
    <t>Call Centre</t>
  </si>
  <si>
    <t>Coupon Fulfillment</t>
  </si>
  <si>
    <t>Application Settlement</t>
  </si>
  <si>
    <t>Bill Credit</t>
  </si>
  <si>
    <t>Customer Incentive (Application/Form)</t>
  </si>
  <si>
    <t>Instant Rebate (No form/application)</t>
  </si>
  <si>
    <t xml:space="preserve">Educational </t>
  </si>
  <si>
    <t>Contractor / Channel Partner</t>
  </si>
  <si>
    <t>Upstream / Manufacturer</t>
  </si>
  <si>
    <t>Customer Incentive (Application)</t>
  </si>
  <si>
    <t>Instant Rebate (No Form or Application)</t>
  </si>
  <si>
    <t>Channel Support / Training</t>
  </si>
  <si>
    <t>Information Systems</t>
  </si>
  <si>
    <t>Educational</t>
  </si>
  <si>
    <t>Third Party Delivery Agent</t>
  </si>
  <si>
    <t>Sharing Delivery Agent</t>
  </si>
  <si>
    <t>Joint Media Buys</t>
  </si>
  <si>
    <t>Sharing of Energy Managers</t>
  </si>
  <si>
    <t>Costs ($)</t>
  </si>
  <si>
    <t>ALL OFF SWITCH</t>
  </si>
  <si>
    <t>CENTRAL AIR CONDITIONER</t>
  </si>
  <si>
    <t>CENTRAL AIR CONDITIONERS - PROPER SIZING</t>
  </si>
  <si>
    <t>CLOTHESLINES</t>
  </si>
  <si>
    <t>COLD WATER CLOTHES WASHING</t>
  </si>
  <si>
    <t xml:space="preserve">CONVECTION OVEN                                                                                     </t>
  </si>
  <si>
    <t>CREEP HEAT CONTROLLER</t>
  </si>
  <si>
    <t>DIMMABLE SELF-BALLASTED CFL - ALL STYLES</t>
  </si>
  <si>
    <t>DIMMER SWITCH</t>
  </si>
  <si>
    <t>DIMMER SWITCH (HARD-WIRED)</t>
  </si>
  <si>
    <t>DOMESTIC WATER HEATER</t>
  </si>
  <si>
    <t>DOUBLE CREEP HEAT PAD</t>
  </si>
  <si>
    <t>DRAIN WATER HEAT RECOVERY</t>
  </si>
  <si>
    <t>DUAL AND NATURAL EXHAUST VENTILATION SYSTEM</t>
  </si>
  <si>
    <t xml:space="preserve">DUAL SPEED POOL PUMP MOTORS                                                                         </t>
  </si>
  <si>
    <t>DUCT SEALING</t>
  </si>
  <si>
    <t>EFFICIENT AERATORS</t>
  </si>
  <si>
    <t xml:space="preserve">EFFICIENT SHOWERHEAD </t>
  </si>
  <si>
    <t>ELECTRIC FURNACE WITH ECM</t>
  </si>
  <si>
    <t>ELECTRIC FURNACE WITH ECM (CONTINUOUS FAN USAGE)</t>
  </si>
  <si>
    <t>ELECTRONIC OR DIGITAL HID BALLASTS</t>
  </si>
  <si>
    <t>ENERGY EFFICIENT TELEVISION</t>
  </si>
  <si>
    <t>ENERGY STAR QUALIFIED LED</t>
  </si>
  <si>
    <t>ENERGY STAR QUALIFIED LIGHT FIXTURE - 1 OR 2 SOCKETS</t>
  </si>
  <si>
    <t>ENERGY STAR QUALIFIED LIGHT FIXTURE - 3 OR MORE SOCKETS</t>
  </si>
  <si>
    <t>ENERGY STAR QUALIFIED RECESSED LIGHTING- LED</t>
  </si>
  <si>
    <t>ENERGY STAR QUALIFIED UNDER THE COUNTER LIGHTING</t>
  </si>
  <si>
    <t>ENERGY STAR® BATTERY CHARGERS</t>
  </si>
  <si>
    <t>ENERGY STAR® CEILING FAN</t>
  </si>
  <si>
    <t>ENERGY STAR® CENTRAL AIR CONDITIONER</t>
  </si>
  <si>
    <t>ENERGY STAR® CLOTHES WASHER</t>
  </si>
  <si>
    <t>ENERGY STAR® DEHUMIDIFIER</t>
  </si>
  <si>
    <t>ENERGY STAR® DISHWASHER</t>
  </si>
  <si>
    <t xml:space="preserve">ENERGY STAR® DISHWASHER                                                                             </t>
  </si>
  <si>
    <t xml:space="preserve">ENERGY STAR® FREEZER                                                                                </t>
  </si>
  <si>
    <t>ENERGY STAR® LED LAMPS - MR16 GU5.3 BASE</t>
  </si>
  <si>
    <t>ENERGY STAR® LED LAMPS - OMNIDIRECTIONAL A SHAPE OR WET LOCATION RATED PAR</t>
  </si>
  <si>
    <t>ENERGY STAR® LED LAMPS - PAR16 OR MR16 GU10 BASE</t>
  </si>
  <si>
    <t>ENERGY STAR® LED LIGHT BULB</t>
  </si>
  <si>
    <t xml:space="preserve">ENERGY STAR® LED PAR16/20/30/38 LAMPS E26 BASE </t>
  </si>
  <si>
    <t>ENERGY STAR® LED RECESSED DOWNLIGHTS</t>
  </si>
  <si>
    <t>ENERGY STAR® QUALIFIED A/V EQUIPMENT</t>
  </si>
  <si>
    <t xml:space="preserve">ENERGY STAR® QUALIFIED COMPACT FLUORESCENT LAMPS </t>
  </si>
  <si>
    <t>ENERGY STAR® QUALIFIED COMPACT FLUORESCENT LAMPS (CFLS) - GU24 FIXTURE E.G SURFACE MOUNT</t>
  </si>
  <si>
    <t>ENERGY STAR® QUALIFIED COMPUTERS</t>
  </si>
  <si>
    <t>ENERGY STAR® QUALIFIED DISPLAYS (MONITORS)</t>
  </si>
  <si>
    <t>ENERGY STAR® QUALIFIED GAME CONSOLES</t>
  </si>
  <si>
    <t>ENERGY STAR® QUALIFIED INDOOR LIGHT FIXTURE</t>
  </si>
  <si>
    <t>ENERGY STAR® QUALIFIED LED BULBS</t>
  </si>
  <si>
    <t>ENERGY STAR® QUALIFIED SET TOP BOX</t>
  </si>
  <si>
    <t>ENERGY STAR® QUALIFIED SPECIALTY COMPACT FLUORESCENT LAMPS (CFLS)</t>
  </si>
  <si>
    <t>ENERGY STAR® REFRIGERATOR</t>
  </si>
  <si>
    <t>ENERGY STAR® ROOM AIR CONDITIONER</t>
  </si>
  <si>
    <t>ENERGY STAR® WINDOWS</t>
  </si>
  <si>
    <t>EXIT SIGN - LED</t>
  </si>
  <si>
    <t xml:space="preserve">EXIT SIGNS </t>
  </si>
  <si>
    <t>FURNACE/AIR CONDITIONER FILTER</t>
  </si>
  <si>
    <t>ELECTRONICALLY COMMUTATED MOTOR (ECM)</t>
  </si>
  <si>
    <t xml:space="preserve">GAS RANGE                                                                                           </t>
  </si>
  <si>
    <t>HEAT PUMP</t>
  </si>
  <si>
    <t>HEAVY DUTY PLUG-IN TIMERS</t>
  </si>
  <si>
    <t>HIGH EFFICIENCY VENTILATION EXHAUST FANS</t>
  </si>
  <si>
    <t>HIGH PERFORMANCE MEDIUM BAY T8 FIXTURES</t>
  </si>
  <si>
    <t>HIGH PERFORMANCE T8 FIXTURES</t>
  </si>
  <si>
    <t>HIGH TEMPERATURE CUTOUT THERMOSTAT</t>
  </si>
  <si>
    <t>HIGH VOLUME LOW SPEED FAN</t>
  </si>
  <si>
    <t>HOT WATER PIPE WRAP</t>
  </si>
  <si>
    <t>INDOOR LIGHTING TIMER</t>
  </si>
  <si>
    <t>INDOOR MOTION SENSOR</t>
  </si>
  <si>
    <t>INFRARED COATED HALOGEN LAMPS</t>
  </si>
  <si>
    <t>IN-SUITE TEMPERATURE CONTROLS</t>
  </si>
  <si>
    <t>LIGHTING TIMERS (HARD-WIRED, INDOOR)</t>
  </si>
  <si>
    <t>LOWER WATTAGE HID LAMPS</t>
  </si>
  <si>
    <t>METAL HALIDE DIRECT LAMP REPLACEMENT</t>
  </si>
  <si>
    <t>METAL HALIDE FIXTURE</t>
  </si>
  <si>
    <t>MOTION SENSORS (HARD-WIRED, INDOOR)</t>
  </si>
  <si>
    <t>NON-DIMMABLE SELF-BALLASTED CFL</t>
  </si>
  <si>
    <t>NON-ELECTRIC SPACE COOLING</t>
  </si>
  <si>
    <t>OCCUPANCY SENSORS</t>
  </si>
  <si>
    <t>OPEN DRIP-PROOF (ODP) MOTORS</t>
  </si>
  <si>
    <t>OUTDOOR LIGHTING TIMER</t>
  </si>
  <si>
    <t>OUTDOOR MOTION SENSOR</t>
  </si>
  <si>
    <t>PHOTOCELL AND TIMER FOR LIGHTING CONTROL</t>
  </si>
  <si>
    <t>POOL PUMP WITH TIME-CLOCK OR CONTROLLER</t>
  </si>
  <si>
    <t>POWER BAR WITH INTEGRATED TIMER</t>
  </si>
  <si>
    <t>POWER BAR, SMART (WITH AUTO SHUT-OFF)</t>
  </si>
  <si>
    <t>PROGRAMMABLE THERMOSTAT</t>
  </si>
  <si>
    <t>PROGRAMMABLE THERMOSTAT (BASEBOARD)</t>
  </si>
  <si>
    <t>PULSE START METAL HALIDE</t>
  </si>
  <si>
    <t>REDUCED WATTAGE T8 FIXTURES</t>
  </si>
  <si>
    <t>REFRIGERATED DISPLAY CASE LED STRIP LIGHT</t>
  </si>
  <si>
    <t xml:space="preserve">REFRIGERATOR REPLACEMENT                                                              </t>
  </si>
  <si>
    <t>RESIDENTIAL ATTIC INSULATION</t>
  </si>
  <si>
    <t xml:space="preserve">RESIDENTIAL CLOTHES DRYER                                                                           </t>
  </si>
  <si>
    <t>SEASONAL LED LIGHTS</t>
  </si>
  <si>
    <t>SELF BALLASTED CERAMIC METAL HALIDE LAMP</t>
  </si>
  <si>
    <t>SINGLE CREEP HEAT PAD</t>
  </si>
  <si>
    <t>SOLAR HOT WATER COLLECTOR</t>
  </si>
  <si>
    <t>SOLAR LANDSCAPE LIGHTS</t>
  </si>
  <si>
    <t>SOLAR THERMAL WATER HEATER</t>
  </si>
  <si>
    <t>STANDARD PERFORMANCE MEDIUM BAY T8 FIXTURES</t>
  </si>
  <si>
    <t>STANDARD PERFORMANCE T8</t>
  </si>
  <si>
    <t>SYNCHRONOUS BELT</t>
  </si>
  <si>
    <t>T5 FIXTURES</t>
  </si>
  <si>
    <t>T5 MEDIUM AND HIGH BAY FIXTURES</t>
  </si>
  <si>
    <t xml:space="preserve">T8 HIGH OUTPUT LAMPS &amp; ELECTRONIC BALLAST </t>
  </si>
  <si>
    <t xml:space="preserve">T8 LAMPS &amp; ELECTRONIC BALLAST </t>
  </si>
  <si>
    <t>TIMER AND CLIP-ON THERMOSTATIC CONTROLS</t>
  </si>
  <si>
    <t>TOTALLY ENCLOSED FAN-COOLED (TEFC) MOTORS</t>
  </si>
  <si>
    <t>ULTRA HIGH EFFICIENCY VENTILATION EXHAUST FANS</t>
  </si>
  <si>
    <t>UNITARY AIR-CONDITIONING UNIT</t>
  </si>
  <si>
    <t>UNITARY AIR-CONDITIONING UNIT WITH ECONOMIZER</t>
  </si>
  <si>
    <t>VARIABLE FREQUENCY DRIVE (VFD)</t>
  </si>
  <si>
    <t xml:space="preserve">VARIABLE SPEED POOL PUMP MOTORS                                                                     </t>
  </si>
  <si>
    <t>WATER HEATER BLANKET</t>
  </si>
  <si>
    <t>WATER TO AIR GROUND SOURCE HEAT PUMP CLOSED LOOP</t>
  </si>
  <si>
    <t>WATER TO AIR GROUND SOURCE HEAT PUMP OPEN LOOP</t>
  </si>
  <si>
    <t>WEATHERSTRIPPING (DOOR FRAME)</t>
  </si>
  <si>
    <t>WEATHERSTRIPPING (FOAM OR V-STRIP)</t>
  </si>
  <si>
    <t>WINDOW SOLAR FILM</t>
  </si>
  <si>
    <t>Levelized Cost</t>
  </si>
  <si>
    <t>($/kWh)</t>
  </si>
  <si>
    <t>Sharing Marketing Materials / Collateral</t>
  </si>
  <si>
    <t>Sharing of Key Account Managers</t>
  </si>
  <si>
    <t>Marketing collateral</t>
  </si>
  <si>
    <t>Name:</t>
  </si>
  <si>
    <t>Province Wide Programs</t>
  </si>
  <si>
    <t>Residential New Construction</t>
  </si>
  <si>
    <t>HVAC Incentive</t>
  </si>
  <si>
    <t>Conservation Instant Coupon Booklet</t>
  </si>
  <si>
    <t>Bi-Annual Retailer Event</t>
  </si>
  <si>
    <t>Retrofit</t>
  </si>
  <si>
    <t>Direct Install Lighting</t>
  </si>
  <si>
    <t>High Performance New Construction</t>
  </si>
  <si>
    <t>Process &amp; Systems Upgrade</t>
  </si>
  <si>
    <t>Energy Manager</t>
  </si>
  <si>
    <t>Audit Funding</t>
  </si>
  <si>
    <t>Aboriginal Conservation</t>
  </si>
  <si>
    <t xml:space="preserve">Existing Building Commissioning </t>
  </si>
  <si>
    <t>Monitoring and Targeting</t>
  </si>
  <si>
    <t>Cooking</t>
  </si>
  <si>
    <t>Refrigeration</t>
  </si>
  <si>
    <t>Cogeneration</t>
  </si>
  <si>
    <t>Electric Auxiliary</t>
  </si>
  <si>
    <t>Residential Central Cooling</t>
  </si>
  <si>
    <t>Residential Central Heating</t>
  </si>
  <si>
    <t>Exhaust Fans</t>
  </si>
  <si>
    <t>Miscellaneous Equipment</t>
  </si>
  <si>
    <t>Plug Loads</t>
  </si>
  <si>
    <t>Agribusiness</t>
  </si>
  <si>
    <t>Household Appliances</t>
  </si>
  <si>
    <t>HVAC Control</t>
  </si>
  <si>
    <t>Lighting - Indoor</t>
  </si>
  <si>
    <t>Lighting - Exterior</t>
  </si>
  <si>
    <t>Lighting - High Bay</t>
  </si>
  <si>
    <t>Lighting Controls</t>
  </si>
  <si>
    <t>Solar Energy Applications</t>
  </si>
  <si>
    <t>Space Cooling and Heating</t>
  </si>
  <si>
    <t>Thermal Envelope</t>
  </si>
  <si>
    <t>Water Heating</t>
  </si>
  <si>
    <t>Ventilation and Circulation</t>
  </si>
  <si>
    <t>Swimming Pool</t>
  </si>
  <si>
    <t>Home Assistance Program</t>
  </si>
  <si>
    <t>Yes</t>
  </si>
  <si>
    <t>No</t>
  </si>
  <si>
    <t>Provincial</t>
  </si>
  <si>
    <t>Algoma Power In</t>
  </si>
  <si>
    <t>Full Cost Recovery Programs</t>
  </si>
  <si>
    <t>Pay for Performance Programs</t>
  </si>
  <si>
    <t>g</t>
  </si>
  <si>
    <t>LDC INFORMATION</t>
  </si>
  <si>
    <t>TABLE 1: SUMMARY OF CDM PORTFOLIO SAVINGS AND BUDGET</t>
  </si>
  <si>
    <t>NOTES</t>
  </si>
  <si>
    <t>TABLE 2. PROGRAM AND MILESTONE SCHEDULE</t>
  </si>
  <si>
    <t>Energy Savings (MWh)</t>
  </si>
  <si>
    <t>FCR TOTAL</t>
  </si>
  <si>
    <t>P4P TOTAL</t>
  </si>
  <si>
    <t>CDM PLAN TOTAL</t>
  </si>
  <si>
    <t>ADDITIONAL DETAILED INFORMATION</t>
  </si>
  <si>
    <t>Total Persisting Energy Savings in 2020 (MWh)</t>
  </si>
  <si>
    <r>
      <t xml:space="preserve">Program Name </t>
    </r>
    <r>
      <rPr>
        <sz val="11"/>
        <color theme="1"/>
        <rFont val="Calibri"/>
        <family val="2"/>
        <scheme val="minor"/>
      </rPr>
      <t xml:space="preserve">
</t>
    </r>
  </si>
  <si>
    <t>Customer Segment(s) Served by Programs</t>
  </si>
  <si>
    <t xml:space="preserve">LDC 1 </t>
  </si>
  <si>
    <t>LDC 2</t>
  </si>
  <si>
    <t>LDC 3</t>
  </si>
  <si>
    <t>LDC 4</t>
  </si>
  <si>
    <t>LDC 5</t>
  </si>
  <si>
    <t>LCD 6</t>
  </si>
  <si>
    <t>LCD 7</t>
  </si>
  <si>
    <t>Primary Contact for CDM Plan</t>
  </si>
  <si>
    <t>1. CDM Plan</t>
  </si>
  <si>
    <t>2. Program Name</t>
  </si>
  <si>
    <t>3. Anticipated Annual Budget</t>
  </si>
  <si>
    <t>Anticipated Annual Budget ($)</t>
  </si>
  <si>
    <t>Other 2</t>
  </si>
  <si>
    <t>Other 3</t>
  </si>
  <si>
    <t>Other 4</t>
  </si>
  <si>
    <r>
      <t xml:space="preserve">Total CDM Plan Budget ($)
</t>
    </r>
    <r>
      <rPr>
        <i/>
        <sz val="11"/>
        <color theme="1"/>
        <rFont val="Calibri"/>
        <family val="2"/>
        <scheme val="minor"/>
      </rPr>
      <t>Calculated as part of CDM Plan</t>
    </r>
  </si>
  <si>
    <t>LDC 1:</t>
  </si>
  <si>
    <t>Detailed Information on Collaboration and Regional Planning</t>
  </si>
  <si>
    <t>HIDE TAB FOR FINAL</t>
  </si>
  <si>
    <t>Signature</t>
  </si>
  <si>
    <t>CDM Plan Total</t>
  </si>
  <si>
    <t>TARGET GAP TOTAL</t>
  </si>
  <si>
    <t>4. Target Gap</t>
  </si>
  <si>
    <t>Proposed Local Program</t>
  </si>
  <si>
    <t>Proposed Regional Program</t>
  </si>
  <si>
    <t>Proposed Pilot</t>
  </si>
  <si>
    <t>e.</t>
  </si>
  <si>
    <t>TABLE 3a. PROPOSED LOCAL AND REGIONAL CDM PROGRAMS / PILOTS</t>
  </si>
  <si>
    <t>TABLE 3c. PROPOSED LOCAL AND REGIONAL CDM PROGRAMS / PILOTS</t>
  </si>
  <si>
    <t>TABLE 3d. PROPOSED LOCAL AND REGIONAL CDM PROGRAMS / PILOTS</t>
  </si>
  <si>
    <t>TABLE 3b. PROPOSED LOCAL AND REGIONAL CDM PROGRAMS / PILOTS</t>
  </si>
  <si>
    <t>TABLE 3e. PROPOSED LOCAL AND REGIONAL CDM PROGRAMS / PILOTS</t>
  </si>
  <si>
    <t>TABLE 3f. PROPOSED LOCAL AND REGIONAL CDM PROGRAMS / PILOTS</t>
  </si>
  <si>
    <r>
      <t xml:space="preserve">Overview of Proposed Program or Pilot
</t>
    </r>
    <r>
      <rPr>
        <i/>
        <sz val="11"/>
        <color theme="1"/>
        <rFont val="Calibri"/>
        <family val="2"/>
        <scheme val="minor"/>
      </rPr>
      <t xml:space="preserve">Provide overview of key objectives and elements of proposed program or pilot. </t>
    </r>
    <r>
      <rPr>
        <b/>
        <sz val="11"/>
        <color theme="1"/>
        <rFont val="Calibri"/>
        <family val="2"/>
        <scheme val="minor"/>
      </rPr>
      <t xml:space="preserve">
</t>
    </r>
  </si>
  <si>
    <r>
      <t xml:space="preserve">Participating LDCs </t>
    </r>
    <r>
      <rPr>
        <b/>
        <i/>
        <sz val="11"/>
        <color theme="1"/>
        <rFont val="Calibri"/>
        <family val="2"/>
        <scheme val="minor"/>
      </rPr>
      <t>(if applicable)</t>
    </r>
    <r>
      <rPr>
        <b/>
        <sz val="11"/>
        <color theme="1"/>
        <rFont val="Calibri"/>
        <family val="2"/>
        <scheme val="minor"/>
      </rPr>
      <t xml:space="preserve">
</t>
    </r>
  </si>
  <si>
    <r>
      <t xml:space="preserve">Proposed Local and Regional Pilot CDM Programs
</t>
    </r>
    <r>
      <rPr>
        <i/>
        <sz val="11"/>
        <color theme="1"/>
        <rFont val="Calibri"/>
        <family val="2"/>
        <scheme val="minor"/>
      </rPr>
      <t/>
    </r>
  </si>
  <si>
    <t>Institutional</t>
  </si>
  <si>
    <t>Commercial (inc. Multi-Family)</t>
  </si>
  <si>
    <t>Commercial (inc. Multi-Fam)</t>
  </si>
  <si>
    <t>MINIMUM ANNUAL SAVINGS CHECK</t>
  </si>
  <si>
    <t xml:space="preserve"> </t>
  </si>
  <si>
    <t>Customer Segments Targeted by Program</t>
  </si>
  <si>
    <t>LDC CONFIRMATION FOR CDM PLAN</t>
  </si>
  <si>
    <t>LDC Authorization</t>
  </si>
  <si>
    <t>General Information</t>
  </si>
  <si>
    <t>Additional Documentation for CDM Plan (If applicable)</t>
  </si>
  <si>
    <t>ADDITIONAL INFORMATION AND DOCUMENTATION</t>
  </si>
  <si>
    <r>
      <t xml:space="preserve">Other 
</t>
    </r>
    <r>
      <rPr>
        <i/>
        <sz val="12"/>
        <color theme="1"/>
        <rFont val="Calibri"/>
        <family val="2"/>
        <scheme val="minor"/>
      </rPr>
      <t>Additional assumptions used in the CDM Plan</t>
    </r>
  </si>
  <si>
    <t>Complete all fields within the CDM Plan that are applicable.  Where additional space is required to complete a section of the CDM Plan, please append additional pages as required.  The LDC should indicate that additional information has been attached in the related question field on the CDM Plan.  Please refer to the CDM Plan Submission and Review Criteria Rules for further information.</t>
  </si>
  <si>
    <t>A.</t>
  </si>
  <si>
    <t>1.</t>
  </si>
  <si>
    <t>CDM Plan Version</t>
  </si>
  <si>
    <t>2.</t>
  </si>
  <si>
    <t>LDC Name:</t>
  </si>
  <si>
    <t>3.</t>
  </si>
  <si>
    <t>Email Address:</t>
  </si>
  <si>
    <t>Each LDC to this CDM Plan has executed the Energy Conservation Agreement.</t>
  </si>
  <si>
    <t>A completed Cost-Effectiveness Tool is attached and forms part of the CDM Plan.</t>
  </si>
  <si>
    <t>A completed Achievable Potential Tool is attached and forms part of the CDM Plan.</t>
  </si>
  <si>
    <t>All customer segments in each LDC's service area are served by the Programs set out in this CDM Plan.</t>
  </si>
  <si>
    <t>The CDM Plan includes all electricity savings attributable to all Programs and pilot programs that have in-service dates between Jan 1, 2015 and December 31, 2020.</t>
  </si>
  <si>
    <t>LDC's Legal Name:</t>
  </si>
  <si>
    <t>B.</t>
  </si>
  <si>
    <t>LDC DECLARATION</t>
  </si>
  <si>
    <t>I/We have the authority to bind the Corporation.</t>
  </si>
  <si>
    <r>
      <t xml:space="preserve">Allocated LDC CDM Plan Budget ($) 
</t>
    </r>
    <r>
      <rPr>
        <i/>
        <sz val="11"/>
        <color theme="1"/>
        <rFont val="Calibri"/>
        <family val="2"/>
        <scheme val="minor"/>
      </rPr>
      <t>Indicate total budget allocated to LDC</t>
    </r>
  </si>
  <si>
    <r>
      <t xml:space="preserve">CDM Plan Cost Effectiveness
</t>
    </r>
    <r>
      <rPr>
        <i/>
        <sz val="11"/>
        <color theme="1"/>
        <rFont val="Calibri"/>
        <family val="2"/>
        <scheme val="minor"/>
      </rPr>
      <t xml:space="preserve">
Indicate annual portfolio-level Cost Effectiveness for CDM Plan as determined by LDC(s) using output from Cost-Effectiveness Tool</t>
    </r>
  </si>
  <si>
    <r>
      <t xml:space="preserve">Allocated LDC CDM Plan Target (MWh)
</t>
    </r>
    <r>
      <rPr>
        <i/>
        <sz val="11"/>
        <color theme="1"/>
        <rFont val="Calibri"/>
        <family val="2"/>
        <scheme val="minor"/>
      </rPr>
      <t>Indicate total CDM Plan Target allocated to LDC(s)</t>
    </r>
    <r>
      <rPr>
        <b/>
        <sz val="11"/>
        <color theme="1"/>
        <rFont val="Calibri"/>
        <family val="2"/>
        <scheme val="minor"/>
      </rPr>
      <t xml:space="preserve">
</t>
    </r>
  </si>
  <si>
    <r>
      <t xml:space="preserve">Plan Cost Effectiveness-Exceptions Rationale
</t>
    </r>
    <r>
      <rPr>
        <i/>
        <sz val="11"/>
        <color theme="1"/>
        <rFont val="Calibri"/>
        <family val="2"/>
        <scheme val="minor"/>
      </rPr>
      <t xml:space="preserve">Complete this section if proposed plan </t>
    </r>
    <r>
      <rPr>
        <i/>
        <u/>
        <sz val="11"/>
        <color theme="1"/>
        <rFont val="Calibri"/>
        <family val="2"/>
        <scheme val="minor"/>
      </rPr>
      <t>does not</t>
    </r>
    <r>
      <rPr>
        <i/>
        <sz val="11"/>
        <color theme="1"/>
        <rFont val="Calibri"/>
        <family val="2"/>
        <scheme val="minor"/>
      </rPr>
      <t xml:space="preserve"> meet minimum Cost-Effectiveness Thresholds set out in CDM Plan Submission and Review Criteria Rules.</t>
    </r>
  </si>
  <si>
    <t>Complete Table 2 for all Programs for which will contribute towards the CDM Plan Target.</t>
  </si>
  <si>
    <t>CDM Plan Detailed List of Programs, Election of Funding Mechanism, and Annual Milestones</t>
  </si>
  <si>
    <t>Province-wide LDC Program names are found in the applicable Program Rules.  Regional &amp; local Program names should be consistent with those included in approved business cases (if applicable) and consistent throughout this CDM Plan.</t>
  </si>
  <si>
    <t xml:space="preserve">Include annual budgets for each Program to be allocated against the CDM Plan Budget by funding mechanism.  Note: LDC Eligible Expenses incurred in 2014 for programs delivered in 2015 (and not funded as part of the 2011-2014 Master CDM Program Agreement) should be included in 2015 Annual anticipated budget amounts.  </t>
  </si>
  <si>
    <t>Program Implementation Schedule (Annual Anticipated Budget &amp; Incremental Annual Milestones by Program)</t>
  </si>
  <si>
    <t>Total CDM Plan Budget ($)</t>
  </si>
  <si>
    <t>C.</t>
  </si>
  <si>
    <t>D.</t>
  </si>
  <si>
    <t>E.</t>
  </si>
  <si>
    <t>F.</t>
  </si>
  <si>
    <r>
      <t xml:space="preserve">Programs
</t>
    </r>
    <r>
      <rPr>
        <i/>
        <sz val="12"/>
        <color theme="1"/>
        <rFont val="Calibri"/>
        <family val="2"/>
        <scheme val="minor"/>
      </rPr>
      <t>Opportunity to provide any additional information on assumptions used for budgets and/or savings for approved 2015-2020 province-wide programs</t>
    </r>
  </si>
  <si>
    <r>
      <t xml:space="preserve">Programs from 2011-2014/2015 CDM Framework
</t>
    </r>
    <r>
      <rPr>
        <i/>
        <sz val="12"/>
        <color theme="1"/>
        <rFont val="Calibri"/>
        <family val="2"/>
        <scheme val="minor"/>
      </rPr>
      <t>Opportunity to provide any additional information on assumptions used for budgets and/or savings from existing 2011-2014/2015 CDM Programs</t>
    </r>
  </si>
  <si>
    <r>
      <t xml:space="preserve">Approved Local and/or Regional Programs and Pilot Programs
</t>
    </r>
    <r>
      <rPr>
        <i/>
        <sz val="12"/>
        <color theme="1"/>
        <rFont val="Calibri"/>
        <family val="2"/>
        <scheme val="minor"/>
      </rPr>
      <t>Opportunity to provide any additional information on assumptions used for budgets and/or savings for approved 2015-2020 local or regional programs or pilot programs</t>
    </r>
  </si>
  <si>
    <r>
      <t xml:space="preserve">Proposed Local and/or Regional Programs and Pilot Programs
</t>
    </r>
    <r>
      <rPr>
        <i/>
        <sz val="12"/>
        <color theme="1"/>
        <rFont val="Calibri"/>
        <family val="2"/>
        <scheme val="minor"/>
      </rPr>
      <t>Opportunity to provide additional information on assumptions used for forecast budgets and/or savings for proposed programs or pilot programs</t>
    </r>
  </si>
  <si>
    <t>G.</t>
  </si>
  <si>
    <t>The CDM Plan Budget for each LDC includes all eligible funding under the full cost recovery and pay-for-performance mechanisms for Programs under its CDM Plan.</t>
  </si>
  <si>
    <r>
      <t xml:space="preserve">2011-2014 CDM Framework (and 2015 extension of 2011-2014 Master CDM Agreement) </t>
    </r>
    <r>
      <rPr>
        <b/>
        <i/>
        <sz val="11"/>
        <color theme="1"/>
        <rFont val="Calibri"/>
        <family val="2"/>
        <scheme val="minor"/>
      </rPr>
      <t>(Not funded through 2015-2020 CDM Framework)</t>
    </r>
  </si>
  <si>
    <t>2011-2014 CDM Framework (and 2015 extension) TOTAL</t>
  </si>
  <si>
    <r>
      <t xml:space="preserve">Programs funded through Pay-for-Performance
</t>
    </r>
    <r>
      <rPr>
        <i/>
        <sz val="12"/>
        <color theme="1"/>
        <rFont val="Calibri"/>
        <family val="2"/>
        <scheme val="minor"/>
      </rPr>
      <t>Opportunity to provide any additional information on assumptions used for budgets and/or savings for Pay for Performance Programs</t>
    </r>
  </si>
  <si>
    <t>OVERVIEW OF CDM PLAN</t>
  </si>
  <si>
    <t>Phone Number (XXX-XXX-XXXX):</t>
  </si>
  <si>
    <t>Program Administrator Cost (PAC)</t>
  </si>
  <si>
    <t>Total Resource Cost (TRC)</t>
  </si>
  <si>
    <t>Notes</t>
  </si>
  <si>
    <t>Use same "Program name" included in other worksheets</t>
  </si>
  <si>
    <t>Algoma Power Inc</t>
  </si>
  <si>
    <t>LDC wishes to request an adjustment to the CDM Plan Budget</t>
  </si>
  <si>
    <t>Select the reason(s) for CDM Plan amendment, as per ECA.</t>
  </si>
  <si>
    <t>LDC's actual spending under CDM Plan has exceeded (or is reasonably expected to exceed) the portion of the CDM Plan Budget allocated to the current year of the term</t>
  </si>
  <si>
    <t>COMPLETE FOR CDM PLAN AMENDMENTS ONLY</t>
  </si>
  <si>
    <t xml:space="preserve">CDM </t>
  </si>
  <si>
    <t>Audit Funding Program</t>
  </si>
  <si>
    <t>Low Income Home Assistance Program</t>
  </si>
  <si>
    <t>2015-2020 CDM Programs</t>
  </si>
  <si>
    <t>Energy Manager Program</t>
  </si>
  <si>
    <t>Monitoring and Targeting Program</t>
  </si>
  <si>
    <t>Heating and Cooling Initiative</t>
  </si>
  <si>
    <t>Retrofit Initiative</t>
  </si>
  <si>
    <t>Program Enabled Savings</t>
  </si>
  <si>
    <t xml:space="preserve">High Performance New Construction </t>
  </si>
  <si>
    <t xml:space="preserve">Direct Install Lighting </t>
  </si>
  <si>
    <t xml:space="preserve">Residential New Construction </t>
  </si>
  <si>
    <t>2011-2014 Province Wide Programs</t>
  </si>
  <si>
    <t>Aboriginal Program</t>
  </si>
  <si>
    <t>Process and Systems Upgrades Program</t>
  </si>
  <si>
    <t>Heating and Cooling Program</t>
  </si>
  <si>
    <t xml:space="preserve">One time each calendar year of the term </t>
  </si>
  <si>
    <t>The amendments to a provision of the ECA or any Rules will have a material effect on the CDM Plan</t>
  </si>
  <si>
    <t>LDC seeking to change its selection of the type of funding that it wishes to receive for each Program in the CDM Plan [ECA, section 4.1]</t>
  </si>
  <si>
    <t>Other (Please specify reason)</t>
  </si>
  <si>
    <t xml:space="preserve">LDC </t>
  </si>
  <si>
    <t xml:space="preserve">Please complete the declaration for each LDC that is listed in this CDM Plan.  A separate page with each LDC's signed declaration should be included as part of the CDM Plan submission. </t>
  </si>
  <si>
    <r>
      <t xml:space="preserve">CDM Plan MWh Savings
</t>
    </r>
    <r>
      <rPr>
        <i/>
        <sz val="11"/>
        <color theme="1"/>
        <rFont val="Calibri"/>
        <family val="2"/>
        <scheme val="minor"/>
      </rPr>
      <t>Calculated as part of CDM Plan</t>
    </r>
  </si>
  <si>
    <t>Monitoring and Targeting (PSUI)</t>
  </si>
  <si>
    <t>Energy Manager (PSUI)</t>
  </si>
  <si>
    <t>peaksaverPLUS</t>
  </si>
  <si>
    <t>LDC 4:</t>
  </si>
  <si>
    <t>LDC 2:</t>
  </si>
  <si>
    <t>LDC 3:</t>
  </si>
  <si>
    <t>LDC 5:</t>
  </si>
  <si>
    <t>LDC 6:</t>
  </si>
  <si>
    <t>LDC 7:</t>
  </si>
  <si>
    <t>Liliana</t>
  </si>
  <si>
    <t>Province Wide Retrofit</t>
  </si>
  <si>
    <t>Coupon Program</t>
  </si>
  <si>
    <t>New Construction Program</t>
  </si>
  <si>
    <t>Existing Building Commissioning</t>
  </si>
  <si>
    <t>Program Start Date
(DD-Mon-YYYY)</t>
  </si>
  <si>
    <t>Date (DD-Mon-YYYY)</t>
  </si>
  <si>
    <r>
      <t xml:space="preserve">Estimated Start Date of CDM Plan:
</t>
    </r>
    <r>
      <rPr>
        <b/>
        <i/>
        <sz val="10"/>
        <rFont val="Arial"/>
        <family val="2"/>
      </rPr>
      <t xml:space="preserve"> (DD-Mon-YYYY)</t>
    </r>
  </si>
  <si>
    <r>
      <t xml:space="preserve">Estimated Business Case Submission Date </t>
    </r>
    <r>
      <rPr>
        <b/>
        <i/>
        <sz val="11"/>
        <color theme="1"/>
        <rFont val="Calibri"/>
        <family val="2"/>
        <scheme val="minor"/>
      </rPr>
      <t>(DD-Mon-YYYY)</t>
    </r>
  </si>
  <si>
    <t>Monthly</t>
  </si>
  <si>
    <t>Quarterly</t>
  </si>
  <si>
    <r>
      <t xml:space="preserve">CDM Plan Submission Date:
</t>
    </r>
    <r>
      <rPr>
        <b/>
        <i/>
        <sz val="11"/>
        <rFont val="Arial"/>
        <family val="2"/>
      </rPr>
      <t xml:space="preserve"> (DD-Mon-YYYY)</t>
    </r>
  </si>
  <si>
    <r>
      <t xml:space="preserve">Gas Collaboration
</t>
    </r>
    <r>
      <rPr>
        <i/>
        <sz val="12"/>
        <color theme="1"/>
        <rFont val="Calibri"/>
        <family val="2"/>
        <scheme val="minor"/>
      </rPr>
      <t>Description of how the LDC(s) will collaborate with other gas utility programs delivered in service area (if applicable).  If collaboration will not occur, description of why it will not occur.</t>
    </r>
  </si>
  <si>
    <r>
      <t xml:space="preserve">Regional LDC(s) Collaboration
</t>
    </r>
    <r>
      <rPr>
        <i/>
        <sz val="12"/>
        <color theme="1"/>
        <rFont val="Calibri"/>
        <family val="2"/>
        <scheme val="minor"/>
      </rPr>
      <t>Description of how the LDC(s) will collaborate with other LDCs.  If collaboration will not occur, description of why it will not occur.</t>
    </r>
  </si>
  <si>
    <t>LDC 8:</t>
  </si>
  <si>
    <t>LCD 8</t>
  </si>
  <si>
    <t>LCD 9</t>
  </si>
  <si>
    <t>LCD 10</t>
  </si>
  <si>
    <t>LDC 9:</t>
  </si>
  <si>
    <t>LDC 10:</t>
  </si>
  <si>
    <t>TABLE 3g. PROPOSED LOCAL AND REGIONAL CDM PROGRAMS / PILOTS</t>
  </si>
  <si>
    <t>TABLE 3h. PROPOSED LOCAL AND REGIONAL CDM PROGRAMS / PILOTS</t>
  </si>
  <si>
    <t>TABLE 3i. PROPOSED LOCAL AND REGIONAL CDM PROGRAMS / PILOTS</t>
  </si>
  <si>
    <t>TABLE 3j. PROPOSED LOCAL AND REGIONAL CDM PROGRAMS / PILOTS</t>
  </si>
  <si>
    <t>Version No.</t>
  </si>
  <si>
    <t>Tab</t>
  </si>
  <si>
    <t>Change Description</t>
  </si>
  <si>
    <t>A. General Information</t>
  </si>
  <si>
    <t>Added a row for "LDC Name" in section 3, "Primary Contact for CDM Plan"</t>
  </si>
  <si>
    <t>Inclusion of "Company Name" for Primary Contact</t>
  </si>
  <si>
    <t>Inclusion of frequency of invoicing (monthly vs. quarterly)</t>
  </si>
  <si>
    <t>Additional line items for FRC program names</t>
  </si>
  <si>
    <t>Additional LDCs for joint plan</t>
  </si>
  <si>
    <t>- Added 5 rows for additional space for program names in "Full Cost Recovery Programs" section.
- Added formulas in the added rows in column "Total CDM Plan Budget ($)" in "Total 2015 - 2020".</t>
  </si>
  <si>
    <t>O. Detailed Information</t>
  </si>
  <si>
    <t>Clarity if it is primary LDC or all LDCs in a joint CDM Plan.</t>
  </si>
  <si>
    <t>Update on the program names</t>
  </si>
  <si>
    <t>Update date format to eliminate confusion</t>
  </si>
  <si>
    <t>B. LDC Authorization</t>
  </si>
  <si>
    <t>Updated sign off date field from "Date (DD-Mon-YYYY)" to "Date (DD-Mon-YYYY)" and changed the field formatting accordingly.</t>
  </si>
  <si>
    <t>Updated in each section BC submission date field from "Estimated Business Case Submission Date (DD/MM/YY)" to "Estimated Business Case Submission Date (DD-Mon-YYYY)" and changed the fields' formatting accordingly.</t>
  </si>
  <si>
    <t>Updated start date field from "Program Start Date (DD/MM/YY)" to "Program Start Date (DD-Mon-YYYY)" and changed the fields' formatting accordingly.</t>
  </si>
  <si>
    <t>Update column headers:
- "Province Wide Program Name" 
- "Proposed Regional or Local CDM Program or Pilot Program Name"</t>
  </si>
  <si>
    <t>Added 3 more columns for LDC 8, 9 and 10</t>
  </si>
  <si>
    <t>Updated date fields:
- From "Estimated Start Date of CDM Plan: (DD/MM/YY)" to "Estimated Start Date of CDM Plan: (DD-Mon-YYYY)" and changed the field formatting accordingly.
- From "CDM Plan Submission Date: (DD/MM/YY)" to "CDM Plan Submission Date: (DD-Mon-YYYY)"</t>
  </si>
  <si>
    <t>Update Header and Footer</t>
  </si>
  <si>
    <t>Updated:
- Header to "Final v2" and the date of the version to January 23, 2015.
- Footer: Updated Logo with IESO logo</t>
  </si>
  <si>
    <t>Change Summary</t>
  </si>
  <si>
    <t>Frequency of LDC Invoicing to IESO (subsequent changes to the frequency should be notified to us by email).</t>
  </si>
  <si>
    <t>Approved
Province Wide
Programs</t>
  </si>
  <si>
    <t>Approved
Local, Regional, or Pilot Programs</t>
  </si>
  <si>
    <t>Proposed
Pilots or Programs</t>
  </si>
  <si>
    <t>Complete the following Table(s) for each proposed local and regional Program or Pilot Program in the CDM Plan for which a business case has NOT previously been approved by the IESO. Please refer to the Program Development and Rule Revision Guideline and the Business Case Template for full details on requirements and submission of a business case for approval of a local or regional Program.  For the process for receiving funding for a Pilot Program, refer to the LDC Program Innovation Guideline.</t>
  </si>
  <si>
    <r>
      <t xml:space="preserve">CDM Contribution to Regional Planning
</t>
    </r>
    <r>
      <rPr>
        <i/>
        <sz val="12"/>
        <color theme="1"/>
        <rFont val="Calibri"/>
        <family val="2"/>
        <scheme val="minor"/>
      </rPr>
      <t xml:space="preserve">Description of how the CDM Plan considers the electricity needs and investments identified in other plans or planned initiatives, completed or underway within the LDC(s)' service area or region.  This may included Integrated Regional Resource Plans or Municipal Community Energy Plans. </t>
    </r>
  </si>
  <si>
    <t>This CDM Plan must be used by the LDC in submitting a CDM Plan to the IESO under the Energy Conservation Agreement between the LDC and the IESO The CDM Plan will consist of the information provided in this document and any additional information and supporting documents provided by the LDC to the IESO in support of this CDM Plan.  Capitalized terms not otherwise defined herein have the meaning ascribed to them in the Energy Conservation Agreement as may be applicable.</t>
  </si>
  <si>
    <r>
      <t>Under a joint CDM Plan, LDCs that are parties to a joint CDM Plan reallocate any portion of their respective CDM Plan Targets and CDM Plan Budgets [</t>
    </r>
    <r>
      <rPr>
        <i/>
        <sz val="11"/>
        <color theme="1"/>
        <rFont val="Calibri"/>
        <family val="2"/>
        <scheme val="minor"/>
      </rPr>
      <t>Reallocation not subject to IESO approval</t>
    </r>
    <r>
      <rPr>
        <sz val="11"/>
        <color theme="1"/>
        <rFont val="Calibri"/>
        <family val="2"/>
        <scheme val="minor"/>
      </rPr>
      <t>]</t>
    </r>
  </si>
  <si>
    <t>I represent that the information contained in this CDM Plan as it relates to the LDC is complete, true, and accurate in all respects.  I acknowledge and agree to the following terms and conditions: (1) if this CDM Plan is approved by the IESO and accepted by each LDC to this CDM Plan, the CDM Plan together with any conditions to that approval is incorporated by reference into the Energy Conservation Agreement between the LDC and the IESO (2) the LDC will offer the Programs set out in Table 2 of this CDM Plan to customers in its service area; and (3) the LDC of will implement this CDM Plan in accordance with the CDM Plan Budget.</t>
  </si>
  <si>
    <t xml:space="preserve">Portion of the CDM Plan Target that the LDC reasonably expects, based on qualified independent third party analysis as accepted by the IESO could only be achieved with funding in addition to the CDM Plan Budget. </t>
  </si>
  <si>
    <t xml:space="preserve">Portion of the CDM Plan Target that the LDC reasonably expects, based on qualified independent third party analysis as accepted by the IESO, could only be achieved with funding in addition to the CDM Plan Budget. </t>
  </si>
  <si>
    <t>Change reference to OPA</t>
  </si>
  <si>
    <t>In section "4. Target Gap" changed reference from OPA to IESO.</t>
  </si>
  <si>
    <t>Changed reference from OPA to IESO</t>
  </si>
  <si>
    <t>IESO has triggered remedies under Article 5 of the ECA</t>
  </si>
  <si>
    <t>IESO Services</t>
  </si>
  <si>
    <t>IESO Value Added Services</t>
  </si>
  <si>
    <t>Date</t>
  </si>
  <si>
    <t xml:space="preserve">In section "LDC CONFIRMATION FOR CDM PLAN" added a row for "Frequency of LDC Invoicing (subsequent changes to the frequency should be notified to us by email)." </t>
  </si>
  <si>
    <t xml:space="preserve">Added 3 more tabs for LDC 8, 9 and 10: "K-M. CDM Plan Milestone LDC 1-10.
</t>
  </si>
  <si>
    <t>Updated the 2015-2020 Province Wide program names as per legal names.</t>
  </si>
  <si>
    <t>D. CDM Plan Milestone LDC 1-10</t>
  </si>
  <si>
    <t>Changed column header from:
- "Province Wide Program Name" to "Approved Province Wide Program"
- "Proposed Regional or Local CDM Program or Pilot Program Name" to "Proposed Pilot or Program"</t>
  </si>
  <si>
    <t>E.. Proposed Program&amp;Pilots</t>
  </si>
  <si>
    <t xml:space="preserve">- Added 4 boxes for "PROPOSED LOCAL AND REGIONAL CDM PROGRAMS / PILOTS" - Tables 3g to 3j
- Reformatted printing area
</t>
  </si>
  <si>
    <t>Additional boxes for proposed programs</t>
  </si>
  <si>
    <t>Clarified that questions relate to all LDCs in CDM plan (for joint CDM Plans).</t>
  </si>
  <si>
    <t>Summary of Changes to CDM Template</t>
  </si>
  <si>
    <t>Unassigned Target Consumer</t>
  </si>
  <si>
    <t>Unassigned Target Business</t>
  </si>
  <si>
    <t>Pat Kelly</t>
  </si>
  <si>
    <t>Chris Litschko</t>
  </si>
  <si>
    <t>Christine Bell</t>
  </si>
  <si>
    <t>Ruth Tyrrell</t>
  </si>
  <si>
    <t>Denis Montgomery</t>
  </si>
  <si>
    <t>John Walsh</t>
  </si>
  <si>
    <t>David Stavinga</t>
  </si>
  <si>
    <t>Conservation Officer</t>
  </si>
  <si>
    <t>Chief Executive Officer</t>
  </si>
  <si>
    <t>Chief Financial Officer</t>
  </si>
  <si>
    <t>Chief Corporate Officer</t>
  </si>
  <si>
    <t>President and CEO</t>
  </si>
  <si>
    <t>Director of Energy Services</t>
  </si>
  <si>
    <t>kelly@cwhydro.ca</t>
  </si>
  <si>
    <t>clitschko@lakelandpower.on.ca</t>
  </si>
  <si>
    <t>cbell@midlandpuc.on.ca</t>
  </si>
  <si>
    <t>rtyrrell@orangevillehydro.on.ca</t>
  </si>
  <si>
    <t>dmontgomery@orpowercorp.com</t>
  </si>
  <si>
    <t>jwalsh@rslu.ca</t>
  </si>
  <si>
    <t>d.stavinga@wasagadist.ca</t>
  </si>
  <si>
    <t>519-843-2900 ext 222</t>
  </si>
  <si>
    <t>705-789-5442 Ext. 224</t>
  </si>
  <si>
    <t>705-526-9361</t>
  </si>
  <si>
    <t>519-942-8000</t>
  </si>
  <si>
    <t>613-732-3687 Ext. 28</t>
  </si>
  <si>
    <t>613-925-3851</t>
  </si>
  <si>
    <t>705-429-2517</t>
  </si>
  <si>
    <t>Jennifer Montpetit</t>
  </si>
  <si>
    <t>Lakeland Power Distribution</t>
  </si>
  <si>
    <t>Conservation and Demand Management Officer</t>
  </si>
  <si>
    <t>jmontpetit@lakelandpower.on.ca</t>
  </si>
  <si>
    <t>705-645-2670 Ext. 504</t>
  </si>
  <si>
    <t>Enhanced Appliance</t>
  </si>
  <si>
    <t>Enhanced Compressed Air</t>
  </si>
  <si>
    <t>Enhanced HVAC</t>
  </si>
  <si>
    <t>Enhanced Comp. Air</t>
  </si>
  <si>
    <t xml:space="preserve">The proposed program will be offered to industrial customers and will focus on energy savings obtained from enhanced measures for industrial compressed air systems.  Program Duration July 2017-2020.  Even though the custom program can be used for any miscellaneous savings under the current retrofit programs, an enhanced program will be developed to capture additional savings in Compressed Air and offer additional incentives in order to attract customer participation. Midland PUC is in the research stage for this program and will investigate implementing prescriptive measures for the programs that do not exist under the current retrofit program but will enable the incentives to be higher for our customers.   Incentives are capped under the prescriptive program at 100% of eligible equipment costs, whereas the existing Custom Program is capped at 50% of eligible costs.   Due to the amount of potential savings identified in this segment as shown in the Achievable Potential Study, Midland PUC believes additional opportunities exist in these areas that will enable additional savings but will require new measures and specific equipment to be targeted and additional marketing implemented in order to achieve the potential in this segment.   Program rules with regards to duplication will need to be evaluated in program design.   </t>
  </si>
  <si>
    <t xml:space="preserve">The proposed program will be offered to residential customers and focus on additional savings from the purchase of new energy efficient furnaces and central air conditioners. Given the current changes expected in 2017 in the HVAC field, this program will be designed to capture additional savings from new measures to be implemented. Program Duration July 2017 - 2020.  An enhanced program will be developed to capture additional savings in HVAC and offer additional incentives in order to attract customer participation. Midland PUC is in the research stage for this program and will investigate implementing prescriptive measures for the programs that do not exist under the current retrofit program but will enable the incentives to be higher for our customers.    Due to the amount of potential savings identified in this segment as shown in the Achievable Potential Study, Midland PUC believes additional opportunities exist in these areas that will enable additional savings but will require new measures and specific equipment to be targeted and additional marketing implemented in order to achieve the potential in this segment.   Program rules with regards to duplication will need to be evaluated in program design.   </t>
  </si>
  <si>
    <t>The program will be offered to residential customers. It will focus on savings obtained from replacing appliances and electronic devices with new energy efficient appliances and electronic devices. Program Duration July 2017-2020.  This program will not compete with any current residential programs (coupons) as it will focused on appliances and electronic devices not presently covered in the marketplace.</t>
  </si>
  <si>
    <t xml:space="preserve">Regional Planning - Expand to see full listing
We are aware that Regional planning is conducted through the Integrated Regional Resource Planning (IRRP) process.  The LDCs represented within this joint plan cover the following planning regions:-
Greater Ottawa and Kitchener-Waterloo-Cambridge-Guelph (Group 1) Active
South Georgian Bay/Muskoka (Group 2) Active
St Lawrence (Group 3) Upcoming 
Group 1 - Active
LDC. 1:  
Centre Wellington Hydro Limited CDM Support Pat Kelly
       pkelly@cwhydro.ca
LDC. 5:  
Ottawa River Power Corporation CDM Support Mary Hellingman
       mhellingman@orpowercorp.com
The above mentioned LDCs are aware of the IRRP planning process in their region and will ensure that their CDM plan is aligned with the commitments in the IRRP.
Group 2 - Active
LDC. 2:  
Lakeland Power Distribution Ltd  CDM Support: Jennifer Montpetit
       jmontpetit@lakelandpower.on.ca
LDC. 3:  
Midland Power Utility Corporation CDM Support Blaine Osmond
       bosmond@midlandpuc.on.ca
LDC. 4:  
Orangeville Hydro Limited  CDM Support Ruth Tyrrell
       rtyrrell@orangevillehydro.on.ca       
LDC. 7:  
WA saga Distribution Inc.  DM Support Brandon Weiss
       b.weiss@wasagadist.ca
The above mentioned LDC’s are aware of the IRRP planning process in their region and will ensure that their CDM plan is aligned with the commitments in the IRRP.
Group 3 - Upcoming
LDC. 6:  
Rideau St. Lawrence Distribution CDM Support:  John Walsh
jwalsh@rslu.ca
The above mentioned LDC will work to gain alignment between their CDM plan and commitments required as part of an IRRP.
</t>
  </si>
  <si>
    <t>As Members of the CHEC Association there is plenty of experience with collaboration between utilities on the CDM Portfolio.  The Plan development has been assisted by participation in CHEC and the sharing of information between Members.  Activities of the past including; a shared REM resource, program design, delivery, and marketing as well as procurement of 3rd party services will continue in the collaborative spirit of CHEC.    In addition, further opportunities to collaborate on the delivery of programs with CHEC Members and with neighbouring LDCs will be pursued.  The diverse geographical distribution of CHEC Members will assist with the transfer of best practices from one region to another to facilitate further collaboration and knowledge transfer.</t>
  </si>
  <si>
    <t xml:space="preserve">The opportunity to collaborate with the gas company is welcomed as it can drive delivery efficiencies. With the gas company's mandate to collaborate as well, there should be opportunities moving forward.   Currently there has been no discussions at the local level however, once CDM Plans are in place, the focus will be to discuss opportunities on known programs and to engage in discussions on opportunities for programs to help address the un-accounted for target.  Developing collaboration into the design stage will be an important element to reduce costs, improve outcomes and provide value to the customer.  </t>
  </si>
  <si>
    <t xml:space="preserve">A detailed assumption list has been provided  for each LDC to support the CDM Plan.  </t>
  </si>
  <si>
    <t>A detailed assumption list has been provided  for each LDC to support the CDM Plan.    A further response to the IESO IR and Observations have also been filed as of June 10, 2015</t>
  </si>
  <si>
    <t>This section does not apply at this time.</t>
  </si>
  <si>
    <t xml:space="preserve">A working sheet for each LDC has been provided as an attachment which outlines the historical performance of programs and their extension into 2015.  The historical performance has been assumed in moving these programs forward.   In the CDM Plan it will be noted that funds will be expended in 2015 across all project types. These funds cover the estimated cost of CDM Plan preparation for recovery from the Conservation First Funding once received.   </t>
  </si>
  <si>
    <t>Pay for Performance is not part of the plan at this time.</t>
  </si>
  <si>
    <t>Version 2</t>
  </si>
  <si>
    <t>Small Business Lighting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</si>
</sst>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0"/>
    <numFmt numFmtId="167" formatCode="0.0"/>
    <numFmt numFmtId="168" formatCode="[$-409]d\-mmm\-yy;@"/>
    <numFmt numFmtId="169" formatCode="&quot;$&quot;#,##0"/>
    <numFmt numFmtId="170" formatCode="&quot;$&quot;#,##0.00"/>
    <numFmt numFmtId="171" formatCode="#,##0.0"/>
    <numFmt numFmtId="172" formatCode="&quot;$&quot;#,##0.000"/>
    <numFmt numFmtId="173" formatCode="[$-409]d\-mmm\-yyyy;@"/>
  </numFmts>
  <fonts count="65">
    <font>
      <sz val="11"/>
      <color theme="1"/>
      <name val="Calibri"/>
      <family val="2"/>
      <scheme val="minor"/>
    </font>
    <font>
      <b/>
      <sz val="11"/>
      <color theme="1"/>
      <name val="Calibri"/>
      <family val="2"/>
      <scheme val="minor"/>
    </font>
    <font>
      <b/>
      <sz val="12"/>
      <color theme="1"/>
      <name val="Calibri"/>
      <family val="2"/>
      <scheme val="minor"/>
    </font>
    <font>
      <b/>
      <sz val="18"/>
      <color theme="1"/>
      <name val="Calibri"/>
      <family val="2"/>
      <scheme val="minor"/>
    </font>
    <font>
      <i/>
      <sz val="11"/>
      <color theme="1"/>
      <name val="Calibri"/>
      <family val="2"/>
      <scheme val="minor"/>
    </font>
    <font>
      <i/>
      <u/>
      <sz val="11"/>
      <color theme="1"/>
      <name val="Calibri"/>
      <family val="2"/>
      <scheme val="minor"/>
    </font>
    <font>
      <sz val="11"/>
      <color rgb="FFFF0000"/>
      <name val="Calibri"/>
      <family val="2"/>
      <scheme val="minor"/>
    </font>
    <font>
      <b/>
      <sz val="11"/>
      <color rgb="FF00B050"/>
      <name val="Calibri"/>
      <family val="2"/>
      <scheme val="minor"/>
    </font>
    <font>
      <sz val="11"/>
      <color rgb="FF00B050"/>
      <name val="Calibri"/>
      <family val="2"/>
      <scheme val="minor"/>
    </font>
    <font>
      <sz val="11"/>
      <color rgb="FF006100"/>
      <name val="Calibri"/>
      <family val="2"/>
      <scheme val="minor"/>
    </font>
    <font>
      <sz val="10"/>
      <name val="Arial"/>
      <family val="2"/>
    </font>
    <font>
      <sz val="11"/>
      <name val="Arial"/>
      <family val="2"/>
    </font>
    <font>
      <b/>
      <sz val="10"/>
      <name val="Arial"/>
      <family val="2"/>
    </font>
    <font>
      <b/>
      <sz val="14"/>
      <color indexed="8"/>
      <name val="Calibri"/>
      <family val="2"/>
    </font>
    <font>
      <sz val="11"/>
      <name val="Calibri"/>
      <family val="2"/>
    </font>
    <font>
      <b/>
      <sz val="11"/>
      <name val="Arial"/>
      <family val="2"/>
    </font>
    <font>
      <b/>
      <sz val="11"/>
      <name val="Calibri"/>
      <family val="2"/>
    </font>
    <font>
      <sz val="11"/>
      <name val="Calibri"/>
      <family val="2"/>
      <scheme val="minor"/>
    </font>
    <font>
      <b/>
      <sz val="14"/>
      <color theme="1"/>
      <name val="Calibri"/>
      <family val="2"/>
      <scheme val="minor"/>
    </font>
    <font>
      <sz val="14"/>
      <color theme="1"/>
      <name val="Calibri"/>
      <family val="2"/>
      <scheme val="minor"/>
    </font>
    <font>
      <b/>
      <sz val="16"/>
      <color theme="1"/>
      <name val="Calibri"/>
      <family val="2"/>
      <scheme val="minor"/>
    </font>
    <font>
      <i/>
      <sz val="12"/>
      <color theme="1"/>
      <name val="Calibri"/>
      <family val="2"/>
      <scheme val="minor"/>
    </font>
    <font>
      <b/>
      <sz val="20"/>
      <color rgb="FFFF0000"/>
      <name val="Calibri"/>
      <family val="2"/>
      <scheme val="minor"/>
    </font>
    <font>
      <b/>
      <sz val="20"/>
      <color theme="1"/>
      <name val="Calibri"/>
      <family val="2"/>
      <scheme val="minor"/>
    </font>
    <font>
      <b/>
      <i/>
      <sz val="10"/>
      <name val="Arial"/>
      <family val="2"/>
    </font>
    <font>
      <b/>
      <i/>
      <sz val="11"/>
      <color theme="1"/>
      <name val="Calibri"/>
      <family val="2"/>
      <scheme val="minor"/>
    </font>
    <font>
      <b/>
      <sz val="22"/>
      <color theme="1"/>
      <name val="Calibri"/>
      <family val="2"/>
      <scheme val="minor"/>
    </font>
    <font>
      <b/>
      <i/>
      <sz val="11"/>
      <name val="Arial"/>
      <family val="2"/>
    </font>
    <font>
      <i/>
      <sz val="9"/>
      <name val="Arial"/>
      <family val="2"/>
    </font>
    <font>
      <i/>
      <sz val="10"/>
      <name val="Arial"/>
      <family val="2"/>
    </font>
    <font>
      <b/>
      <sz val="8"/>
      <color rgb="FFFF0000"/>
      <name val="Calibri"/>
      <family val="2"/>
      <scheme val="minor"/>
    </font>
    <font>
      <b/>
      <sz val="8"/>
      <color theme="1"/>
      <name val="Calibri"/>
      <family val="2"/>
      <scheme val="minor"/>
    </font>
    <font>
      <sz val="8"/>
      <color theme="1"/>
      <name val="Calibri"/>
      <family val="2"/>
      <scheme val="minor"/>
    </font>
    <font>
      <sz val="11"/>
      <color rgb="FF000000"/>
      <name val="Calibri"/>
      <family val="2"/>
      <scheme val="minor"/>
    </font>
    <font>
      <sz val="11"/>
      <color theme="1"/>
      <name val="Calibri"/>
      <family val="2"/>
      <scheme val="minor"/>
    </font>
    <font>
      <sz val="10"/>
      <color indexed="8"/>
      <name val="Arial"/>
      <family val="2"/>
    </font>
    <font>
      <sz val="11"/>
      <color indexed="8"/>
      <name val="Calibri"/>
      <family val="2"/>
    </font>
    <font>
      <sz val="11"/>
      <color indexed="9"/>
      <name val="Calibri"/>
      <family val="2"/>
    </font>
    <font>
      <sz val="11"/>
      <color indexed="10"/>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2"/>
      <name val="Goudy Old Style"/>
      <family val="1"/>
    </font>
    <font>
      <sz val="12"/>
      <name val="Arial"/>
      <family val="2"/>
    </font>
    <font>
      <sz val="12"/>
      <color indexed="8"/>
      <name val="Arial"/>
      <family val="2"/>
    </font>
    <font>
      <sz val="8"/>
      <name val="Arial"/>
      <family val="2"/>
    </font>
    <font>
      <sz val="11"/>
      <color indexed="62"/>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1"/>
      <color indexed="12"/>
      <name val="Calibri"/>
      <family val="2"/>
    </font>
    <font>
      <u/>
      <sz val="11"/>
      <color theme="10"/>
      <name val="Calibri"/>
      <family val="2"/>
      <scheme val="minor"/>
    </font>
    <font>
      <u/>
      <sz val="10"/>
      <color indexed="12"/>
      <name val="Arial"/>
      <family val="2"/>
    </font>
    <font>
      <sz val="11"/>
      <color indexed="60"/>
      <name val="Calibri"/>
      <family val="2"/>
    </font>
    <font>
      <sz val="8"/>
      <name val="Courier"/>
      <family val="3"/>
    </font>
    <font>
      <sz val="10"/>
      <name val="MS Sans Serif"/>
      <family val="2"/>
    </font>
    <font>
      <b/>
      <sz val="11"/>
      <color indexed="63"/>
      <name val="Calibri"/>
      <family val="2"/>
    </font>
    <font>
      <sz val="11"/>
      <name val="돋움"/>
      <family val="3"/>
      <charset val="129"/>
    </font>
    <font>
      <b/>
      <sz val="15"/>
      <name val="Arial"/>
      <family val="2"/>
    </font>
    <font>
      <b/>
      <sz val="18"/>
      <color indexed="56"/>
      <name val="Cambria"/>
      <family val="2"/>
    </font>
    <font>
      <b/>
      <sz val="11"/>
      <color indexed="8"/>
      <name val="Calibri"/>
      <family val="2"/>
    </font>
    <font>
      <sz val="10"/>
      <name val="Verdana"/>
      <family val="2"/>
    </font>
  </fonts>
  <fills count="33">
    <fill>
      <patternFill patternType="none"/>
    </fill>
    <fill>
      <patternFill patternType="gray125"/>
    </fill>
    <fill>
      <patternFill patternType="solid">
        <fgColor theme="0"/>
        <bgColor indexed="64"/>
      </patternFill>
    </fill>
    <fill>
      <patternFill patternType="solid">
        <fgColor rgb="FFC6EFCE"/>
      </patternFill>
    </fill>
    <fill>
      <patternFill patternType="solid">
        <fgColor indexed="43"/>
        <bgColor indexed="64"/>
      </patternFill>
    </fill>
    <fill>
      <patternFill patternType="solid">
        <fgColor indexed="22"/>
        <bgColor indexed="64"/>
      </patternFill>
    </fill>
    <fill>
      <patternFill patternType="solid">
        <fgColor theme="0" tint="-0.249977111117893"/>
        <bgColor indexed="64"/>
      </patternFill>
    </fill>
    <fill>
      <patternFill patternType="solid">
        <fgColor rgb="FFFFFF99"/>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3"/>
        <bgColor indexed="64"/>
      </patternFill>
    </fill>
    <fill>
      <patternFill patternType="solid">
        <fgColor indexed="6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auto="1"/>
      </top>
      <bottom style="thin">
        <color auto="1"/>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auto="1"/>
      </top>
      <bottom style="thin">
        <color auto="1"/>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auto="1"/>
      </top>
      <bottom style="thin">
        <color auto="1"/>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auto="1"/>
      </top>
      <bottom style="thin">
        <color auto="1"/>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2430">
    <xf numFmtId="0" fontId="0" fillId="0" borderId="0"/>
    <xf numFmtId="0" fontId="9" fillId="3" borderId="0" applyNumberFormat="0" applyBorder="0" applyAlignment="0" applyProtection="0"/>
    <xf numFmtId="0" fontId="10" fillId="0" borderId="0"/>
    <xf numFmtId="168" fontId="10" fillId="0" borderId="0"/>
    <xf numFmtId="164" fontId="10" fillId="0" borderId="0" applyFont="0" applyFill="0" applyBorder="0" applyAlignment="0" applyProtection="0"/>
    <xf numFmtId="43" fontId="10" fillId="0" borderId="0" applyFont="0" applyFill="0" applyBorder="0" applyAlignment="0" applyProtection="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0"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0" fontId="34" fillId="0" borderId="0"/>
    <xf numFmtId="0" fontId="34" fillId="0" borderId="0"/>
    <xf numFmtId="9" fontId="34" fillId="0" borderId="0" applyFont="0" applyFill="0" applyBorder="0" applyAlignment="0" applyProtection="0"/>
    <xf numFmtId="0" fontId="10" fillId="0" borderId="0"/>
    <xf numFmtId="0" fontId="35" fillId="0" borderId="0"/>
    <xf numFmtId="0" fontId="36"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12" borderId="0" applyNumberFormat="0" applyBorder="0" applyAlignment="0" applyProtection="0"/>
    <xf numFmtId="0" fontId="36" fillId="15" borderId="0" applyNumberFormat="0" applyBorder="0" applyAlignment="0" applyProtection="0"/>
    <xf numFmtId="0" fontId="36" fillId="18"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12" borderId="0" applyNumberFormat="0" applyBorder="0" applyAlignment="0" applyProtection="0"/>
    <xf numFmtId="0" fontId="36" fillId="15" borderId="0" applyNumberFormat="0" applyBorder="0" applyAlignment="0" applyProtection="0"/>
    <xf numFmtId="0" fontId="36" fillId="18" borderId="0" applyNumberFormat="0" applyBorder="0" applyAlignment="0" applyProtection="0"/>
    <xf numFmtId="0" fontId="37" fillId="19"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2" borderId="0" applyNumberFormat="0" applyBorder="0" applyAlignment="0" applyProtection="0"/>
    <xf numFmtId="0" fontId="37" fillId="19"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4" borderId="0" applyNumberFormat="0" applyBorder="0" applyAlignment="0" applyProtection="0"/>
    <xf numFmtId="0" fontId="37" fillId="25"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6" borderId="0" applyNumberFormat="0" applyBorder="0" applyAlignment="0" applyProtection="0"/>
    <xf numFmtId="0" fontId="38" fillId="0" borderId="0" applyNumberFormat="0" applyFill="0" applyBorder="0" applyAlignment="0" applyProtection="0"/>
    <xf numFmtId="0" fontId="39" fillId="10" borderId="0" applyNumberFormat="0" applyBorder="0" applyAlignment="0" applyProtection="0"/>
    <xf numFmtId="0" fontId="40" fillId="27" borderId="16" applyNumberFormat="0" applyAlignment="0" applyProtection="0"/>
    <xf numFmtId="0" fontId="40" fillId="27" borderId="16" applyNumberFormat="0" applyAlignment="0" applyProtection="0"/>
    <xf numFmtId="0" fontId="40" fillId="27" borderId="16" applyNumberFormat="0" applyAlignment="0" applyProtection="0"/>
    <xf numFmtId="0" fontId="40" fillId="27" borderId="16" applyNumberFormat="0" applyAlignment="0" applyProtection="0"/>
    <xf numFmtId="0" fontId="41" fillId="0" borderId="17" applyNumberFormat="0" applyFill="0" applyAlignment="0" applyProtection="0"/>
    <xf numFmtId="0" fontId="42" fillId="28" borderId="18" applyNumberFormat="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43" fillId="0" borderId="0" applyFont="0" applyFill="0" applyBorder="0" applyAlignment="0" applyProtection="0"/>
    <xf numFmtId="43" fontId="10"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43" fontId="44" fillId="0" borderId="0" applyFont="0" applyFill="0" applyBorder="0" applyAlignment="0" applyProtection="0"/>
    <xf numFmtId="165" fontId="34" fillId="0" borderId="0" applyFont="0" applyFill="0" applyBorder="0" applyAlignment="0" applyProtection="0"/>
    <xf numFmtId="43" fontId="34" fillId="0" borderId="0" applyFont="0" applyFill="0" applyBorder="0" applyAlignment="0" applyProtection="0"/>
    <xf numFmtId="43" fontId="45" fillId="0" borderId="0" applyFont="0" applyFill="0" applyBorder="0" applyAlignment="0" applyProtection="0"/>
    <xf numFmtId="43" fontId="10" fillId="0" borderId="0" applyFont="0" applyFill="0" applyBorder="0" applyAlignment="0" applyProtection="0"/>
    <xf numFmtId="43" fontId="34" fillId="0" borderId="0" applyFont="0" applyFill="0" applyBorder="0" applyAlignment="0" applyProtection="0"/>
    <xf numFmtId="43" fontId="46" fillId="0" borderId="0" applyFont="0" applyFill="0" applyBorder="0" applyAlignment="0" applyProtection="0"/>
    <xf numFmtId="43" fontId="45" fillId="0" borderId="0" applyFont="0" applyFill="0" applyBorder="0" applyAlignment="0" applyProtection="0"/>
    <xf numFmtId="43" fontId="46" fillId="0" borderId="0" applyFont="0" applyFill="0" applyBorder="0" applyAlignment="0" applyProtection="0"/>
    <xf numFmtId="0" fontId="10" fillId="29" borderId="19" applyNumberFormat="0" applyFont="0" applyAlignment="0" applyProtection="0"/>
    <xf numFmtId="164" fontId="10" fillId="0" borderId="0" applyFont="0" applyFill="0" applyBorder="0" applyAlignment="0" applyProtection="0"/>
    <xf numFmtId="44" fontId="10" fillId="0" borderId="0" applyFont="0" applyFill="0" applyBorder="0" applyAlignment="0" applyProtection="0"/>
    <xf numFmtId="44" fontId="45" fillId="0" borderId="0" applyFont="0" applyFill="0" applyBorder="0" applyAlignment="0" applyProtection="0"/>
    <xf numFmtId="44" fontId="10" fillId="0" borderId="0" applyFont="0" applyFill="0" applyBorder="0" applyAlignment="0" applyProtection="0"/>
    <xf numFmtId="164" fontId="10" fillId="0" borderId="0" applyFont="0" applyFill="0" applyBorder="0" applyAlignment="0" applyProtection="0"/>
    <xf numFmtId="44" fontId="10" fillId="0" borderId="0" applyFont="0" applyFill="0" applyBorder="0" applyAlignment="0" applyProtection="0"/>
    <xf numFmtId="44" fontId="4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0" fontId="47" fillId="14" borderId="16" applyNumberFormat="0" applyAlignment="0" applyProtection="0"/>
    <xf numFmtId="0" fontId="48" fillId="0" borderId="0" applyNumberFormat="0" applyFill="0" applyBorder="0" applyAlignment="0" applyProtection="0"/>
    <xf numFmtId="0" fontId="49" fillId="11" borderId="0" applyNumberFormat="0" applyBorder="0" applyAlignment="0" applyProtection="0"/>
    <xf numFmtId="0" fontId="50" fillId="0" borderId="20" applyNumberFormat="0" applyFill="0" applyAlignment="0" applyProtection="0"/>
    <xf numFmtId="0" fontId="51" fillId="0" borderId="21" applyNumberFormat="0" applyFill="0" applyAlignment="0" applyProtection="0"/>
    <xf numFmtId="0" fontId="52" fillId="0" borderId="22" applyNumberFormat="0" applyFill="0" applyAlignment="0" applyProtection="0"/>
    <xf numFmtId="0" fontId="52" fillId="0" borderId="0" applyNumberFormat="0" applyFill="0" applyBorder="0" applyAlignment="0" applyProtection="0"/>
    <xf numFmtId="0" fontId="53" fillId="0" borderId="0" applyNumberFormat="0" applyFill="0" applyBorder="0" applyAlignment="0" applyProtection="0">
      <alignment vertical="top"/>
      <protection locked="0"/>
    </xf>
    <xf numFmtId="0" fontId="54" fillId="0" borderId="0" applyNumberFormat="0" applyFill="0" applyBorder="0" applyAlignment="0" applyProtection="0"/>
    <xf numFmtId="0" fontId="55"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47" fillId="14" borderId="16" applyNumberFormat="0" applyAlignment="0" applyProtection="0"/>
    <xf numFmtId="0" fontId="47" fillId="14" borderId="16" applyNumberFormat="0" applyAlignment="0" applyProtection="0"/>
    <xf numFmtId="0" fontId="47" fillId="14" borderId="16" applyNumberFormat="0" applyAlignment="0" applyProtection="0"/>
    <xf numFmtId="0" fontId="41" fillId="0" borderId="17" applyNumberFormat="0" applyFill="0" applyAlignment="0" applyProtection="0"/>
    <xf numFmtId="0" fontId="56" fillId="30" borderId="0" applyNumberFormat="0" applyBorder="0" applyAlignment="0" applyProtection="0"/>
    <xf numFmtId="0" fontId="10" fillId="0" borderId="1"/>
    <xf numFmtId="0" fontId="10" fillId="0" borderId="0"/>
    <xf numFmtId="0" fontId="35" fillId="0" borderId="0"/>
    <xf numFmtId="0" fontId="10" fillId="0" borderId="1"/>
    <xf numFmtId="0" fontId="10" fillId="0" borderId="0"/>
    <xf numFmtId="0" fontId="34" fillId="0" borderId="0"/>
    <xf numFmtId="0" fontId="10" fillId="0" borderId="0"/>
    <xf numFmtId="0" fontId="34" fillId="0" borderId="0"/>
    <xf numFmtId="0" fontId="34" fillId="0" borderId="0"/>
    <xf numFmtId="0" fontId="35" fillId="0" borderId="0"/>
    <xf numFmtId="168" fontId="10" fillId="0" borderId="0"/>
    <xf numFmtId="0" fontId="44" fillId="0" borderId="0"/>
    <xf numFmtId="168" fontId="10" fillId="0" borderId="0"/>
    <xf numFmtId="0" fontId="36" fillId="0" borderId="0"/>
    <xf numFmtId="0" fontId="57" fillId="0" borderId="0"/>
    <xf numFmtId="0" fontId="10" fillId="0" borderId="0"/>
    <xf numFmtId="168" fontId="10" fillId="0" borderId="0"/>
    <xf numFmtId="0" fontId="10" fillId="0" borderId="0"/>
    <xf numFmtId="0" fontId="58" fillId="0" borderId="0"/>
    <xf numFmtId="0" fontId="57" fillId="0" borderId="0"/>
    <xf numFmtId="0" fontId="58" fillId="0" borderId="0"/>
    <xf numFmtId="0" fontId="44" fillId="0" borderId="0"/>
    <xf numFmtId="0" fontId="57" fillId="0" borderId="0"/>
    <xf numFmtId="0" fontId="10" fillId="0" borderId="0"/>
    <xf numFmtId="0" fontId="34" fillId="0" borderId="0"/>
    <xf numFmtId="0" fontId="10" fillId="0" borderId="0"/>
    <xf numFmtId="168" fontId="10" fillId="0" borderId="0"/>
    <xf numFmtId="0" fontId="34" fillId="0" borderId="0"/>
    <xf numFmtId="0" fontId="45" fillId="0" borderId="0"/>
    <xf numFmtId="168" fontId="10" fillId="0" borderId="0"/>
    <xf numFmtId="0" fontId="10" fillId="0" borderId="0"/>
    <xf numFmtId="168" fontId="10" fillId="0" borderId="0"/>
    <xf numFmtId="0" fontId="10" fillId="0" borderId="0"/>
    <xf numFmtId="168" fontId="10" fillId="0" borderId="0"/>
    <xf numFmtId="0" fontId="10" fillId="0" borderId="0"/>
    <xf numFmtId="168" fontId="10" fillId="0" borderId="0"/>
    <xf numFmtId="168" fontId="10" fillId="0" borderId="0"/>
    <xf numFmtId="0" fontId="10" fillId="0" borderId="0"/>
    <xf numFmtId="0" fontId="34" fillId="0" borderId="0"/>
    <xf numFmtId="0" fontId="10" fillId="0" borderId="0"/>
    <xf numFmtId="0" fontId="10" fillId="0" borderId="0"/>
    <xf numFmtId="0" fontId="10" fillId="0" borderId="0"/>
    <xf numFmtId="0" fontId="34" fillId="0" borderId="0"/>
    <xf numFmtId="0" fontId="10" fillId="0" borderId="0"/>
    <xf numFmtId="0" fontId="10" fillId="0" borderId="0"/>
    <xf numFmtId="0" fontId="46" fillId="0" borderId="0"/>
    <xf numFmtId="0" fontId="35" fillId="0" borderId="0"/>
    <xf numFmtId="0" fontId="10" fillId="0" borderId="0"/>
    <xf numFmtId="0" fontId="46" fillId="0" borderId="0"/>
    <xf numFmtId="0" fontId="36" fillId="29" borderId="19" applyNumberFormat="0" applyFont="0" applyAlignment="0" applyProtection="0"/>
    <xf numFmtId="0" fontId="36" fillId="29" borderId="19" applyNumberFormat="0" applyFont="0" applyAlignment="0" applyProtection="0"/>
    <xf numFmtId="0" fontId="36" fillId="29" borderId="19" applyNumberFormat="0" applyFont="0" applyAlignment="0" applyProtection="0"/>
    <xf numFmtId="0" fontId="59" fillId="27" borderId="23" applyNumberFormat="0" applyAlignment="0" applyProtection="0"/>
    <xf numFmtId="0" fontId="59" fillId="27" borderId="23" applyNumberFormat="0" applyAlignment="0" applyProtection="0"/>
    <xf numFmtId="0" fontId="59" fillId="27" borderId="23"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9" fontId="10" fillId="0" borderId="0" applyFont="0" applyFill="0" applyBorder="0" applyAlignment="0" applyProtection="0"/>
    <xf numFmtId="9" fontId="3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60" fillId="0" borderId="0"/>
    <xf numFmtId="0" fontId="61" fillId="31" borderId="1" applyNumberFormat="0" applyProtection="0">
      <alignment horizontal="center" vertical="center"/>
    </xf>
    <xf numFmtId="0" fontId="12" fillId="31" borderId="1" applyNumberFormat="0" applyProtection="0">
      <alignment horizontal="center" vertical="center" wrapText="1"/>
    </xf>
    <xf numFmtId="0" fontId="12" fillId="31" borderId="1" applyNumberFormat="0" applyProtection="0">
      <alignment horizontal="center" vertical="center"/>
    </xf>
    <xf numFmtId="0" fontId="12" fillId="31" borderId="1" applyNumberFormat="0" applyProtection="0">
      <alignment horizontal="center" vertical="center" wrapText="1"/>
    </xf>
    <xf numFmtId="0" fontId="10" fillId="8" borderId="1" applyNumberFormat="0" applyProtection="0">
      <alignment horizontal="left" vertical="center"/>
    </xf>
    <xf numFmtId="0" fontId="10" fillId="8" borderId="1" applyNumberFormat="0" applyProtection="0">
      <alignment horizontal="left" vertical="center"/>
    </xf>
    <xf numFmtId="0" fontId="12" fillId="32" borderId="1" applyNumberFormat="0" applyProtection="0">
      <alignment horizontal="left" vertical="center" wrapText="1"/>
    </xf>
    <xf numFmtId="0" fontId="10" fillId="8" borderId="1" applyNumberFormat="0" applyProtection="0">
      <alignment horizontal="left" vertical="center" wrapText="1"/>
    </xf>
    <xf numFmtId="0" fontId="10" fillId="8" borderId="1" applyNumberFormat="0" applyProtection="0">
      <alignment horizontal="left" vertical="center" wrapText="1"/>
    </xf>
    <xf numFmtId="0" fontId="12" fillId="32" borderId="1" applyNumberFormat="0" applyProtection="0">
      <alignment horizontal="left" vertical="center" wrapText="1"/>
    </xf>
    <xf numFmtId="0" fontId="62" fillId="0" borderId="0" applyNumberFormat="0" applyFill="0" applyBorder="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38" fillId="0" borderId="0" applyNumberFormat="0" applyFill="0" applyBorder="0" applyAlignment="0" applyProtection="0"/>
    <xf numFmtId="0" fontId="10" fillId="0" borderId="0"/>
    <xf numFmtId="9" fontId="10"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0" fontId="64" fillId="0" borderId="0"/>
    <xf numFmtId="43" fontId="34" fillId="0" borderId="0" applyFont="0" applyFill="0" applyBorder="0" applyAlignment="0" applyProtection="0"/>
    <xf numFmtId="0" fontId="34" fillId="0" borderId="0"/>
    <xf numFmtId="43" fontId="10" fillId="0" borderId="0" applyFont="0" applyFill="0" applyBorder="0" applyAlignment="0" applyProtection="0"/>
    <xf numFmtId="0" fontId="34" fillId="0" borderId="0"/>
    <xf numFmtId="168" fontId="10" fillId="0" borderId="0"/>
    <xf numFmtId="164" fontId="10" fillId="0" borderId="0" applyFont="0" applyFill="0" applyBorder="0" applyAlignment="0" applyProtection="0"/>
    <xf numFmtId="0" fontId="34" fillId="0" borderId="0"/>
    <xf numFmtId="0" fontId="34" fillId="0" borderId="0"/>
    <xf numFmtId="9" fontId="34" fillId="0" borderId="0" applyFont="0" applyFill="0" applyBorder="0" applyAlignment="0" applyProtection="0"/>
    <xf numFmtId="0" fontId="40" fillId="27" borderId="16" applyNumberFormat="0" applyAlignment="0" applyProtection="0"/>
    <xf numFmtId="0" fontId="40" fillId="27" borderId="16" applyNumberFormat="0" applyAlignment="0" applyProtection="0"/>
    <xf numFmtId="0" fontId="40" fillId="27" borderId="16" applyNumberFormat="0" applyAlignment="0" applyProtection="0"/>
    <xf numFmtId="0" fontId="40" fillId="27" borderId="16" applyNumberFormat="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10" fillId="29" borderId="19" applyNumberFormat="0" applyFont="0" applyAlignment="0" applyProtection="0"/>
    <xf numFmtId="0" fontId="47" fillId="14" borderId="16" applyNumberFormat="0" applyAlignment="0" applyProtection="0"/>
    <xf numFmtId="0" fontId="47" fillId="14" borderId="16" applyNumberFormat="0" applyAlignment="0" applyProtection="0"/>
    <xf numFmtId="0" fontId="47" fillId="14" borderId="16" applyNumberFormat="0" applyAlignment="0" applyProtection="0"/>
    <xf numFmtId="0" fontId="47" fillId="14" borderId="16" applyNumberFormat="0" applyAlignment="0" applyProtection="0"/>
    <xf numFmtId="0" fontId="10" fillId="0" borderId="25"/>
    <xf numFmtId="0" fontId="10" fillId="0" borderId="25"/>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6" fillId="29" borderId="19" applyNumberFormat="0" applyFont="0" applyAlignment="0" applyProtection="0"/>
    <xf numFmtId="0" fontId="36" fillId="29" borderId="19" applyNumberFormat="0" applyFont="0" applyAlignment="0" applyProtection="0"/>
    <xf numFmtId="0" fontId="36" fillId="29" borderId="19" applyNumberFormat="0" applyFont="0" applyAlignment="0" applyProtection="0"/>
    <xf numFmtId="0" fontId="59" fillId="27" borderId="23" applyNumberFormat="0" applyAlignment="0" applyProtection="0"/>
    <xf numFmtId="0" fontId="59" fillId="27" borderId="23" applyNumberFormat="0" applyAlignment="0" applyProtection="0"/>
    <xf numFmtId="0" fontId="59" fillId="27" borderId="23" applyNumberFormat="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61" fillId="31" borderId="25" applyNumberFormat="0" applyProtection="0">
      <alignment horizontal="center" vertical="center"/>
    </xf>
    <xf numFmtId="0" fontId="12" fillId="31" borderId="25" applyNumberFormat="0" applyProtection="0">
      <alignment horizontal="center" vertical="center" wrapText="1"/>
    </xf>
    <xf numFmtId="0" fontId="12" fillId="31" borderId="25" applyNumberFormat="0" applyProtection="0">
      <alignment horizontal="center" vertical="center"/>
    </xf>
    <xf numFmtId="0" fontId="12" fillId="31" borderId="25" applyNumberFormat="0" applyProtection="0">
      <alignment horizontal="center" vertical="center" wrapText="1"/>
    </xf>
    <xf numFmtId="0" fontId="10" fillId="8" borderId="25" applyNumberFormat="0" applyProtection="0">
      <alignment horizontal="left" vertical="center"/>
    </xf>
    <xf numFmtId="0" fontId="10" fillId="8" borderId="25" applyNumberFormat="0" applyProtection="0">
      <alignment horizontal="left" vertical="center"/>
    </xf>
    <xf numFmtId="0" fontId="12" fillId="32" borderId="25" applyNumberFormat="0" applyProtection="0">
      <alignment horizontal="left" vertical="center" wrapText="1"/>
    </xf>
    <xf numFmtId="0" fontId="10" fillId="8" borderId="25" applyNumberFormat="0" applyProtection="0">
      <alignment horizontal="left" vertical="center" wrapText="1"/>
    </xf>
    <xf numFmtId="0" fontId="10" fillId="8" borderId="25" applyNumberFormat="0" applyProtection="0">
      <alignment horizontal="left" vertical="center" wrapText="1"/>
    </xf>
    <xf numFmtId="0" fontId="12" fillId="32" borderId="25" applyNumberFormat="0" applyProtection="0">
      <alignment horizontal="left" vertical="center" wrapText="1"/>
    </xf>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9" fontId="10"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10" fillId="0" borderId="0" applyFont="0" applyFill="0" applyBorder="0" applyAlignment="0" applyProtection="0"/>
    <xf numFmtId="0" fontId="34" fillId="0" borderId="0"/>
    <xf numFmtId="168" fontId="10" fillId="0" borderId="0"/>
    <xf numFmtId="164" fontId="10" fillId="0" borderId="0" applyFont="0" applyFill="0" applyBorder="0" applyAlignment="0" applyProtection="0"/>
    <xf numFmtId="0" fontId="34" fillId="0" borderId="0"/>
    <xf numFmtId="0" fontId="34" fillId="0" borderId="0"/>
    <xf numFmtId="9"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10" fillId="0" borderId="1"/>
    <xf numFmtId="0" fontId="10" fillId="0" borderId="1"/>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61" fillId="31" borderId="1" applyNumberFormat="0" applyProtection="0">
      <alignment horizontal="center" vertical="center"/>
    </xf>
    <xf numFmtId="0" fontId="12" fillId="31" borderId="1" applyNumberFormat="0" applyProtection="0">
      <alignment horizontal="center" vertical="center" wrapText="1"/>
    </xf>
    <xf numFmtId="0" fontId="12" fillId="31" borderId="1" applyNumberFormat="0" applyProtection="0">
      <alignment horizontal="center" vertical="center"/>
    </xf>
    <xf numFmtId="0" fontId="12" fillId="31" borderId="1" applyNumberFormat="0" applyProtection="0">
      <alignment horizontal="center" vertical="center" wrapText="1"/>
    </xf>
    <xf numFmtId="0" fontId="10" fillId="8" borderId="1" applyNumberFormat="0" applyProtection="0">
      <alignment horizontal="left" vertical="center"/>
    </xf>
    <xf numFmtId="0" fontId="10" fillId="8" borderId="1" applyNumberFormat="0" applyProtection="0">
      <alignment horizontal="left" vertical="center"/>
    </xf>
    <xf numFmtId="0" fontId="12" fillId="32" borderId="1" applyNumberFormat="0" applyProtection="0">
      <alignment horizontal="left" vertical="center" wrapText="1"/>
    </xf>
    <xf numFmtId="0" fontId="10" fillId="8" borderId="1" applyNumberFormat="0" applyProtection="0">
      <alignment horizontal="left" vertical="center" wrapText="1"/>
    </xf>
    <xf numFmtId="0" fontId="10" fillId="8" borderId="1" applyNumberFormat="0" applyProtection="0">
      <alignment horizontal="left" vertical="center" wrapText="1"/>
    </xf>
    <xf numFmtId="0" fontId="12" fillId="32" borderId="1" applyNumberFormat="0" applyProtection="0">
      <alignment horizontal="left" vertical="center" wrapText="1"/>
    </xf>
    <xf numFmtId="9" fontId="10"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10" fillId="0" borderId="0" applyFont="0" applyFill="0" applyBorder="0" applyAlignment="0" applyProtection="0"/>
    <xf numFmtId="0" fontId="34" fillId="0" borderId="0"/>
    <xf numFmtId="0" fontId="34" fillId="0" borderId="0"/>
    <xf numFmtId="0" fontId="34" fillId="0" borderId="0"/>
    <xf numFmtId="9"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10" fillId="0" borderId="1"/>
    <xf numFmtId="0" fontId="10" fillId="0" borderId="1"/>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61" fillId="31" borderId="1" applyNumberFormat="0" applyProtection="0">
      <alignment horizontal="center" vertical="center"/>
    </xf>
    <xf numFmtId="0" fontId="12" fillId="31" borderId="1" applyNumberFormat="0" applyProtection="0">
      <alignment horizontal="center" vertical="center" wrapText="1"/>
    </xf>
    <xf numFmtId="0" fontId="12" fillId="31" borderId="1" applyNumberFormat="0" applyProtection="0">
      <alignment horizontal="center" vertical="center"/>
    </xf>
    <xf numFmtId="0" fontId="12" fillId="31" borderId="1" applyNumberFormat="0" applyProtection="0">
      <alignment horizontal="center" vertical="center" wrapText="1"/>
    </xf>
    <xf numFmtId="0" fontId="10" fillId="8" borderId="1" applyNumberFormat="0" applyProtection="0">
      <alignment horizontal="left" vertical="center"/>
    </xf>
    <xf numFmtId="0" fontId="10" fillId="8" borderId="1" applyNumberFormat="0" applyProtection="0">
      <alignment horizontal="left" vertical="center"/>
    </xf>
    <xf numFmtId="0" fontId="12" fillId="32" borderId="1" applyNumberFormat="0" applyProtection="0">
      <alignment horizontal="left" vertical="center" wrapText="1"/>
    </xf>
    <xf numFmtId="0" fontId="10" fillId="8" borderId="1" applyNumberFormat="0" applyProtection="0">
      <alignment horizontal="left" vertical="center" wrapText="1"/>
    </xf>
    <xf numFmtId="0" fontId="10" fillId="8" borderId="1" applyNumberFormat="0" applyProtection="0">
      <alignment horizontal="left" vertical="center" wrapText="1"/>
    </xf>
    <xf numFmtId="0" fontId="12" fillId="32" borderId="1" applyNumberFormat="0" applyProtection="0">
      <alignment horizontal="left" vertical="center" wrapText="1"/>
    </xf>
    <xf numFmtId="0" fontId="34" fillId="0" borderId="0"/>
    <xf numFmtId="9"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10" fillId="29" borderId="19" applyNumberFormat="0" applyFont="0" applyAlignment="0" applyProtection="0"/>
    <xf numFmtId="0" fontId="36" fillId="29" borderId="19" applyNumberFormat="0" applyFont="0" applyAlignment="0" applyProtection="0"/>
    <xf numFmtId="0" fontId="36" fillId="29" borderId="19" applyNumberFormat="0" applyFont="0" applyAlignment="0" applyProtection="0"/>
    <xf numFmtId="0" fontId="36" fillId="29" borderId="19" applyNumberFormat="0" applyFont="0" applyAlignment="0" applyProtection="0"/>
    <xf numFmtId="0" fontId="12" fillId="31" borderId="1" applyNumberFormat="0" applyProtection="0">
      <alignment horizontal="center" vertical="center" wrapText="1"/>
    </xf>
    <xf numFmtId="0" fontId="61" fillId="31" borderId="1" applyNumberFormat="0" applyProtection="0">
      <alignment horizontal="center" vertical="center"/>
    </xf>
    <xf numFmtId="0" fontId="10" fillId="0" borderId="1"/>
    <xf numFmtId="0" fontId="10" fillId="0" borderId="1"/>
    <xf numFmtId="0" fontId="40" fillId="27" borderId="16" applyNumberFormat="0" applyAlignment="0" applyProtection="0"/>
    <xf numFmtId="0" fontId="40" fillId="27" borderId="16" applyNumberFormat="0" applyAlignment="0" applyProtection="0"/>
    <xf numFmtId="0" fontId="40" fillId="27" borderId="16" applyNumberFormat="0" applyAlignment="0" applyProtection="0"/>
    <xf numFmtId="0" fontId="40" fillId="27" borderId="16" applyNumberFormat="0" applyAlignment="0" applyProtection="0"/>
    <xf numFmtId="0" fontId="10" fillId="29" borderId="19" applyNumberFormat="0" applyFont="0" applyAlignment="0" applyProtection="0"/>
    <xf numFmtId="0" fontId="47" fillId="14" borderId="16" applyNumberFormat="0" applyAlignment="0" applyProtection="0"/>
    <xf numFmtId="0" fontId="47" fillId="14" borderId="16" applyNumberFormat="0" applyAlignment="0" applyProtection="0"/>
    <xf numFmtId="0" fontId="47" fillId="14" borderId="16" applyNumberFormat="0" applyAlignment="0" applyProtection="0"/>
    <xf numFmtId="0" fontId="47" fillId="14" borderId="16" applyNumberFormat="0" applyAlignment="0" applyProtection="0"/>
    <xf numFmtId="0" fontId="36" fillId="29" borderId="19" applyNumberFormat="0" applyFont="0" applyAlignment="0" applyProtection="0"/>
    <xf numFmtId="0" fontId="36" fillId="29" borderId="19" applyNumberFormat="0" applyFont="0" applyAlignment="0" applyProtection="0"/>
    <xf numFmtId="0" fontId="36" fillId="29" borderId="19" applyNumberFormat="0" applyFont="0" applyAlignment="0" applyProtection="0"/>
    <xf numFmtId="0" fontId="59" fillId="27" borderId="23" applyNumberFormat="0" applyAlignment="0" applyProtection="0"/>
    <xf numFmtId="0" fontId="59" fillId="27" borderId="23" applyNumberFormat="0" applyAlignment="0" applyProtection="0"/>
    <xf numFmtId="0" fontId="59" fillId="27" borderId="23" applyNumberFormat="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12" fillId="31" borderId="1" applyNumberFormat="0" applyProtection="0">
      <alignment horizontal="center" vertical="center"/>
    </xf>
    <xf numFmtId="0" fontId="12" fillId="31" borderId="1" applyNumberFormat="0" applyProtection="0">
      <alignment horizontal="center" vertical="center" wrapText="1"/>
    </xf>
    <xf numFmtId="0" fontId="10" fillId="8" borderId="1" applyNumberFormat="0" applyProtection="0">
      <alignment horizontal="left" vertical="center"/>
    </xf>
    <xf numFmtId="0" fontId="10" fillId="8" borderId="1" applyNumberFormat="0" applyProtection="0">
      <alignment horizontal="left" vertical="center"/>
    </xf>
    <xf numFmtId="0" fontId="12" fillId="32" borderId="1" applyNumberFormat="0" applyProtection="0">
      <alignment horizontal="left" vertical="center" wrapText="1"/>
    </xf>
    <xf numFmtId="0" fontId="10" fillId="8" borderId="1" applyNumberFormat="0" applyProtection="0">
      <alignment horizontal="left" vertical="center" wrapText="1"/>
    </xf>
    <xf numFmtId="0" fontId="10" fillId="8" borderId="1" applyNumberFormat="0" applyProtection="0">
      <alignment horizontal="left" vertical="center" wrapText="1"/>
    </xf>
    <xf numFmtId="0" fontId="12" fillId="32" borderId="1" applyNumberFormat="0" applyProtection="0">
      <alignment horizontal="left" vertical="center" wrapText="1"/>
    </xf>
    <xf numFmtId="0" fontId="10" fillId="29" borderId="19" applyNumberFormat="0" applyFont="0" applyAlignment="0" applyProtection="0"/>
    <xf numFmtId="0" fontId="36" fillId="29" borderId="19" applyNumberFormat="0" applyFont="0" applyAlignment="0" applyProtection="0"/>
    <xf numFmtId="0" fontId="36" fillId="29" borderId="19" applyNumberFormat="0" applyFont="0" applyAlignment="0" applyProtection="0"/>
    <xf numFmtId="0" fontId="36" fillId="29" borderId="19" applyNumberFormat="0" applyFont="0" applyAlignment="0" applyProtection="0"/>
    <xf numFmtId="0" fontId="10" fillId="29" borderId="19" applyNumberFormat="0" applyFont="0" applyAlignment="0" applyProtection="0"/>
    <xf numFmtId="0" fontId="36" fillId="29" borderId="19" applyNumberFormat="0" applyFont="0" applyAlignment="0" applyProtection="0"/>
    <xf numFmtId="0" fontId="36" fillId="29" borderId="19" applyNumberFormat="0" applyFont="0" applyAlignment="0" applyProtection="0"/>
    <xf numFmtId="0" fontId="36" fillId="29" borderId="19" applyNumberFormat="0" applyFont="0" applyAlignment="0" applyProtection="0"/>
    <xf numFmtId="0" fontId="10" fillId="29" borderId="19" applyNumberFormat="0" applyFont="0" applyAlignment="0" applyProtection="0"/>
    <xf numFmtId="0" fontId="36" fillId="29" borderId="19" applyNumberFormat="0" applyFont="0" applyAlignment="0" applyProtection="0"/>
    <xf numFmtId="0" fontId="36" fillId="29" borderId="19" applyNumberFormat="0" applyFont="0" applyAlignment="0" applyProtection="0"/>
    <xf numFmtId="0" fontId="36" fillId="29" borderId="19" applyNumberFormat="0" applyFont="0" applyAlignment="0" applyProtection="0"/>
    <xf numFmtId="0" fontId="40" fillId="27" borderId="16" applyNumberFormat="0" applyAlignment="0" applyProtection="0"/>
    <xf numFmtId="0" fontId="40" fillId="27" borderId="16" applyNumberFormat="0" applyAlignment="0" applyProtection="0"/>
    <xf numFmtId="0" fontId="40" fillId="27" borderId="16" applyNumberFormat="0" applyAlignment="0" applyProtection="0"/>
    <xf numFmtId="0" fontId="40" fillId="27" borderId="16" applyNumberFormat="0" applyAlignment="0" applyProtection="0"/>
    <xf numFmtId="0" fontId="47" fillId="14" borderId="16" applyNumberFormat="0" applyAlignment="0" applyProtection="0"/>
    <xf numFmtId="0" fontId="47" fillId="14" borderId="16" applyNumberFormat="0" applyAlignment="0" applyProtection="0"/>
    <xf numFmtId="0" fontId="47" fillId="14" borderId="16" applyNumberFormat="0" applyAlignment="0" applyProtection="0"/>
    <xf numFmtId="0" fontId="47" fillId="14" borderId="16" applyNumberFormat="0" applyAlignment="0" applyProtection="0"/>
    <xf numFmtId="0" fontId="59" fillId="27" borderId="23" applyNumberFormat="0" applyAlignment="0" applyProtection="0"/>
    <xf numFmtId="0" fontId="59" fillId="27" borderId="23" applyNumberFormat="0" applyAlignment="0" applyProtection="0"/>
    <xf numFmtId="0" fontId="59" fillId="27" borderId="23" applyNumberFormat="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34" fillId="0" borderId="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9" fontId="34" fillId="0" borderId="0" applyFont="0" applyFill="0" applyBorder="0" applyAlignment="0" applyProtection="0"/>
    <xf numFmtId="0" fontId="10" fillId="0" borderId="1"/>
    <xf numFmtId="0" fontId="40" fillId="27" borderId="16" applyNumberFormat="0" applyAlignment="0" applyProtection="0"/>
    <xf numFmtId="0" fontId="40" fillId="27" borderId="16" applyNumberFormat="0" applyAlignment="0" applyProtection="0"/>
    <xf numFmtId="0" fontId="40" fillId="27" borderId="16" applyNumberFormat="0" applyAlignment="0" applyProtection="0"/>
    <xf numFmtId="0" fontId="40" fillId="27" borderId="16" applyNumberFormat="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10" fillId="29" borderId="19" applyNumberFormat="0" applyFont="0" applyAlignment="0" applyProtection="0"/>
    <xf numFmtId="0" fontId="47" fillId="14" borderId="16" applyNumberFormat="0" applyAlignment="0" applyProtection="0"/>
    <xf numFmtId="0" fontId="47" fillId="14" borderId="16" applyNumberFormat="0" applyAlignment="0" applyProtection="0"/>
    <xf numFmtId="0" fontId="47" fillId="14" borderId="16" applyNumberFormat="0" applyAlignment="0" applyProtection="0"/>
    <xf numFmtId="0" fontId="47" fillId="14" borderId="16" applyNumberFormat="0" applyAlignment="0" applyProtection="0"/>
    <xf numFmtId="0" fontId="10" fillId="0" borderId="1"/>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6" fillId="29" borderId="19" applyNumberFormat="0" applyFont="0" applyAlignment="0" applyProtection="0"/>
    <xf numFmtId="0" fontId="36" fillId="29" borderId="19" applyNumberFormat="0" applyFont="0" applyAlignment="0" applyProtection="0"/>
    <xf numFmtId="0" fontId="36" fillId="29" borderId="19" applyNumberFormat="0" applyFont="0" applyAlignment="0" applyProtection="0"/>
    <xf numFmtId="0" fontId="59" fillId="27" borderId="23" applyNumberFormat="0" applyAlignment="0" applyProtection="0"/>
    <xf numFmtId="0" fontId="59" fillId="27" borderId="23" applyNumberFormat="0" applyAlignment="0" applyProtection="0"/>
    <xf numFmtId="0" fontId="59" fillId="27" borderId="23" applyNumberFormat="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61" fillId="31" borderId="1" applyNumberFormat="0" applyProtection="0">
      <alignment horizontal="center" vertical="center"/>
    </xf>
    <xf numFmtId="0" fontId="12" fillId="31" borderId="1" applyNumberFormat="0" applyProtection="0">
      <alignment horizontal="center" vertical="center" wrapText="1"/>
    </xf>
    <xf numFmtId="0" fontId="12" fillId="31" borderId="1" applyNumberFormat="0" applyProtection="0">
      <alignment horizontal="center" vertical="center"/>
    </xf>
    <xf numFmtId="0" fontId="12" fillId="31" borderId="1" applyNumberFormat="0" applyProtection="0">
      <alignment horizontal="center" vertical="center" wrapText="1"/>
    </xf>
    <xf numFmtId="0" fontId="10" fillId="8" borderId="1" applyNumberFormat="0" applyProtection="0">
      <alignment horizontal="left" vertical="center"/>
    </xf>
    <xf numFmtId="0" fontId="10" fillId="8" borderId="1" applyNumberFormat="0" applyProtection="0">
      <alignment horizontal="left" vertical="center"/>
    </xf>
    <xf numFmtId="0" fontId="12" fillId="32" borderId="1" applyNumberFormat="0" applyProtection="0">
      <alignment horizontal="left" vertical="center" wrapText="1"/>
    </xf>
    <xf numFmtId="0" fontId="10" fillId="8" borderId="1" applyNumberFormat="0" applyProtection="0">
      <alignment horizontal="left" vertical="center" wrapText="1"/>
    </xf>
    <xf numFmtId="0" fontId="10" fillId="8" borderId="1" applyNumberFormat="0" applyProtection="0">
      <alignment horizontal="left" vertical="center" wrapText="1"/>
    </xf>
    <xf numFmtId="0" fontId="12" fillId="32" borderId="1" applyNumberFormat="0" applyProtection="0">
      <alignment horizontal="left" vertical="center" wrapText="1"/>
    </xf>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34" fillId="0" borderId="0"/>
    <xf numFmtId="0" fontId="10" fillId="0" borderId="45"/>
    <xf numFmtId="0" fontId="34" fillId="0" borderId="0"/>
    <xf numFmtId="0" fontId="36" fillId="29" borderId="38" applyNumberFormat="0" applyFont="0" applyAlignment="0" applyProtection="0"/>
    <xf numFmtId="0" fontId="36" fillId="29" borderId="38" applyNumberFormat="0" applyFont="0" applyAlignment="0" applyProtection="0"/>
    <xf numFmtId="0" fontId="10" fillId="0" borderId="39"/>
    <xf numFmtId="0" fontId="10" fillId="29" borderId="32" applyNumberFormat="0" applyFont="0" applyAlignment="0" applyProtection="0"/>
    <xf numFmtId="0" fontId="40" fillId="27" borderId="46" applyNumberFormat="0" applyAlignment="0" applyProtection="0"/>
    <xf numFmtId="0" fontId="12" fillId="31" borderId="35" applyNumberFormat="0" applyProtection="0">
      <alignment horizontal="center" vertical="center" wrapText="1"/>
    </xf>
    <xf numFmtId="0" fontId="12" fillId="31" borderId="45" applyNumberFormat="0" applyProtection="0">
      <alignment horizontal="center" vertical="center" wrapText="1"/>
    </xf>
    <xf numFmtId="0" fontId="12" fillId="32" borderId="45" applyNumberFormat="0" applyProtection="0">
      <alignment horizontal="left" vertical="center" wrapText="1"/>
    </xf>
    <xf numFmtId="0" fontId="12" fillId="31" borderId="35" applyNumberFormat="0" applyProtection="0">
      <alignment horizontal="center" vertical="center" wrapText="1"/>
    </xf>
    <xf numFmtId="0" fontId="10" fillId="0" borderId="45"/>
    <xf numFmtId="0" fontId="12" fillId="31" borderId="39" applyNumberFormat="0" applyProtection="0">
      <alignment horizontal="center" vertical="center" wrapText="1"/>
    </xf>
    <xf numFmtId="0" fontId="12" fillId="31" borderId="25" applyNumberFormat="0" applyProtection="0">
      <alignment horizontal="center" vertical="center" wrapText="1"/>
    </xf>
    <xf numFmtId="0" fontId="10" fillId="0" borderId="45"/>
    <xf numFmtId="0" fontId="61" fillId="31" borderId="25" applyNumberFormat="0" applyProtection="0">
      <alignment horizontal="center" vertical="center"/>
    </xf>
    <xf numFmtId="0" fontId="47" fillId="14" borderId="41" applyNumberFormat="0" applyAlignment="0" applyProtection="0"/>
    <xf numFmtId="0" fontId="12" fillId="31" borderId="35" applyNumberFormat="0" applyProtection="0">
      <alignment horizontal="center" vertical="center" wrapText="1"/>
    </xf>
    <xf numFmtId="0" fontId="12" fillId="32" borderId="29" applyNumberFormat="0" applyProtection="0">
      <alignment horizontal="left" vertical="center" wrapText="1"/>
    </xf>
    <xf numFmtId="0" fontId="10" fillId="8" borderId="39" applyNumberFormat="0" applyProtection="0">
      <alignment horizontal="left" vertical="center" wrapText="1"/>
    </xf>
    <xf numFmtId="0" fontId="61" fillId="31" borderId="35" applyNumberFormat="0" applyProtection="0">
      <alignment horizontal="center" vertical="center"/>
    </xf>
    <xf numFmtId="0" fontId="10" fillId="8" borderId="48" applyNumberFormat="0" applyProtection="0">
      <alignment horizontal="left" vertical="center" wrapText="1"/>
    </xf>
    <xf numFmtId="0" fontId="10" fillId="29" borderId="42" applyNumberFormat="0" applyFont="0" applyAlignment="0" applyProtection="0"/>
    <xf numFmtId="0" fontId="36" fillId="29" borderId="32" applyNumberFormat="0" applyFont="0" applyAlignment="0" applyProtection="0"/>
    <xf numFmtId="0" fontId="47" fillId="14" borderId="31" applyNumberFormat="0" applyAlignment="0" applyProtection="0"/>
    <xf numFmtId="0" fontId="61" fillId="31" borderId="39" applyNumberFormat="0" applyProtection="0">
      <alignment horizontal="center" vertical="center"/>
    </xf>
    <xf numFmtId="0" fontId="47" fillId="14" borderId="31" applyNumberFormat="0" applyAlignment="0" applyProtection="0"/>
    <xf numFmtId="0" fontId="47" fillId="14" borderId="46" applyNumberFormat="0" applyAlignment="0" applyProtection="0"/>
    <xf numFmtId="0" fontId="40" fillId="27" borderId="46" applyNumberFormat="0" applyAlignment="0" applyProtection="0"/>
    <xf numFmtId="0" fontId="12" fillId="31" borderId="45" applyNumberFormat="0" applyProtection="0">
      <alignment horizontal="center" vertical="center" wrapText="1"/>
    </xf>
    <xf numFmtId="0" fontId="61" fillId="31" borderId="45" applyNumberFormat="0" applyProtection="0">
      <alignment horizontal="center" vertical="center"/>
    </xf>
    <xf numFmtId="0" fontId="40" fillId="27" borderId="31" applyNumberFormat="0" applyAlignment="0" applyProtection="0"/>
    <xf numFmtId="0" fontId="10" fillId="0" borderId="35"/>
    <xf numFmtId="0" fontId="10" fillId="0" borderId="35"/>
    <xf numFmtId="0" fontId="12" fillId="32" borderId="35" applyNumberFormat="0" applyProtection="0">
      <alignment horizontal="left" vertical="center" wrapText="1"/>
    </xf>
    <xf numFmtId="0" fontId="36" fillId="29" borderId="47" applyNumberFormat="0" applyFont="0" applyAlignment="0" applyProtection="0"/>
    <xf numFmtId="0" fontId="12" fillId="31" borderId="45" applyNumberFormat="0" applyProtection="0">
      <alignment horizontal="center" vertical="center"/>
    </xf>
    <xf numFmtId="0" fontId="10" fillId="29" borderId="47" applyNumberFormat="0" applyFont="0" applyAlignment="0" applyProtection="0"/>
    <xf numFmtId="0" fontId="36" fillId="29" borderId="47" applyNumberFormat="0" applyFont="0" applyAlignment="0" applyProtection="0"/>
    <xf numFmtId="0" fontId="36" fillId="29" borderId="47" applyNumberFormat="0" applyFont="0" applyAlignment="0" applyProtection="0"/>
    <xf numFmtId="0" fontId="36" fillId="29" borderId="47" applyNumberFormat="0" applyFont="0" applyAlignment="0" applyProtection="0"/>
    <xf numFmtId="0" fontId="40" fillId="27" borderId="46" applyNumberFormat="0" applyAlignment="0" applyProtection="0"/>
    <xf numFmtId="0" fontId="40" fillId="27" borderId="27" applyNumberFormat="0" applyAlignment="0" applyProtection="0"/>
    <xf numFmtId="0" fontId="40" fillId="27" borderId="27" applyNumberFormat="0" applyAlignment="0" applyProtection="0"/>
    <xf numFmtId="0" fontId="40" fillId="27" borderId="27" applyNumberFormat="0" applyAlignment="0" applyProtection="0"/>
    <xf numFmtId="0" fontId="47" fillId="14" borderId="27" applyNumberFormat="0" applyAlignment="0" applyProtection="0"/>
    <xf numFmtId="0" fontId="47" fillId="14" borderId="27" applyNumberFormat="0" applyAlignment="0" applyProtection="0"/>
    <xf numFmtId="0" fontId="36" fillId="29" borderId="28" applyNumberFormat="0" applyFont="0" applyAlignment="0" applyProtection="0"/>
    <xf numFmtId="0" fontId="63" fillId="0" borderId="34" applyNumberFormat="0" applyFill="0" applyAlignment="0" applyProtection="0"/>
    <xf numFmtId="0" fontId="63" fillId="0" borderId="34" applyNumberFormat="0" applyFill="0" applyAlignment="0" applyProtection="0"/>
    <xf numFmtId="0" fontId="10" fillId="8" borderId="25" applyNumberFormat="0" applyProtection="0">
      <alignment horizontal="left" vertical="center"/>
    </xf>
    <xf numFmtId="0" fontId="12" fillId="32" borderId="25" applyNumberFormat="0" applyProtection="0">
      <alignment horizontal="left" vertical="center" wrapText="1"/>
    </xf>
    <xf numFmtId="0" fontId="10" fillId="8" borderId="25" applyNumberFormat="0" applyProtection="0">
      <alignment horizontal="left" vertical="center" wrapText="1"/>
    </xf>
    <xf numFmtId="0" fontId="36" fillId="29" borderId="47" applyNumberFormat="0" applyFont="0" applyAlignment="0" applyProtection="0"/>
    <xf numFmtId="0" fontId="63" fillId="0" borderId="44" applyNumberFormat="0" applyFill="0" applyAlignment="0" applyProtection="0"/>
    <xf numFmtId="0" fontId="63" fillId="0" borderId="34" applyNumberFormat="0" applyFill="0" applyAlignment="0" applyProtection="0"/>
    <xf numFmtId="0" fontId="10" fillId="0" borderId="48"/>
    <xf numFmtId="0" fontId="10" fillId="0" borderId="25"/>
    <xf numFmtId="0" fontId="10" fillId="0" borderId="25"/>
    <xf numFmtId="0" fontId="12" fillId="32" borderId="45" applyNumberFormat="0" applyProtection="0">
      <alignment horizontal="left" vertical="center" wrapText="1"/>
    </xf>
    <xf numFmtId="0" fontId="40" fillId="27" borderId="37" applyNumberFormat="0" applyAlignment="0" applyProtection="0"/>
    <xf numFmtId="0" fontId="61" fillId="31" borderId="25" applyNumberFormat="0" applyProtection="0">
      <alignment horizontal="center" vertical="center"/>
    </xf>
    <xf numFmtId="0" fontId="12" fillId="31" borderId="25" applyNumberFormat="0" applyProtection="0">
      <alignment horizontal="center" vertical="center" wrapText="1"/>
    </xf>
    <xf numFmtId="0" fontId="12" fillId="31" borderId="25" applyNumberFormat="0" applyProtection="0">
      <alignment horizontal="center" vertical="center"/>
    </xf>
    <xf numFmtId="0" fontId="12" fillId="31" borderId="25" applyNumberFormat="0" applyProtection="0">
      <alignment horizontal="center" vertical="center" wrapText="1"/>
    </xf>
    <xf numFmtId="0" fontId="10" fillId="8" borderId="25" applyNumberFormat="0" applyProtection="0">
      <alignment horizontal="left" vertical="center"/>
    </xf>
    <xf numFmtId="0" fontId="10" fillId="8" borderId="25" applyNumberFormat="0" applyProtection="0">
      <alignment horizontal="left" vertical="center"/>
    </xf>
    <xf numFmtId="0" fontId="12" fillId="32" borderId="25" applyNumberFormat="0" applyProtection="0">
      <alignment horizontal="left" vertical="center" wrapText="1"/>
    </xf>
    <xf numFmtId="0" fontId="10" fillId="8" borderId="25" applyNumberFormat="0" applyProtection="0">
      <alignment horizontal="left" vertical="center" wrapText="1"/>
    </xf>
    <xf numFmtId="0" fontId="10" fillId="8" borderId="25" applyNumberFormat="0" applyProtection="0">
      <alignment horizontal="left" vertical="center" wrapText="1"/>
    </xf>
    <xf numFmtId="0" fontId="12" fillId="32" borderId="25" applyNumberFormat="0" applyProtection="0">
      <alignment horizontal="left" vertical="center" wrapText="1"/>
    </xf>
    <xf numFmtId="0" fontId="36" fillId="29" borderId="38" applyNumberFormat="0" applyFont="0" applyAlignment="0" applyProtection="0"/>
    <xf numFmtId="0" fontId="40" fillId="27" borderId="46" applyNumberFormat="0" applyAlignment="0" applyProtection="0"/>
    <xf numFmtId="0" fontId="10" fillId="0" borderId="25"/>
    <xf numFmtId="0" fontId="47" fillId="14" borderId="27" applyNumberFormat="0" applyAlignment="0" applyProtection="0"/>
    <xf numFmtId="0" fontId="47" fillId="14" borderId="27" applyNumberFormat="0" applyAlignment="0" applyProtection="0"/>
    <xf numFmtId="0" fontId="36" fillId="29" borderId="28" applyNumberFormat="0" applyFont="0" applyAlignment="0" applyProtection="0"/>
    <xf numFmtId="0" fontId="12" fillId="31" borderId="25" applyNumberFormat="0" applyProtection="0">
      <alignment horizontal="center" vertical="center"/>
    </xf>
    <xf numFmtId="0" fontId="12" fillId="31" borderId="25" applyNumberFormat="0" applyProtection="0">
      <alignment horizontal="center" vertical="center" wrapText="1"/>
    </xf>
    <xf numFmtId="0" fontId="10" fillId="8" borderId="25" applyNumberFormat="0" applyProtection="0">
      <alignment horizontal="left" vertical="center"/>
    </xf>
    <xf numFmtId="0" fontId="10" fillId="8" borderId="25" applyNumberFormat="0" applyProtection="0">
      <alignment horizontal="left" vertical="center"/>
    </xf>
    <xf numFmtId="0" fontId="10" fillId="29" borderId="28" applyNumberFormat="0" applyFont="0" applyAlignment="0" applyProtection="0"/>
    <xf numFmtId="0" fontId="36" fillId="29" borderId="28" applyNumberFormat="0" applyFont="0" applyAlignment="0" applyProtection="0"/>
    <xf numFmtId="0" fontId="36" fillId="29" borderId="28" applyNumberFormat="0" applyFont="0" applyAlignment="0" applyProtection="0"/>
    <xf numFmtId="0" fontId="36" fillId="29" borderId="28" applyNumberFormat="0" applyFont="0" applyAlignment="0" applyProtection="0"/>
    <xf numFmtId="0" fontId="40" fillId="27" borderId="27" applyNumberFormat="0" applyAlignment="0" applyProtection="0"/>
    <xf numFmtId="0" fontId="40" fillId="27" borderId="27" applyNumberFormat="0" applyAlignment="0" applyProtection="0"/>
    <xf numFmtId="0" fontId="40" fillId="27" borderId="27" applyNumberFormat="0" applyAlignment="0" applyProtection="0"/>
    <xf numFmtId="0" fontId="40" fillId="27" borderId="27" applyNumberFormat="0" applyAlignment="0" applyProtection="0"/>
    <xf numFmtId="0" fontId="47" fillId="14" borderId="27" applyNumberFormat="0" applyAlignment="0" applyProtection="0"/>
    <xf numFmtId="0" fontId="47" fillId="14" borderId="27" applyNumberFormat="0" applyAlignment="0" applyProtection="0"/>
    <xf numFmtId="0" fontId="47" fillId="14" borderId="27" applyNumberFormat="0" applyAlignment="0" applyProtection="0"/>
    <xf numFmtId="0" fontId="40" fillId="27" borderId="27" applyNumberFormat="0" applyAlignment="0" applyProtection="0"/>
    <xf numFmtId="0" fontId="40" fillId="27" borderId="27" applyNumberFormat="0" applyAlignment="0" applyProtection="0"/>
    <xf numFmtId="0" fontId="12" fillId="32" borderId="35" applyNumberFormat="0" applyProtection="0">
      <alignment horizontal="left" vertical="center" wrapText="1"/>
    </xf>
    <xf numFmtId="0" fontId="40" fillId="27" borderId="41" applyNumberFormat="0" applyAlignment="0" applyProtection="0"/>
    <xf numFmtId="0" fontId="12" fillId="31" borderId="35" applyNumberFormat="0" applyProtection="0">
      <alignment horizontal="center" vertical="center" wrapText="1"/>
    </xf>
    <xf numFmtId="0" fontId="10" fillId="29" borderId="28" applyNumberFormat="0" applyFont="0" applyAlignment="0" applyProtection="0"/>
    <xf numFmtId="0" fontId="47" fillId="14" borderId="27" applyNumberFormat="0" applyAlignment="0" applyProtection="0"/>
    <xf numFmtId="0" fontId="47" fillId="14" borderId="27" applyNumberFormat="0" applyAlignment="0" applyProtection="0"/>
    <xf numFmtId="0" fontId="47" fillId="14" borderId="27" applyNumberFormat="0" applyAlignment="0" applyProtection="0"/>
    <xf numFmtId="0" fontId="47" fillId="14" borderId="27" applyNumberFormat="0" applyAlignment="0" applyProtection="0"/>
    <xf numFmtId="0" fontId="10" fillId="0" borderId="25"/>
    <xf numFmtId="0" fontId="10" fillId="8" borderId="45" applyNumberFormat="0" applyProtection="0">
      <alignment horizontal="left" vertical="center"/>
    </xf>
    <xf numFmtId="0" fontId="63" fillId="0" borderId="44" applyNumberFormat="0" applyFill="0" applyAlignment="0" applyProtection="0"/>
    <xf numFmtId="0" fontId="63" fillId="0" borderId="34" applyNumberFormat="0" applyFill="0" applyAlignment="0" applyProtection="0"/>
    <xf numFmtId="0" fontId="36" fillId="29" borderId="28" applyNumberFormat="0" applyFont="0" applyAlignment="0" applyProtection="0"/>
    <xf numFmtId="0" fontId="36" fillId="29" borderId="28" applyNumberFormat="0" applyFont="0" applyAlignment="0" applyProtection="0"/>
    <xf numFmtId="0" fontId="36" fillId="29" borderId="28" applyNumberFormat="0" applyFont="0" applyAlignment="0" applyProtection="0"/>
    <xf numFmtId="0" fontId="59" fillId="27" borderId="43" applyNumberFormat="0" applyAlignment="0" applyProtection="0"/>
    <xf numFmtId="0" fontId="47" fillId="14" borderId="37" applyNumberFormat="0" applyAlignment="0" applyProtection="0"/>
    <xf numFmtId="0" fontId="40" fillId="27" borderId="41" applyNumberFormat="0" applyAlignment="0" applyProtection="0"/>
    <xf numFmtId="0" fontId="40" fillId="27" borderId="46" applyNumberFormat="0" applyAlignment="0" applyProtection="0"/>
    <xf numFmtId="0" fontId="10" fillId="29" borderId="47" applyNumberFormat="0" applyFont="0" applyAlignment="0" applyProtection="0"/>
    <xf numFmtId="0" fontId="61" fillId="31" borderId="25" applyNumberFormat="0" applyProtection="0">
      <alignment horizontal="center" vertical="center"/>
    </xf>
    <xf numFmtId="0" fontId="12" fillId="31" borderId="25" applyNumberFormat="0" applyProtection="0">
      <alignment horizontal="center" vertical="center" wrapText="1"/>
    </xf>
    <xf numFmtId="0" fontId="12" fillId="31" borderId="25" applyNumberFormat="0" applyProtection="0">
      <alignment horizontal="center" vertical="center"/>
    </xf>
    <xf numFmtId="0" fontId="12" fillId="31" borderId="25" applyNumberFormat="0" applyProtection="0">
      <alignment horizontal="center" vertical="center" wrapText="1"/>
    </xf>
    <xf numFmtId="0" fontId="10" fillId="8" borderId="25" applyNumberFormat="0" applyProtection="0">
      <alignment horizontal="left" vertical="center"/>
    </xf>
    <xf numFmtId="0" fontId="10" fillId="8" borderId="25" applyNumberFormat="0" applyProtection="0">
      <alignment horizontal="left" vertical="center"/>
    </xf>
    <xf numFmtId="0" fontId="12" fillId="32" borderId="25" applyNumberFormat="0" applyProtection="0">
      <alignment horizontal="left" vertical="center" wrapText="1"/>
    </xf>
    <xf numFmtId="0" fontId="10" fillId="8" borderId="25" applyNumberFormat="0" applyProtection="0">
      <alignment horizontal="left" vertical="center" wrapText="1"/>
    </xf>
    <xf numFmtId="0" fontId="10" fillId="8" borderId="25" applyNumberFormat="0" applyProtection="0">
      <alignment horizontal="left" vertical="center" wrapText="1"/>
    </xf>
    <xf numFmtId="0" fontId="12" fillId="32" borderId="25" applyNumberFormat="0" applyProtection="0">
      <alignment horizontal="left" vertical="center" wrapText="1"/>
    </xf>
    <xf numFmtId="0" fontId="40" fillId="27" borderId="46" applyNumberFormat="0" applyAlignment="0" applyProtection="0"/>
    <xf numFmtId="0" fontId="40" fillId="27" borderId="46" applyNumberFormat="0" applyAlignment="0" applyProtection="0"/>
    <xf numFmtId="0" fontId="47" fillId="14" borderId="46" applyNumberFormat="0" applyAlignment="0" applyProtection="0"/>
    <xf numFmtId="0" fontId="10" fillId="0" borderId="45"/>
    <xf numFmtId="0" fontId="12" fillId="31" borderId="45" applyNumberFormat="0" applyProtection="0">
      <alignment horizontal="center" vertical="center" wrapText="1"/>
    </xf>
    <xf numFmtId="0" fontId="10" fillId="8" borderId="45" applyNumberFormat="0" applyProtection="0">
      <alignment horizontal="left" vertical="center" wrapText="1"/>
    </xf>
    <xf numFmtId="0" fontId="47" fillId="14" borderId="41" applyNumberFormat="0" applyAlignment="0" applyProtection="0"/>
    <xf numFmtId="0" fontId="36" fillId="29" borderId="47" applyNumberFormat="0" applyFont="0" applyAlignment="0" applyProtection="0"/>
    <xf numFmtId="0" fontId="10" fillId="8" borderId="48" applyNumberFormat="0" applyProtection="0">
      <alignment horizontal="left" vertical="center"/>
    </xf>
    <xf numFmtId="0" fontId="40" fillId="27" borderId="37" applyNumberFormat="0" applyAlignment="0" applyProtection="0"/>
    <xf numFmtId="0" fontId="47" fillId="14" borderId="37" applyNumberFormat="0" applyAlignment="0" applyProtection="0"/>
    <xf numFmtId="0" fontId="12" fillId="31" borderId="35" applyNumberFormat="0" applyProtection="0">
      <alignment horizontal="center" vertical="center"/>
    </xf>
    <xf numFmtId="0" fontId="10" fillId="8" borderId="35" applyNumberFormat="0" applyProtection="0">
      <alignment horizontal="left" vertical="center" wrapText="1"/>
    </xf>
    <xf numFmtId="0" fontId="36" fillId="29" borderId="47" applyNumberFormat="0" applyFont="0" applyAlignment="0" applyProtection="0"/>
    <xf numFmtId="0" fontId="40" fillId="27" borderId="31" applyNumberFormat="0" applyAlignment="0" applyProtection="0"/>
    <xf numFmtId="0" fontId="10" fillId="8" borderId="48" applyNumberFormat="0" applyProtection="0">
      <alignment horizontal="left" vertical="center"/>
    </xf>
    <xf numFmtId="0" fontId="10" fillId="8" borderId="48" applyNumberFormat="0" applyProtection="0">
      <alignment horizontal="left" vertical="center" wrapText="1"/>
    </xf>
    <xf numFmtId="0" fontId="36" fillId="29" borderId="32" applyNumberFormat="0" applyFont="0" applyAlignment="0" applyProtection="0"/>
    <xf numFmtId="0" fontId="10" fillId="0" borderId="39"/>
    <xf numFmtId="0" fontId="47" fillId="14" borderId="31" applyNumberFormat="0" applyAlignment="0" applyProtection="0"/>
    <xf numFmtId="0" fontId="40" fillId="27" borderId="37" applyNumberFormat="0" applyAlignment="0" applyProtection="0"/>
    <xf numFmtId="0" fontId="10" fillId="8" borderId="39" applyNumberFormat="0" applyProtection="0">
      <alignment horizontal="left" vertical="center" wrapText="1"/>
    </xf>
    <xf numFmtId="0" fontId="10" fillId="8" borderId="35" applyNumberFormat="0" applyProtection="0">
      <alignment horizontal="left" vertical="center"/>
    </xf>
    <xf numFmtId="0" fontId="40" fillId="27" borderId="31" applyNumberFormat="0" applyAlignment="0" applyProtection="0"/>
    <xf numFmtId="0" fontId="12" fillId="31" borderId="48" applyNumberFormat="0" applyProtection="0">
      <alignment horizontal="center" vertical="center" wrapText="1"/>
    </xf>
    <xf numFmtId="0" fontId="12" fillId="31" borderId="35" applyNumberFormat="0" applyProtection="0">
      <alignment horizontal="center" vertical="center"/>
    </xf>
    <xf numFmtId="0" fontId="10" fillId="8" borderId="35" applyNumberFormat="0" applyProtection="0">
      <alignment horizontal="left" vertical="center" wrapText="1"/>
    </xf>
    <xf numFmtId="0" fontId="61" fillId="31" borderId="35" applyNumberFormat="0" applyProtection="0">
      <alignment horizontal="center" vertical="center"/>
    </xf>
    <xf numFmtId="0" fontId="12" fillId="31" borderId="45" applyNumberFormat="0" applyProtection="0">
      <alignment horizontal="center" vertical="center" wrapText="1"/>
    </xf>
    <xf numFmtId="0" fontId="10" fillId="8" borderId="45" applyNumberFormat="0" applyProtection="0">
      <alignment horizontal="left" vertical="center"/>
    </xf>
    <xf numFmtId="0" fontId="12" fillId="31" borderId="45" applyNumberFormat="0" applyProtection="0">
      <alignment horizontal="center" vertical="center" wrapText="1"/>
    </xf>
    <xf numFmtId="0" fontId="10" fillId="8" borderId="29" applyNumberFormat="0" applyProtection="0">
      <alignment horizontal="left" vertical="center"/>
    </xf>
    <xf numFmtId="0" fontId="47" fillId="14" borderId="37" applyNumberFormat="0" applyAlignment="0" applyProtection="0"/>
    <xf numFmtId="0" fontId="10" fillId="0" borderId="25"/>
    <xf numFmtId="0" fontId="10" fillId="8" borderId="25" applyNumberFormat="0" applyProtection="0">
      <alignment horizontal="left" vertical="center" wrapText="1"/>
    </xf>
    <xf numFmtId="0" fontId="10" fillId="8" borderId="45" applyNumberFormat="0" applyProtection="0">
      <alignment horizontal="left" vertical="center" wrapText="1"/>
    </xf>
    <xf numFmtId="0" fontId="40" fillId="27" borderId="27" applyNumberFormat="0" applyAlignment="0" applyProtection="0"/>
    <xf numFmtId="0" fontId="36" fillId="29" borderId="28" applyNumberFormat="0" applyFont="0" applyAlignment="0" applyProtection="0"/>
    <xf numFmtId="0" fontId="12" fillId="31" borderId="39" applyNumberFormat="0" applyProtection="0">
      <alignment horizontal="center" vertical="center" wrapText="1"/>
    </xf>
    <xf numFmtId="0" fontId="12" fillId="31" borderId="35" applyNumberFormat="0" applyProtection="0">
      <alignment horizontal="center" vertical="center" wrapText="1"/>
    </xf>
    <xf numFmtId="0" fontId="10" fillId="8" borderId="35" applyNumberFormat="0" applyProtection="0">
      <alignment horizontal="left" vertical="center" wrapText="1"/>
    </xf>
    <xf numFmtId="0" fontId="47" fillId="14" borderId="41" applyNumberFormat="0" applyAlignment="0" applyProtection="0"/>
    <xf numFmtId="0" fontId="12" fillId="32" borderId="25" applyNumberFormat="0" applyProtection="0">
      <alignment horizontal="left" vertical="center" wrapText="1"/>
    </xf>
    <xf numFmtId="0" fontId="40" fillId="27" borderId="41" applyNumberFormat="0" applyAlignment="0" applyProtection="0"/>
    <xf numFmtId="0" fontId="36" fillId="29" borderId="42" applyNumberFormat="0" applyFont="0" applyAlignment="0" applyProtection="0"/>
    <xf numFmtId="0" fontId="36" fillId="29" borderId="28" applyNumberFormat="0" applyFont="0" applyAlignment="0" applyProtection="0"/>
    <xf numFmtId="0" fontId="40" fillId="27" borderId="41" applyNumberFormat="0" applyAlignment="0" applyProtection="0"/>
    <xf numFmtId="0" fontId="61" fillId="31" borderId="35" applyNumberFormat="0" applyProtection="0">
      <alignment horizontal="center" vertical="center"/>
    </xf>
    <xf numFmtId="0" fontId="10" fillId="0" borderId="35"/>
    <xf numFmtId="0" fontId="10" fillId="8" borderId="45" applyNumberFormat="0" applyProtection="0">
      <alignment horizontal="left" vertical="center"/>
    </xf>
    <xf numFmtId="0" fontId="12" fillId="31" borderId="25" applyNumberFormat="0" applyProtection="0">
      <alignment horizontal="center" vertical="center" wrapText="1"/>
    </xf>
    <xf numFmtId="0" fontId="10" fillId="29" borderId="28" applyNumberFormat="0" applyFont="0" applyAlignment="0" applyProtection="0"/>
    <xf numFmtId="0" fontId="10" fillId="8" borderId="29" applyNumberFormat="0" applyProtection="0">
      <alignment horizontal="left" vertical="center" wrapText="1"/>
    </xf>
    <xf numFmtId="0" fontId="10" fillId="8" borderId="39" applyNumberFormat="0" applyProtection="0">
      <alignment horizontal="left" vertical="center"/>
    </xf>
    <xf numFmtId="0" fontId="59" fillId="27" borderId="33" applyNumberFormat="0" applyAlignment="0" applyProtection="0"/>
    <xf numFmtId="0" fontId="40" fillId="27" borderId="41" applyNumberFormat="0" applyAlignment="0" applyProtection="0"/>
    <xf numFmtId="0" fontId="40" fillId="27" borderId="46" applyNumberFormat="0" applyAlignment="0" applyProtection="0"/>
    <xf numFmtId="0" fontId="40" fillId="27" borderId="31" applyNumberFormat="0" applyAlignment="0" applyProtection="0"/>
    <xf numFmtId="0" fontId="63" fillId="0" borderId="44" applyNumberFormat="0" applyFill="0" applyAlignment="0" applyProtection="0"/>
    <xf numFmtId="0" fontId="10" fillId="0" borderId="45"/>
    <xf numFmtId="0" fontId="40" fillId="27" borderId="37" applyNumberFormat="0" applyAlignment="0" applyProtection="0"/>
    <xf numFmtId="0" fontId="12" fillId="31" borderId="25" applyNumberFormat="0" applyProtection="0">
      <alignment horizontal="center" vertical="center" wrapText="1"/>
    </xf>
    <xf numFmtId="0" fontId="47" fillId="14" borderId="37" applyNumberFormat="0" applyAlignment="0" applyProtection="0"/>
    <xf numFmtId="0" fontId="36" fillId="29" borderId="32" applyNumberFormat="0" applyFont="0" applyAlignment="0" applyProtection="0"/>
    <xf numFmtId="0" fontId="40" fillId="27" borderId="37" applyNumberFormat="0" applyAlignment="0" applyProtection="0"/>
    <xf numFmtId="0" fontId="12" fillId="32" borderId="39" applyNumberFormat="0" applyProtection="0">
      <alignment horizontal="left" vertical="center" wrapText="1"/>
    </xf>
    <xf numFmtId="0" fontId="61" fillId="31" borderId="45" applyNumberFormat="0" applyProtection="0">
      <alignment horizontal="center" vertical="center"/>
    </xf>
    <xf numFmtId="0" fontId="10" fillId="0" borderId="25"/>
    <xf numFmtId="0" fontId="40" fillId="27" borderId="37" applyNumberFormat="0" applyAlignment="0" applyProtection="0"/>
    <xf numFmtId="0" fontId="36" fillId="29" borderId="28" applyNumberFormat="0" applyFont="0" applyAlignment="0" applyProtection="0"/>
    <xf numFmtId="0" fontId="10" fillId="8" borderId="35" applyNumberFormat="0" applyProtection="0">
      <alignment horizontal="left" vertical="center"/>
    </xf>
    <xf numFmtId="0" fontId="59" fillId="27" borderId="43" applyNumberFormat="0" applyAlignment="0" applyProtection="0"/>
    <xf numFmtId="0" fontId="12" fillId="32" borderId="25" applyNumberFormat="0" applyProtection="0">
      <alignment horizontal="left" vertical="center" wrapText="1"/>
    </xf>
    <xf numFmtId="0" fontId="36" fillId="29" borderId="28" applyNumberFormat="0" applyFont="0" applyAlignment="0" applyProtection="0"/>
    <xf numFmtId="0" fontId="36" fillId="29" borderId="28" applyNumberFormat="0" applyFont="0" applyAlignment="0" applyProtection="0"/>
    <xf numFmtId="0" fontId="10" fillId="0" borderId="25"/>
    <xf numFmtId="0" fontId="10" fillId="29" borderId="47" applyNumberFormat="0" applyFont="0" applyAlignment="0" applyProtection="0"/>
    <xf numFmtId="0" fontId="40" fillId="27" borderId="27" applyNumberFormat="0" applyAlignment="0" applyProtection="0"/>
    <xf numFmtId="0" fontId="47" fillId="14" borderId="41" applyNumberFormat="0" applyAlignment="0" applyProtection="0"/>
    <xf numFmtId="0" fontId="10" fillId="8" borderId="35" applyNumberFormat="0" applyProtection="0">
      <alignment horizontal="left" vertical="center" wrapText="1"/>
    </xf>
    <xf numFmtId="0" fontId="47" fillId="14" borderId="31" applyNumberFormat="0" applyAlignment="0" applyProtection="0"/>
    <xf numFmtId="0" fontId="40" fillId="27" borderId="31" applyNumberFormat="0" applyAlignment="0" applyProtection="0"/>
    <xf numFmtId="0" fontId="40" fillId="27" borderId="37" applyNumberFormat="0" applyAlignment="0" applyProtection="0"/>
    <xf numFmtId="0" fontId="36" fillId="29" borderId="42" applyNumberFormat="0" applyFont="0" applyAlignment="0" applyProtection="0"/>
    <xf numFmtId="0" fontId="47" fillId="14" borderId="41" applyNumberFormat="0" applyAlignment="0" applyProtection="0"/>
    <xf numFmtId="0" fontId="40" fillId="27" borderId="27" applyNumberFormat="0" applyAlignment="0" applyProtection="0"/>
    <xf numFmtId="0" fontId="36" fillId="29" borderId="28" applyNumberFormat="0" applyFont="0" applyAlignment="0" applyProtection="0"/>
    <xf numFmtId="0" fontId="36" fillId="29" borderId="28" applyNumberFormat="0" applyFont="0" applyAlignment="0" applyProtection="0"/>
    <xf numFmtId="0" fontId="10" fillId="8" borderId="25" applyNumberFormat="0" applyProtection="0">
      <alignment horizontal="left" vertical="center"/>
    </xf>
    <xf numFmtId="0" fontId="40" fillId="27" borderId="31" applyNumberFormat="0" applyAlignment="0" applyProtection="0"/>
    <xf numFmtId="0" fontId="10" fillId="29" borderId="38" applyNumberFormat="0" applyFont="0" applyAlignment="0" applyProtection="0"/>
    <xf numFmtId="0" fontId="12" fillId="31" borderId="48" applyNumberFormat="0" applyProtection="0">
      <alignment horizontal="center" vertical="center" wrapText="1"/>
    </xf>
    <xf numFmtId="0" fontId="10" fillId="29" borderId="38" applyNumberFormat="0" applyFont="0" applyAlignment="0" applyProtection="0"/>
    <xf numFmtId="0" fontId="10" fillId="8" borderId="35" applyNumberFormat="0" applyProtection="0">
      <alignment horizontal="left" vertical="center"/>
    </xf>
    <xf numFmtId="0" fontId="36" fillId="29" borderId="38" applyNumberFormat="0" applyFont="0" applyAlignment="0" applyProtection="0"/>
    <xf numFmtId="0" fontId="59" fillId="27" borderId="43" applyNumberFormat="0" applyAlignment="0" applyProtection="0"/>
    <xf numFmtId="0" fontId="36" fillId="29" borderId="42" applyNumberFormat="0" applyFont="0" applyAlignment="0" applyProtection="0"/>
    <xf numFmtId="0" fontId="47" fillId="14" borderId="41" applyNumberFormat="0" applyAlignment="0" applyProtection="0"/>
    <xf numFmtId="0" fontId="59" fillId="27" borderId="43" applyNumberFormat="0" applyAlignment="0" applyProtection="0"/>
    <xf numFmtId="0" fontId="10" fillId="29" borderId="28" applyNumberFormat="0" applyFont="0" applyAlignment="0" applyProtection="0"/>
    <xf numFmtId="0" fontId="12" fillId="32" borderId="45" applyNumberFormat="0" applyProtection="0">
      <alignment horizontal="left" vertical="center" wrapText="1"/>
    </xf>
    <xf numFmtId="0" fontId="47" fillId="14" borderId="37" applyNumberFormat="0" applyAlignment="0" applyProtection="0"/>
    <xf numFmtId="0" fontId="40" fillId="27" borderId="27" applyNumberFormat="0" applyAlignment="0" applyProtection="0"/>
    <xf numFmtId="0" fontId="10" fillId="8" borderId="25" applyNumberFormat="0" applyProtection="0">
      <alignment horizontal="left" vertical="center" wrapText="1"/>
    </xf>
    <xf numFmtId="0" fontId="61" fillId="31" borderId="25" applyNumberFormat="0" applyProtection="0">
      <alignment horizontal="center" vertical="center"/>
    </xf>
    <xf numFmtId="0" fontId="10" fillId="29" borderId="28" applyNumberFormat="0" applyFont="0" applyAlignment="0" applyProtection="0"/>
    <xf numFmtId="0" fontId="36" fillId="29" borderId="47" applyNumberFormat="0" applyFont="0" applyAlignment="0" applyProtection="0"/>
    <xf numFmtId="0" fontId="59" fillId="27" borderId="33" applyNumberFormat="0" applyAlignment="0" applyProtection="0"/>
    <xf numFmtId="0" fontId="10" fillId="8" borderId="35" applyNumberFormat="0" applyProtection="0">
      <alignment horizontal="left" vertical="center" wrapText="1"/>
    </xf>
    <xf numFmtId="0" fontId="47" fillId="14" borderId="27" applyNumberFormat="0" applyAlignment="0" applyProtection="0"/>
    <xf numFmtId="0" fontId="47" fillId="14" borderId="31" applyNumberFormat="0" applyAlignment="0" applyProtection="0"/>
    <xf numFmtId="0" fontId="10" fillId="29" borderId="42" applyNumberFormat="0" applyFont="0" applyAlignment="0" applyProtection="0"/>
    <xf numFmtId="0" fontId="47" fillId="14" borderId="46" applyNumberFormat="0" applyAlignment="0" applyProtection="0"/>
    <xf numFmtId="0" fontId="63" fillId="0" borderId="34" applyNumberFormat="0" applyFill="0" applyAlignment="0" applyProtection="0"/>
    <xf numFmtId="0" fontId="47" fillId="14" borderId="27" applyNumberFormat="0" applyAlignment="0" applyProtection="0"/>
    <xf numFmtId="0" fontId="12" fillId="31" borderId="29" applyNumberFormat="0" applyProtection="0">
      <alignment horizontal="center" vertical="center"/>
    </xf>
    <xf numFmtId="0" fontId="36" fillId="29" borderId="42" applyNumberFormat="0" applyFont="0" applyAlignment="0" applyProtection="0"/>
    <xf numFmtId="0" fontId="47" fillId="14" borderId="27" applyNumberFormat="0" applyAlignment="0" applyProtection="0"/>
    <xf numFmtId="0" fontId="10" fillId="8" borderId="29" applyNumberFormat="0" applyProtection="0">
      <alignment horizontal="left" vertical="center" wrapText="1"/>
    </xf>
    <xf numFmtId="0" fontId="36" fillId="29" borderId="28" applyNumberFormat="0" applyFont="0" applyAlignment="0" applyProtection="0"/>
    <xf numFmtId="0" fontId="12" fillId="31" borderId="35" applyNumberFormat="0" applyProtection="0">
      <alignment horizontal="center" vertical="center"/>
    </xf>
    <xf numFmtId="0" fontId="36" fillId="29" borderId="28" applyNumberFormat="0" applyFont="0" applyAlignment="0" applyProtection="0"/>
    <xf numFmtId="0" fontId="10" fillId="0" borderId="25"/>
    <xf numFmtId="0" fontId="36" fillId="29" borderId="42" applyNumberFormat="0" applyFont="0" applyAlignment="0" applyProtection="0"/>
    <xf numFmtId="0" fontId="10" fillId="0" borderId="35"/>
    <xf numFmtId="0" fontId="10" fillId="8" borderId="45" applyNumberFormat="0" applyProtection="0">
      <alignment horizontal="left" vertical="center" wrapText="1"/>
    </xf>
    <xf numFmtId="0" fontId="36" fillId="29" borderId="28" applyNumberFormat="0" applyFont="0" applyAlignment="0" applyProtection="0"/>
    <xf numFmtId="0" fontId="10" fillId="8" borderId="35" applyNumberFormat="0" applyProtection="0">
      <alignment horizontal="left" vertical="center"/>
    </xf>
    <xf numFmtId="0" fontId="40" fillId="27" borderId="31" applyNumberFormat="0" applyAlignment="0" applyProtection="0"/>
    <xf numFmtId="0" fontId="36" fillId="29" borderId="28" applyNumberFormat="0" applyFont="0" applyAlignment="0" applyProtection="0"/>
    <xf numFmtId="0" fontId="40" fillId="27" borderId="27" applyNumberFormat="0" applyAlignment="0" applyProtection="0"/>
    <xf numFmtId="0" fontId="10" fillId="8" borderId="45" applyNumberFormat="0" applyProtection="0">
      <alignment horizontal="left" vertical="center" wrapText="1"/>
    </xf>
    <xf numFmtId="0" fontId="40" fillId="27" borderId="41" applyNumberFormat="0" applyAlignment="0" applyProtection="0"/>
    <xf numFmtId="0" fontId="10" fillId="0" borderId="29"/>
    <xf numFmtId="0" fontId="40" fillId="27" borderId="37" applyNumberFormat="0" applyAlignment="0" applyProtection="0"/>
    <xf numFmtId="0" fontId="47" fillId="14" borderId="27" applyNumberFormat="0" applyAlignment="0" applyProtection="0"/>
    <xf numFmtId="0" fontId="10" fillId="0" borderId="45"/>
    <xf numFmtId="0" fontId="36" fillId="29" borderId="28" applyNumberFormat="0" applyFont="0" applyAlignment="0" applyProtection="0"/>
    <xf numFmtId="0" fontId="59" fillId="27" borderId="33" applyNumberFormat="0" applyAlignment="0" applyProtection="0"/>
    <xf numFmtId="0" fontId="10" fillId="0" borderId="45"/>
    <xf numFmtId="0" fontId="10" fillId="8" borderId="35" applyNumberFormat="0" applyProtection="0">
      <alignment horizontal="left" vertical="center"/>
    </xf>
    <xf numFmtId="0" fontId="10" fillId="8" borderId="29" applyNumberFormat="0" applyProtection="0">
      <alignment horizontal="left" vertical="center"/>
    </xf>
    <xf numFmtId="0" fontId="40" fillId="27" borderId="27" applyNumberFormat="0" applyAlignment="0" applyProtection="0"/>
    <xf numFmtId="0" fontId="36" fillId="29" borderId="38" applyNumberFormat="0" applyFont="0" applyAlignment="0" applyProtection="0"/>
    <xf numFmtId="0" fontId="36" fillId="29" borderId="38" applyNumberFormat="0" applyFont="0" applyAlignment="0" applyProtection="0"/>
    <xf numFmtId="0" fontId="12" fillId="32" borderId="35" applyNumberFormat="0" applyProtection="0">
      <alignment horizontal="left" vertical="center" wrapText="1"/>
    </xf>
    <xf numFmtId="0" fontId="40" fillId="27" borderId="27" applyNumberFormat="0" applyAlignment="0" applyProtection="0"/>
    <xf numFmtId="0" fontId="12" fillId="32" borderId="45" applyNumberFormat="0" applyProtection="0">
      <alignment horizontal="left" vertical="center" wrapText="1"/>
    </xf>
    <xf numFmtId="0" fontId="10" fillId="0" borderId="29"/>
    <xf numFmtId="0" fontId="63" fillId="0" borderId="34" applyNumberFormat="0" applyFill="0" applyAlignment="0" applyProtection="0"/>
    <xf numFmtId="0" fontId="12" fillId="32" borderId="39" applyNumberFormat="0" applyProtection="0">
      <alignment horizontal="left" vertical="center" wrapText="1"/>
    </xf>
    <xf numFmtId="0" fontId="36" fillId="29" borderId="28" applyNumberFormat="0" applyFont="0" applyAlignment="0" applyProtection="0"/>
    <xf numFmtId="0" fontId="40" fillId="27" borderId="27" applyNumberFormat="0" applyAlignment="0" applyProtection="0"/>
    <xf numFmtId="0" fontId="12" fillId="31" borderId="25" applyNumberFormat="0" applyProtection="0">
      <alignment horizontal="center" vertical="center"/>
    </xf>
    <xf numFmtId="0" fontId="59" fillId="27" borderId="33" applyNumberFormat="0" applyAlignment="0" applyProtection="0"/>
    <xf numFmtId="0" fontId="12" fillId="32" borderId="35" applyNumberFormat="0" applyProtection="0">
      <alignment horizontal="left" vertical="center" wrapText="1"/>
    </xf>
    <xf numFmtId="0" fontId="12" fillId="32" borderId="35" applyNumberFormat="0" applyProtection="0">
      <alignment horizontal="left" vertical="center" wrapText="1"/>
    </xf>
    <xf numFmtId="0" fontId="47" fillId="14" borderId="37" applyNumberFormat="0" applyAlignment="0" applyProtection="0"/>
    <xf numFmtId="0" fontId="36" fillId="29" borderId="28" applyNumberFormat="0" applyFont="0" applyAlignment="0" applyProtection="0"/>
    <xf numFmtId="0" fontId="40" fillId="27" borderId="46" applyNumberFormat="0" applyAlignment="0" applyProtection="0"/>
    <xf numFmtId="0" fontId="10" fillId="29" borderId="38" applyNumberFormat="0" applyFont="0" applyAlignment="0" applyProtection="0"/>
    <xf numFmtId="0" fontId="36" fillId="29" borderId="47" applyNumberFormat="0" applyFont="0" applyAlignment="0" applyProtection="0"/>
    <xf numFmtId="0" fontId="12" fillId="32" borderId="29" applyNumberFormat="0" applyProtection="0">
      <alignment horizontal="left" vertical="center" wrapText="1"/>
    </xf>
    <xf numFmtId="0" fontId="10" fillId="29" borderId="28" applyNumberFormat="0" applyFont="0" applyAlignment="0" applyProtection="0"/>
    <xf numFmtId="0" fontId="36" fillId="29" borderId="32" applyNumberFormat="0" applyFont="0" applyAlignment="0" applyProtection="0"/>
    <xf numFmtId="0" fontId="12" fillId="31" borderId="45" applyNumberFormat="0" applyProtection="0">
      <alignment horizontal="center" vertical="center" wrapText="1"/>
    </xf>
    <xf numFmtId="0" fontId="10" fillId="0" borderId="35"/>
    <xf numFmtId="0" fontId="47" fillId="14" borderId="31" applyNumberFormat="0" applyAlignment="0" applyProtection="0"/>
    <xf numFmtId="0" fontId="12" fillId="31" borderId="29" applyNumberFormat="0" applyProtection="0">
      <alignment horizontal="center" vertical="center" wrapText="1"/>
    </xf>
    <xf numFmtId="0" fontId="10" fillId="8" borderId="45" applyNumberFormat="0" applyProtection="0">
      <alignment horizontal="left" vertical="center"/>
    </xf>
    <xf numFmtId="0" fontId="47" fillId="14" borderId="27" applyNumberFormat="0" applyAlignment="0" applyProtection="0"/>
    <xf numFmtId="0" fontId="36" fillId="29" borderId="32" applyNumberFormat="0" applyFont="0" applyAlignment="0" applyProtection="0"/>
    <xf numFmtId="0" fontId="12" fillId="32" borderId="48" applyNumberFormat="0" applyProtection="0">
      <alignment horizontal="left" vertical="center" wrapText="1"/>
    </xf>
    <xf numFmtId="0" fontId="40" fillId="27" borderId="41" applyNumberFormat="0" applyAlignment="0" applyProtection="0"/>
    <xf numFmtId="0" fontId="36" fillId="29" borderId="32" applyNumberFormat="0" applyFont="0" applyAlignment="0" applyProtection="0"/>
    <xf numFmtId="0" fontId="10" fillId="8" borderId="45" applyNumberFormat="0" applyProtection="0">
      <alignment horizontal="left" vertical="center"/>
    </xf>
    <xf numFmtId="0" fontId="10" fillId="29" borderId="28" applyNumberFormat="0" applyFont="0" applyAlignment="0" applyProtection="0"/>
    <xf numFmtId="0" fontId="61" fillId="31" borderId="45" applyNumberFormat="0" applyProtection="0">
      <alignment horizontal="center" vertical="center"/>
    </xf>
    <xf numFmtId="0" fontId="10" fillId="0" borderId="45"/>
    <xf numFmtId="0" fontId="12" fillId="32" borderId="25" applyNumberFormat="0" applyProtection="0">
      <alignment horizontal="left" vertical="center" wrapText="1"/>
    </xf>
    <xf numFmtId="0" fontId="12" fillId="32" borderId="48" applyNumberFormat="0" applyProtection="0">
      <alignment horizontal="left" vertical="center" wrapText="1"/>
    </xf>
    <xf numFmtId="0" fontId="40" fillId="27" borderId="27" applyNumberFormat="0" applyAlignment="0" applyProtection="0"/>
    <xf numFmtId="0" fontId="36" fillId="29" borderId="38" applyNumberFormat="0" applyFont="0" applyAlignment="0" applyProtection="0"/>
    <xf numFmtId="0" fontId="10" fillId="8" borderId="39" applyNumberFormat="0" applyProtection="0">
      <alignment horizontal="left" vertical="center"/>
    </xf>
    <xf numFmtId="0" fontId="36" fillId="29" borderId="28" applyNumberFormat="0" applyFont="0" applyAlignment="0" applyProtection="0"/>
    <xf numFmtId="0" fontId="40" fillId="27" borderId="27" applyNumberFormat="0" applyAlignment="0" applyProtection="0"/>
    <xf numFmtId="0" fontId="10" fillId="0" borderId="35"/>
    <xf numFmtId="0" fontId="47" fillId="14" borderId="31" applyNumberFormat="0" applyAlignment="0" applyProtection="0"/>
    <xf numFmtId="0" fontId="47" fillId="14" borderId="27" applyNumberFormat="0" applyAlignment="0" applyProtection="0"/>
    <xf numFmtId="0" fontId="61" fillId="31" borderId="29" applyNumberFormat="0" applyProtection="0">
      <alignment horizontal="center" vertical="center"/>
    </xf>
    <xf numFmtId="0" fontId="12" fillId="31" borderId="35" applyNumberFormat="0" applyProtection="0">
      <alignment horizontal="center" vertical="center" wrapText="1"/>
    </xf>
    <xf numFmtId="0" fontId="47" fillId="14" borderId="27" applyNumberFormat="0" applyAlignment="0" applyProtection="0"/>
    <xf numFmtId="0" fontId="10" fillId="8" borderId="35" applyNumberFormat="0" applyProtection="0">
      <alignment horizontal="left" vertical="center" wrapText="1"/>
    </xf>
    <xf numFmtId="0" fontId="47" fillId="14" borderId="27" applyNumberFormat="0" applyAlignment="0" applyProtection="0"/>
    <xf numFmtId="0" fontId="47" fillId="14" borderId="31" applyNumberFormat="0" applyAlignment="0" applyProtection="0"/>
    <xf numFmtId="0" fontId="36" fillId="29" borderId="28" applyNumberFormat="0" applyFont="0" applyAlignment="0" applyProtection="0"/>
    <xf numFmtId="0" fontId="40" fillId="27" borderId="31" applyNumberFormat="0" applyAlignment="0" applyProtection="0"/>
    <xf numFmtId="0" fontId="10" fillId="8" borderId="45" applyNumberFormat="0" applyProtection="0">
      <alignment horizontal="left" vertical="center"/>
    </xf>
    <xf numFmtId="0" fontId="36" fillId="29" borderId="38" applyNumberFormat="0" applyFont="0" applyAlignment="0" applyProtection="0"/>
    <xf numFmtId="0" fontId="59" fillId="27" borderId="33" applyNumberFormat="0" applyAlignment="0" applyProtection="0"/>
    <xf numFmtId="0" fontId="12" fillId="32" borderId="35" applyNumberFormat="0" applyProtection="0">
      <alignment horizontal="left" vertical="center" wrapText="1"/>
    </xf>
    <xf numFmtId="0" fontId="61" fillId="31" borderId="48" applyNumberFormat="0" applyProtection="0">
      <alignment horizontal="center" vertical="center"/>
    </xf>
    <xf numFmtId="0" fontId="10" fillId="8" borderId="45" applyNumberFormat="0" applyProtection="0">
      <alignment horizontal="left" vertical="center" wrapText="1"/>
    </xf>
    <xf numFmtId="0" fontId="36" fillId="29" borderId="38" applyNumberFormat="0" applyFont="0" applyAlignment="0" applyProtection="0"/>
    <xf numFmtId="0" fontId="10" fillId="8" borderId="25" applyNumberFormat="0" applyProtection="0">
      <alignment horizontal="left" vertical="center" wrapText="1"/>
    </xf>
    <xf numFmtId="0" fontId="40" fillId="27" borderId="27" applyNumberFormat="0" applyAlignment="0" applyProtection="0"/>
    <xf numFmtId="0" fontId="59" fillId="27" borderId="33" applyNumberFormat="0" applyAlignment="0" applyProtection="0"/>
    <xf numFmtId="0" fontId="47" fillId="14" borderId="27" applyNumberFormat="0" applyAlignment="0" applyProtection="0"/>
    <xf numFmtId="0" fontId="10" fillId="0" borderId="35"/>
    <xf numFmtId="0" fontId="10" fillId="29" borderId="32" applyNumberFormat="0" applyFont="0" applyAlignment="0" applyProtection="0"/>
    <xf numFmtId="0" fontId="12" fillId="32" borderId="45" applyNumberFormat="0" applyProtection="0">
      <alignment horizontal="left" vertical="center" wrapText="1"/>
    </xf>
    <xf numFmtId="0" fontId="47" fillId="14" borderId="46" applyNumberFormat="0" applyAlignment="0" applyProtection="0"/>
    <xf numFmtId="0" fontId="10" fillId="8" borderId="45" applyNumberFormat="0" applyProtection="0">
      <alignment horizontal="left" vertical="center" wrapText="1"/>
    </xf>
    <xf numFmtId="0" fontId="12" fillId="31" borderId="39" applyNumberFormat="0" applyProtection="0">
      <alignment horizontal="center" vertical="center"/>
    </xf>
    <xf numFmtId="0" fontId="10" fillId="29" borderId="28" applyNumberFormat="0" applyFont="0" applyAlignment="0" applyProtection="0"/>
    <xf numFmtId="0" fontId="12" fillId="31" borderId="45" applyNumberFormat="0" applyProtection="0">
      <alignment horizontal="center" vertical="center"/>
    </xf>
    <xf numFmtId="0" fontId="12" fillId="31" borderId="35" applyNumberFormat="0" applyProtection="0">
      <alignment horizontal="center" vertical="center" wrapText="1"/>
    </xf>
    <xf numFmtId="0" fontId="12" fillId="31" borderId="29" applyNumberFormat="0" applyProtection="0">
      <alignment horizontal="center" vertical="center" wrapText="1"/>
    </xf>
    <xf numFmtId="0" fontId="59" fillId="27" borderId="43" applyNumberFormat="0" applyAlignment="0" applyProtection="0"/>
    <xf numFmtId="0" fontId="47" fillId="14" borderId="46" applyNumberFormat="0" applyAlignment="0" applyProtection="0"/>
    <xf numFmtId="0" fontId="10" fillId="29" borderId="32" applyNumberFormat="0" applyFont="0" applyAlignment="0" applyProtection="0"/>
    <xf numFmtId="0" fontId="36" fillId="29" borderId="32" applyNumberFormat="0" applyFont="0" applyAlignment="0" applyProtection="0"/>
    <xf numFmtId="0" fontId="36" fillId="29" borderId="32" applyNumberFormat="0" applyFont="0" applyAlignment="0" applyProtection="0"/>
    <xf numFmtId="0" fontId="36" fillId="29" borderId="32" applyNumberFormat="0" applyFont="0" applyAlignment="0" applyProtection="0"/>
    <xf numFmtId="0" fontId="47" fillId="14" borderId="37" applyNumberFormat="0" applyAlignment="0" applyProtection="0"/>
    <xf numFmtId="0" fontId="40" fillId="27" borderId="31" applyNumberFormat="0" applyAlignment="0" applyProtection="0"/>
    <xf numFmtId="0" fontId="40" fillId="27" borderId="31" applyNumberFormat="0" applyAlignment="0" applyProtection="0"/>
    <xf numFmtId="0" fontId="40" fillId="27" borderId="31" applyNumberFormat="0" applyAlignment="0" applyProtection="0"/>
    <xf numFmtId="0" fontId="40" fillId="27" borderId="31" applyNumberFormat="0" applyAlignment="0" applyProtection="0"/>
    <xf numFmtId="0" fontId="10" fillId="29" borderId="32" applyNumberFormat="0" applyFont="0" applyAlignment="0" applyProtection="0"/>
    <xf numFmtId="0" fontId="47" fillId="14" borderId="31" applyNumberFormat="0" applyAlignment="0" applyProtection="0"/>
    <xf numFmtId="0" fontId="47" fillId="14" borderId="31" applyNumberFormat="0" applyAlignment="0" applyProtection="0"/>
    <xf numFmtId="0" fontId="47" fillId="14" borderId="31" applyNumberFormat="0" applyAlignment="0" applyProtection="0"/>
    <xf numFmtId="0" fontId="47" fillId="14" borderId="31" applyNumberFormat="0" applyAlignment="0" applyProtection="0"/>
    <xf numFmtId="0" fontId="36" fillId="29" borderId="32" applyNumberFormat="0" applyFont="0" applyAlignment="0" applyProtection="0"/>
    <xf numFmtId="0" fontId="36" fillId="29" borderId="32" applyNumberFormat="0" applyFont="0" applyAlignment="0" applyProtection="0"/>
    <xf numFmtId="0" fontId="36" fillId="29" borderId="32" applyNumberFormat="0" applyFont="0" applyAlignment="0" applyProtection="0"/>
    <xf numFmtId="0" fontId="59" fillId="27" borderId="33" applyNumberFormat="0" applyAlignment="0" applyProtection="0"/>
    <xf numFmtId="0" fontId="59" fillId="27" borderId="33" applyNumberFormat="0" applyAlignment="0" applyProtection="0"/>
    <xf numFmtId="0" fontId="59" fillId="27" borderId="33" applyNumberFormat="0" applyAlignment="0" applyProtection="0"/>
    <xf numFmtId="0" fontId="63" fillId="0" borderId="34" applyNumberFormat="0" applyFill="0" applyAlignment="0" applyProtection="0"/>
    <xf numFmtId="0" fontId="63" fillId="0" borderId="34" applyNumberFormat="0" applyFill="0" applyAlignment="0" applyProtection="0"/>
    <xf numFmtId="0" fontId="63" fillId="0" borderId="34" applyNumberFormat="0" applyFill="0" applyAlignment="0" applyProtection="0"/>
    <xf numFmtId="0" fontId="59" fillId="27" borderId="43" applyNumberFormat="0" applyAlignment="0" applyProtection="0"/>
    <xf numFmtId="0" fontId="10" fillId="29" borderId="32" applyNumberFormat="0" applyFont="0" applyAlignment="0" applyProtection="0"/>
    <xf numFmtId="0" fontId="36" fillId="29" borderId="32" applyNumberFormat="0" applyFont="0" applyAlignment="0" applyProtection="0"/>
    <xf numFmtId="0" fontId="36" fillId="29" borderId="32" applyNumberFormat="0" applyFont="0" applyAlignment="0" applyProtection="0"/>
    <xf numFmtId="0" fontId="36" fillId="29" borderId="32" applyNumberFormat="0" applyFont="0" applyAlignment="0" applyProtection="0"/>
    <xf numFmtId="0" fontId="10" fillId="29" borderId="32" applyNumberFormat="0" applyFont="0" applyAlignment="0" applyProtection="0"/>
    <xf numFmtId="0" fontId="36" fillId="29" borderId="32" applyNumberFormat="0" applyFont="0" applyAlignment="0" applyProtection="0"/>
    <xf numFmtId="0" fontId="36" fillId="29" borderId="32" applyNumberFormat="0" applyFont="0" applyAlignment="0" applyProtection="0"/>
    <xf numFmtId="0" fontId="36" fillId="29" borderId="32" applyNumberFormat="0" applyFont="0" applyAlignment="0" applyProtection="0"/>
    <xf numFmtId="0" fontId="10" fillId="29" borderId="32" applyNumberFormat="0" applyFont="0" applyAlignment="0" applyProtection="0"/>
    <xf numFmtId="0" fontId="36" fillId="29" borderId="32" applyNumberFormat="0" applyFont="0" applyAlignment="0" applyProtection="0"/>
    <xf numFmtId="0" fontId="36" fillId="29" borderId="32" applyNumberFormat="0" applyFont="0" applyAlignment="0" applyProtection="0"/>
    <xf numFmtId="0" fontId="36" fillId="29" borderId="32" applyNumberFormat="0" applyFont="0" applyAlignment="0" applyProtection="0"/>
    <xf numFmtId="0" fontId="40" fillId="27" borderId="31" applyNumberFormat="0" applyAlignment="0" applyProtection="0"/>
    <xf numFmtId="0" fontId="40" fillId="27" borderId="31" applyNumberFormat="0" applyAlignment="0" applyProtection="0"/>
    <xf numFmtId="0" fontId="40" fillId="27" borderId="31" applyNumberFormat="0" applyAlignment="0" applyProtection="0"/>
    <xf numFmtId="0" fontId="40" fillId="27" borderId="31" applyNumberFormat="0" applyAlignment="0" applyProtection="0"/>
    <xf numFmtId="0" fontId="47" fillId="14" borderId="31" applyNumberFormat="0" applyAlignment="0" applyProtection="0"/>
    <xf numFmtId="0" fontId="47" fillId="14" borderId="31" applyNumberFormat="0" applyAlignment="0" applyProtection="0"/>
    <xf numFmtId="0" fontId="47" fillId="14" borderId="31" applyNumberFormat="0" applyAlignment="0" applyProtection="0"/>
    <xf numFmtId="0" fontId="47" fillId="14" borderId="31" applyNumberFormat="0" applyAlignment="0" applyProtection="0"/>
    <xf numFmtId="0" fontId="59" fillId="27" borderId="33" applyNumberFormat="0" applyAlignment="0" applyProtection="0"/>
    <xf numFmtId="0" fontId="59" fillId="27" borderId="33" applyNumberFormat="0" applyAlignment="0" applyProtection="0"/>
    <xf numFmtId="0" fontId="59" fillId="27" borderId="33" applyNumberFormat="0" applyAlignment="0" applyProtection="0"/>
    <xf numFmtId="0" fontId="63" fillId="0" borderId="34" applyNumberFormat="0" applyFill="0" applyAlignment="0" applyProtection="0"/>
    <xf numFmtId="0" fontId="63" fillId="0" borderId="34" applyNumberFormat="0" applyFill="0" applyAlignment="0" applyProtection="0"/>
    <xf numFmtId="0" fontId="63" fillId="0" borderId="34" applyNumberFormat="0" applyFill="0" applyAlignment="0" applyProtection="0"/>
    <xf numFmtId="0" fontId="63" fillId="0" borderId="44" applyNumberFormat="0" applyFill="0" applyAlignment="0" applyProtection="0"/>
    <xf numFmtId="0" fontId="40" fillId="27" borderId="31" applyNumberFormat="0" applyAlignment="0" applyProtection="0"/>
    <xf numFmtId="0" fontId="40" fillId="27" borderId="31" applyNumberFormat="0" applyAlignment="0" applyProtection="0"/>
    <xf numFmtId="0" fontId="40" fillId="27" borderId="31" applyNumberFormat="0" applyAlignment="0" applyProtection="0"/>
    <xf numFmtId="0" fontId="40" fillId="27" borderId="31" applyNumberFormat="0" applyAlignment="0" applyProtection="0"/>
    <xf numFmtId="0" fontId="10" fillId="8" borderId="35" applyNumberFormat="0" applyProtection="0">
      <alignment horizontal="left" vertical="center"/>
    </xf>
    <xf numFmtId="0" fontId="61" fillId="31" borderId="35" applyNumberFormat="0" applyProtection="0">
      <alignment horizontal="center" vertical="center"/>
    </xf>
    <xf numFmtId="0" fontId="10" fillId="0" borderId="35"/>
    <xf numFmtId="0" fontId="10" fillId="29" borderId="32" applyNumberFormat="0" applyFont="0" applyAlignment="0" applyProtection="0"/>
    <xf numFmtId="0" fontId="47" fillId="14" borderId="31" applyNumberFormat="0" applyAlignment="0" applyProtection="0"/>
    <xf numFmtId="0" fontId="47" fillId="14" borderId="31" applyNumberFormat="0" applyAlignment="0" applyProtection="0"/>
    <xf numFmtId="0" fontId="47" fillId="14" borderId="31" applyNumberFormat="0" applyAlignment="0" applyProtection="0"/>
    <xf numFmtId="0" fontId="47" fillId="14" borderId="31" applyNumberFormat="0" applyAlignment="0" applyProtection="0"/>
    <xf numFmtId="0" fontId="47" fillId="14" borderId="37" applyNumberFormat="0" applyAlignment="0" applyProtection="0"/>
    <xf numFmtId="0" fontId="36" fillId="29" borderId="32" applyNumberFormat="0" applyFont="0" applyAlignment="0" applyProtection="0"/>
    <xf numFmtId="0" fontId="36" fillId="29" borderId="32" applyNumberFormat="0" applyFont="0" applyAlignment="0" applyProtection="0"/>
    <xf numFmtId="0" fontId="36" fillId="29" borderId="32" applyNumberFormat="0" applyFont="0" applyAlignment="0" applyProtection="0"/>
    <xf numFmtId="0" fontId="59" fillId="27" borderId="33" applyNumberFormat="0" applyAlignment="0" applyProtection="0"/>
    <xf numFmtId="0" fontId="59" fillId="27" borderId="33" applyNumberFormat="0" applyAlignment="0" applyProtection="0"/>
    <xf numFmtId="0" fontId="59" fillId="27" borderId="33" applyNumberFormat="0" applyAlignment="0" applyProtection="0"/>
    <xf numFmtId="0" fontId="61" fillId="31" borderId="45" applyNumberFormat="0" applyProtection="0">
      <alignment horizontal="center" vertical="center"/>
    </xf>
    <xf numFmtId="0" fontId="47" fillId="14" borderId="41" applyNumberFormat="0" applyAlignment="0" applyProtection="0"/>
    <xf numFmtId="0" fontId="47" fillId="14" borderId="41" applyNumberFormat="0" applyAlignment="0" applyProtection="0"/>
    <xf numFmtId="0" fontId="36" fillId="29" borderId="42" applyNumberFormat="0" applyFont="0" applyAlignment="0" applyProtection="0"/>
    <xf numFmtId="0" fontId="63" fillId="0" borderId="34" applyNumberFormat="0" applyFill="0" applyAlignment="0" applyProtection="0"/>
    <xf numFmtId="0" fontId="63" fillId="0" borderId="34" applyNumberFormat="0" applyFill="0" applyAlignment="0" applyProtection="0"/>
    <xf numFmtId="0" fontId="63" fillId="0" borderId="34" applyNumberFormat="0" applyFill="0" applyAlignment="0" applyProtection="0"/>
    <xf numFmtId="0" fontId="40" fillId="27" borderId="41" applyNumberFormat="0" applyAlignment="0" applyProtection="0"/>
    <xf numFmtId="0" fontId="40" fillId="27" borderId="37" applyNumberFormat="0" applyAlignment="0" applyProtection="0"/>
    <xf numFmtId="0" fontId="40" fillId="27" borderId="37" applyNumberFormat="0" applyAlignment="0" applyProtection="0"/>
    <xf numFmtId="0" fontId="40" fillId="27" borderId="37" applyNumberFormat="0" applyAlignment="0" applyProtection="0"/>
    <xf numFmtId="0" fontId="40" fillId="27" borderId="37" applyNumberFormat="0" applyAlignment="0" applyProtection="0"/>
    <xf numFmtId="0" fontId="10" fillId="29" borderId="38" applyNumberFormat="0" applyFont="0" applyAlignment="0" applyProtection="0"/>
    <xf numFmtId="0" fontId="47" fillId="14" borderId="37" applyNumberFormat="0" applyAlignment="0" applyProtection="0"/>
    <xf numFmtId="0" fontId="47" fillId="14" borderId="37" applyNumberFormat="0" applyAlignment="0" applyProtection="0"/>
    <xf numFmtId="0" fontId="47" fillId="14" borderId="37" applyNumberFormat="0" applyAlignment="0" applyProtection="0"/>
    <xf numFmtId="0" fontId="47" fillId="14" borderId="37" applyNumberFormat="0" applyAlignment="0" applyProtection="0"/>
    <xf numFmtId="0" fontId="36" fillId="29" borderId="38" applyNumberFormat="0" applyFont="0" applyAlignment="0" applyProtection="0"/>
    <xf numFmtId="0" fontId="36" fillId="29" borderId="38" applyNumberFormat="0" applyFont="0" applyAlignment="0" applyProtection="0"/>
    <xf numFmtId="0" fontId="36" fillId="29" borderId="38" applyNumberFormat="0" applyFont="0" applyAlignment="0" applyProtection="0"/>
    <xf numFmtId="0" fontId="47" fillId="14" borderId="46" applyNumberFormat="0" applyAlignment="0" applyProtection="0"/>
    <xf numFmtId="0" fontId="12" fillId="31" borderId="35" applyNumberFormat="0" applyProtection="0">
      <alignment horizontal="center" vertical="center"/>
    </xf>
    <xf numFmtId="0" fontId="12" fillId="31" borderId="35" applyNumberFormat="0" applyProtection="0">
      <alignment horizontal="center" vertical="center" wrapText="1"/>
    </xf>
    <xf numFmtId="0" fontId="10" fillId="8" borderId="35" applyNumberFormat="0" applyProtection="0">
      <alignment horizontal="left" vertical="center"/>
    </xf>
    <xf numFmtId="0" fontId="10" fillId="8" borderId="35" applyNumberFormat="0" applyProtection="0">
      <alignment horizontal="left" vertical="center"/>
    </xf>
    <xf numFmtId="0" fontId="12" fillId="32" borderId="35" applyNumberFormat="0" applyProtection="0">
      <alignment horizontal="left" vertical="center" wrapText="1"/>
    </xf>
    <xf numFmtId="0" fontId="10" fillId="8" borderId="35" applyNumberFormat="0" applyProtection="0">
      <alignment horizontal="left" vertical="center" wrapText="1"/>
    </xf>
    <xf numFmtId="0" fontId="10" fillId="8" borderId="35" applyNumberFormat="0" applyProtection="0">
      <alignment horizontal="left" vertical="center" wrapText="1"/>
    </xf>
    <xf numFmtId="0" fontId="12" fillId="32" borderId="35" applyNumberFormat="0" applyProtection="0">
      <alignment horizontal="left" vertical="center" wrapText="1"/>
    </xf>
    <xf numFmtId="0" fontId="10" fillId="29" borderId="38" applyNumberFormat="0" applyFont="0" applyAlignment="0" applyProtection="0"/>
    <xf numFmtId="0" fontId="36" fillId="29" borderId="38" applyNumberFormat="0" applyFont="0" applyAlignment="0" applyProtection="0"/>
    <xf numFmtId="0" fontId="36" fillId="29" borderId="38" applyNumberFormat="0" applyFont="0" applyAlignment="0" applyProtection="0"/>
    <xf numFmtId="0" fontId="36" fillId="29" borderId="38" applyNumberFormat="0" applyFont="0" applyAlignment="0" applyProtection="0"/>
    <xf numFmtId="0" fontId="10" fillId="29" borderId="38" applyNumberFormat="0" applyFont="0" applyAlignment="0" applyProtection="0"/>
    <xf numFmtId="0" fontId="36" fillId="29" borderId="38" applyNumberFormat="0" applyFont="0" applyAlignment="0" applyProtection="0"/>
    <xf numFmtId="0" fontId="36" fillId="29" borderId="38" applyNumberFormat="0" applyFont="0" applyAlignment="0" applyProtection="0"/>
    <xf numFmtId="0" fontId="36" fillId="29" borderId="38" applyNumberFormat="0" applyFont="0" applyAlignment="0" applyProtection="0"/>
    <xf numFmtId="0" fontId="10" fillId="29" borderId="38" applyNumberFormat="0" applyFont="0" applyAlignment="0" applyProtection="0"/>
    <xf numFmtId="0" fontId="36" fillId="29" borderId="38" applyNumberFormat="0" applyFont="0" applyAlignment="0" applyProtection="0"/>
    <xf numFmtId="0" fontId="36" fillId="29" borderId="38" applyNumberFormat="0" applyFont="0" applyAlignment="0" applyProtection="0"/>
    <xf numFmtId="0" fontId="36" fillId="29" borderId="38" applyNumberFormat="0" applyFont="0" applyAlignment="0" applyProtection="0"/>
    <xf numFmtId="0" fontId="40" fillId="27" borderId="37" applyNumberFormat="0" applyAlignment="0" applyProtection="0"/>
    <xf numFmtId="0" fontId="40" fillId="27" borderId="37" applyNumberFormat="0" applyAlignment="0" applyProtection="0"/>
    <xf numFmtId="0" fontId="40" fillId="27" borderId="37" applyNumberFormat="0" applyAlignment="0" applyProtection="0"/>
    <xf numFmtId="0" fontId="40" fillId="27" borderId="37" applyNumberFormat="0" applyAlignment="0" applyProtection="0"/>
    <xf numFmtId="0" fontId="47" fillId="14" borderId="37" applyNumberFormat="0" applyAlignment="0" applyProtection="0"/>
    <xf numFmtId="0" fontId="47" fillId="14" borderId="37" applyNumberFormat="0" applyAlignment="0" applyProtection="0"/>
    <xf numFmtId="0" fontId="47" fillId="14" borderId="37" applyNumberFormat="0" applyAlignment="0" applyProtection="0"/>
    <xf numFmtId="0" fontId="47" fillId="14" borderId="37" applyNumberFormat="0" applyAlignment="0" applyProtection="0"/>
    <xf numFmtId="0" fontId="10" fillId="0" borderId="35"/>
    <xf numFmtId="0" fontId="40" fillId="27" borderId="37" applyNumberFormat="0" applyAlignment="0" applyProtection="0"/>
    <xf numFmtId="0" fontId="40" fillId="27" borderId="37" applyNumberFormat="0" applyAlignment="0" applyProtection="0"/>
    <xf numFmtId="0" fontId="40" fillId="27" borderId="37" applyNumberFormat="0" applyAlignment="0" applyProtection="0"/>
    <xf numFmtId="0" fontId="40" fillId="27" borderId="37" applyNumberFormat="0" applyAlignment="0" applyProtection="0"/>
    <xf numFmtId="0" fontId="12" fillId="31" borderId="48" applyNumberFormat="0" applyProtection="0">
      <alignment horizontal="center" vertical="center"/>
    </xf>
    <xf numFmtId="0" fontId="63" fillId="0" borderId="44" applyNumberFormat="0" applyFill="0" applyAlignment="0" applyProtection="0"/>
    <xf numFmtId="0" fontId="12" fillId="31" borderId="45" applyNumberFormat="0" applyProtection="0">
      <alignment horizontal="center" vertical="center"/>
    </xf>
    <xf numFmtId="0" fontId="10" fillId="29" borderId="38" applyNumberFormat="0" applyFont="0" applyAlignment="0" applyProtection="0"/>
    <xf numFmtId="0" fontId="47" fillId="14" borderId="37" applyNumberFormat="0" applyAlignment="0" applyProtection="0"/>
    <xf numFmtId="0" fontId="47" fillId="14" borderId="37" applyNumberFormat="0" applyAlignment="0" applyProtection="0"/>
    <xf numFmtId="0" fontId="47" fillId="14" borderId="37" applyNumberFormat="0" applyAlignment="0" applyProtection="0"/>
    <xf numFmtId="0" fontId="47" fillId="14" borderId="37" applyNumberFormat="0" applyAlignment="0" applyProtection="0"/>
    <xf numFmtId="0" fontId="10" fillId="0" borderId="35"/>
    <xf numFmtId="0" fontId="63" fillId="0" borderId="44" applyNumberFormat="0" applyFill="0" applyAlignment="0" applyProtection="0"/>
    <xf numFmtId="0" fontId="36" fillId="29" borderId="38" applyNumberFormat="0" applyFont="0" applyAlignment="0" applyProtection="0"/>
    <xf numFmtId="0" fontId="36" fillId="29" borderId="38" applyNumberFormat="0" applyFont="0" applyAlignment="0" applyProtection="0"/>
    <xf numFmtId="0" fontId="36" fillId="29" borderId="38" applyNumberFormat="0" applyFont="0" applyAlignment="0" applyProtection="0"/>
    <xf numFmtId="0" fontId="47" fillId="14" borderId="46" applyNumberFormat="0" applyAlignment="0" applyProtection="0"/>
    <xf numFmtId="0" fontId="61" fillId="31" borderId="35" applyNumberFormat="0" applyProtection="0">
      <alignment horizontal="center" vertical="center"/>
    </xf>
    <xf numFmtId="0" fontId="12" fillId="31" borderId="35" applyNumberFormat="0" applyProtection="0">
      <alignment horizontal="center" vertical="center" wrapText="1"/>
    </xf>
    <xf numFmtId="0" fontId="12" fillId="31" borderId="35" applyNumberFormat="0" applyProtection="0">
      <alignment horizontal="center" vertical="center"/>
    </xf>
    <xf numFmtId="0" fontId="12" fillId="31" borderId="35" applyNumberFormat="0" applyProtection="0">
      <alignment horizontal="center" vertical="center" wrapText="1"/>
    </xf>
    <xf numFmtId="0" fontId="10" fillId="8" borderId="35" applyNumberFormat="0" applyProtection="0">
      <alignment horizontal="left" vertical="center"/>
    </xf>
    <xf numFmtId="0" fontId="10" fillId="8" borderId="35" applyNumberFormat="0" applyProtection="0">
      <alignment horizontal="left" vertical="center"/>
    </xf>
    <xf numFmtId="0" fontId="12" fillId="32" borderId="35" applyNumberFormat="0" applyProtection="0">
      <alignment horizontal="left" vertical="center" wrapText="1"/>
    </xf>
    <xf numFmtId="0" fontId="10" fillId="8" borderId="35" applyNumberFormat="0" applyProtection="0">
      <alignment horizontal="left" vertical="center" wrapText="1"/>
    </xf>
    <xf numFmtId="0" fontId="10" fillId="8" borderId="35" applyNumberFormat="0" applyProtection="0">
      <alignment horizontal="left" vertical="center" wrapText="1"/>
    </xf>
    <xf numFmtId="0" fontId="12" fillId="32" borderId="35" applyNumberFormat="0" applyProtection="0">
      <alignment horizontal="left" vertical="center" wrapText="1"/>
    </xf>
    <xf numFmtId="0" fontId="10" fillId="29" borderId="42" applyNumberFormat="0" applyFont="0" applyAlignment="0" applyProtection="0"/>
    <xf numFmtId="0" fontId="36" fillId="29" borderId="42" applyNumberFormat="0" applyFont="0" applyAlignment="0" applyProtection="0"/>
    <xf numFmtId="0" fontId="36" fillId="29" borderId="42" applyNumberFormat="0" applyFont="0" applyAlignment="0" applyProtection="0"/>
    <xf numFmtId="0" fontId="36" fillId="29" borderId="42" applyNumberFormat="0" applyFont="0" applyAlignment="0" applyProtection="0"/>
    <xf numFmtId="0" fontId="10" fillId="0" borderId="48"/>
    <xf numFmtId="0" fontId="40" fillId="27" borderId="41" applyNumberFormat="0" applyAlignment="0" applyProtection="0"/>
    <xf numFmtId="0" fontId="40" fillId="27" borderId="41" applyNumberFormat="0" applyAlignment="0" applyProtection="0"/>
    <xf numFmtId="0" fontId="40" fillId="27" borderId="41" applyNumberFormat="0" applyAlignment="0" applyProtection="0"/>
    <xf numFmtId="0" fontId="40" fillId="27" borderId="41" applyNumberFormat="0" applyAlignment="0" applyProtection="0"/>
    <xf numFmtId="0" fontId="10" fillId="29" borderId="42" applyNumberFormat="0" applyFont="0" applyAlignment="0" applyProtection="0"/>
    <xf numFmtId="0" fontId="47" fillId="14" borderId="41" applyNumberFormat="0" applyAlignment="0" applyProtection="0"/>
    <xf numFmtId="0" fontId="47" fillId="14" borderId="41" applyNumberFormat="0" applyAlignment="0" applyProtection="0"/>
    <xf numFmtId="0" fontId="47" fillId="14" borderId="41" applyNumberFormat="0" applyAlignment="0" applyProtection="0"/>
    <xf numFmtId="0" fontId="47" fillId="14" borderId="41" applyNumberFormat="0" applyAlignment="0" applyProtection="0"/>
    <xf numFmtId="0" fontId="36" fillId="29" borderId="42" applyNumberFormat="0" applyFont="0" applyAlignment="0" applyProtection="0"/>
    <xf numFmtId="0" fontId="36" fillId="29" borderId="42" applyNumberFormat="0" applyFont="0" applyAlignment="0" applyProtection="0"/>
    <xf numFmtId="0" fontId="36" fillId="29" borderId="42" applyNumberFormat="0" applyFont="0" applyAlignment="0" applyProtection="0"/>
    <xf numFmtId="0" fontId="59" fillId="27" borderId="43" applyNumberFormat="0" applyAlignment="0" applyProtection="0"/>
    <xf numFmtId="0" fontId="59" fillId="27" borderId="43" applyNumberFormat="0" applyAlignment="0" applyProtection="0"/>
    <xf numFmtId="0" fontId="59" fillId="27" borderId="43" applyNumberFormat="0" applyAlignment="0" applyProtection="0"/>
    <xf numFmtId="0" fontId="63" fillId="0" borderId="44" applyNumberFormat="0" applyFill="0" applyAlignment="0" applyProtection="0"/>
    <xf numFmtId="0" fontId="63" fillId="0" borderId="44" applyNumberFormat="0" applyFill="0" applyAlignment="0" applyProtection="0"/>
    <xf numFmtId="0" fontId="63" fillId="0" borderId="44" applyNumberFormat="0" applyFill="0" applyAlignment="0" applyProtection="0"/>
    <xf numFmtId="0" fontId="10" fillId="29" borderId="42" applyNumberFormat="0" applyFont="0" applyAlignment="0" applyProtection="0"/>
    <xf numFmtId="0" fontId="36" fillId="29" borderId="42" applyNumberFormat="0" applyFont="0" applyAlignment="0" applyProtection="0"/>
    <xf numFmtId="0" fontId="36" fillId="29" borderId="42" applyNumberFormat="0" applyFont="0" applyAlignment="0" applyProtection="0"/>
    <xf numFmtId="0" fontId="36" fillId="29" borderId="42" applyNumberFormat="0" applyFont="0" applyAlignment="0" applyProtection="0"/>
    <xf numFmtId="0" fontId="10" fillId="29" borderId="42" applyNumberFormat="0" applyFont="0" applyAlignment="0" applyProtection="0"/>
    <xf numFmtId="0" fontId="36" fillId="29" borderId="42" applyNumberFormat="0" applyFont="0" applyAlignment="0" applyProtection="0"/>
    <xf numFmtId="0" fontId="36" fillId="29" borderId="42" applyNumberFormat="0" applyFont="0" applyAlignment="0" applyProtection="0"/>
    <xf numFmtId="0" fontId="36" fillId="29" borderId="42" applyNumberFormat="0" applyFont="0" applyAlignment="0" applyProtection="0"/>
    <xf numFmtId="0" fontId="10" fillId="29" borderId="42" applyNumberFormat="0" applyFont="0" applyAlignment="0" applyProtection="0"/>
    <xf numFmtId="0" fontId="36" fillId="29" borderId="42" applyNumberFormat="0" applyFont="0" applyAlignment="0" applyProtection="0"/>
    <xf numFmtId="0" fontId="36" fillId="29" borderId="42" applyNumberFormat="0" applyFont="0" applyAlignment="0" applyProtection="0"/>
    <xf numFmtId="0" fontId="36" fillId="29" borderId="42" applyNumberFormat="0" applyFont="0" applyAlignment="0" applyProtection="0"/>
    <xf numFmtId="0" fontId="40" fillId="27" borderId="41" applyNumberFormat="0" applyAlignment="0" applyProtection="0"/>
    <xf numFmtId="0" fontId="40" fillId="27" borderId="41" applyNumberFormat="0" applyAlignment="0" applyProtection="0"/>
    <xf numFmtId="0" fontId="40" fillId="27" borderId="41" applyNumberFormat="0" applyAlignment="0" applyProtection="0"/>
    <xf numFmtId="0" fontId="40" fillId="27" borderId="41" applyNumberFormat="0" applyAlignment="0" applyProtection="0"/>
    <xf numFmtId="0" fontId="47" fillId="14" borderId="41" applyNumberFormat="0" applyAlignment="0" applyProtection="0"/>
    <xf numFmtId="0" fontId="47" fillId="14" borderId="41" applyNumberFormat="0" applyAlignment="0" applyProtection="0"/>
    <xf numFmtId="0" fontId="47" fillId="14" borderId="41" applyNumberFormat="0" applyAlignment="0" applyProtection="0"/>
    <xf numFmtId="0" fontId="47" fillId="14" borderId="41" applyNumberFormat="0" applyAlignment="0" applyProtection="0"/>
    <xf numFmtId="0" fontId="59" fillId="27" borderId="43" applyNumberFormat="0" applyAlignment="0" applyProtection="0"/>
    <xf numFmtId="0" fontId="59" fillId="27" borderId="43" applyNumberFormat="0" applyAlignment="0" applyProtection="0"/>
    <xf numFmtId="0" fontId="59" fillId="27" borderId="43" applyNumberFormat="0" applyAlignment="0" applyProtection="0"/>
    <xf numFmtId="0" fontId="63" fillId="0" borderId="44" applyNumberFormat="0" applyFill="0" applyAlignment="0" applyProtection="0"/>
    <xf numFmtId="0" fontId="63" fillId="0" borderId="44" applyNumberFormat="0" applyFill="0" applyAlignment="0" applyProtection="0"/>
    <xf numFmtId="0" fontId="63" fillId="0" borderId="44" applyNumberFormat="0" applyFill="0" applyAlignment="0" applyProtection="0"/>
    <xf numFmtId="0" fontId="40" fillId="27" borderId="41" applyNumberFormat="0" applyAlignment="0" applyProtection="0"/>
    <xf numFmtId="0" fontId="40" fillId="27" borderId="41" applyNumberFormat="0" applyAlignment="0" applyProtection="0"/>
    <xf numFmtId="0" fontId="40" fillId="27" borderId="41" applyNumberFormat="0" applyAlignment="0" applyProtection="0"/>
    <xf numFmtId="0" fontId="40" fillId="27" borderId="41" applyNumberFormat="0" applyAlignment="0" applyProtection="0"/>
    <xf numFmtId="0" fontId="12" fillId="32" borderId="45" applyNumberFormat="0" applyProtection="0">
      <alignment horizontal="left" vertical="center" wrapText="1"/>
    </xf>
    <xf numFmtId="0" fontId="12" fillId="31" borderId="45" applyNumberFormat="0" applyProtection="0">
      <alignment horizontal="center" vertical="center" wrapText="1"/>
    </xf>
    <xf numFmtId="0" fontId="10" fillId="29" borderId="42" applyNumberFormat="0" applyFont="0" applyAlignment="0" applyProtection="0"/>
    <xf numFmtId="0" fontId="47" fillId="14" borderId="41" applyNumberFormat="0" applyAlignment="0" applyProtection="0"/>
    <xf numFmtId="0" fontId="47" fillId="14" borderId="41" applyNumberFormat="0" applyAlignment="0" applyProtection="0"/>
    <xf numFmtId="0" fontId="47" fillId="14" borderId="41" applyNumberFormat="0" applyAlignment="0" applyProtection="0"/>
    <xf numFmtId="0" fontId="47" fillId="14" borderId="41" applyNumberFormat="0" applyAlignment="0" applyProtection="0"/>
    <xf numFmtId="0" fontId="47" fillId="14" borderId="46" applyNumberFormat="0" applyAlignment="0" applyProtection="0"/>
    <xf numFmtId="0" fontId="36" fillId="29" borderId="42" applyNumberFormat="0" applyFont="0" applyAlignment="0" applyProtection="0"/>
    <xf numFmtId="0" fontId="36" fillId="29" borderId="42" applyNumberFormat="0" applyFont="0" applyAlignment="0" applyProtection="0"/>
    <xf numFmtId="0" fontId="36" fillId="29" borderId="42" applyNumberFormat="0" applyFont="0" applyAlignment="0" applyProtection="0"/>
    <xf numFmtId="0" fontId="59" fillId="27" borderId="43" applyNumberFormat="0" applyAlignment="0" applyProtection="0"/>
    <xf numFmtId="0" fontId="59" fillId="27" borderId="43" applyNumberFormat="0" applyAlignment="0" applyProtection="0"/>
    <xf numFmtId="0" fontId="59" fillId="27" borderId="43" applyNumberFormat="0" applyAlignment="0" applyProtection="0"/>
    <xf numFmtId="0" fontId="63" fillId="0" borderId="44" applyNumberFormat="0" applyFill="0" applyAlignment="0" applyProtection="0"/>
    <xf numFmtId="0" fontId="63" fillId="0" borderId="44" applyNumberFormat="0" applyFill="0" applyAlignment="0" applyProtection="0"/>
    <xf numFmtId="0" fontId="63" fillId="0" borderId="44" applyNumberFormat="0" applyFill="0" applyAlignment="0" applyProtection="0"/>
    <xf numFmtId="0" fontId="40" fillId="27" borderId="46" applyNumberFormat="0" applyAlignment="0" applyProtection="0"/>
    <xf numFmtId="0" fontId="40" fillId="27" borderId="46" applyNumberFormat="0" applyAlignment="0" applyProtection="0"/>
    <xf numFmtId="0" fontId="40" fillId="27" borderId="46" applyNumberFormat="0" applyAlignment="0" applyProtection="0"/>
    <xf numFmtId="0" fontId="10" fillId="29" borderId="47" applyNumberFormat="0" applyFont="0" applyAlignment="0" applyProtection="0"/>
    <xf numFmtId="0" fontId="47" fillId="14" borderId="46" applyNumberFormat="0" applyAlignment="0" applyProtection="0"/>
    <xf numFmtId="0" fontId="47" fillId="14" borderId="46" applyNumberFormat="0" applyAlignment="0" applyProtection="0"/>
    <xf numFmtId="0" fontId="47" fillId="14" borderId="46" applyNumberFormat="0" applyAlignment="0" applyProtection="0"/>
    <xf numFmtId="0" fontId="47" fillId="14" borderId="46" applyNumberFormat="0" applyAlignment="0" applyProtection="0"/>
    <xf numFmtId="0" fontId="36" fillId="29" borderId="47" applyNumberFormat="0" applyFont="0" applyAlignment="0" applyProtection="0"/>
    <xf numFmtId="0" fontId="36" fillId="29" borderId="47" applyNumberFormat="0" applyFont="0" applyAlignment="0" applyProtection="0"/>
    <xf numFmtId="0" fontId="36" fillId="29" borderId="47" applyNumberFormat="0" applyFont="0" applyAlignment="0" applyProtection="0"/>
    <xf numFmtId="0" fontId="12" fillId="31" borderId="45" applyNumberFormat="0" applyProtection="0">
      <alignment horizontal="center" vertical="center"/>
    </xf>
    <xf numFmtId="0" fontId="12" fillId="31" borderId="45" applyNumberFormat="0" applyProtection="0">
      <alignment horizontal="center" vertical="center" wrapText="1"/>
    </xf>
    <xf numFmtId="0" fontId="10" fillId="8" borderId="45" applyNumberFormat="0" applyProtection="0">
      <alignment horizontal="left" vertical="center"/>
    </xf>
    <xf numFmtId="0" fontId="10" fillId="8" borderId="45" applyNumberFormat="0" applyProtection="0">
      <alignment horizontal="left" vertical="center"/>
    </xf>
    <xf numFmtId="0" fontId="12" fillId="32" borderId="45" applyNumberFormat="0" applyProtection="0">
      <alignment horizontal="left" vertical="center" wrapText="1"/>
    </xf>
    <xf numFmtId="0" fontId="10" fillId="8" borderId="45" applyNumberFormat="0" applyProtection="0">
      <alignment horizontal="left" vertical="center" wrapText="1"/>
    </xf>
    <xf numFmtId="0" fontId="10" fillId="8" borderId="45" applyNumberFormat="0" applyProtection="0">
      <alignment horizontal="left" vertical="center" wrapText="1"/>
    </xf>
    <xf numFmtId="0" fontId="12" fillId="32" borderId="45" applyNumberFormat="0" applyProtection="0">
      <alignment horizontal="left" vertical="center" wrapText="1"/>
    </xf>
    <xf numFmtId="0" fontId="10" fillId="29" borderId="47" applyNumberFormat="0" applyFont="0" applyAlignment="0" applyProtection="0"/>
    <xf numFmtId="0" fontId="36" fillId="29" borderId="47" applyNumberFormat="0" applyFont="0" applyAlignment="0" applyProtection="0"/>
    <xf numFmtId="0" fontId="36" fillId="29" borderId="47" applyNumberFormat="0" applyFont="0" applyAlignment="0" applyProtection="0"/>
    <xf numFmtId="0" fontId="36" fillId="29" borderId="47" applyNumberFormat="0" applyFont="0" applyAlignment="0" applyProtection="0"/>
    <xf numFmtId="0" fontId="10" fillId="29" borderId="47" applyNumberFormat="0" applyFont="0" applyAlignment="0" applyProtection="0"/>
    <xf numFmtId="0" fontId="36" fillId="29" borderId="47" applyNumberFormat="0" applyFont="0" applyAlignment="0" applyProtection="0"/>
    <xf numFmtId="0" fontId="36" fillId="29" borderId="47" applyNumberFormat="0" applyFont="0" applyAlignment="0" applyProtection="0"/>
    <xf numFmtId="0" fontId="36" fillId="29" borderId="47" applyNumberFormat="0" applyFont="0" applyAlignment="0" applyProtection="0"/>
    <xf numFmtId="0" fontId="10" fillId="29" borderId="47" applyNumberFormat="0" applyFont="0" applyAlignment="0" applyProtection="0"/>
    <xf numFmtId="0" fontId="36" fillId="29" borderId="47" applyNumberFormat="0" applyFont="0" applyAlignment="0" applyProtection="0"/>
    <xf numFmtId="0" fontId="36" fillId="29" borderId="47" applyNumberFormat="0" applyFont="0" applyAlignment="0" applyProtection="0"/>
    <xf numFmtId="0" fontId="36" fillId="29" borderId="47" applyNumberFormat="0" applyFont="0" applyAlignment="0" applyProtection="0"/>
    <xf numFmtId="0" fontId="40" fillId="27" borderId="46" applyNumberFormat="0" applyAlignment="0" applyProtection="0"/>
    <xf numFmtId="0" fontId="40" fillId="27" borderId="46" applyNumberFormat="0" applyAlignment="0" applyProtection="0"/>
    <xf numFmtId="0" fontId="40" fillId="27" borderId="46" applyNumberFormat="0" applyAlignment="0" applyProtection="0"/>
    <xf numFmtId="0" fontId="40" fillId="27" borderId="46" applyNumberFormat="0" applyAlignment="0" applyProtection="0"/>
    <xf numFmtId="0" fontId="47" fillId="14" borderId="46" applyNumberFormat="0" applyAlignment="0" applyProtection="0"/>
    <xf numFmtId="0" fontId="47" fillId="14" borderId="46" applyNumberFormat="0" applyAlignment="0" applyProtection="0"/>
    <xf numFmtId="0" fontId="47" fillId="14" borderId="46" applyNumberFormat="0" applyAlignment="0" applyProtection="0"/>
    <xf numFmtId="0" fontId="47" fillId="14" borderId="46" applyNumberFormat="0" applyAlignment="0" applyProtection="0"/>
    <xf numFmtId="0" fontId="10" fillId="0" borderId="45"/>
    <xf numFmtId="0" fontId="40" fillId="27" borderId="46" applyNumberFormat="0" applyAlignment="0" applyProtection="0"/>
    <xf numFmtId="0" fontId="40" fillId="27" borderId="46" applyNumberFormat="0" applyAlignment="0" applyProtection="0"/>
    <xf numFmtId="0" fontId="40" fillId="27" borderId="46" applyNumberFormat="0" applyAlignment="0" applyProtection="0"/>
    <xf numFmtId="0" fontId="40" fillId="27" borderId="46" applyNumberFormat="0" applyAlignment="0" applyProtection="0"/>
    <xf numFmtId="0" fontId="10" fillId="29" borderId="47" applyNumberFormat="0" applyFont="0" applyAlignment="0" applyProtection="0"/>
    <xf numFmtId="0" fontId="47" fillId="14" borderId="46" applyNumberFormat="0" applyAlignment="0" applyProtection="0"/>
    <xf numFmtId="0" fontId="47" fillId="14" borderId="46" applyNumberFormat="0" applyAlignment="0" applyProtection="0"/>
    <xf numFmtId="0" fontId="47" fillId="14" borderId="46" applyNumberFormat="0" applyAlignment="0" applyProtection="0"/>
    <xf numFmtId="0" fontId="47" fillId="14" borderId="46" applyNumberFormat="0" applyAlignment="0" applyProtection="0"/>
    <xf numFmtId="0" fontId="10" fillId="0" borderId="45"/>
    <xf numFmtId="0" fontId="36" fillId="29" borderId="47" applyNumberFormat="0" applyFont="0" applyAlignment="0" applyProtection="0"/>
    <xf numFmtId="0" fontId="36" fillId="29" borderId="47" applyNumberFormat="0" applyFont="0" applyAlignment="0" applyProtection="0"/>
    <xf numFmtId="0" fontId="36" fillId="29" borderId="47" applyNumberFormat="0" applyFont="0" applyAlignment="0" applyProtection="0"/>
    <xf numFmtId="0" fontId="61" fillId="31" borderId="45" applyNumberFormat="0" applyProtection="0">
      <alignment horizontal="center" vertical="center"/>
    </xf>
    <xf numFmtId="0" fontId="12" fillId="31" borderId="45" applyNumberFormat="0" applyProtection="0">
      <alignment horizontal="center" vertical="center" wrapText="1"/>
    </xf>
    <xf numFmtId="0" fontId="12" fillId="31" borderId="45" applyNumberFormat="0" applyProtection="0">
      <alignment horizontal="center" vertical="center"/>
    </xf>
    <xf numFmtId="0" fontId="12" fillId="31" borderId="45" applyNumberFormat="0" applyProtection="0">
      <alignment horizontal="center" vertical="center" wrapText="1"/>
    </xf>
    <xf numFmtId="0" fontId="10" fillId="8" borderId="45" applyNumberFormat="0" applyProtection="0">
      <alignment horizontal="left" vertical="center"/>
    </xf>
    <xf numFmtId="0" fontId="10" fillId="8" borderId="45" applyNumberFormat="0" applyProtection="0">
      <alignment horizontal="left" vertical="center"/>
    </xf>
    <xf numFmtId="0" fontId="12" fillId="32" borderId="45" applyNumberFormat="0" applyProtection="0">
      <alignment horizontal="left" vertical="center" wrapText="1"/>
    </xf>
    <xf numFmtId="0" fontId="10" fillId="8" borderId="45" applyNumberFormat="0" applyProtection="0">
      <alignment horizontal="left" vertical="center" wrapText="1"/>
    </xf>
    <xf numFmtId="0" fontId="10" fillId="8" borderId="45" applyNumberFormat="0" applyProtection="0">
      <alignment horizontal="left" vertical="center" wrapText="1"/>
    </xf>
    <xf numFmtId="0" fontId="12" fillId="32" borderId="45" applyNumberFormat="0" applyProtection="0">
      <alignment horizontal="left" vertical="center" wrapText="1"/>
    </xf>
  </cellStyleXfs>
  <cellXfs count="336">
    <xf numFmtId="0" fontId="0" fillId="0" borderId="0" xfId="0"/>
    <xf numFmtId="0" fontId="1" fillId="0" borderId="0" xfId="0" applyFont="1"/>
    <xf numFmtId="166" fontId="0" fillId="0" borderId="0" xfId="0" applyNumberFormat="1"/>
    <xf numFmtId="0" fontId="0" fillId="0" borderId="0" xfId="0" applyProtection="1">
      <protection locked="0"/>
    </xf>
    <xf numFmtId="0" fontId="3" fillId="0" borderId="0" xfId="0" applyFont="1" applyProtection="1">
      <protection locked="0"/>
    </xf>
    <xf numFmtId="0" fontId="0" fillId="0" borderId="0" xfId="0" applyAlignment="1" applyProtection="1">
      <alignment wrapText="1"/>
      <protection locked="0"/>
    </xf>
    <xf numFmtId="0" fontId="0" fillId="0" borderId="0" xfId="0" applyBorder="1" applyProtection="1">
      <protection locked="0"/>
    </xf>
    <xf numFmtId="0" fontId="0" fillId="0" borderId="0" xfId="0" applyBorder="1"/>
    <xf numFmtId="0" fontId="6" fillId="0" borderId="0" xfId="0" applyFont="1"/>
    <xf numFmtId="0" fontId="0" fillId="0" borderId="0" xfId="0" applyFill="1" applyProtection="1">
      <protection locked="0"/>
    </xf>
    <xf numFmtId="0" fontId="7" fillId="0" borderId="0" xfId="0" applyFont="1"/>
    <xf numFmtId="0" fontId="8" fillId="0" borderId="0" xfId="0" applyFont="1"/>
    <xf numFmtId="0" fontId="0" fillId="0" borderId="1" xfId="0" applyBorder="1" applyAlignment="1">
      <alignment horizontal="right" vertical="top" wrapText="1"/>
    </xf>
    <xf numFmtId="168" fontId="12" fillId="2" borderId="7" xfId="0" applyNumberFormat="1" applyFont="1" applyFill="1" applyBorder="1" applyAlignment="1">
      <alignment horizontal="center" vertical="center" wrapText="1"/>
    </xf>
    <xf numFmtId="168" fontId="12" fillId="2" borderId="1" xfId="0" applyNumberFormat="1" applyFont="1" applyFill="1" applyBorder="1" applyAlignment="1">
      <alignment horizontal="center" vertical="center" wrapText="1"/>
    </xf>
    <xf numFmtId="168" fontId="12" fillId="2" borderId="2" xfId="0" applyNumberFormat="1" applyFont="1" applyFill="1" applyBorder="1" applyAlignment="1">
      <alignment horizontal="center" vertical="center" wrapText="1"/>
    </xf>
    <xf numFmtId="0" fontId="11" fillId="4" borderId="1" xfId="2" applyFont="1" applyFill="1" applyBorder="1" applyAlignment="1" applyProtection="1">
      <alignment vertical="center" wrapText="1"/>
      <protection locked="0"/>
    </xf>
    <xf numFmtId="168" fontId="12" fillId="2" borderId="0" xfId="0" applyNumberFormat="1" applyFont="1" applyFill="1" applyBorder="1" applyAlignment="1">
      <alignment horizontal="center" vertical="center" wrapText="1"/>
    </xf>
    <xf numFmtId="0" fontId="11" fillId="2" borderId="0" xfId="2" applyFont="1" applyFill="1" applyBorder="1" applyAlignment="1" applyProtection="1">
      <alignment vertical="center" wrapText="1"/>
      <protection locked="0"/>
    </xf>
    <xf numFmtId="0" fontId="0" fillId="2" borderId="0" xfId="0" applyFill="1" applyBorder="1"/>
    <xf numFmtId="167" fontId="14" fillId="3" borderId="1" xfId="1" applyNumberFormat="1" applyFont="1" applyBorder="1" applyAlignment="1" applyProtection="1">
      <alignment horizontal="center" vertical="center"/>
    </xf>
    <xf numFmtId="167" fontId="16" fillId="3" borderId="1" xfId="1" applyNumberFormat="1" applyFont="1" applyBorder="1" applyAlignment="1" applyProtection="1">
      <alignment horizontal="center" vertical="center"/>
    </xf>
    <xf numFmtId="0" fontId="11" fillId="4" borderId="1" xfId="2" applyFont="1" applyFill="1" applyBorder="1" applyAlignment="1" applyProtection="1">
      <alignment horizontal="center" vertical="center" wrapText="1"/>
      <protection locked="0"/>
    </xf>
    <xf numFmtId="168" fontId="12" fillId="2" borderId="9" xfId="0" applyNumberFormat="1" applyFont="1" applyFill="1" applyBorder="1" applyAlignment="1">
      <alignment horizontal="center" vertical="center" wrapText="1"/>
    </xf>
    <xf numFmtId="0" fontId="0" fillId="0" borderId="0" xfId="0" applyFill="1" applyBorder="1" applyProtection="1">
      <protection locked="0"/>
    </xf>
    <xf numFmtId="0" fontId="1" fillId="0" borderId="15" xfId="0" applyFont="1" applyFill="1" applyBorder="1" applyAlignment="1" applyProtection="1">
      <alignment horizontal="left" vertical="center"/>
      <protection locked="0"/>
    </xf>
    <xf numFmtId="0" fontId="0" fillId="0" borderId="15" xfId="0" applyFill="1" applyBorder="1" applyProtection="1">
      <protection locked="0"/>
    </xf>
    <xf numFmtId="0" fontId="0" fillId="0" borderId="15" xfId="0" applyFill="1" applyBorder="1" applyAlignment="1" applyProtection="1">
      <alignment horizontal="center" vertical="top" wrapText="1"/>
      <protection locked="0"/>
    </xf>
    <xf numFmtId="167" fontId="0" fillId="0" borderId="15" xfId="0" applyNumberFormat="1" applyFill="1" applyBorder="1" applyProtection="1">
      <protection hidden="1"/>
    </xf>
    <xf numFmtId="0" fontId="0" fillId="0" borderId="15" xfId="0" applyBorder="1"/>
    <xf numFmtId="0" fontId="0" fillId="0" borderId="3" xfId="0" applyBorder="1"/>
    <xf numFmtId="0" fontId="0" fillId="0" borderId="15" xfId="0" applyBorder="1" applyAlignment="1">
      <alignment horizontal="left" vertical="center" wrapText="1"/>
    </xf>
    <xf numFmtId="0" fontId="0" fillId="0" borderId="9" xfId="0" applyBorder="1"/>
    <xf numFmtId="168" fontId="12" fillId="2" borderId="1" xfId="0" applyNumberFormat="1" applyFont="1" applyFill="1" applyBorder="1" applyAlignment="1">
      <alignment horizontal="left" vertical="center" wrapText="1"/>
    </xf>
    <xf numFmtId="0" fontId="1" fillId="0" borderId="15" xfId="0" applyFont="1" applyBorder="1" applyAlignment="1" applyProtection="1">
      <alignment vertical="center"/>
      <protection locked="0"/>
    </xf>
    <xf numFmtId="0" fontId="1" fillId="0" borderId="3" xfId="0" applyFont="1" applyBorder="1" applyAlignment="1" applyProtection="1">
      <alignment vertical="center"/>
      <protection locked="0"/>
    </xf>
    <xf numFmtId="0" fontId="1" fillId="0" borderId="2" xfId="0" applyFont="1" applyBorder="1" applyAlignment="1">
      <alignment horizontal="left"/>
    </xf>
    <xf numFmtId="0" fontId="1" fillId="0" borderId="15" xfId="0" applyFont="1" applyBorder="1" applyAlignment="1">
      <alignment horizontal="left"/>
    </xf>
    <xf numFmtId="0" fontId="1" fillId="0" borderId="0" xfId="0" applyFont="1" applyBorder="1" applyAlignment="1"/>
    <xf numFmtId="0" fontId="0" fillId="0" borderId="2" xfId="0" applyBorder="1"/>
    <xf numFmtId="49" fontId="11" fillId="4" borderId="1" xfId="2" applyNumberFormat="1" applyFont="1" applyFill="1" applyBorder="1" applyAlignment="1" applyProtection="1">
      <alignment vertical="center" wrapText="1"/>
      <protection locked="0"/>
    </xf>
    <xf numFmtId="0" fontId="0" fillId="0" borderId="0" xfId="0" applyFill="1" applyBorder="1" applyAlignment="1">
      <alignment horizontal="center" vertical="center"/>
    </xf>
    <xf numFmtId="0" fontId="1" fillId="0" borderId="0" xfId="0" applyFont="1" applyFill="1" applyBorder="1" applyAlignment="1">
      <alignment horizontal="left" vertical="center" wrapText="1"/>
    </xf>
    <xf numFmtId="0" fontId="11" fillId="0" borderId="0" xfId="2" applyFont="1" applyFill="1" applyBorder="1" applyAlignment="1" applyProtection="1">
      <alignment horizontal="center" vertical="center" wrapText="1"/>
      <protection locked="0"/>
    </xf>
    <xf numFmtId="0" fontId="0" fillId="0" borderId="0" xfId="0" applyFill="1" applyBorder="1"/>
    <xf numFmtId="0" fontId="0" fillId="0" borderId="0" xfId="0" applyFill="1"/>
    <xf numFmtId="0" fontId="0" fillId="0" borderId="0" xfId="0" applyBorder="1" applyAlignment="1"/>
    <xf numFmtId="0" fontId="0" fillId="0" borderId="9" xfId="0" applyBorder="1" applyAlignment="1"/>
    <xf numFmtId="0" fontId="11" fillId="4" borderId="3" xfId="2" applyFont="1" applyFill="1" applyBorder="1" applyAlignment="1" applyProtection="1">
      <alignment vertical="center" wrapText="1"/>
      <protection locked="0"/>
    </xf>
    <xf numFmtId="0" fontId="1" fillId="0" borderId="13" xfId="0" applyFont="1" applyBorder="1" applyAlignment="1" applyProtection="1">
      <alignment vertical="center"/>
      <protection locked="0"/>
    </xf>
    <xf numFmtId="167" fontId="16" fillId="0" borderId="15" xfId="1" applyNumberFormat="1" applyFont="1" applyFill="1" applyBorder="1" applyAlignment="1" applyProtection="1">
      <alignment horizontal="center" vertical="center"/>
    </xf>
    <xf numFmtId="0" fontId="11" fillId="4" borderId="1" xfId="2" applyFont="1" applyFill="1" applyBorder="1" applyAlignment="1" applyProtection="1">
      <alignment horizontal="left" vertical="top" wrapText="1"/>
      <protection locked="0"/>
    </xf>
    <xf numFmtId="0" fontId="22" fillId="0" borderId="0" xfId="0" applyFont="1"/>
    <xf numFmtId="0" fontId="23" fillId="0" borderId="0" xfId="0" applyFont="1"/>
    <xf numFmtId="0" fontId="1" fillId="0" borderId="15" xfId="0" applyFont="1" applyBorder="1" applyAlignment="1" applyProtection="1">
      <alignment horizontal="left" vertical="center"/>
      <protection locked="0"/>
    </xf>
    <xf numFmtId="49" fontId="11" fillId="4" borderId="1" xfId="2" applyNumberFormat="1" applyFont="1" applyFill="1" applyBorder="1" applyAlignment="1" applyProtection="1">
      <alignment horizontal="center" vertical="center" wrapText="1"/>
      <protection locked="0"/>
    </xf>
    <xf numFmtId="0" fontId="11" fillId="0" borderId="1" xfId="2" applyFont="1" applyFill="1" applyBorder="1" applyAlignment="1" applyProtection="1">
      <alignment horizontal="center" vertical="center" wrapText="1"/>
      <protection locked="0"/>
    </xf>
    <xf numFmtId="0" fontId="0" fillId="0" borderId="5" xfId="0" applyBorder="1" applyAlignment="1">
      <alignment horizontal="right" vertical="top" wrapText="1"/>
    </xf>
    <xf numFmtId="3" fontId="16" fillId="3" borderId="1" xfId="1" applyNumberFormat="1" applyFont="1" applyBorder="1" applyAlignment="1" applyProtection="1">
      <alignment horizontal="center" vertical="center"/>
    </xf>
    <xf numFmtId="3" fontId="14" fillId="3" borderId="1" xfId="1" applyNumberFormat="1" applyFont="1" applyBorder="1" applyAlignment="1" applyProtection="1">
      <alignment horizontal="center" vertical="center"/>
    </xf>
    <xf numFmtId="169" fontId="16" fillId="3" borderId="1" xfId="1" applyNumberFormat="1" applyFont="1" applyBorder="1" applyAlignment="1" applyProtection="1">
      <alignment horizontal="center" vertical="center"/>
    </xf>
    <xf numFmtId="169" fontId="14" fillId="3" borderId="1" xfId="1" applyNumberFormat="1" applyFont="1" applyBorder="1" applyAlignment="1" applyProtection="1">
      <alignment horizontal="center" vertical="center"/>
    </xf>
    <xf numFmtId="170" fontId="11" fillId="4" borderId="1" xfId="2" applyNumberFormat="1" applyFont="1" applyFill="1" applyBorder="1" applyAlignment="1" applyProtection="1">
      <alignment horizontal="center" vertical="center" wrapText="1"/>
      <protection locked="0"/>
    </xf>
    <xf numFmtId="169" fontId="11" fillId="4" borderId="1" xfId="2" applyNumberFormat="1" applyFont="1" applyFill="1" applyBorder="1" applyAlignment="1" applyProtection="1">
      <alignment horizontal="center" vertical="center" wrapText="1"/>
      <protection locked="0"/>
    </xf>
    <xf numFmtId="171" fontId="11" fillId="4" borderId="1" xfId="2" applyNumberFormat="1" applyFont="1" applyFill="1" applyBorder="1" applyAlignment="1" applyProtection="1">
      <alignment horizontal="center" vertical="center" wrapText="1"/>
      <protection locked="0"/>
    </xf>
    <xf numFmtId="171" fontId="16" fillId="3" borderId="1" xfId="1" applyNumberFormat="1" applyFont="1" applyBorder="1" applyAlignment="1" applyProtection="1">
      <alignment horizontal="center" vertical="center"/>
    </xf>
    <xf numFmtId="171" fontId="15" fillId="4" borderId="1" xfId="2" applyNumberFormat="1" applyFont="1" applyFill="1" applyBorder="1" applyAlignment="1" applyProtection="1">
      <alignment horizontal="center" vertical="center" wrapText="1"/>
      <protection locked="0"/>
    </xf>
    <xf numFmtId="172" fontId="11" fillId="4" borderId="1" xfId="2" applyNumberFormat="1" applyFont="1" applyFill="1" applyBorder="1" applyAlignment="1" applyProtection="1">
      <alignment horizontal="center" vertical="center" wrapText="1"/>
      <protection locked="0"/>
    </xf>
    <xf numFmtId="172" fontId="15" fillId="4" borderId="1" xfId="2" applyNumberFormat="1" applyFont="1" applyFill="1" applyBorder="1" applyAlignment="1" applyProtection="1">
      <alignment horizontal="center" vertical="center" wrapText="1"/>
      <protection locked="0"/>
    </xf>
    <xf numFmtId="0" fontId="15" fillId="0" borderId="1" xfId="2" applyFont="1" applyFill="1" applyBorder="1" applyAlignment="1" applyProtection="1">
      <alignment horizontal="center" vertical="center" wrapText="1"/>
      <protection locked="0"/>
    </xf>
    <xf numFmtId="2" fontId="16" fillId="3" borderId="1" xfId="1" applyNumberFormat="1" applyFont="1" applyBorder="1" applyAlignment="1" applyProtection="1">
      <alignment horizontal="center" vertical="center"/>
    </xf>
    <xf numFmtId="49" fontId="3" fillId="0" borderId="0" xfId="0" applyNumberFormat="1" applyFont="1" applyAlignment="1">
      <alignment horizontal="center"/>
    </xf>
    <xf numFmtId="0" fontId="26" fillId="0" borderId="0" xfId="0" applyFont="1"/>
    <xf numFmtId="0" fontId="0" fillId="0" borderId="0" xfId="0" applyFont="1" applyAlignment="1">
      <alignment horizontal="left" wrapText="1"/>
    </xf>
    <xf numFmtId="168" fontId="15" fillId="2"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3" fillId="0" borderId="0" xfId="0" applyFont="1" applyBorder="1" applyProtection="1">
      <protection locked="0"/>
    </xf>
    <xf numFmtId="0" fontId="3" fillId="0" borderId="0" xfId="0" applyFont="1" applyBorder="1"/>
    <xf numFmtId="0" fontId="19" fillId="0" borderId="2" xfId="0" applyNumberFormat="1" applyFont="1" applyBorder="1" applyProtection="1"/>
    <xf numFmtId="0" fontId="3" fillId="0" borderId="0" xfId="0" applyFont="1" applyAlignment="1">
      <alignment vertical="top"/>
    </xf>
    <xf numFmtId="0" fontId="3" fillId="0" borderId="0" xfId="0" applyFont="1"/>
    <xf numFmtId="0" fontId="1" fillId="0" borderId="0" xfId="0" applyFont="1" applyProtection="1">
      <protection locked="0"/>
    </xf>
    <xf numFmtId="0" fontId="0" fillId="0" borderId="1" xfId="0" applyBorder="1" applyAlignment="1">
      <alignment horizontal="left" vertical="top" wrapText="1" indent="5"/>
    </xf>
    <xf numFmtId="0" fontId="31" fillId="0" borderId="0" xfId="0" applyFont="1" applyProtection="1">
      <protection locked="0"/>
    </xf>
    <xf numFmtId="0" fontId="31" fillId="0" borderId="0" xfId="0" applyFont="1" applyFill="1" applyProtection="1">
      <protection locked="0"/>
    </xf>
    <xf numFmtId="0" fontId="30" fillId="0" borderId="0" xfId="0" applyFont="1" applyProtection="1"/>
    <xf numFmtId="0" fontId="31" fillId="0" borderId="0" xfId="0" applyFont="1" applyAlignment="1" applyProtection="1">
      <alignment wrapText="1"/>
      <protection locked="0"/>
    </xf>
    <xf numFmtId="0" fontId="32" fillId="0" borderId="0" xfId="0" applyFont="1" applyAlignment="1" applyProtection="1">
      <alignment wrapText="1"/>
      <protection locked="0"/>
    </xf>
    <xf numFmtId="0" fontId="32" fillId="0" borderId="0" xfId="0" applyFont="1" applyProtection="1">
      <protection locked="0"/>
    </xf>
    <xf numFmtId="49" fontId="28" fillId="0" borderId="1" xfId="2" applyNumberFormat="1" applyFont="1" applyFill="1" applyBorder="1" applyAlignment="1" applyProtection="1">
      <alignment vertical="center" wrapText="1"/>
    </xf>
    <xf numFmtId="0" fontId="0" fillId="0" borderId="1" xfId="0" applyBorder="1" applyAlignment="1" applyProtection="1">
      <alignment horizontal="right" vertical="center"/>
    </xf>
    <xf numFmtId="0" fontId="1" fillId="0" borderId="1" xfId="0" applyFont="1" applyBorder="1" applyAlignment="1" applyProtection="1">
      <alignment vertical="center" wrapText="1"/>
    </xf>
    <xf numFmtId="0" fontId="1" fillId="0" borderId="1" xfId="0" applyFont="1" applyBorder="1" applyAlignment="1" applyProtection="1">
      <alignment wrapText="1"/>
    </xf>
    <xf numFmtId="0" fontId="0" fillId="0" borderId="4" xfId="0" applyBorder="1" applyAlignment="1" applyProtection="1">
      <alignment horizontal="right" vertical="center"/>
    </xf>
    <xf numFmtId="0" fontId="1" fillId="0" borderId="4" xfId="0" applyFont="1" applyBorder="1" applyAlignment="1" applyProtection="1">
      <alignment wrapText="1"/>
    </xf>
    <xf numFmtId="0" fontId="1" fillId="0" borderId="4" xfId="0" applyFont="1" applyBorder="1" applyAlignment="1" applyProtection="1">
      <alignment horizontal="center" wrapText="1"/>
    </xf>
    <xf numFmtId="0" fontId="1" fillId="0" borderId="1" xfId="0" applyFont="1" applyBorder="1" applyAlignment="1" applyProtection="1">
      <alignment horizontal="center"/>
    </xf>
    <xf numFmtId="0" fontId="1" fillId="0" borderId="6" xfId="0" applyFont="1" applyBorder="1" applyAlignment="1" applyProtection="1">
      <alignment horizontal="center"/>
    </xf>
    <xf numFmtId="0" fontId="0" fillId="0" borderId="3" xfId="0" applyFont="1" applyBorder="1" applyAlignment="1" applyProtection="1">
      <alignment horizontal="center"/>
    </xf>
    <xf numFmtId="0" fontId="1" fillId="0" borderId="3" xfId="0" applyFont="1" applyBorder="1" applyAlignment="1" applyProtection="1">
      <alignment horizontal="center"/>
    </xf>
    <xf numFmtId="0" fontId="0" fillId="0" borderId="0" xfId="0" applyProtection="1"/>
    <xf numFmtId="0" fontId="17" fillId="0" borderId="0" xfId="0" applyFont="1" applyBorder="1" applyAlignment="1" applyProtection="1">
      <alignment horizontal="left" wrapText="1"/>
    </xf>
    <xf numFmtId="0" fontId="0" fillId="0" borderId="0" xfId="0" applyBorder="1" applyAlignment="1" applyProtection="1">
      <alignment horizontal="left" wrapText="1"/>
    </xf>
    <xf numFmtId="0" fontId="0" fillId="0" borderId="0" xfId="0" applyBorder="1" applyProtection="1"/>
    <xf numFmtId="0" fontId="1" fillId="0" borderId="1" xfId="0" applyFont="1" applyBorder="1" applyAlignment="1" applyProtection="1">
      <alignment horizontal="left" vertical="center"/>
    </xf>
    <xf numFmtId="0" fontId="1" fillId="0" borderId="1" xfId="0" applyFont="1"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0" xfId="0" applyAlignment="1" applyProtection="1">
      <alignment horizontal="left"/>
    </xf>
    <xf numFmtId="0" fontId="0" fillId="0" borderId="3" xfId="0" applyBorder="1" applyProtection="1"/>
    <xf numFmtId="0" fontId="1" fillId="0" borderId="1" xfId="0" applyFont="1" applyBorder="1" applyAlignment="1" applyProtection="1">
      <alignment horizontal="center" vertical="center" wrapText="1"/>
    </xf>
    <xf numFmtId="0" fontId="1" fillId="0" borderId="2" xfId="0" applyFont="1" applyBorder="1" applyAlignment="1" applyProtection="1">
      <alignment vertical="center"/>
    </xf>
    <xf numFmtId="0" fontId="1" fillId="0" borderId="13" xfId="0" applyFont="1" applyBorder="1" applyAlignment="1" applyProtection="1">
      <alignment vertical="center"/>
    </xf>
    <xf numFmtId="0" fontId="0" fillId="0" borderId="1" xfId="0" applyBorder="1" applyAlignment="1" applyProtection="1">
      <alignment horizontal="right" vertical="top" wrapText="1"/>
    </xf>
    <xf numFmtId="0" fontId="0" fillId="0" borderId="5" xfId="0" applyBorder="1" applyAlignment="1" applyProtection="1">
      <alignment horizontal="right" vertical="top" wrapText="1"/>
    </xf>
    <xf numFmtId="0" fontId="2" fillId="0" borderId="7" xfId="0" applyFont="1" applyBorder="1" applyAlignment="1" applyProtection="1">
      <alignment horizontal="left" vertical="top" wrapText="1"/>
    </xf>
    <xf numFmtId="0" fontId="2" fillId="0" borderId="1" xfId="0" applyFont="1" applyBorder="1" applyAlignment="1" applyProtection="1">
      <alignment horizontal="left" vertical="top" wrapText="1"/>
    </xf>
    <xf numFmtId="173" fontId="11" fillId="4" borderId="1" xfId="2" applyNumberFormat="1" applyFont="1" applyFill="1" applyBorder="1" applyAlignment="1" applyProtection="1">
      <alignment horizontal="center" vertical="center" wrapText="1"/>
      <protection locked="0"/>
    </xf>
    <xf numFmtId="0" fontId="0" fillId="0" borderId="0" xfId="0" applyFont="1"/>
    <xf numFmtId="0" fontId="0" fillId="0" borderId="0" xfId="0" applyBorder="1" applyAlignment="1" applyProtection="1">
      <alignment horizontal="left" wrapText="1"/>
    </xf>
    <xf numFmtId="0" fontId="0" fillId="0" borderId="9" xfId="0" applyBorder="1" applyAlignment="1" applyProtection="1">
      <alignment horizontal="left" vertical="center" wrapText="1"/>
    </xf>
    <xf numFmtId="0" fontId="0" fillId="0" borderId="0" xfId="0" applyBorder="1" applyAlignment="1" applyProtection="1">
      <alignment horizontal="left" vertical="center" wrapText="1"/>
    </xf>
    <xf numFmtId="0" fontId="1" fillId="0" borderId="15" xfId="0" applyFont="1" applyBorder="1" applyAlignment="1" applyProtection="1">
      <alignment horizontal="left" vertical="center"/>
      <protection locked="0"/>
    </xf>
    <xf numFmtId="0" fontId="17" fillId="0" borderId="0" xfId="0" applyFont="1" applyFill="1" applyProtection="1">
      <protection locked="0"/>
    </xf>
    <xf numFmtId="0" fontId="33" fillId="0" borderId="0" xfId="0" applyFont="1" applyBorder="1" applyAlignment="1">
      <alignment wrapText="1"/>
    </xf>
    <xf numFmtId="0" fontId="33" fillId="0" borderId="0" xfId="0" applyFont="1" applyBorder="1"/>
    <xf numFmtId="0" fontId="0" fillId="0" borderId="0" xfId="0" applyAlignment="1">
      <alignment wrapText="1"/>
    </xf>
    <xf numFmtId="0" fontId="0" fillId="0" borderId="0" xfId="0" quotePrefix="1" applyAlignment="1">
      <alignment wrapText="1"/>
    </xf>
    <xf numFmtId="0" fontId="4" fillId="0" borderId="0" xfId="0" applyFont="1" applyAlignment="1">
      <alignment wrapText="1"/>
    </xf>
    <xf numFmtId="0" fontId="1" fillId="0" borderId="1" xfId="0" applyFont="1" applyBorder="1" applyAlignment="1">
      <alignment vertical="center" wrapText="1"/>
    </xf>
    <xf numFmtId="0" fontId="0" fillId="0" borderId="1" xfId="0" applyBorder="1" applyAlignment="1">
      <alignment vertical="center" wrapText="1"/>
    </xf>
    <xf numFmtId="0" fontId="0" fillId="0" borderId="1" xfId="0" quotePrefix="1" applyBorder="1" applyAlignment="1">
      <alignment vertical="center" wrapText="1"/>
    </xf>
    <xf numFmtId="0" fontId="18" fillId="0" borderId="0" xfId="0" applyFont="1"/>
    <xf numFmtId="0" fontId="1" fillId="0" borderId="15" xfId="0" applyFont="1" applyBorder="1" applyAlignment="1" applyProtection="1">
      <alignment horizontal="left" vertical="center"/>
      <protection locked="0"/>
    </xf>
    <xf numFmtId="0" fontId="0" fillId="0" borderId="9"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0" xfId="0" applyBorder="1" applyAlignment="1" applyProtection="1">
      <alignment horizontal="left" wrapText="1"/>
    </xf>
    <xf numFmtId="173" fontId="11" fillId="4" borderId="1" xfId="2" applyNumberFormat="1" applyFont="1" applyFill="1" applyBorder="1" applyAlignment="1" applyProtection="1">
      <alignment horizontal="left" vertical="center" wrapText="1"/>
      <protection locked="0"/>
    </xf>
    <xf numFmtId="0" fontId="1" fillId="0" borderId="1" xfId="0" applyFont="1" applyBorder="1" applyAlignment="1">
      <alignment horizontal="center" vertical="center" wrapText="1"/>
    </xf>
    <xf numFmtId="3" fontId="11" fillId="7" borderId="3" xfId="2" applyNumberFormat="1" applyFont="1" applyFill="1" applyBorder="1" applyAlignment="1" applyProtection="1">
      <alignment horizontal="center" vertical="center" wrapText="1"/>
      <protection locked="0"/>
    </xf>
    <xf numFmtId="3" fontId="11" fillId="7" borderId="1" xfId="2" applyNumberFormat="1" applyFont="1" applyFill="1" applyBorder="1" applyAlignment="1" applyProtection="1">
      <alignment horizontal="center" vertical="center" wrapText="1"/>
      <protection locked="0"/>
    </xf>
    <xf numFmtId="171" fontId="11" fillId="7" borderId="1" xfId="2" applyNumberFormat="1" applyFont="1" applyFill="1" applyBorder="1" applyAlignment="1" applyProtection="1">
      <alignment horizontal="center" vertical="center" wrapText="1"/>
      <protection locked="0"/>
    </xf>
    <xf numFmtId="169" fontId="11" fillId="7" borderId="1" xfId="2" applyNumberFormat="1" applyFont="1" applyFill="1" applyBorder="1" applyAlignment="1" applyProtection="1">
      <alignment horizontal="center" vertical="center" wrapText="1"/>
      <protection locked="0"/>
    </xf>
    <xf numFmtId="3" fontId="11" fillId="4" borderId="1" xfId="2" applyNumberFormat="1" applyFont="1" applyFill="1" applyBorder="1" applyAlignment="1" applyProtection="1">
      <alignment vertical="center" wrapText="1"/>
      <protection locked="0"/>
    </xf>
    <xf numFmtId="49" fontId="11" fillId="4" borderId="25" xfId="2" applyNumberFormat="1" applyFont="1" applyFill="1" applyBorder="1" applyAlignment="1" applyProtection="1">
      <alignment vertical="center" wrapText="1"/>
      <protection locked="0"/>
    </xf>
    <xf numFmtId="171" fontId="11" fillId="7" borderId="36" xfId="2" applyNumberFormat="1" applyFont="1" applyFill="1" applyBorder="1" applyAlignment="1" applyProtection="1">
      <alignment horizontal="center" vertical="center"/>
    </xf>
    <xf numFmtId="3" fontId="11" fillId="7" borderId="30" xfId="2" applyNumberFormat="1" applyFont="1" applyFill="1" applyBorder="1" applyAlignment="1" applyProtection="1">
      <alignment horizontal="center" vertical="center" wrapText="1"/>
      <protection locked="0"/>
    </xf>
    <xf numFmtId="3" fontId="11" fillId="7" borderId="49" xfId="2" applyNumberFormat="1" applyFont="1" applyFill="1" applyBorder="1" applyAlignment="1" applyProtection="1">
      <alignment horizontal="center" vertical="center" wrapText="1"/>
      <protection locked="0"/>
    </xf>
    <xf numFmtId="171" fontId="11" fillId="7" borderId="30" xfId="2" applyNumberFormat="1" applyFont="1" applyFill="1" applyBorder="1" applyAlignment="1" applyProtection="1">
      <alignment horizontal="center" vertical="center"/>
    </xf>
    <xf numFmtId="173" fontId="11" fillId="4" borderId="25" xfId="2" applyNumberFormat="1" applyFont="1" applyFill="1" applyBorder="1" applyAlignment="1" applyProtection="1">
      <alignment horizontal="center" vertical="center" wrapText="1"/>
      <protection locked="0"/>
    </xf>
    <xf numFmtId="3" fontId="15" fillId="7" borderId="49" xfId="2" applyNumberFormat="1" applyFont="1" applyFill="1" applyBorder="1" applyAlignment="1" applyProtection="1">
      <alignment horizontal="center" vertical="center" wrapText="1"/>
      <protection locked="0"/>
    </xf>
    <xf numFmtId="3" fontId="11" fillId="7" borderId="30" xfId="2" applyNumberFormat="1" applyFont="1" applyFill="1" applyBorder="1" applyAlignment="1" applyProtection="1">
      <alignment vertical="center"/>
      <protection locked="0"/>
    </xf>
    <xf numFmtId="3" fontId="11" fillId="7" borderId="40" xfId="2" applyNumberFormat="1" applyFont="1" applyFill="1" applyBorder="1" applyAlignment="1" applyProtection="1">
      <alignment vertical="center"/>
      <protection locked="0"/>
    </xf>
    <xf numFmtId="3" fontId="11" fillId="7" borderId="36" xfId="2" applyNumberFormat="1" applyFont="1" applyFill="1" applyBorder="1" applyAlignment="1" applyProtection="1">
      <alignment horizontal="center" vertical="center" wrapText="1"/>
      <protection locked="0"/>
    </xf>
    <xf numFmtId="171" fontId="11" fillId="7" borderId="26" xfId="2" applyNumberFormat="1" applyFont="1" applyFill="1" applyBorder="1" applyAlignment="1" applyProtection="1">
      <alignment horizontal="center" vertical="center"/>
    </xf>
    <xf numFmtId="171" fontId="11" fillId="7" borderId="3" xfId="2" applyNumberFormat="1" applyFont="1" applyFill="1" applyBorder="1" applyAlignment="1" applyProtection="1">
      <alignment horizontal="center" vertical="center"/>
    </xf>
    <xf numFmtId="171" fontId="11" fillId="7" borderId="40" xfId="2" applyNumberFormat="1" applyFont="1" applyFill="1" applyBorder="1" applyAlignment="1" applyProtection="1">
      <alignment horizontal="center" vertical="center"/>
    </xf>
    <xf numFmtId="169" fontId="11" fillId="7" borderId="3" xfId="2" applyNumberFormat="1" applyFont="1" applyFill="1" applyBorder="1" applyAlignment="1" applyProtection="1">
      <alignment horizontal="center" vertical="center"/>
      <protection locked="0"/>
    </xf>
    <xf numFmtId="0" fontId="11" fillId="4" borderId="52" xfId="2" applyFont="1" applyFill="1" applyBorder="1" applyAlignment="1" applyProtection="1">
      <alignment horizontal="left" vertical="top" wrapText="1"/>
      <protection locked="0"/>
    </xf>
    <xf numFmtId="0" fontId="11" fillId="4" borderId="53" xfId="2" applyFont="1" applyFill="1" applyBorder="1" applyAlignment="1" applyProtection="1">
      <alignment horizontal="left" vertical="top" wrapText="1"/>
      <protection locked="0"/>
    </xf>
    <xf numFmtId="0" fontId="11" fillId="4" borderId="29" xfId="2" applyFont="1" applyFill="1" applyBorder="1" applyAlignment="1" applyProtection="1">
      <alignment horizontal="left" vertical="top" wrapText="1"/>
      <protection locked="0"/>
    </xf>
    <xf numFmtId="0" fontId="4" fillId="0" borderId="2"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0" fillId="0" borderId="2" xfId="0" applyBorder="1" applyAlignment="1">
      <alignment horizontal="left" vertical="top" wrapText="1" indent="5"/>
    </xf>
    <xf numFmtId="0" fontId="0" fillId="0" borderId="15" xfId="0" applyBorder="1" applyAlignment="1">
      <alignment horizontal="left" indent="5"/>
    </xf>
    <xf numFmtId="0" fontId="0" fillId="0" borderId="3" xfId="0" applyBorder="1" applyAlignment="1">
      <alignment horizontal="left" indent="5"/>
    </xf>
    <xf numFmtId="0" fontId="0" fillId="0" borderId="2" xfId="0" applyFont="1" applyBorder="1" applyAlignment="1">
      <alignment horizontal="left" vertical="top" wrapText="1" indent="5"/>
    </xf>
    <xf numFmtId="0" fontId="1" fillId="0" borderId="2" xfId="0" applyFont="1" applyBorder="1" applyAlignment="1">
      <alignment horizontal="left" vertical="center" wrapText="1"/>
    </xf>
    <xf numFmtId="0" fontId="1" fillId="0" borderId="15" xfId="0" applyFont="1" applyBorder="1" applyAlignment="1">
      <alignment horizontal="left" vertical="center" wrapText="1"/>
    </xf>
    <xf numFmtId="0" fontId="1" fillId="0" borderId="3" xfId="0" applyFont="1" applyBorder="1" applyAlignment="1">
      <alignment horizontal="left" vertical="center" wrapText="1"/>
    </xf>
    <xf numFmtId="0" fontId="13" fillId="5" borderId="1" xfId="0" applyFont="1" applyFill="1" applyBorder="1" applyAlignment="1" applyProtection="1">
      <alignment horizontal="center" vertical="center"/>
    </xf>
    <xf numFmtId="49" fontId="11" fillId="4" borderId="2" xfId="2" applyNumberFormat="1" applyFont="1" applyFill="1" applyBorder="1" applyAlignment="1" applyProtection="1">
      <alignment horizontal="center" vertical="center" wrapText="1"/>
      <protection locked="0"/>
    </xf>
    <xf numFmtId="49" fontId="11" fillId="4" borderId="15" xfId="2" applyNumberFormat="1" applyFont="1" applyFill="1" applyBorder="1" applyAlignment="1" applyProtection="1">
      <alignment horizontal="center" vertical="center" wrapText="1"/>
      <protection locked="0"/>
    </xf>
    <xf numFmtId="49" fontId="11" fillId="4" borderId="3" xfId="2" applyNumberFormat="1" applyFont="1" applyFill="1" applyBorder="1" applyAlignment="1" applyProtection="1">
      <alignment horizontal="center" vertical="center" wrapText="1"/>
      <protection locked="0"/>
    </xf>
    <xf numFmtId="0" fontId="13" fillId="5" borderId="2" xfId="0" applyFont="1" applyFill="1" applyBorder="1" applyAlignment="1" applyProtection="1">
      <alignment horizontal="center" vertical="center"/>
    </xf>
    <xf numFmtId="0" fontId="13" fillId="5" borderId="15" xfId="0"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0" fontId="1" fillId="0" borderId="2" xfId="0" applyFont="1" applyBorder="1" applyAlignment="1">
      <alignment horizontal="left" vertical="top" wrapText="1"/>
    </xf>
    <xf numFmtId="0" fontId="1" fillId="0" borderId="15" xfId="0" applyFont="1" applyBorder="1" applyAlignment="1">
      <alignment horizontal="left" vertical="top" wrapText="1"/>
    </xf>
    <xf numFmtId="0" fontId="1" fillId="0" borderId="3" xfId="0" applyFont="1" applyBorder="1" applyAlignment="1">
      <alignment horizontal="left" vertical="top" wrapText="1"/>
    </xf>
    <xf numFmtId="0" fontId="0" fillId="0" borderId="2" xfId="0" applyBorder="1" applyAlignment="1">
      <alignment horizontal="left" wrapText="1"/>
    </xf>
    <xf numFmtId="0" fontId="0" fillId="0" borderId="15" xfId="0" applyFont="1" applyBorder="1" applyAlignment="1">
      <alignment horizontal="left" wrapText="1"/>
    </xf>
    <xf numFmtId="0" fontId="0" fillId="0" borderId="3" xfId="0" applyFont="1" applyBorder="1" applyAlignment="1">
      <alignment horizontal="left" wrapText="1"/>
    </xf>
    <xf numFmtId="0" fontId="0" fillId="0" borderId="15" xfId="0" applyBorder="1" applyAlignment="1"/>
    <xf numFmtId="0" fontId="0" fillId="0" borderId="13" xfId="0" applyBorder="1" applyAlignment="1"/>
    <xf numFmtId="168" fontId="12" fillId="2" borderId="2" xfId="0" applyNumberFormat="1" applyFont="1" applyFill="1" applyBorder="1" applyAlignment="1">
      <alignment horizontal="left" vertical="center" wrapText="1"/>
    </xf>
    <xf numFmtId="168" fontId="12" fillId="2" borderId="3" xfId="0" applyNumberFormat="1" applyFont="1" applyFill="1" applyBorder="1" applyAlignment="1">
      <alignment horizontal="left" vertical="center" wrapText="1"/>
    </xf>
    <xf numFmtId="0" fontId="10" fillId="2" borderId="2" xfId="0" applyNumberFormat="1" applyFont="1" applyFill="1" applyBorder="1" applyAlignment="1">
      <alignment vertical="top" wrapText="1"/>
    </xf>
    <xf numFmtId="0" fontId="10" fillId="2" borderId="3" xfId="0" applyNumberFormat="1" applyFont="1" applyFill="1" applyBorder="1" applyAlignment="1">
      <alignment vertical="top" wrapText="1"/>
    </xf>
    <xf numFmtId="0" fontId="29" fillId="2" borderId="2" xfId="0" applyNumberFormat="1" applyFont="1" applyFill="1" applyBorder="1" applyAlignment="1">
      <alignment vertical="top" wrapText="1"/>
    </xf>
    <xf numFmtId="0" fontId="29" fillId="2" borderId="3" xfId="0" applyNumberFormat="1" applyFont="1" applyFill="1" applyBorder="1" applyAlignment="1">
      <alignment vertical="top" wrapText="1"/>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18" fillId="6" borderId="11" xfId="0" applyFont="1" applyFill="1" applyBorder="1" applyAlignment="1" applyProtection="1">
      <alignment horizontal="center" vertical="center"/>
      <protection locked="0"/>
    </xf>
    <xf numFmtId="0" fontId="18" fillId="6" borderId="14" xfId="0" applyFont="1" applyFill="1" applyBorder="1" applyAlignment="1" applyProtection="1">
      <alignment horizontal="center" vertical="center"/>
      <protection locked="0"/>
    </xf>
    <xf numFmtId="0" fontId="0" fillId="0" borderId="4" xfId="0" applyFill="1" applyBorder="1" applyAlignment="1" applyProtection="1">
      <alignment horizontal="center" vertical="top"/>
    </xf>
    <xf numFmtId="0" fontId="0" fillId="0" borderId="5" xfId="0" applyFill="1" applyBorder="1" applyAlignment="1" applyProtection="1">
      <alignment horizontal="center" vertical="top"/>
    </xf>
    <xf numFmtId="0" fontId="0" fillId="0" borderId="6" xfId="0" applyFill="1" applyBorder="1" applyAlignment="1" applyProtection="1">
      <alignment horizontal="center" vertical="top"/>
    </xf>
    <xf numFmtId="0" fontId="1" fillId="0" borderId="2" xfId="0" applyFont="1" applyBorder="1" applyAlignment="1" applyProtection="1">
      <alignment horizontal="center"/>
    </xf>
    <xf numFmtId="0" fontId="1" fillId="0" borderId="15" xfId="0" applyFont="1" applyBorder="1" applyAlignment="1" applyProtection="1">
      <alignment horizontal="center"/>
    </xf>
    <xf numFmtId="0" fontId="1" fillId="0" borderId="3" xfId="0" applyFont="1" applyBorder="1" applyAlignment="1" applyProtection="1">
      <alignment horizontal="center"/>
    </xf>
    <xf numFmtId="0" fontId="0" fillId="0" borderId="4" xfId="0" applyFill="1" applyBorder="1" applyAlignment="1" applyProtection="1">
      <alignment horizontal="right" vertical="top"/>
    </xf>
    <xf numFmtId="0" fontId="0" fillId="0" borderId="5" xfId="0" applyFill="1" applyBorder="1" applyAlignment="1" applyProtection="1">
      <alignment horizontal="right" vertical="top"/>
    </xf>
    <xf numFmtId="0" fontId="0" fillId="0" borderId="6" xfId="0" applyFill="1" applyBorder="1" applyAlignment="1" applyProtection="1">
      <alignment horizontal="right" vertical="top"/>
    </xf>
    <xf numFmtId="0" fontId="1" fillId="0" borderId="8" xfId="0" applyFont="1" applyBorder="1" applyAlignment="1" applyProtection="1">
      <alignment horizontal="left" vertical="top" wrapText="1"/>
    </xf>
    <xf numFmtId="0" fontId="1" fillId="0" borderId="10" xfId="0" applyFont="1" applyBorder="1" applyAlignment="1" applyProtection="1">
      <alignment horizontal="left" vertical="top" wrapText="1"/>
    </xf>
    <xf numFmtId="0" fontId="1" fillId="0" borderId="12" xfId="0" applyFont="1" applyBorder="1" applyAlignment="1" applyProtection="1">
      <alignment horizontal="left" vertical="top" wrapText="1"/>
    </xf>
    <xf numFmtId="0" fontId="1" fillId="0" borderId="4" xfId="0" applyFont="1" applyBorder="1" applyAlignment="1" applyProtection="1">
      <alignment horizontal="center"/>
    </xf>
    <xf numFmtId="0" fontId="1" fillId="0" borderId="6" xfId="0" applyFont="1" applyBorder="1" applyAlignment="1" applyProtection="1">
      <alignment horizontal="center"/>
    </xf>
    <xf numFmtId="0" fontId="11" fillId="4" borderId="7" xfId="2" applyFont="1" applyFill="1" applyBorder="1" applyAlignment="1" applyProtection="1">
      <alignment horizontal="left" vertical="top" wrapText="1"/>
      <protection locked="0"/>
    </xf>
    <xf numFmtId="0" fontId="11" fillId="4" borderId="13" xfId="2" applyFont="1" applyFill="1" applyBorder="1" applyAlignment="1" applyProtection="1">
      <alignment horizontal="left" vertical="top" wrapText="1"/>
      <protection locked="0"/>
    </xf>
    <xf numFmtId="0" fontId="11" fillId="4" borderId="8" xfId="2" applyFont="1" applyFill="1" applyBorder="1" applyAlignment="1" applyProtection="1">
      <alignment horizontal="left" vertical="top" wrapText="1"/>
      <protection locked="0"/>
    </xf>
    <xf numFmtId="0" fontId="11" fillId="4" borderId="9" xfId="2" applyFont="1" applyFill="1" applyBorder="1" applyAlignment="1" applyProtection="1">
      <alignment horizontal="left" vertical="top" wrapText="1"/>
      <protection locked="0"/>
    </xf>
    <xf numFmtId="0" fontId="11" fillId="4" borderId="0" xfId="2" applyFont="1" applyFill="1" applyBorder="1" applyAlignment="1" applyProtection="1">
      <alignment horizontal="left" vertical="top" wrapText="1"/>
      <protection locked="0"/>
    </xf>
    <xf numFmtId="0" fontId="11" fillId="4" borderId="10" xfId="2" applyFont="1" applyFill="1" applyBorder="1" applyAlignment="1" applyProtection="1">
      <alignment horizontal="left" vertical="top" wrapText="1"/>
      <protection locked="0"/>
    </xf>
    <xf numFmtId="0" fontId="11" fillId="4" borderId="11" xfId="2" applyFont="1" applyFill="1" applyBorder="1" applyAlignment="1" applyProtection="1">
      <alignment horizontal="left" vertical="top" wrapText="1"/>
      <protection locked="0"/>
    </xf>
    <xf numFmtId="0" fontId="11" fillId="4" borderId="14" xfId="2" applyFont="1" applyFill="1" applyBorder="1" applyAlignment="1" applyProtection="1">
      <alignment horizontal="left" vertical="top" wrapText="1"/>
      <protection locked="0"/>
    </xf>
    <xf numFmtId="0" fontId="11" fillId="4" borderId="12" xfId="2" applyFont="1" applyFill="1" applyBorder="1" applyAlignment="1" applyProtection="1">
      <alignment horizontal="left" vertical="top" wrapText="1"/>
      <protection locked="0"/>
    </xf>
    <xf numFmtId="0" fontId="1" fillId="0" borderId="4" xfId="0" applyFont="1" applyBorder="1" applyAlignment="1" applyProtection="1">
      <alignment horizontal="left" vertical="top" wrapText="1"/>
    </xf>
    <xf numFmtId="0" fontId="1" fillId="0" borderId="5" xfId="0" applyFont="1" applyBorder="1" applyAlignment="1" applyProtection="1">
      <alignment horizontal="left" vertical="top" wrapText="1"/>
    </xf>
    <xf numFmtId="0" fontId="1" fillId="0" borderId="6" xfId="0" applyFont="1" applyBorder="1" applyAlignment="1" applyProtection="1">
      <alignment horizontal="left" vertical="top" wrapText="1"/>
    </xf>
    <xf numFmtId="0" fontId="1" fillId="0" borderId="2" xfId="0" applyFont="1" applyBorder="1" applyAlignment="1" applyProtection="1">
      <alignment horizontal="left"/>
    </xf>
    <xf numFmtId="0" fontId="1" fillId="0" borderId="15" xfId="0" applyFont="1" applyBorder="1" applyAlignment="1" applyProtection="1">
      <alignment horizontal="left"/>
    </xf>
    <xf numFmtId="0" fontId="1" fillId="0" borderId="3" xfId="0" applyFont="1" applyBorder="1" applyAlignment="1" applyProtection="1">
      <alignment horizontal="left"/>
    </xf>
    <xf numFmtId="0" fontId="0" fillId="0" borderId="7" xfId="0" applyBorder="1" applyAlignment="1" applyProtection="1">
      <alignment horizontal="center" textRotation="90"/>
    </xf>
    <xf numFmtId="0" fontId="0" fillId="0" borderId="11" xfId="0" applyBorder="1" applyAlignment="1" applyProtection="1">
      <alignment horizontal="center" textRotation="90"/>
    </xf>
    <xf numFmtId="0" fontId="18" fillId="0" borderId="7" xfId="0" applyFont="1" applyBorder="1" applyAlignment="1" applyProtection="1">
      <alignment horizontal="center" vertical="center" readingOrder="1"/>
    </xf>
    <xf numFmtId="0" fontId="18" fillId="0" borderId="8" xfId="0" applyFont="1" applyBorder="1" applyAlignment="1" applyProtection="1">
      <alignment horizontal="center" vertical="center" readingOrder="1"/>
    </xf>
    <xf numFmtId="0" fontId="18" fillId="0" borderId="11" xfId="0" applyFont="1" applyBorder="1" applyAlignment="1" applyProtection="1">
      <alignment horizontal="center" vertical="center" readingOrder="1"/>
    </xf>
    <xf numFmtId="0" fontId="18" fillId="0" borderId="12" xfId="0" applyFont="1" applyBorder="1" applyAlignment="1" applyProtection="1">
      <alignment horizontal="center" vertical="center" readingOrder="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11"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 fillId="0" borderId="2" xfId="0" applyFont="1" applyBorder="1" applyAlignment="1" applyProtection="1">
      <alignment horizontal="left" vertical="center"/>
      <protection locked="0"/>
    </xf>
    <xf numFmtId="0" fontId="1" fillId="0" borderId="15" xfId="0" applyFont="1" applyBorder="1" applyAlignment="1" applyProtection="1">
      <alignment horizontal="left" vertical="center"/>
      <protection locked="0"/>
    </xf>
    <xf numFmtId="0" fontId="1" fillId="0" borderId="3" xfId="0" applyFont="1" applyBorder="1" applyAlignment="1" applyProtection="1">
      <alignment horizontal="left" vertical="center"/>
      <protection locked="0"/>
    </xf>
    <xf numFmtId="0" fontId="1" fillId="0" borderId="4" xfId="0" applyFont="1" applyBorder="1" applyAlignment="1" applyProtection="1">
      <alignment horizontal="left" vertical="center" wrapText="1"/>
    </xf>
    <xf numFmtId="0" fontId="1" fillId="0" borderId="5" xfId="0" applyFont="1" applyBorder="1" applyAlignment="1" applyProtection="1">
      <alignment horizontal="left" vertical="center" wrapText="1"/>
    </xf>
    <xf numFmtId="0" fontId="1" fillId="0" borderId="6" xfId="0" applyFont="1" applyBorder="1" applyAlignment="1" applyProtection="1">
      <alignment horizontal="left" vertical="center" wrapText="1"/>
    </xf>
    <xf numFmtId="0" fontId="1" fillId="0" borderId="4"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2" xfId="0" applyFont="1" applyBorder="1" applyAlignment="1" applyProtection="1">
      <alignment horizontal="left" vertical="center"/>
    </xf>
    <xf numFmtId="0" fontId="1" fillId="0" borderId="15" xfId="0" applyFont="1" applyBorder="1" applyAlignment="1" applyProtection="1">
      <alignment horizontal="left" vertical="center"/>
    </xf>
    <xf numFmtId="0" fontId="1" fillId="0" borderId="3" xfId="0" applyFont="1" applyBorder="1" applyAlignment="1" applyProtection="1">
      <alignment horizontal="left" vertical="center"/>
    </xf>
    <xf numFmtId="0" fontId="0" fillId="0" borderId="4" xfId="0" applyBorder="1" applyAlignment="1" applyProtection="1">
      <alignment horizontal="center" textRotation="90"/>
    </xf>
    <xf numFmtId="0" fontId="0" fillId="0" borderId="6" xfId="0" applyBorder="1" applyAlignment="1" applyProtection="1">
      <alignment horizontal="center" textRotation="90"/>
    </xf>
    <xf numFmtId="0" fontId="0" fillId="0" borderId="8" xfId="0" applyBorder="1" applyAlignment="1" applyProtection="1">
      <alignment horizontal="center" textRotation="90"/>
    </xf>
    <xf numFmtId="0" fontId="0" fillId="0" borderId="12" xfId="0" applyBorder="1" applyAlignment="1" applyProtection="1">
      <alignment horizontal="center" textRotation="90"/>
    </xf>
    <xf numFmtId="0" fontId="1" fillId="0" borderId="7"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0" borderId="2" xfId="0" applyFill="1" applyBorder="1" applyAlignment="1" applyProtection="1">
      <alignment horizontal="left" vertical="center" wrapText="1"/>
    </xf>
    <xf numFmtId="0" fontId="0" fillId="0" borderId="15" xfId="0" applyFill="1" applyBorder="1" applyAlignment="1" applyProtection="1">
      <alignment horizontal="left" vertical="center" wrapText="1"/>
    </xf>
    <xf numFmtId="0" fontId="0" fillId="0" borderId="3" xfId="0" applyFill="1"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0" xfId="0" applyBorder="1" applyAlignment="1" applyProtection="1">
      <alignment horizontal="left" vertical="center" wrapText="1"/>
    </xf>
    <xf numFmtId="0" fontId="17" fillId="0" borderId="2" xfId="0" applyFont="1" applyFill="1" applyBorder="1" applyAlignment="1" applyProtection="1">
      <alignment horizontal="left" vertical="center" wrapText="1"/>
    </xf>
    <xf numFmtId="0" fontId="17" fillId="0" borderId="15" xfId="0" applyFont="1" applyFill="1" applyBorder="1" applyAlignment="1" applyProtection="1">
      <alignment horizontal="left" vertical="center" wrapText="1"/>
    </xf>
    <xf numFmtId="0" fontId="17" fillId="0" borderId="3" xfId="0" applyFont="1" applyFill="1" applyBorder="1" applyAlignment="1" applyProtection="1">
      <alignment horizontal="left" vertical="center" wrapText="1"/>
    </xf>
    <xf numFmtId="0" fontId="18" fillId="6" borderId="7" xfId="0" applyFont="1" applyFill="1" applyBorder="1" applyAlignment="1" applyProtection="1">
      <alignment horizontal="center" vertical="center"/>
    </xf>
    <xf numFmtId="0" fontId="18" fillId="6" borderId="13" xfId="0" applyFont="1" applyFill="1" applyBorder="1" applyAlignment="1" applyProtection="1">
      <alignment horizontal="center" vertical="center"/>
    </xf>
    <xf numFmtId="0" fontId="2" fillId="0" borderId="7"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18" fillId="0" borderId="13" xfId="0" applyFont="1" applyBorder="1" applyAlignment="1" applyProtection="1">
      <alignment horizontal="center" vertical="center" readingOrder="1"/>
    </xf>
    <xf numFmtId="0" fontId="18" fillId="0" borderId="14" xfId="0" applyFont="1" applyBorder="1" applyAlignment="1" applyProtection="1">
      <alignment horizontal="center" vertical="center" readingOrder="1"/>
    </xf>
    <xf numFmtId="0" fontId="17" fillId="0" borderId="14" xfId="0" applyFont="1" applyBorder="1" applyAlignment="1" applyProtection="1">
      <alignment horizontal="left" wrapText="1"/>
    </xf>
    <xf numFmtId="0" fontId="18" fillId="6" borderId="2" xfId="0" applyFont="1" applyFill="1" applyBorder="1" applyAlignment="1" applyProtection="1">
      <alignment horizontal="center" vertical="center"/>
    </xf>
    <xf numFmtId="0" fontId="18" fillId="6" borderId="15" xfId="0" applyFont="1" applyFill="1" applyBorder="1" applyAlignment="1" applyProtection="1">
      <alignment horizontal="center" vertical="center"/>
    </xf>
    <xf numFmtId="0" fontId="18" fillId="6" borderId="3" xfId="0" applyFont="1" applyFill="1" applyBorder="1" applyAlignment="1" applyProtection="1">
      <alignment horizontal="center" vertical="center"/>
    </xf>
    <xf numFmtId="0" fontId="0" fillId="0" borderId="2" xfId="0" applyBorder="1" applyAlignment="1" applyProtection="1">
      <alignment horizontal="left" vertical="center" wrapText="1"/>
    </xf>
    <xf numFmtId="0" fontId="0" fillId="0" borderId="15" xfId="0" applyBorder="1" applyAlignment="1" applyProtection="1">
      <alignment horizontal="left" vertical="center" wrapText="1"/>
    </xf>
    <xf numFmtId="0" fontId="0" fillId="0" borderId="3" xfId="0" applyBorder="1" applyAlignment="1" applyProtection="1">
      <alignment horizontal="left" vertical="center" wrapText="1"/>
    </xf>
    <xf numFmtId="0" fontId="0" fillId="0" borderId="9" xfId="0" applyBorder="1" applyAlignment="1" applyProtection="1">
      <alignment horizontal="left" wrapText="1"/>
    </xf>
    <xf numFmtId="0" fontId="0" fillId="0" borderId="0" xfId="0" applyBorder="1" applyAlignment="1" applyProtection="1">
      <alignment horizontal="left" wrapText="1"/>
    </xf>
    <xf numFmtId="0" fontId="1" fillId="0" borderId="7" xfId="0" applyFont="1" applyBorder="1" applyAlignment="1" applyProtection="1">
      <alignment horizontal="left" vertical="top" wrapText="1"/>
    </xf>
    <xf numFmtId="0" fontId="1" fillId="0" borderId="13" xfId="0" applyFont="1" applyBorder="1" applyAlignment="1" applyProtection="1">
      <alignment horizontal="left" vertical="top" wrapText="1"/>
    </xf>
    <xf numFmtId="0" fontId="1" fillId="0" borderId="11" xfId="0" applyFont="1" applyBorder="1" applyAlignment="1" applyProtection="1">
      <alignment horizontal="left" vertical="top" wrapText="1"/>
    </xf>
    <xf numFmtId="0" fontId="1" fillId="0" borderId="14" xfId="0" applyFont="1" applyBorder="1" applyAlignment="1" applyProtection="1">
      <alignment horizontal="left" vertical="top" wrapText="1"/>
    </xf>
    <xf numFmtId="0" fontId="11" fillId="4" borderId="2" xfId="2" applyFont="1" applyFill="1" applyBorder="1" applyAlignment="1" applyProtection="1">
      <alignment horizontal="center" vertical="center" wrapText="1"/>
      <protection locked="0"/>
    </xf>
    <xf numFmtId="0" fontId="11" fillId="4" borderId="15" xfId="2" applyFont="1" applyFill="1" applyBorder="1" applyAlignment="1" applyProtection="1">
      <alignment horizontal="center" vertical="center" wrapText="1"/>
      <protection locked="0"/>
    </xf>
    <xf numFmtId="0" fontId="11" fillId="4" borderId="3" xfId="2" applyFont="1" applyFill="1" applyBorder="1" applyAlignment="1" applyProtection="1">
      <alignment horizontal="center" vertical="center" wrapText="1"/>
      <protection locked="0"/>
    </xf>
    <xf numFmtId="0" fontId="1" fillId="0" borderId="2" xfId="0" applyFont="1" applyBorder="1" applyAlignment="1" applyProtection="1">
      <alignment horizontal="left" vertical="top" wrapText="1"/>
    </xf>
    <xf numFmtId="0" fontId="1" fillId="0" borderId="15" xfId="0" applyFont="1" applyBorder="1" applyAlignment="1" applyProtection="1">
      <alignment horizontal="left" vertical="top" wrapText="1"/>
    </xf>
    <xf numFmtId="0" fontId="1" fillId="0" borderId="3" xfId="0" applyFont="1" applyBorder="1" applyAlignment="1" applyProtection="1">
      <alignment horizontal="left" vertical="top" wrapText="1"/>
    </xf>
    <xf numFmtId="0" fontId="4" fillId="0" borderId="2" xfId="0" applyFont="1" applyBorder="1" applyAlignment="1" applyProtection="1">
      <alignment horizontal="center" vertical="top"/>
    </xf>
    <xf numFmtId="0" fontId="4" fillId="0" borderId="15" xfId="0" applyFont="1" applyBorder="1" applyAlignment="1" applyProtection="1">
      <alignment horizontal="center" vertical="top"/>
    </xf>
    <xf numFmtId="0" fontId="4" fillId="0" borderId="3" xfId="0" applyFont="1" applyBorder="1" applyAlignment="1" applyProtection="1">
      <alignment horizontal="center" vertical="top"/>
    </xf>
    <xf numFmtId="0" fontId="11" fillId="4" borderId="50" xfId="2" applyFont="1" applyFill="1" applyBorder="1" applyAlignment="1" applyProtection="1">
      <alignment horizontal="left" vertical="top" wrapText="1"/>
      <protection locked="0"/>
    </xf>
    <xf numFmtId="0" fontId="11" fillId="4" borderId="51" xfId="2" applyFont="1" applyFill="1" applyBorder="1" applyAlignment="1" applyProtection="1">
      <alignment horizontal="left" vertical="top" wrapText="1"/>
      <protection locked="0"/>
    </xf>
    <xf numFmtId="0" fontId="11" fillId="4" borderId="49" xfId="2" applyFont="1" applyFill="1" applyBorder="1" applyAlignment="1" applyProtection="1">
      <alignment horizontal="left" vertical="top" wrapText="1"/>
      <protection locked="0"/>
    </xf>
    <xf numFmtId="0" fontId="3" fillId="0" borderId="0" xfId="0" applyFont="1" applyAlignment="1">
      <alignment horizontal="left" vertical="top" wrapText="1"/>
    </xf>
    <xf numFmtId="173" fontId="11" fillId="4" borderId="2" xfId="2" applyNumberFormat="1" applyFont="1" applyFill="1" applyBorder="1" applyAlignment="1" applyProtection="1">
      <alignment horizontal="center" vertical="center" wrapText="1"/>
      <protection locked="0"/>
    </xf>
    <xf numFmtId="173" fontId="11" fillId="4" borderId="15" xfId="2" applyNumberFormat="1" applyFont="1" applyFill="1" applyBorder="1" applyAlignment="1" applyProtection="1">
      <alignment horizontal="center" vertical="center" wrapText="1"/>
      <protection locked="0"/>
    </xf>
    <xf numFmtId="173" fontId="11" fillId="4" borderId="3" xfId="2" applyNumberFormat="1" applyFont="1" applyFill="1" applyBorder="1" applyAlignment="1" applyProtection="1">
      <alignment horizontal="center" vertical="center" wrapText="1"/>
      <protection locked="0"/>
    </xf>
    <xf numFmtId="0" fontId="4" fillId="0" borderId="2" xfId="0" applyFont="1" applyBorder="1" applyAlignment="1">
      <alignment horizontal="center" vertical="top"/>
    </xf>
    <xf numFmtId="0" fontId="4" fillId="0" borderId="15" xfId="0" applyFont="1" applyBorder="1" applyAlignment="1">
      <alignment horizontal="center" vertical="top"/>
    </xf>
    <xf numFmtId="0" fontId="4" fillId="0" borderId="3" xfId="0" applyFont="1" applyBorder="1" applyAlignment="1">
      <alignment horizontal="center" vertical="top"/>
    </xf>
    <xf numFmtId="0" fontId="11" fillId="4" borderId="50" xfId="2" applyFont="1" applyFill="1" applyBorder="1" applyAlignment="1" applyProtection="1">
      <alignment horizontal="center" vertical="center" wrapText="1"/>
      <protection locked="0"/>
    </xf>
    <xf numFmtId="0" fontId="11" fillId="4" borderId="51" xfId="2" applyFont="1" applyFill="1" applyBorder="1" applyAlignment="1" applyProtection="1">
      <alignment horizontal="center" vertical="center" wrapText="1"/>
      <protection locked="0"/>
    </xf>
    <xf numFmtId="0" fontId="11" fillId="4" borderId="49" xfId="2" applyFont="1" applyFill="1" applyBorder="1" applyAlignment="1" applyProtection="1">
      <alignment horizontal="center" vertical="center" wrapText="1"/>
      <protection locked="0"/>
    </xf>
    <xf numFmtId="0" fontId="18" fillId="6" borderId="2" xfId="0" applyFont="1" applyFill="1" applyBorder="1" applyAlignment="1" applyProtection="1">
      <alignment horizontal="center" vertical="center"/>
      <protection locked="0"/>
    </xf>
    <xf numFmtId="0" fontId="18" fillId="6" borderId="15" xfId="0" applyFont="1" applyFill="1" applyBorder="1" applyAlignment="1" applyProtection="1">
      <alignment horizontal="center" vertical="center"/>
      <protection locked="0"/>
    </xf>
    <xf numFmtId="0" fontId="18" fillId="6" borderId="3" xfId="0" applyFont="1" applyFill="1" applyBorder="1" applyAlignment="1" applyProtection="1">
      <alignment horizontal="center" vertical="center"/>
      <protection locked="0"/>
    </xf>
    <xf numFmtId="0" fontId="11" fillId="4" borderId="2" xfId="2" applyFont="1" applyFill="1" applyBorder="1" applyAlignment="1" applyProtection="1">
      <alignment horizontal="left" vertical="top" wrapText="1"/>
      <protection locked="0"/>
    </xf>
    <xf numFmtId="0" fontId="11" fillId="4" borderId="15" xfId="2" applyFont="1" applyFill="1" applyBorder="1" applyAlignment="1" applyProtection="1">
      <alignment horizontal="left" vertical="top" wrapText="1"/>
      <protection locked="0"/>
    </xf>
    <xf numFmtId="0" fontId="11" fillId="4" borderId="3" xfId="2" applyFont="1" applyFill="1" applyBorder="1" applyAlignment="1" applyProtection="1">
      <alignment horizontal="left" vertical="top" wrapText="1"/>
      <protection locked="0"/>
    </xf>
    <xf numFmtId="0" fontId="2" fillId="6" borderId="2" xfId="0" applyFont="1" applyFill="1" applyBorder="1" applyAlignment="1" applyProtection="1">
      <alignment horizontal="center" vertical="center"/>
    </xf>
    <xf numFmtId="0" fontId="2" fillId="6" borderId="15" xfId="0" applyFont="1" applyFill="1" applyBorder="1" applyAlignment="1" applyProtection="1">
      <alignment horizontal="center" vertical="center"/>
    </xf>
    <xf numFmtId="0" fontId="2" fillId="6" borderId="2" xfId="0" applyFont="1" applyFill="1" applyBorder="1" applyAlignment="1" applyProtection="1">
      <alignment horizontal="center" vertical="center"/>
      <protection locked="0"/>
    </xf>
    <xf numFmtId="0" fontId="2" fillId="6" borderId="3" xfId="0" applyFont="1" applyFill="1" applyBorder="1" applyAlignment="1" applyProtection="1">
      <alignment horizontal="center" vertical="center"/>
      <protection locked="0"/>
    </xf>
    <xf numFmtId="0" fontId="0" fillId="0" borderId="4"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4" xfId="0" applyBorder="1" applyAlignment="1">
      <alignment horizontal="center" vertical="top" wrapText="1"/>
    </xf>
    <xf numFmtId="0" fontId="0" fillId="0" borderId="5" xfId="0" applyBorder="1" applyAlignment="1">
      <alignment horizontal="center" vertical="top" wrapText="1"/>
    </xf>
    <xf numFmtId="0" fontId="0" fillId="0" borderId="6" xfId="0" applyBorder="1" applyAlignment="1">
      <alignment horizontal="center" vertical="top" wrapText="1"/>
    </xf>
    <xf numFmtId="15" fontId="0" fillId="0" borderId="4" xfId="0" applyNumberFormat="1" applyBorder="1" applyAlignment="1">
      <alignment horizontal="center" vertical="top" wrapText="1"/>
    </xf>
  </cellXfs>
  <cellStyles count="2430">
    <cellStyle name=" 3]_x000d__x000a_Zoomed=1_x000d__x000a_Row=0_x000d__x000a_Column=0_x000d__x000a_Height=300_x000d__x000a_Width=300_x000d__x000a_FontName=細明體_x000d__x000a_FontStyle=0_x000d__x000a_FontSize=9_x000d__x000a_PrtFontName=Co" xfId="1344"/>
    <cellStyle name="=C:\WINNT\SYSTEM32\COMMAND.COM" xfId="1345"/>
    <cellStyle name="20 % - Accent1" xfId="1346"/>
    <cellStyle name="20 % - Accent2" xfId="1347"/>
    <cellStyle name="20 % - Accent3" xfId="1348"/>
    <cellStyle name="20 % - Accent4" xfId="1349"/>
    <cellStyle name="20 % - Accent5" xfId="1350"/>
    <cellStyle name="20 % - Accent6" xfId="1351"/>
    <cellStyle name="20% - Accent1 2" xfId="1352"/>
    <cellStyle name="20% - Accent2 2" xfId="1353"/>
    <cellStyle name="20% - Accent3 2" xfId="1354"/>
    <cellStyle name="20% - Accent4 2" xfId="1355"/>
    <cellStyle name="20% - Accent5 2" xfId="1356"/>
    <cellStyle name="20% - Accent6 2" xfId="1357"/>
    <cellStyle name="40 % - Accent1" xfId="1358"/>
    <cellStyle name="40 % - Accent2" xfId="1359"/>
    <cellStyle name="40 % - Accent3" xfId="1360"/>
    <cellStyle name="40 % - Accent4" xfId="1361"/>
    <cellStyle name="40 % - Accent5" xfId="1362"/>
    <cellStyle name="40 % - Accent6" xfId="1363"/>
    <cellStyle name="40% - Accent1 2" xfId="1364"/>
    <cellStyle name="40% - Accent2 2" xfId="1365"/>
    <cellStyle name="40% - Accent3 2" xfId="1366"/>
    <cellStyle name="40% - Accent4 2" xfId="1367"/>
    <cellStyle name="40% - Accent5 2" xfId="1368"/>
    <cellStyle name="40% - Accent6 2" xfId="1369"/>
    <cellStyle name="60 % - Accent1" xfId="1370"/>
    <cellStyle name="60 % - Accent2" xfId="1371"/>
    <cellStyle name="60 % - Accent3" xfId="1372"/>
    <cellStyle name="60 % - Accent4" xfId="1373"/>
    <cellStyle name="60 % - Accent5" xfId="1374"/>
    <cellStyle name="60 % - Accent6" xfId="1375"/>
    <cellStyle name="60% - Accent1 2" xfId="1376"/>
    <cellStyle name="60% - Accent2 2" xfId="1377"/>
    <cellStyle name="60% - Accent3 2" xfId="1378"/>
    <cellStyle name="60% - Accent4 2" xfId="1379"/>
    <cellStyle name="60% - Accent5 2" xfId="1380"/>
    <cellStyle name="60% - Accent6 2" xfId="1381"/>
    <cellStyle name="Accent1 2" xfId="1382"/>
    <cellStyle name="Accent2 2" xfId="1383"/>
    <cellStyle name="Accent3 2" xfId="1384"/>
    <cellStyle name="Accent4 2" xfId="1385"/>
    <cellStyle name="Accent5 2" xfId="1386"/>
    <cellStyle name="Accent6 2" xfId="1387"/>
    <cellStyle name="Avertissement" xfId="1388"/>
    <cellStyle name="Bad 2" xfId="1389"/>
    <cellStyle name="Calcul" xfId="1390"/>
    <cellStyle name="Calcul 2" xfId="1547"/>
    <cellStyle name="Calcul 2 2" xfId="2014"/>
    <cellStyle name="Calcul 2 3" xfId="2010"/>
    <cellStyle name="Calcul 2 4" xfId="1938"/>
    <cellStyle name="Calcul 2 5" xfId="2061"/>
    <cellStyle name="Calcul 2 6" xfId="1833"/>
    <cellStyle name="Calcul 3" xfId="1692"/>
    <cellStyle name="Calcul 3 2" xfId="1730"/>
    <cellStyle name="Calcul 3 2 2" xfId="1890"/>
    <cellStyle name="Calcul 3 2 3" xfId="2185"/>
    <cellStyle name="Calcul 3 2 4" xfId="2260"/>
    <cellStyle name="Calcul 3 2 5" xfId="2332"/>
    <cellStyle name="Calcul 3 2 6" xfId="2398"/>
    <cellStyle name="Calcul 3 3" xfId="2114"/>
    <cellStyle name="Calcul 3 4" xfId="2154"/>
    <cellStyle name="Calcul 3 5" xfId="2227"/>
    <cellStyle name="Calcul 3 6" xfId="2302"/>
    <cellStyle name="Calcul 3 7" xfId="1846"/>
    <cellStyle name="Calcul 4" xfId="1751"/>
    <cellStyle name="Calcul 4 2" xfId="1897"/>
    <cellStyle name="Calcul 4 3" xfId="2200"/>
    <cellStyle name="Calcul 4 4" xfId="2269"/>
    <cellStyle name="Calcul 4 5" xfId="2346"/>
    <cellStyle name="Calcul 4 6" xfId="2407"/>
    <cellStyle name="Calcul 5" xfId="2075"/>
    <cellStyle name="Calcul 6" xfId="1986"/>
    <cellStyle name="Calcul 7" xfId="2011"/>
    <cellStyle name="Calcul 8" xfId="1975"/>
    <cellStyle name="Calcul 9" xfId="1917"/>
    <cellStyle name="Calculation 2" xfId="1391"/>
    <cellStyle name="Calculation 2 10" xfId="1984"/>
    <cellStyle name="Calculation 2 11" xfId="1985"/>
    <cellStyle name="Calculation 2 2" xfId="1392"/>
    <cellStyle name="Calculation 2 2 2" xfId="1549"/>
    <cellStyle name="Calculation 2 2 2 2" xfId="1848"/>
    <cellStyle name="Calculation 2 2 2 3" xfId="2018"/>
    <cellStyle name="Calculation 2 2 2 4" xfId="1949"/>
    <cellStyle name="Calculation 2 2 2 5" xfId="2102"/>
    <cellStyle name="Calculation 2 2 2 6" xfId="2088"/>
    <cellStyle name="Calculation 2 2 3" xfId="1694"/>
    <cellStyle name="Calculation 2 2 3 2" xfId="1732"/>
    <cellStyle name="Calculation 2 2 3 2 2" xfId="1892"/>
    <cellStyle name="Calculation 2 2 3 2 3" xfId="2187"/>
    <cellStyle name="Calculation 2 2 3 2 4" xfId="2262"/>
    <cellStyle name="Calculation 2 2 3 2 5" xfId="2334"/>
    <cellStyle name="Calculation 2 2 3 2 6" xfId="2400"/>
    <cellStyle name="Calculation 2 2 3 3" xfId="1965"/>
    <cellStyle name="Calculation 2 2 3 4" xfId="2156"/>
    <cellStyle name="Calculation 2 2 3 5" xfId="2229"/>
    <cellStyle name="Calculation 2 2 3 6" xfId="2304"/>
    <cellStyle name="Calculation 2 2 3 7" xfId="2368"/>
    <cellStyle name="Calculation 2 2 4" xfId="1753"/>
    <cellStyle name="Calculation 2 2 4 2" xfId="2110"/>
    <cellStyle name="Calculation 2 2 4 3" xfId="2202"/>
    <cellStyle name="Calculation 2 2 4 4" xfId="2271"/>
    <cellStyle name="Calculation 2 2 4 5" xfId="2348"/>
    <cellStyle name="Calculation 2 2 4 6" xfId="2409"/>
    <cellStyle name="Calculation 2 2 5" xfId="2134"/>
    <cellStyle name="Calculation 2 2 6" xfId="1952"/>
    <cellStyle name="Calculation 2 2 7" xfId="1865"/>
    <cellStyle name="Calculation 2 2 8" xfId="2226"/>
    <cellStyle name="Calculation 2 2 9" xfId="1929"/>
    <cellStyle name="Calculation 2 3" xfId="1393"/>
    <cellStyle name="Calculation 2 3 2" xfId="1550"/>
    <cellStyle name="Calculation 2 3 2 2" xfId="1849"/>
    <cellStyle name="Calculation 2 3 2 3" xfId="2125"/>
    <cellStyle name="Calculation 2 3 2 4" xfId="1993"/>
    <cellStyle name="Calculation 2 3 2 5" xfId="1972"/>
    <cellStyle name="Calculation 2 3 2 6" xfId="1877"/>
    <cellStyle name="Calculation 2 3 3" xfId="1695"/>
    <cellStyle name="Calculation 2 3 3 2" xfId="1733"/>
    <cellStyle name="Calculation 2 3 3 2 2" xfId="1893"/>
    <cellStyle name="Calculation 2 3 3 2 3" xfId="2188"/>
    <cellStyle name="Calculation 2 3 3 2 4" xfId="2263"/>
    <cellStyle name="Calculation 2 3 3 2 5" xfId="2335"/>
    <cellStyle name="Calculation 2 3 3 2 6" xfId="2401"/>
    <cellStyle name="Calculation 2 3 3 3" xfId="2031"/>
    <cellStyle name="Calculation 2 3 3 4" xfId="2157"/>
    <cellStyle name="Calculation 2 3 3 5" xfId="2230"/>
    <cellStyle name="Calculation 2 3 3 6" xfId="2305"/>
    <cellStyle name="Calculation 2 3 3 7" xfId="2369"/>
    <cellStyle name="Calculation 2 3 4" xfId="1754"/>
    <cellStyle name="Calculation 2 3 4 2" xfId="2071"/>
    <cellStyle name="Calculation 2 3 4 3" xfId="2203"/>
    <cellStyle name="Calculation 2 3 4 4" xfId="2272"/>
    <cellStyle name="Calculation 2 3 4 5" xfId="2349"/>
    <cellStyle name="Calculation 2 3 4 6" xfId="2410"/>
    <cellStyle name="Calculation 2 3 5" xfId="2006"/>
    <cellStyle name="Calculation 2 3 6" xfId="1836"/>
    <cellStyle name="Calculation 2 3 7" xfId="1997"/>
    <cellStyle name="Calculation 2 3 8" xfId="1900"/>
    <cellStyle name="Calculation 2 3 9" xfId="1811"/>
    <cellStyle name="Calculation 2 4" xfId="1548"/>
    <cellStyle name="Calculation 2 4 2" xfId="1847"/>
    <cellStyle name="Calculation 2 4 3" xfId="1943"/>
    <cellStyle name="Calculation 2 4 4" xfId="1989"/>
    <cellStyle name="Calculation 2 4 5" xfId="1916"/>
    <cellStyle name="Calculation 2 4 6" xfId="1930"/>
    <cellStyle name="Calculation 2 5" xfId="1693"/>
    <cellStyle name="Calculation 2 5 2" xfId="1731"/>
    <cellStyle name="Calculation 2 5 2 2" xfId="1891"/>
    <cellStyle name="Calculation 2 5 2 3" xfId="2186"/>
    <cellStyle name="Calculation 2 5 2 4" xfId="2261"/>
    <cellStyle name="Calculation 2 5 2 5" xfId="2333"/>
    <cellStyle name="Calculation 2 5 2 6" xfId="2399"/>
    <cellStyle name="Calculation 2 5 3" xfId="2081"/>
    <cellStyle name="Calculation 2 5 4" xfId="2155"/>
    <cellStyle name="Calculation 2 5 5" xfId="2228"/>
    <cellStyle name="Calculation 2 5 6" xfId="2303"/>
    <cellStyle name="Calculation 2 5 7" xfId="2367"/>
    <cellStyle name="Calculation 2 6" xfId="1752"/>
    <cellStyle name="Calculation 2 6 2" xfId="1898"/>
    <cellStyle name="Calculation 2 6 3" xfId="2201"/>
    <cellStyle name="Calculation 2 6 4" xfId="2270"/>
    <cellStyle name="Calculation 2 6 5" xfId="2347"/>
    <cellStyle name="Calculation 2 6 6" xfId="2408"/>
    <cellStyle name="Calculation 2 7" xfId="2059"/>
    <cellStyle name="Calculation 2 8" xfId="2057"/>
    <cellStyle name="Calculation 2 9" xfId="2063"/>
    <cellStyle name="Cellule liée" xfId="1394"/>
    <cellStyle name="Check Cell 2" xfId="1395"/>
    <cellStyle name="Comma 2" xfId="5"/>
    <cellStyle name="Comma 2 2" xfId="1396"/>
    <cellStyle name="Comma 2 2 2" xfId="1397"/>
    <cellStyle name="Comma 2 2 3" xfId="1398"/>
    <cellStyle name="Comma 2 3" xfId="1399"/>
    <cellStyle name="Comma 3" xfId="1400"/>
    <cellStyle name="Comma 3 2" xfId="1401"/>
    <cellStyle name="Comma 3 2 2" xfId="1551"/>
    <cellStyle name="Comma 3 2 2 2" xfId="1649"/>
    <cellStyle name="Comma 3 2 3" xfId="1608"/>
    <cellStyle name="Comma 3 2 4" xfId="1755"/>
    <cellStyle name="Comma 3 3" xfId="1402"/>
    <cellStyle name="Comma 3 3 2" xfId="1552"/>
    <cellStyle name="Comma 3 3 2 2" xfId="1650"/>
    <cellStyle name="Comma 3 3 3" xfId="1609"/>
    <cellStyle name="Comma 3 3 4" xfId="1756"/>
    <cellStyle name="Comma 3 4" xfId="1403"/>
    <cellStyle name="Comma 3 4 2" xfId="1404"/>
    <cellStyle name="Comma 3 4 2 2" xfId="1553"/>
    <cellStyle name="Comma 3 4 2 2 2" xfId="1651"/>
    <cellStyle name="Comma 3 4 2 3" xfId="1610"/>
    <cellStyle name="Comma 3 4 2 4" xfId="1757"/>
    <cellStyle name="Comma 4" xfId="1405"/>
    <cellStyle name="Comma 4 2" xfId="1406"/>
    <cellStyle name="Comma 4 3" xfId="1407"/>
    <cellStyle name="Comma 4 4" xfId="1408"/>
    <cellStyle name="Comma 4 4 2" xfId="1555"/>
    <cellStyle name="Comma 4 4 2 2" xfId="1653"/>
    <cellStyle name="Comma 4 4 3" xfId="1612"/>
    <cellStyle name="Comma 4 4 4" xfId="1759"/>
    <cellStyle name="Comma 4 5" xfId="1554"/>
    <cellStyle name="Comma 4 5 2" xfId="1652"/>
    <cellStyle name="Comma 4 6" xfId="1611"/>
    <cellStyle name="Comma 4 7" xfId="1758"/>
    <cellStyle name="Comma 5" xfId="1409"/>
    <cellStyle name="Comma 5 2" xfId="1410"/>
    <cellStyle name="Comma 5 3" xfId="1411"/>
    <cellStyle name="Comma 6" xfId="1538"/>
    <cellStyle name="Comma 6 2" xfId="1599"/>
    <cellStyle name="Comma 6 2 2" xfId="1682"/>
    <cellStyle name="Comma 6 3" xfId="1642"/>
    <cellStyle name="Comma 6 4" xfId="1760"/>
    <cellStyle name="Comma 7" xfId="1601"/>
    <cellStyle name="Comma 8" xfId="1644"/>
    <cellStyle name="Comma 9" xfId="1540"/>
    <cellStyle name="Commentaire" xfId="1412"/>
    <cellStyle name="Commentaire 2" xfId="1556"/>
    <cellStyle name="Commentaire 2 2" xfId="1684"/>
    <cellStyle name="Commentaire 2 2 2" xfId="1722"/>
    <cellStyle name="Commentaire 2 2 2 2" xfId="2092"/>
    <cellStyle name="Commentaire 2 2 2 3" xfId="2177"/>
    <cellStyle name="Commentaire 2 2 2 4" xfId="2252"/>
    <cellStyle name="Commentaire 2 2 2 5" xfId="2324"/>
    <cellStyle name="Commentaire 2 2 2 6" xfId="2390"/>
    <cellStyle name="Commentaire 2 2 3" xfId="2028"/>
    <cellStyle name="Commentaire 2 2 4" xfId="2149"/>
    <cellStyle name="Commentaire 2 2 5" xfId="2021"/>
    <cellStyle name="Commentaire 2 2 6" xfId="2297"/>
    <cellStyle name="Commentaire 2 2 7" xfId="1842"/>
    <cellStyle name="Commentaire 2 3" xfId="1718"/>
    <cellStyle name="Commentaire 2 3 2" xfId="1886"/>
    <cellStyle name="Commentaire 2 3 3" xfId="2173"/>
    <cellStyle name="Commentaire 2 3 4" xfId="2248"/>
    <cellStyle name="Commentaire 2 3 5" xfId="2320"/>
    <cellStyle name="Commentaire 2 3 6" xfId="2386"/>
    <cellStyle name="Commentaire 2 4" xfId="2143"/>
    <cellStyle name="Commentaire 2 5" xfId="2138"/>
    <cellStyle name="Commentaire 2 6" xfId="2089"/>
    <cellStyle name="Commentaire 2 7" xfId="2040"/>
    <cellStyle name="Commentaire 2 8" xfId="2005"/>
    <cellStyle name="Commentaire 3" xfId="1696"/>
    <cellStyle name="Commentaire 3 2" xfId="1726"/>
    <cellStyle name="Commentaire 3 2 2" xfId="2034"/>
    <cellStyle name="Commentaire 3 2 3" xfId="2181"/>
    <cellStyle name="Commentaire 3 2 4" xfId="2256"/>
    <cellStyle name="Commentaire 3 2 5" xfId="2328"/>
    <cellStyle name="Commentaire 3 2 6" xfId="2394"/>
    <cellStyle name="Commentaire 3 3" xfId="1980"/>
    <cellStyle name="Commentaire 3 4" xfId="2158"/>
    <cellStyle name="Commentaire 3 5" xfId="2231"/>
    <cellStyle name="Commentaire 3 6" xfId="2306"/>
    <cellStyle name="Commentaire 3 7" xfId="2370"/>
    <cellStyle name="Commentaire 4" xfId="1761"/>
    <cellStyle name="Commentaire 4 2" xfId="1902"/>
    <cellStyle name="Commentaire 4 3" xfId="2207"/>
    <cellStyle name="Commentaire 4 4" xfId="2276"/>
    <cellStyle name="Commentaire 4 5" xfId="2352"/>
    <cellStyle name="Commentaire 4 6" xfId="2411"/>
    <cellStyle name="Commentaire 5" xfId="2105"/>
    <cellStyle name="Commentaire 6" xfId="1810"/>
    <cellStyle name="Commentaire 7" xfId="2019"/>
    <cellStyle name="Commentaire 8" xfId="1827"/>
    <cellStyle name="Commentaire 9" xfId="1918"/>
    <cellStyle name="Currency 10" xfId="4"/>
    <cellStyle name="Currency 2" xfId="1413"/>
    <cellStyle name="Currency 2 2" xfId="1414"/>
    <cellStyle name="Currency 2 2 2" xfId="1415"/>
    <cellStyle name="Currency 2 2 3" xfId="1416"/>
    <cellStyle name="Currency 2 3" xfId="1417"/>
    <cellStyle name="Currency 3" xfId="1418"/>
    <cellStyle name="Currency 4" xfId="1419"/>
    <cellStyle name="Currency 4 2" xfId="1420"/>
    <cellStyle name="Currency 4 3" xfId="1421"/>
    <cellStyle name="Currency 5" xfId="1422"/>
    <cellStyle name="Currency 5 2" xfId="1423"/>
    <cellStyle name="Currency 6" xfId="1424"/>
    <cellStyle name="Currency 7" xfId="1425"/>
    <cellStyle name="Currency 8" xfId="1543"/>
    <cellStyle name="Currency 9" xfId="1604"/>
    <cellStyle name="Entrée" xfId="1426"/>
    <cellStyle name="Entrée 2" xfId="1557"/>
    <cellStyle name="Entrée 2 2" xfId="2043"/>
    <cellStyle name="Entrée 2 3" xfId="2116"/>
    <cellStyle name="Entrée 2 4" xfId="2212"/>
    <cellStyle name="Entrée 2 5" xfId="1935"/>
    <cellStyle name="Entrée 2 6" xfId="2148"/>
    <cellStyle name="Entrée 3" xfId="1697"/>
    <cellStyle name="Entrée 3 2" xfId="1734"/>
    <cellStyle name="Entrée 3 2 2" xfId="1894"/>
    <cellStyle name="Entrée 3 2 3" xfId="2189"/>
    <cellStyle name="Entrée 3 2 4" xfId="2264"/>
    <cellStyle name="Entrée 3 2 5" xfId="2336"/>
    <cellStyle name="Entrée 3 2 6" xfId="2402"/>
    <cellStyle name="Entrée 3 3" xfId="2122"/>
    <cellStyle name="Entrée 3 4" xfId="2159"/>
    <cellStyle name="Entrée 3 5" xfId="2232"/>
    <cellStyle name="Entrée 3 6" xfId="2307"/>
    <cellStyle name="Entrée 3 7" xfId="2371"/>
    <cellStyle name="Entrée 4" xfId="1762"/>
    <cellStyle name="Entrée 4 2" xfId="1903"/>
    <cellStyle name="Entrée 4 3" xfId="2208"/>
    <cellStyle name="Entrée 4 4" xfId="2277"/>
    <cellStyle name="Entrée 4 5" xfId="2353"/>
    <cellStyle name="Entrée 4 6" xfId="2412"/>
    <cellStyle name="Entrée 5" xfId="2038"/>
    <cellStyle name="Entrée 6" xfId="1831"/>
    <cellStyle name="Entrée 7" xfId="1991"/>
    <cellStyle name="Entrée 8" xfId="2220"/>
    <cellStyle name="Entrée 9" xfId="2239"/>
    <cellStyle name="Explanatory Text 2" xfId="1427"/>
    <cellStyle name="Good" xfId="1" builtinId="26"/>
    <cellStyle name="Good 2" xfId="1428"/>
    <cellStyle name="Heading 1 2" xfId="1429"/>
    <cellStyle name="Heading 2 2" xfId="1430"/>
    <cellStyle name="Heading 3 2" xfId="1431"/>
    <cellStyle name="Heading 4 2" xfId="1432"/>
    <cellStyle name="Hyperlink 2" xfId="1433"/>
    <cellStyle name="Hyperlink 2 2" xfId="1434"/>
    <cellStyle name="Hyperlink 2 3" xfId="1435"/>
    <cellStyle name="Hyperlink 2 4" xfId="1436"/>
    <cellStyle name="Hyperlink 3" xfId="1437"/>
    <cellStyle name="Input 2" xfId="1438"/>
    <cellStyle name="Input 2 10" xfId="2007"/>
    <cellStyle name="Input 2 11" xfId="1832"/>
    <cellStyle name="Input 2 2" xfId="1439"/>
    <cellStyle name="Input 2 2 2" xfId="1559"/>
    <cellStyle name="Input 2 2 2 2" xfId="1850"/>
    <cellStyle name="Input 2 2 2 3" xfId="2039"/>
    <cellStyle name="Input 2 2 2 4" xfId="1939"/>
    <cellStyle name="Input 2 2 2 5" xfId="2026"/>
    <cellStyle name="Input 2 2 2 6" xfId="2140"/>
    <cellStyle name="Input 2 2 3" xfId="1699"/>
    <cellStyle name="Input 2 2 3 2" xfId="1736"/>
    <cellStyle name="Input 2 2 3 2 2" xfId="1895"/>
    <cellStyle name="Input 2 2 3 2 3" xfId="2191"/>
    <cellStyle name="Input 2 2 3 2 4" xfId="2266"/>
    <cellStyle name="Input 2 2 3 2 5" xfId="2338"/>
    <cellStyle name="Input 2 2 3 2 6" xfId="2404"/>
    <cellStyle name="Input 2 2 3 3" xfId="1879"/>
    <cellStyle name="Input 2 2 3 4" xfId="2161"/>
    <cellStyle name="Input 2 2 3 5" xfId="2234"/>
    <cellStyle name="Input 2 2 3 6" xfId="2309"/>
    <cellStyle name="Input 2 2 3 7" xfId="2373"/>
    <cellStyle name="Input 2 2 4" xfId="1764"/>
    <cellStyle name="Input 2 2 4 2" xfId="1905"/>
    <cellStyle name="Input 2 2 4 3" xfId="2210"/>
    <cellStyle name="Input 2 2 4 4" xfId="2279"/>
    <cellStyle name="Input 2 2 4 5" xfId="2355"/>
    <cellStyle name="Input 2 2 4 6" xfId="2414"/>
    <cellStyle name="Input 2 2 5" xfId="2046"/>
    <cellStyle name="Input 2 2 6" xfId="1948"/>
    <cellStyle name="Input 2 2 7" xfId="1915"/>
    <cellStyle name="Input 2 2 8" xfId="2221"/>
    <cellStyle name="Input 2 2 9" xfId="2286"/>
    <cellStyle name="Input 2 3" xfId="1440"/>
    <cellStyle name="Input 2 3 2" xfId="1560"/>
    <cellStyle name="Input 2 3 2 2" xfId="1851"/>
    <cellStyle name="Input 2 3 2 3" xfId="2009"/>
    <cellStyle name="Input 2 3 2 4" xfId="2153"/>
    <cellStyle name="Input 2 3 2 5" xfId="1821"/>
    <cellStyle name="Input 2 3 2 6" xfId="1931"/>
    <cellStyle name="Input 2 3 3" xfId="1700"/>
    <cellStyle name="Input 2 3 3 2" xfId="1737"/>
    <cellStyle name="Input 2 3 3 2 2" xfId="1896"/>
    <cellStyle name="Input 2 3 3 2 3" xfId="2192"/>
    <cellStyle name="Input 2 3 3 2 4" xfId="2267"/>
    <cellStyle name="Input 2 3 3 2 5" xfId="2339"/>
    <cellStyle name="Input 2 3 3 2 6" xfId="2405"/>
    <cellStyle name="Input 2 3 3 3" xfId="1880"/>
    <cellStyle name="Input 2 3 3 4" xfId="2162"/>
    <cellStyle name="Input 2 3 3 5" xfId="2235"/>
    <cellStyle name="Input 2 3 3 6" xfId="2310"/>
    <cellStyle name="Input 2 3 3 7" xfId="2374"/>
    <cellStyle name="Input 2 3 4" xfId="1765"/>
    <cellStyle name="Input 2 3 4 2" xfId="1906"/>
    <cellStyle name="Input 2 3 4 3" xfId="2211"/>
    <cellStyle name="Input 2 3 4 4" xfId="2280"/>
    <cellStyle name="Input 2 3 4 5" xfId="2356"/>
    <cellStyle name="Input 2 3 4 6" xfId="2415"/>
    <cellStyle name="Input 2 3 5" xfId="2064"/>
    <cellStyle name="Input 2 3 6" xfId="1829"/>
    <cellStyle name="Input 2 3 7" xfId="2086"/>
    <cellStyle name="Input 2 3 8" xfId="1970"/>
    <cellStyle name="Input 2 3 9" xfId="2041"/>
    <cellStyle name="Input 2 4" xfId="1558"/>
    <cellStyle name="Input 2 4 2" xfId="2099"/>
    <cellStyle name="Input 2 4 3" xfId="2096"/>
    <cellStyle name="Input 2 4 4" xfId="2030"/>
    <cellStyle name="Input 2 4 5" xfId="2013"/>
    <cellStyle name="Input 2 4 6" xfId="2357"/>
    <cellStyle name="Input 2 5" xfId="1698"/>
    <cellStyle name="Input 2 5 2" xfId="1735"/>
    <cellStyle name="Input 2 5 2 2" xfId="2117"/>
    <cellStyle name="Input 2 5 2 3" xfId="2190"/>
    <cellStyle name="Input 2 5 2 4" xfId="2265"/>
    <cellStyle name="Input 2 5 2 5" xfId="2337"/>
    <cellStyle name="Input 2 5 2 6" xfId="2403"/>
    <cellStyle name="Input 2 5 3" xfId="2120"/>
    <cellStyle name="Input 2 5 4" xfId="2160"/>
    <cellStyle name="Input 2 5 5" xfId="2233"/>
    <cellStyle name="Input 2 5 6" xfId="2308"/>
    <cellStyle name="Input 2 5 7" xfId="2372"/>
    <cellStyle name="Input 2 6" xfId="1763"/>
    <cellStyle name="Input 2 6 2" xfId="1904"/>
    <cellStyle name="Input 2 6 3" xfId="2209"/>
    <cellStyle name="Input 2 6 4" xfId="2278"/>
    <cellStyle name="Input 2 6 5" xfId="2354"/>
    <cellStyle name="Input 2 6 6" xfId="2413"/>
    <cellStyle name="Input 2 7" xfId="2136"/>
    <cellStyle name="Input 2 8" xfId="2123"/>
    <cellStyle name="Input 2 9" xfId="1961"/>
    <cellStyle name="Linked Cell 2" xfId="1441"/>
    <cellStyle name="Neutral 2" xfId="1442"/>
    <cellStyle name="Normal" xfId="0" builtinId="0"/>
    <cellStyle name="Normal 10" xfId="1443"/>
    <cellStyle name="Normal 10 2" xfId="1561"/>
    <cellStyle name="Normal 10 2 2" xfId="1691"/>
    <cellStyle name="Normal 10 2 2 2" xfId="2051"/>
    <cellStyle name="Normal 10 2 2 3" xfId="1977"/>
    <cellStyle name="Normal 10 2 2 4" xfId="1816"/>
    <cellStyle name="Normal 10 2 3" xfId="1654"/>
    <cellStyle name="Normal 10 2 3 2" xfId="1862"/>
    <cellStyle name="Normal 10 2 3 3" xfId="1837"/>
    <cellStyle name="Normal 10 2 3 4" xfId="2107"/>
    <cellStyle name="Normal 10 2 4" xfId="2077"/>
    <cellStyle name="Normal 10 2 5" xfId="2137"/>
    <cellStyle name="Normal 10 2 6" xfId="1809"/>
    <cellStyle name="Normal 10 2 7" xfId="2068"/>
    <cellStyle name="Normal 10 2 8" xfId="2301"/>
    <cellStyle name="Normal 10 3" xfId="1613"/>
    <cellStyle name="Normal 10 3 2" xfId="1962"/>
    <cellStyle name="Normal 10 3 3" xfId="2095"/>
    <cellStyle name="Normal 10 3 4" xfId="1932"/>
    <cellStyle name="Normal 10 4" xfId="1750"/>
    <cellStyle name="Normal 10 4 2" xfId="2004"/>
    <cellStyle name="Normal 10 4 3" xfId="2268"/>
    <cellStyle name="Normal 10 4 4" xfId="2406"/>
    <cellStyle name="Normal 11" xfId="1444"/>
    <cellStyle name="Normal 12" xfId="1445"/>
    <cellStyle name="Normal 13" xfId="1446"/>
    <cellStyle name="Normal 13 2" xfId="1562"/>
    <cellStyle name="Normal 13 2 2" xfId="1690"/>
    <cellStyle name="Normal 13 2 2 2" xfId="1878"/>
    <cellStyle name="Normal 13 2 2 3" xfId="2053"/>
    <cellStyle name="Normal 13 2 2 4" xfId="1988"/>
    <cellStyle name="Normal 13 2 3" xfId="1655"/>
    <cellStyle name="Normal 13 2 3 2" xfId="1863"/>
    <cellStyle name="Normal 13 2 3 3" xfId="1838"/>
    <cellStyle name="Normal 13 2 3 4" xfId="1805"/>
    <cellStyle name="Normal 13 2 4" xfId="2062"/>
    <cellStyle name="Normal 13 2 5" xfId="2115"/>
    <cellStyle name="Normal 13 2 6" xfId="1947"/>
    <cellStyle name="Normal 13 2 7" xfId="2065"/>
    <cellStyle name="Normal 13 2 8" xfId="1861"/>
    <cellStyle name="Normal 13 3" xfId="1614"/>
    <cellStyle name="Normal 13 3 2" xfId="1996"/>
    <cellStyle name="Normal 13 3 3" xfId="2206"/>
    <cellStyle name="Normal 13 3 4" xfId="1819"/>
    <cellStyle name="Normal 13 4" xfId="1766"/>
    <cellStyle name="Normal 13 4 2" xfId="1907"/>
    <cellStyle name="Normal 13 4 3" xfId="2281"/>
    <cellStyle name="Normal 13 4 4" xfId="2416"/>
    <cellStyle name="Normal 14" xfId="1447"/>
    <cellStyle name="Normal 14 2" xfId="1448"/>
    <cellStyle name="Normal 14 2 2" xfId="1563"/>
    <cellStyle name="Normal 14 2 2 2" xfId="1656"/>
    <cellStyle name="Normal 14 2 3" xfId="1615"/>
    <cellStyle name="Normal 14 2 4" xfId="1767"/>
    <cellStyle name="Normal 14 3" xfId="1449"/>
    <cellStyle name="Normal 15" xfId="1450"/>
    <cellStyle name="Normal 15 2" xfId="1564"/>
    <cellStyle name="Normal 15 2 2" xfId="1657"/>
    <cellStyle name="Normal 15 3" xfId="1616"/>
    <cellStyle name="Normal 15 4" xfId="1768"/>
    <cellStyle name="Normal 16" xfId="1451"/>
    <cellStyle name="Normal 16 2" xfId="1565"/>
    <cellStyle name="Normal 16 2 2" xfId="1658"/>
    <cellStyle name="Normal 16 3" xfId="1617"/>
    <cellStyle name="Normal 16 4" xfId="1769"/>
    <cellStyle name="Normal 17" xfId="1534"/>
    <cellStyle name="Normal 17 2" xfId="1539"/>
    <cellStyle name="Normal 17 2 2" xfId="1600"/>
    <cellStyle name="Normal 17 2 2 2" xfId="1683"/>
    <cellStyle name="Normal 17 2 3" xfId="1643"/>
    <cellStyle name="Normal 17 2 4" xfId="1748"/>
    <cellStyle name="Normal 17 3" xfId="1596"/>
    <cellStyle name="Normal 17 3 2" xfId="1679"/>
    <cellStyle name="Normal 17 4" xfId="1639"/>
    <cellStyle name="Normal 17 5" xfId="1770"/>
    <cellStyle name="Normal 18" xfId="1536"/>
    <cellStyle name="Normal 18 2" xfId="1598"/>
    <cellStyle name="Normal 18 2 2" xfId="1681"/>
    <cellStyle name="Normal 18 3" xfId="1641"/>
    <cellStyle name="Normal 18 4" xfId="1771"/>
    <cellStyle name="Normal 19" xfId="1542"/>
    <cellStyle name="Normal 2" xfId="6"/>
    <cellStyle name="Normal 2 10" xfId="7"/>
    <cellStyle name="Normal 2 11" xfId="8"/>
    <cellStyle name="Normal 2 12" xfId="9"/>
    <cellStyle name="Normal 2 13" xfId="10"/>
    <cellStyle name="Normal 2 14" xfId="11"/>
    <cellStyle name="Normal 2 15" xfId="12"/>
    <cellStyle name="Normal 2 16" xfId="13"/>
    <cellStyle name="Normal 2 17" xfId="14"/>
    <cellStyle name="Normal 2 18" xfId="15"/>
    <cellStyle name="Normal 2 19" xfId="16"/>
    <cellStyle name="Normal 2 2" xfId="17"/>
    <cellStyle name="Normal 2 2 2" xfId="1452"/>
    <cellStyle name="Normal 2 2 3" xfId="1453"/>
    <cellStyle name="Normal 2 20" xfId="18"/>
    <cellStyle name="Normal 2 21" xfId="19"/>
    <cellStyle name="Normal 2 22" xfId="20"/>
    <cellStyle name="Normal 2 23" xfId="21"/>
    <cellStyle name="Normal 2 24" xfId="22"/>
    <cellStyle name="Normal 2 25" xfId="23"/>
    <cellStyle name="Normal 2 26" xfId="24"/>
    <cellStyle name="Normal 2 27" xfId="25"/>
    <cellStyle name="Normal 2 28" xfId="26"/>
    <cellStyle name="Normal 2 29" xfId="27"/>
    <cellStyle name="Normal 2 3" xfId="28"/>
    <cellStyle name="Normal 2 3 2" xfId="1454"/>
    <cellStyle name="Normal 2 3 3" xfId="1455"/>
    <cellStyle name="Normal 2 30" xfId="29"/>
    <cellStyle name="Normal 2 31" xfId="30"/>
    <cellStyle name="Normal 2 32" xfId="31"/>
    <cellStyle name="Normal 2 33" xfId="32"/>
    <cellStyle name="Normal 2 34" xfId="33"/>
    <cellStyle name="Normal 2 35" xfId="34"/>
    <cellStyle name="Normal 2 36" xfId="35"/>
    <cellStyle name="Normal 2 37" xfId="1456"/>
    <cellStyle name="Normal 2 38" xfId="1457"/>
    <cellStyle name="Normal 2 38 2" xfId="1458"/>
    <cellStyle name="Normal 2 39" xfId="1459"/>
    <cellStyle name="Normal 2 4" xfId="36"/>
    <cellStyle name="Normal 2 40" xfId="1460"/>
    <cellStyle name="Normal 2 5" xfId="37"/>
    <cellStyle name="Normal 2 6" xfId="38"/>
    <cellStyle name="Normal 2 7" xfId="39"/>
    <cellStyle name="Normal 2 8" xfId="40"/>
    <cellStyle name="Normal 2 9" xfId="41"/>
    <cellStyle name="Normal 20" xfId="1541"/>
    <cellStyle name="Normal 20 2" xfId="1645"/>
    <cellStyle name="Normal 21" xfId="1603"/>
    <cellStyle name="Normal 22" xfId="1602"/>
    <cellStyle name="Normal 23" xfId="1744"/>
    <cellStyle name="Normal 24" xfId="1746"/>
    <cellStyle name="Normal 25" xfId="42"/>
    <cellStyle name="Normal 25 10" xfId="43"/>
    <cellStyle name="Normal 25 100" xfId="44"/>
    <cellStyle name="Normal 25 101" xfId="45"/>
    <cellStyle name="Normal 25 102" xfId="46"/>
    <cellStyle name="Normal 25 103" xfId="47"/>
    <cellStyle name="Normal 25 104" xfId="48"/>
    <cellStyle name="Normal 25 105" xfId="49"/>
    <cellStyle name="Normal 25 106" xfId="50"/>
    <cellStyle name="Normal 25 107" xfId="51"/>
    <cellStyle name="Normal 25 108" xfId="52"/>
    <cellStyle name="Normal 25 11" xfId="53"/>
    <cellStyle name="Normal 25 12" xfId="54"/>
    <cellStyle name="Normal 25 13" xfId="55"/>
    <cellStyle name="Normal 25 14" xfId="56"/>
    <cellStyle name="Normal 25 15" xfId="57"/>
    <cellStyle name="Normal 25 16" xfId="58"/>
    <cellStyle name="Normal 25 17" xfId="59"/>
    <cellStyle name="Normal 25 18" xfId="60"/>
    <cellStyle name="Normal 25 19" xfId="61"/>
    <cellStyle name="Normal 25 2" xfId="62"/>
    <cellStyle name="Normal 25 20" xfId="63"/>
    <cellStyle name="Normal 25 21" xfId="64"/>
    <cellStyle name="Normal 25 22" xfId="65"/>
    <cellStyle name="Normal 25 23" xfId="66"/>
    <cellStyle name="Normal 25 24" xfId="67"/>
    <cellStyle name="Normal 25 25" xfId="68"/>
    <cellStyle name="Normal 25 26" xfId="69"/>
    <cellStyle name="Normal 25 27" xfId="70"/>
    <cellStyle name="Normal 25 28" xfId="71"/>
    <cellStyle name="Normal 25 29" xfId="72"/>
    <cellStyle name="Normal 25 3" xfId="73"/>
    <cellStyle name="Normal 25 30" xfId="74"/>
    <cellStyle name="Normal 25 31" xfId="75"/>
    <cellStyle name="Normal 25 32" xfId="76"/>
    <cellStyle name="Normal 25 33" xfId="77"/>
    <cellStyle name="Normal 25 34" xfId="78"/>
    <cellStyle name="Normal 25 35" xfId="79"/>
    <cellStyle name="Normal 25 36" xfId="80"/>
    <cellStyle name="Normal 25 37" xfId="81"/>
    <cellStyle name="Normal 25 38" xfId="82"/>
    <cellStyle name="Normal 25 39" xfId="83"/>
    <cellStyle name="Normal 25 4" xfId="84"/>
    <cellStyle name="Normal 25 40" xfId="85"/>
    <cellStyle name="Normal 25 41" xfId="86"/>
    <cellStyle name="Normal 25 42" xfId="87"/>
    <cellStyle name="Normal 25 43" xfId="88"/>
    <cellStyle name="Normal 25 44" xfId="89"/>
    <cellStyle name="Normal 25 45" xfId="90"/>
    <cellStyle name="Normal 25 46" xfId="91"/>
    <cellStyle name="Normal 25 47" xfId="92"/>
    <cellStyle name="Normal 25 48" xfId="93"/>
    <cellStyle name="Normal 25 49" xfId="94"/>
    <cellStyle name="Normal 25 5" xfId="95"/>
    <cellStyle name="Normal 25 50" xfId="96"/>
    <cellStyle name="Normal 25 51" xfId="97"/>
    <cellStyle name="Normal 25 52" xfId="98"/>
    <cellStyle name="Normal 25 53" xfId="99"/>
    <cellStyle name="Normal 25 54" xfId="100"/>
    <cellStyle name="Normal 25 55" xfId="101"/>
    <cellStyle name="Normal 25 56" xfId="102"/>
    <cellStyle name="Normal 25 57" xfId="103"/>
    <cellStyle name="Normal 25 58" xfId="104"/>
    <cellStyle name="Normal 25 59" xfId="105"/>
    <cellStyle name="Normal 25 6" xfId="106"/>
    <cellStyle name="Normal 25 60" xfId="107"/>
    <cellStyle name="Normal 25 61" xfId="108"/>
    <cellStyle name="Normal 25 62" xfId="109"/>
    <cellStyle name="Normal 25 63" xfId="110"/>
    <cellStyle name="Normal 25 64" xfId="111"/>
    <cellStyle name="Normal 25 65" xfId="112"/>
    <cellStyle name="Normal 25 66" xfId="113"/>
    <cellStyle name="Normal 25 67" xfId="114"/>
    <cellStyle name="Normal 25 68" xfId="115"/>
    <cellStyle name="Normal 25 69" xfId="116"/>
    <cellStyle name="Normal 25 7" xfId="117"/>
    <cellStyle name="Normal 25 70" xfId="118"/>
    <cellStyle name="Normal 25 71" xfId="119"/>
    <cellStyle name="Normal 25 72" xfId="120"/>
    <cellStyle name="Normal 25 73" xfId="121"/>
    <cellStyle name="Normal 25 74" xfId="122"/>
    <cellStyle name="Normal 25 75" xfId="123"/>
    <cellStyle name="Normal 25 76" xfId="124"/>
    <cellStyle name="Normal 25 77" xfId="125"/>
    <cellStyle name="Normal 25 78" xfId="126"/>
    <cellStyle name="Normal 25 79" xfId="127"/>
    <cellStyle name="Normal 25 8" xfId="128"/>
    <cellStyle name="Normal 25 80" xfId="129"/>
    <cellStyle name="Normal 25 81" xfId="130"/>
    <cellStyle name="Normal 25 82" xfId="131"/>
    <cellStyle name="Normal 25 83" xfId="132"/>
    <cellStyle name="Normal 25 84" xfId="133"/>
    <cellStyle name="Normal 25 85" xfId="134"/>
    <cellStyle name="Normal 25 86" xfId="135"/>
    <cellStyle name="Normal 25 87" xfId="136"/>
    <cellStyle name="Normal 25 88" xfId="137"/>
    <cellStyle name="Normal 25 89" xfId="138"/>
    <cellStyle name="Normal 25 9" xfId="139"/>
    <cellStyle name="Normal 25 90" xfId="140"/>
    <cellStyle name="Normal 25 91" xfId="141"/>
    <cellStyle name="Normal 25 92" xfId="142"/>
    <cellStyle name="Normal 25 93" xfId="143"/>
    <cellStyle name="Normal 25 94" xfId="144"/>
    <cellStyle name="Normal 25 95" xfId="145"/>
    <cellStyle name="Normal 25 96" xfId="146"/>
    <cellStyle name="Normal 25 97" xfId="147"/>
    <cellStyle name="Normal 25 98" xfId="148"/>
    <cellStyle name="Normal 25 99" xfId="149"/>
    <cellStyle name="Normal 26" xfId="150"/>
    <cellStyle name="Normal 26 10" xfId="151"/>
    <cellStyle name="Normal 26 100" xfId="152"/>
    <cellStyle name="Normal 26 101" xfId="153"/>
    <cellStyle name="Normal 26 102" xfId="154"/>
    <cellStyle name="Normal 26 103" xfId="155"/>
    <cellStyle name="Normal 26 104" xfId="156"/>
    <cellStyle name="Normal 26 105" xfId="157"/>
    <cellStyle name="Normal 26 106" xfId="158"/>
    <cellStyle name="Normal 26 107" xfId="159"/>
    <cellStyle name="Normal 26 108" xfId="160"/>
    <cellStyle name="Normal 26 11" xfId="161"/>
    <cellStyle name="Normal 26 12" xfId="162"/>
    <cellStyle name="Normal 26 13" xfId="163"/>
    <cellStyle name="Normal 26 14" xfId="164"/>
    <cellStyle name="Normal 26 15" xfId="165"/>
    <cellStyle name="Normal 26 16" xfId="166"/>
    <cellStyle name="Normal 26 17" xfId="167"/>
    <cellStyle name="Normal 26 18" xfId="168"/>
    <cellStyle name="Normal 26 19" xfId="169"/>
    <cellStyle name="Normal 26 2" xfId="170"/>
    <cellStyle name="Normal 26 20" xfId="171"/>
    <cellStyle name="Normal 26 21" xfId="172"/>
    <cellStyle name="Normal 26 22" xfId="173"/>
    <cellStyle name="Normal 26 23" xfId="174"/>
    <cellStyle name="Normal 26 24" xfId="175"/>
    <cellStyle name="Normal 26 25" xfId="176"/>
    <cellStyle name="Normal 26 26" xfId="177"/>
    <cellStyle name="Normal 26 27" xfId="178"/>
    <cellStyle name="Normal 26 28" xfId="179"/>
    <cellStyle name="Normal 26 29" xfId="180"/>
    <cellStyle name="Normal 26 3" xfId="181"/>
    <cellStyle name="Normal 26 30" xfId="182"/>
    <cellStyle name="Normal 26 31" xfId="183"/>
    <cellStyle name="Normal 26 32" xfId="184"/>
    <cellStyle name="Normal 26 33" xfId="185"/>
    <cellStyle name="Normal 26 34" xfId="186"/>
    <cellStyle name="Normal 26 35" xfId="187"/>
    <cellStyle name="Normal 26 36" xfId="188"/>
    <cellStyle name="Normal 26 37" xfId="189"/>
    <cellStyle name="Normal 26 38" xfId="190"/>
    <cellStyle name="Normal 26 39" xfId="191"/>
    <cellStyle name="Normal 26 4" xfId="192"/>
    <cellStyle name="Normal 26 40" xfId="193"/>
    <cellStyle name="Normal 26 41" xfId="194"/>
    <cellStyle name="Normal 26 42" xfId="195"/>
    <cellStyle name="Normal 26 43" xfId="196"/>
    <cellStyle name="Normal 26 44" xfId="197"/>
    <cellStyle name="Normal 26 45" xfId="198"/>
    <cellStyle name="Normal 26 46" xfId="199"/>
    <cellStyle name="Normal 26 47" xfId="200"/>
    <cellStyle name="Normal 26 48" xfId="201"/>
    <cellStyle name="Normal 26 49" xfId="202"/>
    <cellStyle name="Normal 26 5" xfId="203"/>
    <cellStyle name="Normal 26 50" xfId="204"/>
    <cellStyle name="Normal 26 51" xfId="205"/>
    <cellStyle name="Normal 26 52" xfId="206"/>
    <cellStyle name="Normal 26 53" xfId="207"/>
    <cellStyle name="Normal 26 54" xfId="208"/>
    <cellStyle name="Normal 26 55" xfId="209"/>
    <cellStyle name="Normal 26 56" xfId="210"/>
    <cellStyle name="Normal 26 57" xfId="211"/>
    <cellStyle name="Normal 26 58" xfId="212"/>
    <cellStyle name="Normal 26 59" xfId="213"/>
    <cellStyle name="Normal 26 6" xfId="214"/>
    <cellStyle name="Normal 26 60" xfId="215"/>
    <cellStyle name="Normal 26 61" xfId="216"/>
    <cellStyle name="Normal 26 62" xfId="217"/>
    <cellStyle name="Normal 26 63" xfId="218"/>
    <cellStyle name="Normal 26 64" xfId="219"/>
    <cellStyle name="Normal 26 65" xfId="220"/>
    <cellStyle name="Normal 26 66" xfId="221"/>
    <cellStyle name="Normal 26 67" xfId="222"/>
    <cellStyle name="Normal 26 68" xfId="223"/>
    <cellStyle name="Normal 26 69" xfId="224"/>
    <cellStyle name="Normal 26 7" xfId="225"/>
    <cellStyle name="Normal 26 70" xfId="226"/>
    <cellStyle name="Normal 26 71" xfId="227"/>
    <cellStyle name="Normal 26 72" xfId="228"/>
    <cellStyle name="Normal 26 73" xfId="229"/>
    <cellStyle name="Normal 26 74" xfId="230"/>
    <cellStyle name="Normal 26 75" xfId="231"/>
    <cellStyle name="Normal 26 76" xfId="232"/>
    <cellStyle name="Normal 26 77" xfId="233"/>
    <cellStyle name="Normal 26 78" xfId="234"/>
    <cellStyle name="Normal 26 79" xfId="235"/>
    <cellStyle name="Normal 26 8" xfId="236"/>
    <cellStyle name="Normal 26 80" xfId="237"/>
    <cellStyle name="Normal 26 81" xfId="238"/>
    <cellStyle name="Normal 26 82" xfId="239"/>
    <cellStyle name="Normal 26 83" xfId="240"/>
    <cellStyle name="Normal 26 84" xfId="241"/>
    <cellStyle name="Normal 26 85" xfId="242"/>
    <cellStyle name="Normal 26 86" xfId="243"/>
    <cellStyle name="Normal 26 87" xfId="244"/>
    <cellStyle name="Normal 26 88" xfId="245"/>
    <cellStyle name="Normal 26 89" xfId="246"/>
    <cellStyle name="Normal 26 9" xfId="247"/>
    <cellStyle name="Normal 26 90" xfId="248"/>
    <cellStyle name="Normal 26 91" xfId="249"/>
    <cellStyle name="Normal 26 92" xfId="250"/>
    <cellStyle name="Normal 26 93" xfId="251"/>
    <cellStyle name="Normal 26 94" xfId="252"/>
    <cellStyle name="Normal 26 95" xfId="253"/>
    <cellStyle name="Normal 26 96" xfId="254"/>
    <cellStyle name="Normal 26 97" xfId="255"/>
    <cellStyle name="Normal 26 98" xfId="256"/>
    <cellStyle name="Normal 26 99" xfId="257"/>
    <cellStyle name="Normal 27" xfId="258"/>
    <cellStyle name="Normal 27 10" xfId="259"/>
    <cellStyle name="Normal 27 100" xfId="260"/>
    <cellStyle name="Normal 27 101" xfId="261"/>
    <cellStyle name="Normal 27 102" xfId="262"/>
    <cellStyle name="Normal 27 103" xfId="263"/>
    <cellStyle name="Normal 27 104" xfId="264"/>
    <cellStyle name="Normal 27 105" xfId="265"/>
    <cellStyle name="Normal 27 106" xfId="266"/>
    <cellStyle name="Normal 27 107" xfId="267"/>
    <cellStyle name="Normal 27 108" xfId="268"/>
    <cellStyle name="Normal 27 11" xfId="269"/>
    <cellStyle name="Normal 27 12" xfId="270"/>
    <cellStyle name="Normal 27 13" xfId="271"/>
    <cellStyle name="Normal 27 14" xfId="272"/>
    <cellStyle name="Normal 27 15" xfId="273"/>
    <cellStyle name="Normal 27 16" xfId="274"/>
    <cellStyle name="Normal 27 17" xfId="275"/>
    <cellStyle name="Normal 27 18" xfId="276"/>
    <cellStyle name="Normal 27 19" xfId="277"/>
    <cellStyle name="Normal 27 2" xfId="278"/>
    <cellStyle name="Normal 27 20" xfId="279"/>
    <cellStyle name="Normal 27 21" xfId="280"/>
    <cellStyle name="Normal 27 22" xfId="281"/>
    <cellStyle name="Normal 27 23" xfId="282"/>
    <cellStyle name="Normal 27 24" xfId="283"/>
    <cellStyle name="Normal 27 25" xfId="284"/>
    <cellStyle name="Normal 27 26" xfId="285"/>
    <cellStyle name="Normal 27 27" xfId="286"/>
    <cellStyle name="Normal 27 28" xfId="287"/>
    <cellStyle name="Normal 27 29" xfId="288"/>
    <cellStyle name="Normal 27 3" xfId="289"/>
    <cellStyle name="Normal 27 30" xfId="290"/>
    <cellStyle name="Normal 27 31" xfId="291"/>
    <cellStyle name="Normal 27 32" xfId="292"/>
    <cellStyle name="Normal 27 33" xfId="293"/>
    <cellStyle name="Normal 27 34" xfId="294"/>
    <cellStyle name="Normal 27 35" xfId="295"/>
    <cellStyle name="Normal 27 36" xfId="296"/>
    <cellStyle name="Normal 27 37" xfId="297"/>
    <cellStyle name="Normal 27 38" xfId="298"/>
    <cellStyle name="Normal 27 39" xfId="299"/>
    <cellStyle name="Normal 27 4" xfId="300"/>
    <cellStyle name="Normal 27 40" xfId="301"/>
    <cellStyle name="Normal 27 41" xfId="302"/>
    <cellStyle name="Normal 27 42" xfId="303"/>
    <cellStyle name="Normal 27 43" xfId="304"/>
    <cellStyle name="Normal 27 44" xfId="305"/>
    <cellStyle name="Normal 27 45" xfId="306"/>
    <cellStyle name="Normal 27 46" xfId="307"/>
    <cellStyle name="Normal 27 47" xfId="308"/>
    <cellStyle name="Normal 27 48" xfId="309"/>
    <cellStyle name="Normal 27 49" xfId="310"/>
    <cellStyle name="Normal 27 5" xfId="311"/>
    <cellStyle name="Normal 27 50" xfId="312"/>
    <cellStyle name="Normal 27 51" xfId="313"/>
    <cellStyle name="Normal 27 52" xfId="314"/>
    <cellStyle name="Normal 27 53" xfId="315"/>
    <cellStyle name="Normal 27 54" xfId="316"/>
    <cellStyle name="Normal 27 55" xfId="317"/>
    <cellStyle name="Normal 27 56" xfId="318"/>
    <cellStyle name="Normal 27 57" xfId="319"/>
    <cellStyle name="Normal 27 58" xfId="320"/>
    <cellStyle name="Normal 27 59" xfId="321"/>
    <cellStyle name="Normal 27 6" xfId="322"/>
    <cellStyle name="Normal 27 60" xfId="323"/>
    <cellStyle name="Normal 27 61" xfId="324"/>
    <cellStyle name="Normal 27 62" xfId="325"/>
    <cellStyle name="Normal 27 63" xfId="326"/>
    <cellStyle name="Normal 27 64" xfId="327"/>
    <cellStyle name="Normal 27 65" xfId="328"/>
    <cellStyle name="Normal 27 66" xfId="329"/>
    <cellStyle name="Normal 27 67" xfId="330"/>
    <cellStyle name="Normal 27 68" xfId="331"/>
    <cellStyle name="Normal 27 69" xfId="332"/>
    <cellStyle name="Normal 27 7" xfId="333"/>
    <cellStyle name="Normal 27 70" xfId="334"/>
    <cellStyle name="Normal 27 71" xfId="335"/>
    <cellStyle name="Normal 27 72" xfId="336"/>
    <cellStyle name="Normal 27 73" xfId="337"/>
    <cellStyle name="Normal 27 74" xfId="338"/>
    <cellStyle name="Normal 27 75" xfId="339"/>
    <cellStyle name="Normal 27 76" xfId="340"/>
    <cellStyle name="Normal 27 77" xfId="341"/>
    <cellStyle name="Normal 27 78" xfId="342"/>
    <cellStyle name="Normal 27 79" xfId="343"/>
    <cellStyle name="Normal 27 8" xfId="344"/>
    <cellStyle name="Normal 27 80" xfId="345"/>
    <cellStyle name="Normal 27 81" xfId="346"/>
    <cellStyle name="Normal 27 82" xfId="347"/>
    <cellStyle name="Normal 27 83" xfId="348"/>
    <cellStyle name="Normal 27 84" xfId="349"/>
    <cellStyle name="Normal 27 85" xfId="350"/>
    <cellStyle name="Normal 27 86" xfId="351"/>
    <cellStyle name="Normal 27 87" xfId="352"/>
    <cellStyle name="Normal 27 88" xfId="353"/>
    <cellStyle name="Normal 27 89" xfId="354"/>
    <cellStyle name="Normal 27 9" xfId="355"/>
    <cellStyle name="Normal 27 90" xfId="356"/>
    <cellStyle name="Normal 27 91" xfId="357"/>
    <cellStyle name="Normal 27 92" xfId="358"/>
    <cellStyle name="Normal 27 93" xfId="359"/>
    <cellStyle name="Normal 27 94" xfId="360"/>
    <cellStyle name="Normal 27 95" xfId="361"/>
    <cellStyle name="Normal 27 96" xfId="362"/>
    <cellStyle name="Normal 27 97" xfId="363"/>
    <cellStyle name="Normal 27 98" xfId="364"/>
    <cellStyle name="Normal 27 99" xfId="365"/>
    <cellStyle name="Normal 28" xfId="366"/>
    <cellStyle name="Normal 28 10" xfId="367"/>
    <cellStyle name="Normal 28 100" xfId="368"/>
    <cellStyle name="Normal 28 101" xfId="369"/>
    <cellStyle name="Normal 28 102" xfId="370"/>
    <cellStyle name="Normal 28 103" xfId="371"/>
    <cellStyle name="Normal 28 104" xfId="372"/>
    <cellStyle name="Normal 28 105" xfId="373"/>
    <cellStyle name="Normal 28 106" xfId="374"/>
    <cellStyle name="Normal 28 107" xfId="375"/>
    <cellStyle name="Normal 28 108" xfId="376"/>
    <cellStyle name="Normal 28 11" xfId="377"/>
    <cellStyle name="Normal 28 12" xfId="378"/>
    <cellStyle name="Normal 28 13" xfId="379"/>
    <cellStyle name="Normal 28 14" xfId="380"/>
    <cellStyle name="Normal 28 15" xfId="381"/>
    <cellStyle name="Normal 28 16" xfId="382"/>
    <cellStyle name="Normal 28 17" xfId="383"/>
    <cellStyle name="Normal 28 18" xfId="384"/>
    <cellStyle name="Normal 28 19" xfId="385"/>
    <cellStyle name="Normal 28 2" xfId="386"/>
    <cellStyle name="Normal 28 20" xfId="387"/>
    <cellStyle name="Normal 28 21" xfId="388"/>
    <cellStyle name="Normal 28 22" xfId="389"/>
    <cellStyle name="Normal 28 23" xfId="390"/>
    <cellStyle name="Normal 28 24" xfId="391"/>
    <cellStyle name="Normal 28 25" xfId="392"/>
    <cellStyle name="Normal 28 26" xfId="393"/>
    <cellStyle name="Normal 28 27" xfId="394"/>
    <cellStyle name="Normal 28 28" xfId="395"/>
    <cellStyle name="Normal 28 29" xfId="396"/>
    <cellStyle name="Normal 28 3" xfId="397"/>
    <cellStyle name="Normal 28 30" xfId="398"/>
    <cellStyle name="Normal 28 31" xfId="399"/>
    <cellStyle name="Normal 28 32" xfId="400"/>
    <cellStyle name="Normal 28 33" xfId="401"/>
    <cellStyle name="Normal 28 34" xfId="402"/>
    <cellStyle name="Normal 28 35" xfId="403"/>
    <cellStyle name="Normal 28 36" xfId="404"/>
    <cellStyle name="Normal 28 37" xfId="405"/>
    <cellStyle name="Normal 28 38" xfId="406"/>
    <cellStyle name="Normal 28 39" xfId="407"/>
    <cellStyle name="Normal 28 4" xfId="408"/>
    <cellStyle name="Normal 28 40" xfId="409"/>
    <cellStyle name="Normal 28 41" xfId="410"/>
    <cellStyle name="Normal 28 42" xfId="411"/>
    <cellStyle name="Normal 28 43" xfId="412"/>
    <cellStyle name="Normal 28 44" xfId="413"/>
    <cellStyle name="Normal 28 45" xfId="414"/>
    <cellStyle name="Normal 28 46" xfId="415"/>
    <cellStyle name="Normal 28 47" xfId="416"/>
    <cellStyle name="Normal 28 48" xfId="417"/>
    <cellStyle name="Normal 28 49" xfId="418"/>
    <cellStyle name="Normal 28 5" xfId="419"/>
    <cellStyle name="Normal 28 50" xfId="420"/>
    <cellStyle name="Normal 28 51" xfId="421"/>
    <cellStyle name="Normal 28 52" xfId="422"/>
    <cellStyle name="Normal 28 53" xfId="423"/>
    <cellStyle name="Normal 28 54" xfId="424"/>
    <cellStyle name="Normal 28 55" xfId="425"/>
    <cellStyle name="Normal 28 56" xfId="426"/>
    <cellStyle name="Normal 28 57" xfId="427"/>
    <cellStyle name="Normal 28 58" xfId="428"/>
    <cellStyle name="Normal 28 59" xfId="429"/>
    <cellStyle name="Normal 28 6" xfId="430"/>
    <cellStyle name="Normal 28 60" xfId="431"/>
    <cellStyle name="Normal 28 61" xfId="432"/>
    <cellStyle name="Normal 28 62" xfId="433"/>
    <cellStyle name="Normal 28 63" xfId="434"/>
    <cellStyle name="Normal 28 64" xfId="435"/>
    <cellStyle name="Normal 28 65" xfId="436"/>
    <cellStyle name="Normal 28 66" xfId="437"/>
    <cellStyle name="Normal 28 67" xfId="438"/>
    <cellStyle name="Normal 28 68" xfId="439"/>
    <cellStyle name="Normal 28 69" xfId="440"/>
    <cellStyle name="Normal 28 7" xfId="441"/>
    <cellStyle name="Normal 28 70" xfId="442"/>
    <cellStyle name="Normal 28 71" xfId="443"/>
    <cellStyle name="Normal 28 72" xfId="444"/>
    <cellStyle name="Normal 28 73" xfId="445"/>
    <cellStyle name="Normal 28 74" xfId="446"/>
    <cellStyle name="Normal 28 75" xfId="447"/>
    <cellStyle name="Normal 28 76" xfId="448"/>
    <cellStyle name="Normal 28 77" xfId="449"/>
    <cellStyle name="Normal 28 78" xfId="450"/>
    <cellStyle name="Normal 28 79" xfId="451"/>
    <cellStyle name="Normal 28 8" xfId="452"/>
    <cellStyle name="Normal 28 80" xfId="453"/>
    <cellStyle name="Normal 28 81" xfId="454"/>
    <cellStyle name="Normal 28 82" xfId="455"/>
    <cellStyle name="Normal 28 83" xfId="456"/>
    <cellStyle name="Normal 28 84" xfId="457"/>
    <cellStyle name="Normal 28 85" xfId="458"/>
    <cellStyle name="Normal 28 86" xfId="459"/>
    <cellStyle name="Normal 28 87" xfId="460"/>
    <cellStyle name="Normal 28 88" xfId="461"/>
    <cellStyle name="Normal 28 89" xfId="462"/>
    <cellStyle name="Normal 28 9" xfId="463"/>
    <cellStyle name="Normal 28 90" xfId="464"/>
    <cellStyle name="Normal 28 91" xfId="465"/>
    <cellStyle name="Normal 28 92" xfId="466"/>
    <cellStyle name="Normal 28 93" xfId="467"/>
    <cellStyle name="Normal 28 94" xfId="468"/>
    <cellStyle name="Normal 28 95" xfId="469"/>
    <cellStyle name="Normal 28 96" xfId="470"/>
    <cellStyle name="Normal 28 97" xfId="471"/>
    <cellStyle name="Normal 28 98" xfId="472"/>
    <cellStyle name="Normal 28 99" xfId="473"/>
    <cellStyle name="Normal 29" xfId="474"/>
    <cellStyle name="Normal 29 10" xfId="475"/>
    <cellStyle name="Normal 29 100" xfId="476"/>
    <cellStyle name="Normal 29 101" xfId="477"/>
    <cellStyle name="Normal 29 102" xfId="478"/>
    <cellStyle name="Normal 29 103" xfId="479"/>
    <cellStyle name="Normal 29 104" xfId="480"/>
    <cellStyle name="Normal 29 105" xfId="481"/>
    <cellStyle name="Normal 29 106" xfId="482"/>
    <cellStyle name="Normal 29 107" xfId="483"/>
    <cellStyle name="Normal 29 108" xfId="484"/>
    <cellStyle name="Normal 29 11" xfId="485"/>
    <cellStyle name="Normal 29 12" xfId="486"/>
    <cellStyle name="Normal 29 13" xfId="487"/>
    <cellStyle name="Normal 29 14" xfId="488"/>
    <cellStyle name="Normal 29 15" xfId="489"/>
    <cellStyle name="Normal 29 16" xfId="490"/>
    <cellStyle name="Normal 29 17" xfId="491"/>
    <cellStyle name="Normal 29 18" xfId="492"/>
    <cellStyle name="Normal 29 19" xfId="493"/>
    <cellStyle name="Normal 29 2" xfId="494"/>
    <cellStyle name="Normal 29 20" xfId="495"/>
    <cellStyle name="Normal 29 21" xfId="496"/>
    <cellStyle name="Normal 29 22" xfId="497"/>
    <cellStyle name="Normal 29 23" xfId="498"/>
    <cellStyle name="Normal 29 24" xfId="499"/>
    <cellStyle name="Normal 29 25" xfId="500"/>
    <cellStyle name="Normal 29 26" xfId="501"/>
    <cellStyle name="Normal 29 27" xfId="502"/>
    <cellStyle name="Normal 29 28" xfId="503"/>
    <cellStyle name="Normal 29 29" xfId="504"/>
    <cellStyle name="Normal 29 3" xfId="505"/>
    <cellStyle name="Normal 29 30" xfId="506"/>
    <cellStyle name="Normal 29 31" xfId="507"/>
    <cellStyle name="Normal 29 32" xfId="508"/>
    <cellStyle name="Normal 29 33" xfId="509"/>
    <cellStyle name="Normal 29 34" xfId="510"/>
    <cellStyle name="Normal 29 35" xfId="511"/>
    <cellStyle name="Normal 29 36" xfId="512"/>
    <cellStyle name="Normal 29 37" xfId="513"/>
    <cellStyle name="Normal 29 38" xfId="514"/>
    <cellStyle name="Normal 29 39" xfId="515"/>
    <cellStyle name="Normal 29 4" xfId="516"/>
    <cellStyle name="Normal 29 40" xfId="517"/>
    <cellStyle name="Normal 29 41" xfId="518"/>
    <cellStyle name="Normal 29 42" xfId="519"/>
    <cellStyle name="Normal 29 43" xfId="520"/>
    <cellStyle name="Normal 29 44" xfId="521"/>
    <cellStyle name="Normal 29 45" xfId="522"/>
    <cellStyle name="Normal 29 46" xfId="523"/>
    <cellStyle name="Normal 29 47" xfId="524"/>
    <cellStyle name="Normal 29 48" xfId="525"/>
    <cellStyle name="Normal 29 49" xfId="526"/>
    <cellStyle name="Normal 29 5" xfId="527"/>
    <cellStyle name="Normal 29 50" xfId="528"/>
    <cellStyle name="Normal 29 51" xfId="529"/>
    <cellStyle name="Normal 29 52" xfId="530"/>
    <cellStyle name="Normal 29 53" xfId="531"/>
    <cellStyle name="Normal 29 54" xfId="532"/>
    <cellStyle name="Normal 29 55" xfId="533"/>
    <cellStyle name="Normal 29 56" xfId="534"/>
    <cellStyle name="Normal 29 57" xfId="535"/>
    <cellStyle name="Normal 29 58" xfId="536"/>
    <cellStyle name="Normal 29 59" xfId="537"/>
    <cellStyle name="Normal 29 6" xfId="538"/>
    <cellStyle name="Normal 29 60" xfId="539"/>
    <cellStyle name="Normal 29 61" xfId="540"/>
    <cellStyle name="Normal 29 62" xfId="541"/>
    <cellStyle name="Normal 29 63" xfId="542"/>
    <cellStyle name="Normal 29 64" xfId="543"/>
    <cellStyle name="Normal 29 65" xfId="544"/>
    <cellStyle name="Normal 29 66" xfId="545"/>
    <cellStyle name="Normal 29 67" xfId="546"/>
    <cellStyle name="Normal 29 68" xfId="547"/>
    <cellStyle name="Normal 29 69" xfId="548"/>
    <cellStyle name="Normal 29 7" xfId="549"/>
    <cellStyle name="Normal 29 70" xfId="550"/>
    <cellStyle name="Normal 29 71" xfId="551"/>
    <cellStyle name="Normal 29 72" xfId="552"/>
    <cellStyle name="Normal 29 73" xfId="553"/>
    <cellStyle name="Normal 29 74" xfId="554"/>
    <cellStyle name="Normal 29 75" xfId="555"/>
    <cellStyle name="Normal 29 76" xfId="556"/>
    <cellStyle name="Normal 29 77" xfId="557"/>
    <cellStyle name="Normal 29 78" xfId="558"/>
    <cellStyle name="Normal 29 79" xfId="559"/>
    <cellStyle name="Normal 29 8" xfId="560"/>
    <cellStyle name="Normal 29 80" xfId="561"/>
    <cellStyle name="Normal 29 81" xfId="562"/>
    <cellStyle name="Normal 29 82" xfId="563"/>
    <cellStyle name="Normal 29 83" xfId="564"/>
    <cellStyle name="Normal 29 84" xfId="565"/>
    <cellStyle name="Normal 29 85" xfId="566"/>
    <cellStyle name="Normal 29 86" xfId="567"/>
    <cellStyle name="Normal 29 87" xfId="568"/>
    <cellStyle name="Normal 29 88" xfId="569"/>
    <cellStyle name="Normal 29 89" xfId="570"/>
    <cellStyle name="Normal 29 9" xfId="571"/>
    <cellStyle name="Normal 29 90" xfId="572"/>
    <cellStyle name="Normal 29 91" xfId="573"/>
    <cellStyle name="Normal 29 92" xfId="574"/>
    <cellStyle name="Normal 29 93" xfId="575"/>
    <cellStyle name="Normal 29 94" xfId="576"/>
    <cellStyle name="Normal 29 95" xfId="577"/>
    <cellStyle name="Normal 29 96" xfId="578"/>
    <cellStyle name="Normal 29 97" xfId="579"/>
    <cellStyle name="Normal 29 98" xfId="580"/>
    <cellStyle name="Normal 29 99" xfId="581"/>
    <cellStyle name="Normal 3" xfId="582"/>
    <cellStyle name="Normal 3 2" xfId="1461"/>
    <cellStyle name="Normal 3 2 2" xfId="1462"/>
    <cellStyle name="Normal 3 2 3" xfId="1463"/>
    <cellStyle name="Normal 3 3" xfId="1464"/>
    <cellStyle name="Normal 3 4" xfId="1465"/>
    <cellStyle name="Normal 3 5" xfId="1466"/>
    <cellStyle name="Normal 3 6" xfId="1537"/>
    <cellStyle name="Normal 30" xfId="583"/>
    <cellStyle name="Normal 30 10" xfId="584"/>
    <cellStyle name="Normal 30 100" xfId="585"/>
    <cellStyle name="Normal 30 101" xfId="586"/>
    <cellStyle name="Normal 30 102" xfId="587"/>
    <cellStyle name="Normal 30 103" xfId="588"/>
    <cellStyle name="Normal 30 104" xfId="589"/>
    <cellStyle name="Normal 30 105" xfId="590"/>
    <cellStyle name="Normal 30 106" xfId="591"/>
    <cellStyle name="Normal 30 107" xfId="592"/>
    <cellStyle name="Normal 30 108" xfId="593"/>
    <cellStyle name="Normal 30 11" xfId="594"/>
    <cellStyle name="Normal 30 12" xfId="595"/>
    <cellStyle name="Normal 30 13" xfId="596"/>
    <cellStyle name="Normal 30 14" xfId="597"/>
    <cellStyle name="Normal 30 15" xfId="598"/>
    <cellStyle name="Normal 30 16" xfId="599"/>
    <cellStyle name="Normal 30 17" xfId="600"/>
    <cellStyle name="Normal 30 18" xfId="601"/>
    <cellStyle name="Normal 30 19" xfId="602"/>
    <cellStyle name="Normal 30 2" xfId="603"/>
    <cellStyle name="Normal 30 20" xfId="604"/>
    <cellStyle name="Normal 30 21" xfId="605"/>
    <cellStyle name="Normal 30 22" xfId="606"/>
    <cellStyle name="Normal 30 23" xfId="607"/>
    <cellStyle name="Normal 30 24" xfId="608"/>
    <cellStyle name="Normal 30 25" xfId="609"/>
    <cellStyle name="Normal 30 26" xfId="610"/>
    <cellStyle name="Normal 30 27" xfId="611"/>
    <cellStyle name="Normal 30 28" xfId="612"/>
    <cellStyle name="Normal 30 29" xfId="613"/>
    <cellStyle name="Normal 30 3" xfId="614"/>
    <cellStyle name="Normal 30 30" xfId="615"/>
    <cellStyle name="Normal 30 31" xfId="616"/>
    <cellStyle name="Normal 30 32" xfId="617"/>
    <cellStyle name="Normal 30 33" xfId="618"/>
    <cellStyle name="Normal 30 34" xfId="619"/>
    <cellStyle name="Normal 30 35" xfId="620"/>
    <cellStyle name="Normal 30 36" xfId="621"/>
    <cellStyle name="Normal 30 37" xfId="622"/>
    <cellStyle name="Normal 30 38" xfId="623"/>
    <cellStyle name="Normal 30 39" xfId="624"/>
    <cellStyle name="Normal 30 4" xfId="625"/>
    <cellStyle name="Normal 30 40" xfId="626"/>
    <cellStyle name="Normal 30 41" xfId="627"/>
    <cellStyle name="Normal 30 42" xfId="628"/>
    <cellStyle name="Normal 30 43" xfId="629"/>
    <cellStyle name="Normal 30 44" xfId="630"/>
    <cellStyle name="Normal 30 45" xfId="631"/>
    <cellStyle name="Normal 30 46" xfId="632"/>
    <cellStyle name="Normal 30 47" xfId="633"/>
    <cellStyle name="Normal 30 48" xfId="634"/>
    <cellStyle name="Normal 30 49" xfId="635"/>
    <cellStyle name="Normal 30 5" xfId="636"/>
    <cellStyle name="Normal 30 50" xfId="637"/>
    <cellStyle name="Normal 30 51" xfId="638"/>
    <cellStyle name="Normal 30 52" xfId="639"/>
    <cellStyle name="Normal 30 53" xfId="640"/>
    <cellStyle name="Normal 30 54" xfId="641"/>
    <cellStyle name="Normal 30 55" xfId="642"/>
    <cellStyle name="Normal 30 56" xfId="643"/>
    <cellStyle name="Normal 30 57" xfId="644"/>
    <cellStyle name="Normal 30 58" xfId="645"/>
    <cellStyle name="Normal 30 59" xfId="646"/>
    <cellStyle name="Normal 30 6" xfId="647"/>
    <cellStyle name="Normal 30 60" xfId="648"/>
    <cellStyle name="Normal 30 61" xfId="649"/>
    <cellStyle name="Normal 30 62" xfId="650"/>
    <cellStyle name="Normal 30 63" xfId="651"/>
    <cellStyle name="Normal 30 64" xfId="652"/>
    <cellStyle name="Normal 30 65" xfId="653"/>
    <cellStyle name="Normal 30 66" xfId="654"/>
    <cellStyle name="Normal 30 67" xfId="655"/>
    <cellStyle name="Normal 30 68" xfId="656"/>
    <cellStyle name="Normal 30 69" xfId="657"/>
    <cellStyle name="Normal 30 7" xfId="658"/>
    <cellStyle name="Normal 30 70" xfId="659"/>
    <cellStyle name="Normal 30 71" xfId="660"/>
    <cellStyle name="Normal 30 72" xfId="661"/>
    <cellStyle name="Normal 30 73" xfId="662"/>
    <cellStyle name="Normal 30 74" xfId="663"/>
    <cellStyle name="Normal 30 75" xfId="664"/>
    <cellStyle name="Normal 30 76" xfId="665"/>
    <cellStyle name="Normal 30 77" xfId="666"/>
    <cellStyle name="Normal 30 78" xfId="667"/>
    <cellStyle name="Normal 30 79" xfId="668"/>
    <cellStyle name="Normal 30 8" xfId="669"/>
    <cellStyle name="Normal 30 80" xfId="670"/>
    <cellStyle name="Normal 30 81" xfId="671"/>
    <cellStyle name="Normal 30 82" xfId="672"/>
    <cellStyle name="Normal 30 83" xfId="673"/>
    <cellStyle name="Normal 30 84" xfId="674"/>
    <cellStyle name="Normal 30 85" xfId="675"/>
    <cellStyle name="Normal 30 86" xfId="676"/>
    <cellStyle name="Normal 30 87" xfId="677"/>
    <cellStyle name="Normal 30 88" xfId="678"/>
    <cellStyle name="Normal 30 89" xfId="679"/>
    <cellStyle name="Normal 30 9" xfId="680"/>
    <cellStyle name="Normal 30 90" xfId="681"/>
    <cellStyle name="Normal 30 91" xfId="682"/>
    <cellStyle name="Normal 30 92" xfId="683"/>
    <cellStyle name="Normal 30 93" xfId="684"/>
    <cellStyle name="Normal 30 94" xfId="685"/>
    <cellStyle name="Normal 30 95" xfId="686"/>
    <cellStyle name="Normal 30 96" xfId="687"/>
    <cellStyle name="Normal 30 97" xfId="688"/>
    <cellStyle name="Normal 30 98" xfId="689"/>
    <cellStyle name="Normal 30 99" xfId="690"/>
    <cellStyle name="Normal 31" xfId="691"/>
    <cellStyle name="Normal 31 10" xfId="692"/>
    <cellStyle name="Normal 31 100" xfId="693"/>
    <cellStyle name="Normal 31 101" xfId="694"/>
    <cellStyle name="Normal 31 102" xfId="695"/>
    <cellStyle name="Normal 31 103" xfId="696"/>
    <cellStyle name="Normal 31 104" xfId="697"/>
    <cellStyle name="Normal 31 105" xfId="698"/>
    <cellStyle name="Normal 31 106" xfId="699"/>
    <cellStyle name="Normal 31 107" xfId="700"/>
    <cellStyle name="Normal 31 108" xfId="701"/>
    <cellStyle name="Normal 31 11" xfId="702"/>
    <cellStyle name="Normal 31 12" xfId="703"/>
    <cellStyle name="Normal 31 13" xfId="704"/>
    <cellStyle name="Normal 31 14" xfId="705"/>
    <cellStyle name="Normal 31 15" xfId="706"/>
    <cellStyle name="Normal 31 16" xfId="707"/>
    <cellStyle name="Normal 31 17" xfId="708"/>
    <cellStyle name="Normal 31 18" xfId="709"/>
    <cellStyle name="Normal 31 19" xfId="710"/>
    <cellStyle name="Normal 31 2" xfId="711"/>
    <cellStyle name="Normal 31 20" xfId="712"/>
    <cellStyle name="Normal 31 21" xfId="713"/>
    <cellStyle name="Normal 31 22" xfId="714"/>
    <cellStyle name="Normal 31 23" xfId="715"/>
    <cellStyle name="Normal 31 24" xfId="716"/>
    <cellStyle name="Normal 31 25" xfId="717"/>
    <cellStyle name="Normal 31 26" xfId="718"/>
    <cellStyle name="Normal 31 27" xfId="719"/>
    <cellStyle name="Normal 31 28" xfId="720"/>
    <cellStyle name="Normal 31 29" xfId="721"/>
    <cellStyle name="Normal 31 3" xfId="722"/>
    <cellStyle name="Normal 31 30" xfId="723"/>
    <cellStyle name="Normal 31 31" xfId="724"/>
    <cellStyle name="Normal 31 32" xfId="725"/>
    <cellStyle name="Normal 31 33" xfId="726"/>
    <cellStyle name="Normal 31 34" xfId="727"/>
    <cellStyle name="Normal 31 35" xfId="728"/>
    <cellStyle name="Normal 31 36" xfId="729"/>
    <cellStyle name="Normal 31 37" xfId="730"/>
    <cellStyle name="Normal 31 38" xfId="731"/>
    <cellStyle name="Normal 31 39" xfId="732"/>
    <cellStyle name="Normal 31 4" xfId="733"/>
    <cellStyle name="Normal 31 40" xfId="734"/>
    <cellStyle name="Normal 31 41" xfId="735"/>
    <cellStyle name="Normal 31 42" xfId="736"/>
    <cellStyle name="Normal 31 43" xfId="737"/>
    <cellStyle name="Normal 31 44" xfId="738"/>
    <cellStyle name="Normal 31 45" xfId="739"/>
    <cellStyle name="Normal 31 46" xfId="740"/>
    <cellStyle name="Normal 31 47" xfId="741"/>
    <cellStyle name="Normal 31 48" xfId="742"/>
    <cellStyle name="Normal 31 49" xfId="743"/>
    <cellStyle name="Normal 31 5" xfId="744"/>
    <cellStyle name="Normal 31 50" xfId="745"/>
    <cellStyle name="Normal 31 51" xfId="746"/>
    <cellStyle name="Normal 31 52" xfId="747"/>
    <cellStyle name="Normal 31 53" xfId="748"/>
    <cellStyle name="Normal 31 54" xfId="749"/>
    <cellStyle name="Normal 31 55" xfId="750"/>
    <cellStyle name="Normal 31 56" xfId="751"/>
    <cellStyle name="Normal 31 57" xfId="752"/>
    <cellStyle name="Normal 31 58" xfId="753"/>
    <cellStyle name="Normal 31 59" xfId="754"/>
    <cellStyle name="Normal 31 6" xfId="755"/>
    <cellStyle name="Normal 31 60" xfId="756"/>
    <cellStyle name="Normal 31 61" xfId="757"/>
    <cellStyle name="Normal 31 62" xfId="758"/>
    <cellStyle name="Normal 31 63" xfId="759"/>
    <cellStyle name="Normal 31 64" xfId="760"/>
    <cellStyle name="Normal 31 65" xfId="761"/>
    <cellStyle name="Normal 31 66" xfId="762"/>
    <cellStyle name="Normal 31 67" xfId="763"/>
    <cellStyle name="Normal 31 68" xfId="764"/>
    <cellStyle name="Normal 31 69" xfId="765"/>
    <cellStyle name="Normal 31 7" xfId="766"/>
    <cellStyle name="Normal 31 70" xfId="767"/>
    <cellStyle name="Normal 31 71" xfId="768"/>
    <cellStyle name="Normal 31 72" xfId="769"/>
    <cellStyle name="Normal 31 73" xfId="770"/>
    <cellStyle name="Normal 31 74" xfId="771"/>
    <cellStyle name="Normal 31 75" xfId="772"/>
    <cellStyle name="Normal 31 76" xfId="773"/>
    <cellStyle name="Normal 31 77" xfId="774"/>
    <cellStyle name="Normal 31 78" xfId="775"/>
    <cellStyle name="Normal 31 79" xfId="776"/>
    <cellStyle name="Normal 31 8" xfId="777"/>
    <cellStyle name="Normal 31 80" xfId="778"/>
    <cellStyle name="Normal 31 81" xfId="779"/>
    <cellStyle name="Normal 31 82" xfId="780"/>
    <cellStyle name="Normal 31 83" xfId="781"/>
    <cellStyle name="Normal 31 84" xfId="782"/>
    <cellStyle name="Normal 31 85" xfId="783"/>
    <cellStyle name="Normal 31 86" xfId="784"/>
    <cellStyle name="Normal 31 87" xfId="785"/>
    <cellStyle name="Normal 31 88" xfId="786"/>
    <cellStyle name="Normal 31 89" xfId="787"/>
    <cellStyle name="Normal 31 9" xfId="788"/>
    <cellStyle name="Normal 31 90" xfId="789"/>
    <cellStyle name="Normal 31 91" xfId="790"/>
    <cellStyle name="Normal 31 92" xfId="791"/>
    <cellStyle name="Normal 31 93" xfId="792"/>
    <cellStyle name="Normal 31 94" xfId="793"/>
    <cellStyle name="Normal 31 95" xfId="794"/>
    <cellStyle name="Normal 31 96" xfId="795"/>
    <cellStyle name="Normal 31 97" xfId="796"/>
    <cellStyle name="Normal 31 98" xfId="797"/>
    <cellStyle name="Normal 31 99" xfId="798"/>
    <cellStyle name="Normal 32" xfId="799"/>
    <cellStyle name="Normal 33" xfId="800"/>
    <cellStyle name="Normal 34" xfId="1804"/>
    <cellStyle name="Normal 35" xfId="801"/>
    <cellStyle name="Normal 35 10" xfId="802"/>
    <cellStyle name="Normal 35 100" xfId="803"/>
    <cellStyle name="Normal 35 101" xfId="804"/>
    <cellStyle name="Normal 35 102" xfId="805"/>
    <cellStyle name="Normal 35 103" xfId="806"/>
    <cellStyle name="Normal 35 104" xfId="807"/>
    <cellStyle name="Normal 35 105" xfId="808"/>
    <cellStyle name="Normal 35 106" xfId="809"/>
    <cellStyle name="Normal 35 107" xfId="810"/>
    <cellStyle name="Normal 35 108" xfId="811"/>
    <cellStyle name="Normal 35 11" xfId="812"/>
    <cellStyle name="Normal 35 12" xfId="813"/>
    <cellStyle name="Normal 35 13" xfId="814"/>
    <cellStyle name="Normal 35 14" xfId="815"/>
    <cellStyle name="Normal 35 15" xfId="816"/>
    <cellStyle name="Normal 35 16" xfId="817"/>
    <cellStyle name="Normal 35 17" xfId="818"/>
    <cellStyle name="Normal 35 18" xfId="819"/>
    <cellStyle name="Normal 35 19" xfId="820"/>
    <cellStyle name="Normal 35 2" xfId="821"/>
    <cellStyle name="Normal 35 20" xfId="822"/>
    <cellStyle name="Normal 35 21" xfId="823"/>
    <cellStyle name="Normal 35 22" xfId="824"/>
    <cellStyle name="Normal 35 23" xfId="825"/>
    <cellStyle name="Normal 35 24" xfId="826"/>
    <cellStyle name="Normal 35 25" xfId="827"/>
    <cellStyle name="Normal 35 26" xfId="828"/>
    <cellStyle name="Normal 35 27" xfId="829"/>
    <cellStyle name="Normal 35 28" xfId="830"/>
    <cellStyle name="Normal 35 29" xfId="831"/>
    <cellStyle name="Normal 35 3" xfId="832"/>
    <cellStyle name="Normal 35 30" xfId="833"/>
    <cellStyle name="Normal 35 31" xfId="834"/>
    <cellStyle name="Normal 35 32" xfId="835"/>
    <cellStyle name="Normal 35 33" xfId="836"/>
    <cellStyle name="Normal 35 34" xfId="837"/>
    <cellStyle name="Normal 35 35" xfId="838"/>
    <cellStyle name="Normal 35 36" xfId="839"/>
    <cellStyle name="Normal 35 37" xfId="840"/>
    <cellStyle name="Normal 35 38" xfId="841"/>
    <cellStyle name="Normal 35 39" xfId="842"/>
    <cellStyle name="Normal 35 4" xfId="843"/>
    <cellStyle name="Normal 35 40" xfId="844"/>
    <cellStyle name="Normal 35 41" xfId="845"/>
    <cellStyle name="Normal 35 42" xfId="846"/>
    <cellStyle name="Normal 35 43" xfId="847"/>
    <cellStyle name="Normal 35 44" xfId="848"/>
    <cellStyle name="Normal 35 45" xfId="849"/>
    <cellStyle name="Normal 35 46" xfId="850"/>
    <cellStyle name="Normal 35 47" xfId="851"/>
    <cellStyle name="Normal 35 48" xfId="852"/>
    <cellStyle name="Normal 35 49" xfId="853"/>
    <cellStyle name="Normal 35 5" xfId="854"/>
    <cellStyle name="Normal 35 50" xfId="855"/>
    <cellStyle name="Normal 35 51" xfId="856"/>
    <cellStyle name="Normal 35 52" xfId="857"/>
    <cellStyle name="Normal 35 53" xfId="858"/>
    <cellStyle name="Normal 35 54" xfId="859"/>
    <cellStyle name="Normal 35 55" xfId="860"/>
    <cellStyle name="Normal 35 56" xfId="861"/>
    <cellStyle name="Normal 35 57" xfId="862"/>
    <cellStyle name="Normal 35 58" xfId="863"/>
    <cellStyle name="Normal 35 59" xfId="864"/>
    <cellStyle name="Normal 35 6" xfId="865"/>
    <cellStyle name="Normal 35 60" xfId="866"/>
    <cellStyle name="Normal 35 61" xfId="867"/>
    <cellStyle name="Normal 35 62" xfId="868"/>
    <cellStyle name="Normal 35 63" xfId="869"/>
    <cellStyle name="Normal 35 64" xfId="870"/>
    <cellStyle name="Normal 35 65" xfId="871"/>
    <cellStyle name="Normal 35 66" xfId="872"/>
    <cellStyle name="Normal 35 67" xfId="873"/>
    <cellStyle name="Normal 35 68" xfId="874"/>
    <cellStyle name="Normal 35 69" xfId="875"/>
    <cellStyle name="Normal 35 7" xfId="876"/>
    <cellStyle name="Normal 35 70" xfId="877"/>
    <cellStyle name="Normal 35 71" xfId="878"/>
    <cellStyle name="Normal 35 72" xfId="879"/>
    <cellStyle name="Normal 35 73" xfId="880"/>
    <cellStyle name="Normal 35 74" xfId="881"/>
    <cellStyle name="Normal 35 75" xfId="882"/>
    <cellStyle name="Normal 35 76" xfId="883"/>
    <cellStyle name="Normal 35 77" xfId="884"/>
    <cellStyle name="Normal 35 78" xfId="885"/>
    <cellStyle name="Normal 35 79" xfId="886"/>
    <cellStyle name="Normal 35 8" xfId="887"/>
    <cellStyle name="Normal 35 80" xfId="888"/>
    <cellStyle name="Normal 35 81" xfId="889"/>
    <cellStyle name="Normal 35 82" xfId="890"/>
    <cellStyle name="Normal 35 83" xfId="891"/>
    <cellStyle name="Normal 35 84" xfId="892"/>
    <cellStyle name="Normal 35 85" xfId="893"/>
    <cellStyle name="Normal 35 86" xfId="894"/>
    <cellStyle name="Normal 35 87" xfId="895"/>
    <cellStyle name="Normal 35 88" xfId="896"/>
    <cellStyle name="Normal 35 89" xfId="897"/>
    <cellStyle name="Normal 35 9" xfId="898"/>
    <cellStyle name="Normal 35 90" xfId="899"/>
    <cellStyle name="Normal 35 91" xfId="900"/>
    <cellStyle name="Normal 35 92" xfId="901"/>
    <cellStyle name="Normal 35 93" xfId="902"/>
    <cellStyle name="Normal 35 94" xfId="903"/>
    <cellStyle name="Normal 35 95" xfId="904"/>
    <cellStyle name="Normal 35 96" xfId="905"/>
    <cellStyle name="Normal 35 97" xfId="906"/>
    <cellStyle name="Normal 35 98" xfId="907"/>
    <cellStyle name="Normal 35 99" xfId="908"/>
    <cellStyle name="Normal 36" xfId="909"/>
    <cellStyle name="Normal 36 10" xfId="910"/>
    <cellStyle name="Normal 36 100" xfId="911"/>
    <cellStyle name="Normal 36 101" xfId="912"/>
    <cellStyle name="Normal 36 102" xfId="913"/>
    <cellStyle name="Normal 36 103" xfId="914"/>
    <cellStyle name="Normal 36 104" xfId="915"/>
    <cellStyle name="Normal 36 105" xfId="916"/>
    <cellStyle name="Normal 36 106" xfId="917"/>
    <cellStyle name="Normal 36 107" xfId="918"/>
    <cellStyle name="Normal 36 108" xfId="919"/>
    <cellStyle name="Normal 36 11" xfId="920"/>
    <cellStyle name="Normal 36 12" xfId="921"/>
    <cellStyle name="Normal 36 13" xfId="922"/>
    <cellStyle name="Normal 36 14" xfId="923"/>
    <cellStyle name="Normal 36 15" xfId="924"/>
    <cellStyle name="Normal 36 16" xfId="925"/>
    <cellStyle name="Normal 36 17" xfId="926"/>
    <cellStyle name="Normal 36 18" xfId="927"/>
    <cellStyle name="Normal 36 19" xfId="928"/>
    <cellStyle name="Normal 36 2" xfId="929"/>
    <cellStyle name="Normal 36 20" xfId="930"/>
    <cellStyle name="Normal 36 21" xfId="931"/>
    <cellStyle name="Normal 36 22" xfId="932"/>
    <cellStyle name="Normal 36 23" xfId="933"/>
    <cellStyle name="Normal 36 24" xfId="934"/>
    <cellStyle name="Normal 36 25" xfId="935"/>
    <cellStyle name="Normal 36 26" xfId="936"/>
    <cellStyle name="Normal 36 27" xfId="937"/>
    <cellStyle name="Normal 36 28" xfId="938"/>
    <cellStyle name="Normal 36 29" xfId="939"/>
    <cellStyle name="Normal 36 3" xfId="940"/>
    <cellStyle name="Normal 36 30" xfId="941"/>
    <cellStyle name="Normal 36 31" xfId="942"/>
    <cellStyle name="Normal 36 32" xfId="943"/>
    <cellStyle name="Normal 36 33" xfId="944"/>
    <cellStyle name="Normal 36 34" xfId="945"/>
    <cellStyle name="Normal 36 35" xfId="946"/>
    <cellStyle name="Normal 36 36" xfId="947"/>
    <cellStyle name="Normal 36 37" xfId="948"/>
    <cellStyle name="Normal 36 38" xfId="949"/>
    <cellStyle name="Normal 36 39" xfId="950"/>
    <cellStyle name="Normal 36 4" xfId="951"/>
    <cellStyle name="Normal 36 40" xfId="952"/>
    <cellStyle name="Normal 36 41" xfId="953"/>
    <cellStyle name="Normal 36 42" xfId="954"/>
    <cellStyle name="Normal 36 43" xfId="955"/>
    <cellStyle name="Normal 36 44" xfId="956"/>
    <cellStyle name="Normal 36 45" xfId="957"/>
    <cellStyle name="Normal 36 46" xfId="958"/>
    <cellStyle name="Normal 36 47" xfId="959"/>
    <cellStyle name="Normal 36 48" xfId="960"/>
    <cellStyle name="Normal 36 49" xfId="961"/>
    <cellStyle name="Normal 36 5" xfId="962"/>
    <cellStyle name="Normal 36 50" xfId="963"/>
    <cellStyle name="Normal 36 51" xfId="964"/>
    <cellStyle name="Normal 36 52" xfId="965"/>
    <cellStyle name="Normal 36 53" xfId="966"/>
    <cellStyle name="Normal 36 54" xfId="967"/>
    <cellStyle name="Normal 36 55" xfId="968"/>
    <cellStyle name="Normal 36 56" xfId="969"/>
    <cellStyle name="Normal 36 57" xfId="970"/>
    <cellStyle name="Normal 36 58" xfId="971"/>
    <cellStyle name="Normal 36 59" xfId="972"/>
    <cellStyle name="Normal 36 6" xfId="973"/>
    <cellStyle name="Normal 36 60" xfId="974"/>
    <cellStyle name="Normal 36 61" xfId="975"/>
    <cellStyle name="Normal 36 62" xfId="976"/>
    <cellStyle name="Normal 36 63" xfId="977"/>
    <cellStyle name="Normal 36 64" xfId="978"/>
    <cellStyle name="Normal 36 65" xfId="979"/>
    <cellStyle name="Normal 36 66" xfId="980"/>
    <cellStyle name="Normal 36 67" xfId="981"/>
    <cellStyle name="Normal 36 68" xfId="982"/>
    <cellStyle name="Normal 36 69" xfId="983"/>
    <cellStyle name="Normal 36 7" xfId="984"/>
    <cellStyle name="Normal 36 70" xfId="985"/>
    <cellStyle name="Normal 36 71" xfId="986"/>
    <cellStyle name="Normal 36 72" xfId="987"/>
    <cellStyle name="Normal 36 73" xfId="988"/>
    <cellStyle name="Normal 36 74" xfId="989"/>
    <cellStyle name="Normal 36 75" xfId="990"/>
    <cellStyle name="Normal 36 76" xfId="991"/>
    <cellStyle name="Normal 36 77" xfId="992"/>
    <cellStyle name="Normal 36 78" xfId="993"/>
    <cellStyle name="Normal 36 79" xfId="994"/>
    <cellStyle name="Normal 36 8" xfId="995"/>
    <cellStyle name="Normal 36 80" xfId="996"/>
    <cellStyle name="Normal 36 81" xfId="997"/>
    <cellStyle name="Normal 36 82" xfId="998"/>
    <cellStyle name="Normal 36 83" xfId="999"/>
    <cellStyle name="Normal 36 84" xfId="1000"/>
    <cellStyle name="Normal 36 85" xfId="1001"/>
    <cellStyle name="Normal 36 86" xfId="1002"/>
    <cellStyle name="Normal 36 87" xfId="1003"/>
    <cellStyle name="Normal 36 88" xfId="1004"/>
    <cellStyle name="Normal 36 89" xfId="1005"/>
    <cellStyle name="Normal 36 9" xfId="1006"/>
    <cellStyle name="Normal 36 90" xfId="1007"/>
    <cellStyle name="Normal 36 91" xfId="1008"/>
    <cellStyle name="Normal 36 92" xfId="1009"/>
    <cellStyle name="Normal 36 93" xfId="1010"/>
    <cellStyle name="Normal 36 94" xfId="1011"/>
    <cellStyle name="Normal 36 95" xfId="1012"/>
    <cellStyle name="Normal 36 96" xfId="1013"/>
    <cellStyle name="Normal 36 97" xfId="1014"/>
    <cellStyle name="Normal 36 98" xfId="1015"/>
    <cellStyle name="Normal 36 99" xfId="1016"/>
    <cellStyle name="Normal 37" xfId="1806"/>
    <cellStyle name="Normal 38" xfId="3"/>
    <cellStyle name="Normal 4" xfId="1017"/>
    <cellStyle name="Normal 4 10" xfId="1018"/>
    <cellStyle name="Normal 4 100" xfId="1019"/>
    <cellStyle name="Normal 4 101" xfId="1020"/>
    <cellStyle name="Normal 4 102" xfId="1021"/>
    <cellStyle name="Normal 4 103" xfId="1022"/>
    <cellStyle name="Normal 4 104" xfId="1023"/>
    <cellStyle name="Normal 4 105" xfId="1024"/>
    <cellStyle name="Normal 4 106" xfId="1025"/>
    <cellStyle name="Normal 4 107" xfId="1026"/>
    <cellStyle name="Normal 4 108" xfId="1027"/>
    <cellStyle name="Normal 4 109" xfId="1467"/>
    <cellStyle name="Normal 4 109 2" xfId="1566"/>
    <cellStyle name="Normal 4 109 2 2" xfId="1659"/>
    <cellStyle name="Normal 4 109 3" xfId="1618"/>
    <cellStyle name="Normal 4 109 4" xfId="1772"/>
    <cellStyle name="Normal 4 11" xfId="1028"/>
    <cellStyle name="Normal 4 110" xfId="1468"/>
    <cellStyle name="Normal 4 111" xfId="1469"/>
    <cellStyle name="Normal 4 12" xfId="1029"/>
    <cellStyle name="Normal 4 13" xfId="1030"/>
    <cellStyle name="Normal 4 14" xfId="1031"/>
    <cellStyle name="Normal 4 15" xfId="1032"/>
    <cellStyle name="Normal 4 16" xfId="1033"/>
    <cellStyle name="Normal 4 17" xfId="1034"/>
    <cellStyle name="Normal 4 18" xfId="1035"/>
    <cellStyle name="Normal 4 19" xfId="1036"/>
    <cellStyle name="Normal 4 2" xfId="1037"/>
    <cellStyle name="Normal 4 2 2" xfId="1470"/>
    <cellStyle name="Normal 4 2 2 2" xfId="1567"/>
    <cellStyle name="Normal 4 2 2 2 2" xfId="1660"/>
    <cellStyle name="Normal 4 2 2 3" xfId="1619"/>
    <cellStyle name="Normal 4 2 2 4" xfId="1773"/>
    <cellStyle name="Normal 4 2 3" xfId="1471"/>
    <cellStyle name="Normal 4 2 4" xfId="1472"/>
    <cellStyle name="Normal 4 20" xfId="1038"/>
    <cellStyle name="Normal 4 21" xfId="1039"/>
    <cellStyle name="Normal 4 22" xfId="1040"/>
    <cellStyle name="Normal 4 23" xfId="1041"/>
    <cellStyle name="Normal 4 24" xfId="1042"/>
    <cellStyle name="Normal 4 25" xfId="1043"/>
    <cellStyle name="Normal 4 26" xfId="1044"/>
    <cellStyle name="Normal 4 27" xfId="1045"/>
    <cellStyle name="Normal 4 28" xfId="1046"/>
    <cellStyle name="Normal 4 29" xfId="1047"/>
    <cellStyle name="Normal 4 3" xfId="1048"/>
    <cellStyle name="Normal 4 30" xfId="1049"/>
    <cellStyle name="Normal 4 31" xfId="1050"/>
    <cellStyle name="Normal 4 32" xfId="1051"/>
    <cellStyle name="Normal 4 33" xfId="1052"/>
    <cellStyle name="Normal 4 34" xfId="1053"/>
    <cellStyle name="Normal 4 35" xfId="1054"/>
    <cellStyle name="Normal 4 36" xfId="1055"/>
    <cellStyle name="Normal 4 37" xfId="1056"/>
    <cellStyle name="Normal 4 38" xfId="1057"/>
    <cellStyle name="Normal 4 39" xfId="1058"/>
    <cellStyle name="Normal 4 4" xfId="1059"/>
    <cellStyle name="Normal 4 40" xfId="1060"/>
    <cellStyle name="Normal 4 41" xfId="1061"/>
    <cellStyle name="Normal 4 42" xfId="1062"/>
    <cellStyle name="Normal 4 43" xfId="1063"/>
    <cellStyle name="Normal 4 44" xfId="1064"/>
    <cellStyle name="Normal 4 45" xfId="1065"/>
    <cellStyle name="Normal 4 46" xfId="1066"/>
    <cellStyle name="Normal 4 47" xfId="1067"/>
    <cellStyle name="Normal 4 48" xfId="1068"/>
    <cellStyle name="Normal 4 49" xfId="1069"/>
    <cellStyle name="Normal 4 5" xfId="1070"/>
    <cellStyle name="Normal 4 50" xfId="1071"/>
    <cellStyle name="Normal 4 51" xfId="1072"/>
    <cellStyle name="Normal 4 52" xfId="1073"/>
    <cellStyle name="Normal 4 53" xfId="1074"/>
    <cellStyle name="Normal 4 54" xfId="1075"/>
    <cellStyle name="Normal 4 55" xfId="1076"/>
    <cellStyle name="Normal 4 56" xfId="1077"/>
    <cellStyle name="Normal 4 57" xfId="1078"/>
    <cellStyle name="Normal 4 58" xfId="1079"/>
    <cellStyle name="Normal 4 59" xfId="1080"/>
    <cellStyle name="Normal 4 6" xfId="1081"/>
    <cellStyle name="Normal 4 60" xfId="1082"/>
    <cellStyle name="Normal 4 61" xfId="1083"/>
    <cellStyle name="Normal 4 62" xfId="1084"/>
    <cellStyle name="Normal 4 63" xfId="1085"/>
    <cellStyle name="Normal 4 64" xfId="1086"/>
    <cellStyle name="Normal 4 65" xfId="1087"/>
    <cellStyle name="Normal 4 66" xfId="1088"/>
    <cellStyle name="Normal 4 67" xfId="1089"/>
    <cellStyle name="Normal 4 68" xfId="1090"/>
    <cellStyle name="Normal 4 69" xfId="1091"/>
    <cellStyle name="Normal 4 7" xfId="1092"/>
    <cellStyle name="Normal 4 70" xfId="1093"/>
    <cellStyle name="Normal 4 71" xfId="1094"/>
    <cellStyle name="Normal 4 72" xfId="1095"/>
    <cellStyle name="Normal 4 73" xfId="1096"/>
    <cellStyle name="Normal 4 74" xfId="1097"/>
    <cellStyle name="Normal 4 75" xfId="1098"/>
    <cellStyle name="Normal 4 76" xfId="1099"/>
    <cellStyle name="Normal 4 77" xfId="1100"/>
    <cellStyle name="Normal 4 78" xfId="1101"/>
    <cellStyle name="Normal 4 79" xfId="1102"/>
    <cellStyle name="Normal 4 8" xfId="1103"/>
    <cellStyle name="Normal 4 80" xfId="1104"/>
    <cellStyle name="Normal 4 81" xfId="1105"/>
    <cellStyle name="Normal 4 82" xfId="1106"/>
    <cellStyle name="Normal 4 83" xfId="1107"/>
    <cellStyle name="Normal 4 84" xfId="1108"/>
    <cellStyle name="Normal 4 85" xfId="1109"/>
    <cellStyle name="Normal 4 86" xfId="1110"/>
    <cellStyle name="Normal 4 87" xfId="1111"/>
    <cellStyle name="Normal 4 88" xfId="1112"/>
    <cellStyle name="Normal 4 89" xfId="1113"/>
    <cellStyle name="Normal 4 9" xfId="1114"/>
    <cellStyle name="Normal 4 90" xfId="1115"/>
    <cellStyle name="Normal 4 91" xfId="1116"/>
    <cellStyle name="Normal 4 92" xfId="1117"/>
    <cellStyle name="Normal 4 93" xfId="1118"/>
    <cellStyle name="Normal 4 94" xfId="1119"/>
    <cellStyle name="Normal 4 95" xfId="1120"/>
    <cellStyle name="Normal 4 96" xfId="1121"/>
    <cellStyle name="Normal 4 97" xfId="1122"/>
    <cellStyle name="Normal 4 98" xfId="1123"/>
    <cellStyle name="Normal 4 99" xfId="1124"/>
    <cellStyle name="Normal 5" xfId="1125"/>
    <cellStyle name="Normal 5 10" xfId="1126"/>
    <cellStyle name="Normal 5 100" xfId="1127"/>
    <cellStyle name="Normal 5 101" xfId="1128"/>
    <cellStyle name="Normal 5 102" xfId="1129"/>
    <cellStyle name="Normal 5 103" xfId="1130"/>
    <cellStyle name="Normal 5 104" xfId="1131"/>
    <cellStyle name="Normal 5 105" xfId="1132"/>
    <cellStyle name="Normal 5 106" xfId="1133"/>
    <cellStyle name="Normal 5 107" xfId="1134"/>
    <cellStyle name="Normal 5 108" xfId="1135"/>
    <cellStyle name="Normal 5 109" xfId="1473"/>
    <cellStyle name="Normal 5 11" xfId="1136"/>
    <cellStyle name="Normal 5 110" xfId="1474"/>
    <cellStyle name="Normal 5 12" xfId="1137"/>
    <cellStyle name="Normal 5 13" xfId="1138"/>
    <cellStyle name="Normal 5 14" xfId="1139"/>
    <cellStyle name="Normal 5 15" xfId="1140"/>
    <cellStyle name="Normal 5 16" xfId="1141"/>
    <cellStyle name="Normal 5 17" xfId="1142"/>
    <cellStyle name="Normal 5 18" xfId="1143"/>
    <cellStyle name="Normal 5 19" xfId="1144"/>
    <cellStyle name="Normal 5 2" xfId="1145"/>
    <cellStyle name="Normal 5 2 2" xfId="1475"/>
    <cellStyle name="Normal 5 2 3" xfId="1476"/>
    <cellStyle name="Normal 5 20" xfId="1146"/>
    <cellStyle name="Normal 5 21" xfId="1147"/>
    <cellStyle name="Normal 5 22" xfId="1148"/>
    <cellStyle name="Normal 5 23" xfId="1149"/>
    <cellStyle name="Normal 5 24" xfId="1150"/>
    <cellStyle name="Normal 5 25" xfId="1151"/>
    <cellStyle name="Normal 5 26" xfId="1152"/>
    <cellStyle name="Normal 5 27" xfId="1153"/>
    <cellStyle name="Normal 5 28" xfId="1154"/>
    <cellStyle name="Normal 5 29" xfId="1155"/>
    <cellStyle name="Normal 5 3" xfId="1156"/>
    <cellStyle name="Normal 5 30" xfId="1157"/>
    <cellStyle name="Normal 5 31" xfId="1158"/>
    <cellStyle name="Normal 5 32" xfId="1159"/>
    <cellStyle name="Normal 5 33" xfId="1160"/>
    <cellStyle name="Normal 5 34" xfId="1161"/>
    <cellStyle name="Normal 5 35" xfId="1162"/>
    <cellStyle name="Normal 5 36" xfId="1163"/>
    <cellStyle name="Normal 5 37" xfId="1164"/>
    <cellStyle name="Normal 5 38" xfId="1165"/>
    <cellStyle name="Normal 5 39" xfId="1166"/>
    <cellStyle name="Normal 5 4" xfId="1167"/>
    <cellStyle name="Normal 5 40" xfId="1168"/>
    <cellStyle name="Normal 5 41" xfId="1169"/>
    <cellStyle name="Normal 5 42" xfId="1170"/>
    <cellStyle name="Normal 5 43" xfId="1171"/>
    <cellStyle name="Normal 5 44" xfId="1172"/>
    <cellStyle name="Normal 5 45" xfId="1173"/>
    <cellStyle name="Normal 5 46" xfId="1174"/>
    <cellStyle name="Normal 5 47" xfId="1175"/>
    <cellStyle name="Normal 5 48" xfId="1176"/>
    <cellStyle name="Normal 5 49" xfId="1177"/>
    <cellStyle name="Normal 5 5" xfId="1178"/>
    <cellStyle name="Normal 5 50" xfId="1179"/>
    <cellStyle name="Normal 5 51" xfId="1180"/>
    <cellStyle name="Normal 5 52" xfId="1181"/>
    <cellStyle name="Normal 5 53" xfId="1182"/>
    <cellStyle name="Normal 5 54" xfId="1183"/>
    <cellStyle name="Normal 5 55" xfId="1184"/>
    <cellStyle name="Normal 5 56" xfId="1185"/>
    <cellStyle name="Normal 5 57" xfId="1186"/>
    <cellStyle name="Normal 5 58" xfId="1187"/>
    <cellStyle name="Normal 5 59" xfId="1188"/>
    <cellStyle name="Normal 5 6" xfId="1189"/>
    <cellStyle name="Normal 5 60" xfId="1190"/>
    <cellStyle name="Normal 5 61" xfId="1191"/>
    <cellStyle name="Normal 5 62" xfId="1192"/>
    <cellStyle name="Normal 5 63" xfId="1193"/>
    <cellStyle name="Normal 5 64" xfId="1194"/>
    <cellStyle name="Normal 5 65" xfId="1195"/>
    <cellStyle name="Normal 5 66" xfId="1196"/>
    <cellStyle name="Normal 5 67" xfId="1197"/>
    <cellStyle name="Normal 5 68" xfId="1198"/>
    <cellStyle name="Normal 5 69" xfId="1199"/>
    <cellStyle name="Normal 5 7" xfId="1200"/>
    <cellStyle name="Normal 5 70" xfId="1201"/>
    <cellStyle name="Normal 5 71" xfId="1202"/>
    <cellStyle name="Normal 5 72" xfId="1203"/>
    <cellStyle name="Normal 5 73" xfId="1204"/>
    <cellStyle name="Normal 5 74" xfId="1205"/>
    <cellStyle name="Normal 5 75" xfId="1206"/>
    <cellStyle name="Normal 5 76" xfId="1207"/>
    <cellStyle name="Normal 5 77" xfId="1208"/>
    <cellStyle name="Normal 5 78" xfId="1209"/>
    <cellStyle name="Normal 5 79" xfId="1210"/>
    <cellStyle name="Normal 5 8" xfId="1211"/>
    <cellStyle name="Normal 5 80" xfId="1212"/>
    <cellStyle name="Normal 5 81" xfId="1213"/>
    <cellStyle name="Normal 5 82" xfId="1214"/>
    <cellStyle name="Normal 5 83" xfId="1215"/>
    <cellStyle name="Normal 5 84" xfId="1216"/>
    <cellStyle name="Normal 5 85" xfId="1217"/>
    <cellStyle name="Normal 5 86" xfId="1218"/>
    <cellStyle name="Normal 5 87" xfId="1219"/>
    <cellStyle name="Normal 5 88" xfId="1220"/>
    <cellStyle name="Normal 5 89" xfId="1221"/>
    <cellStyle name="Normal 5 9" xfId="1222"/>
    <cellStyle name="Normal 5 90" xfId="1223"/>
    <cellStyle name="Normal 5 91" xfId="1224"/>
    <cellStyle name="Normal 5 92" xfId="1225"/>
    <cellStyle name="Normal 5 93" xfId="1226"/>
    <cellStyle name="Normal 5 94" xfId="1227"/>
    <cellStyle name="Normal 5 95" xfId="1228"/>
    <cellStyle name="Normal 5 96" xfId="1229"/>
    <cellStyle name="Normal 5 97" xfId="1230"/>
    <cellStyle name="Normal 5 98" xfId="1231"/>
    <cellStyle name="Normal 5 99" xfId="1232"/>
    <cellStyle name="Normal 6" xfId="1233"/>
    <cellStyle name="Normal 6 10" xfId="1234"/>
    <cellStyle name="Normal 6 100" xfId="1235"/>
    <cellStyle name="Normal 6 101" xfId="1236"/>
    <cellStyle name="Normal 6 102" xfId="1237"/>
    <cellStyle name="Normal 6 103" xfId="1238"/>
    <cellStyle name="Normal 6 104" xfId="1239"/>
    <cellStyle name="Normal 6 105" xfId="1240"/>
    <cellStyle name="Normal 6 106" xfId="1241"/>
    <cellStyle name="Normal 6 107" xfId="1242"/>
    <cellStyle name="Normal 6 108" xfId="1243"/>
    <cellStyle name="Normal 6 109" xfId="1477"/>
    <cellStyle name="Normal 6 11" xfId="1244"/>
    <cellStyle name="Normal 6 110" xfId="1478"/>
    <cellStyle name="Normal 6 12" xfId="1245"/>
    <cellStyle name="Normal 6 13" xfId="1246"/>
    <cellStyle name="Normal 6 14" xfId="1247"/>
    <cellStyle name="Normal 6 15" xfId="1248"/>
    <cellStyle name="Normal 6 16" xfId="1249"/>
    <cellStyle name="Normal 6 17" xfId="1250"/>
    <cellStyle name="Normal 6 18" xfId="1251"/>
    <cellStyle name="Normal 6 19" xfId="1252"/>
    <cellStyle name="Normal 6 2" xfId="1253"/>
    <cellStyle name="Normal 6 2 2" xfId="1342"/>
    <cellStyle name="Normal 6 2 2 2" xfId="1545"/>
    <cellStyle name="Normal 6 2 2 2 2" xfId="1647"/>
    <cellStyle name="Normal 6 2 2 3" xfId="1606"/>
    <cellStyle name="Normal 6 2 2 4" xfId="1774"/>
    <cellStyle name="Normal 6 2 3" xfId="1479"/>
    <cellStyle name="Normal 6 20" xfId="1254"/>
    <cellStyle name="Normal 6 21" xfId="1255"/>
    <cellStyle name="Normal 6 22" xfId="1256"/>
    <cellStyle name="Normal 6 23" xfId="1257"/>
    <cellStyle name="Normal 6 24" xfId="1258"/>
    <cellStyle name="Normal 6 25" xfId="1259"/>
    <cellStyle name="Normal 6 26" xfId="1260"/>
    <cellStyle name="Normal 6 27" xfId="1261"/>
    <cellStyle name="Normal 6 28" xfId="1262"/>
    <cellStyle name="Normal 6 29" xfId="1263"/>
    <cellStyle name="Normal 6 3" xfId="1264"/>
    <cellStyle name="Normal 6 30" xfId="1265"/>
    <cellStyle name="Normal 6 31" xfId="1266"/>
    <cellStyle name="Normal 6 32" xfId="1267"/>
    <cellStyle name="Normal 6 33" xfId="1268"/>
    <cellStyle name="Normal 6 34" xfId="1269"/>
    <cellStyle name="Normal 6 35" xfId="1270"/>
    <cellStyle name="Normal 6 36" xfId="1271"/>
    <cellStyle name="Normal 6 37" xfId="1272"/>
    <cellStyle name="Normal 6 38" xfId="1273"/>
    <cellStyle name="Normal 6 39" xfId="1274"/>
    <cellStyle name="Normal 6 4" xfId="1275"/>
    <cellStyle name="Normal 6 40" xfId="1276"/>
    <cellStyle name="Normal 6 41" xfId="1277"/>
    <cellStyle name="Normal 6 42" xfId="1278"/>
    <cellStyle name="Normal 6 43" xfId="1279"/>
    <cellStyle name="Normal 6 44" xfId="1280"/>
    <cellStyle name="Normal 6 45" xfId="1281"/>
    <cellStyle name="Normal 6 46" xfId="1282"/>
    <cellStyle name="Normal 6 47" xfId="1283"/>
    <cellStyle name="Normal 6 48" xfId="1284"/>
    <cellStyle name="Normal 6 49" xfId="1285"/>
    <cellStyle name="Normal 6 5" xfId="1286"/>
    <cellStyle name="Normal 6 50" xfId="1287"/>
    <cellStyle name="Normal 6 51" xfId="1288"/>
    <cellStyle name="Normal 6 52" xfId="1289"/>
    <cellStyle name="Normal 6 53" xfId="1290"/>
    <cellStyle name="Normal 6 54" xfId="1291"/>
    <cellStyle name="Normal 6 55" xfId="1292"/>
    <cellStyle name="Normal 6 56" xfId="1293"/>
    <cellStyle name="Normal 6 57" xfId="1294"/>
    <cellStyle name="Normal 6 58" xfId="1295"/>
    <cellStyle name="Normal 6 59" xfId="1296"/>
    <cellStyle name="Normal 6 6" xfId="1297"/>
    <cellStyle name="Normal 6 60" xfId="1298"/>
    <cellStyle name="Normal 6 61" xfId="1299"/>
    <cellStyle name="Normal 6 62" xfId="1300"/>
    <cellStyle name="Normal 6 63" xfId="1301"/>
    <cellStyle name="Normal 6 64" xfId="1302"/>
    <cellStyle name="Normal 6 65" xfId="1303"/>
    <cellStyle name="Normal 6 66" xfId="1304"/>
    <cellStyle name="Normal 6 67" xfId="1305"/>
    <cellStyle name="Normal 6 68" xfId="1306"/>
    <cellStyle name="Normal 6 69" xfId="1307"/>
    <cellStyle name="Normal 6 7" xfId="1308"/>
    <cellStyle name="Normal 6 70" xfId="1309"/>
    <cellStyle name="Normal 6 71" xfId="1310"/>
    <cellStyle name="Normal 6 72" xfId="1311"/>
    <cellStyle name="Normal 6 73" xfId="1312"/>
    <cellStyle name="Normal 6 74" xfId="1313"/>
    <cellStyle name="Normal 6 75" xfId="1314"/>
    <cellStyle name="Normal 6 76" xfId="1315"/>
    <cellStyle name="Normal 6 77" xfId="1316"/>
    <cellStyle name="Normal 6 78" xfId="1317"/>
    <cellStyle name="Normal 6 79" xfId="1318"/>
    <cellStyle name="Normal 6 8" xfId="1319"/>
    <cellStyle name="Normal 6 80" xfId="1320"/>
    <cellStyle name="Normal 6 81" xfId="1321"/>
    <cellStyle name="Normal 6 82" xfId="1322"/>
    <cellStyle name="Normal 6 83" xfId="1323"/>
    <cellStyle name="Normal 6 84" xfId="1324"/>
    <cellStyle name="Normal 6 85" xfId="1325"/>
    <cellStyle name="Normal 6 86" xfId="1326"/>
    <cellStyle name="Normal 6 87" xfId="1327"/>
    <cellStyle name="Normal 6 88" xfId="1328"/>
    <cellStyle name="Normal 6 89" xfId="1329"/>
    <cellStyle name="Normal 6 9" xfId="1330"/>
    <cellStyle name="Normal 6 90" xfId="1331"/>
    <cellStyle name="Normal 6 91" xfId="1332"/>
    <cellStyle name="Normal 6 92" xfId="1333"/>
    <cellStyle name="Normal 6 93" xfId="1334"/>
    <cellStyle name="Normal 6 94" xfId="1335"/>
    <cellStyle name="Normal 6 95" xfId="1336"/>
    <cellStyle name="Normal 6 96" xfId="1337"/>
    <cellStyle name="Normal 6 97" xfId="1338"/>
    <cellStyle name="Normal 6 98" xfId="1339"/>
    <cellStyle name="Normal 6 99" xfId="1340"/>
    <cellStyle name="Normal 7" xfId="1341"/>
    <cellStyle name="Normal 7 2" xfId="1480"/>
    <cellStyle name="Normal 7 3" xfId="1481"/>
    <cellStyle name="Normal 7 3 2" xfId="1568"/>
    <cellStyle name="Normal 7 3 2 2" xfId="1661"/>
    <cellStyle name="Normal 7 3 3" xfId="1620"/>
    <cellStyle name="Normal 7 3 4" xfId="1776"/>
    <cellStyle name="Normal 7 4" xfId="1482"/>
    <cellStyle name="Normal 7 5" xfId="1544"/>
    <cellStyle name="Normal 7 5 2" xfId="1646"/>
    <cellStyle name="Normal 7 6" xfId="1605"/>
    <cellStyle name="Normal 7 7" xfId="1775"/>
    <cellStyle name="Normal 8" xfId="1483"/>
    <cellStyle name="Normal 8 2" xfId="1484"/>
    <cellStyle name="Normal 8 2 2" xfId="1485"/>
    <cellStyle name="Normal 8 2 2 2" xfId="1569"/>
    <cellStyle name="Normal 8 2 2 2 2" xfId="1662"/>
    <cellStyle name="Normal 8 2 2 3" xfId="1621"/>
    <cellStyle name="Normal 8 2 2 4" xfId="1777"/>
    <cellStyle name="Normal 8 2 3" xfId="1486"/>
    <cellStyle name="Normal 8 3" xfId="1487"/>
    <cellStyle name="Normal 9" xfId="1488"/>
    <cellStyle name="Normal 9 2" xfId="1489"/>
    <cellStyle name="Normal 9 3" xfId="1490"/>
    <cellStyle name="Normal 9 4" xfId="1491"/>
    <cellStyle name="Normal_Example 1" xfId="2"/>
    <cellStyle name="Note 2" xfId="1492"/>
    <cellStyle name="Note 2 10" xfId="2052"/>
    <cellStyle name="Note 2 11" xfId="1942"/>
    <cellStyle name="Note 2 2" xfId="1493"/>
    <cellStyle name="Note 2 2 2" xfId="1571"/>
    <cellStyle name="Note 2 2 2 2" xfId="1686"/>
    <cellStyle name="Note 2 2 2 2 2" xfId="1724"/>
    <cellStyle name="Note 2 2 2 2 2 2" xfId="1888"/>
    <cellStyle name="Note 2 2 2 2 2 3" xfId="2179"/>
    <cellStyle name="Note 2 2 2 2 2 4" xfId="2254"/>
    <cellStyle name="Note 2 2 2 2 2 5" xfId="2326"/>
    <cellStyle name="Note 2 2 2 2 2 6" xfId="2392"/>
    <cellStyle name="Note 2 2 2 2 3" xfId="2055"/>
    <cellStyle name="Note 2 2 2 2 4" xfId="2151"/>
    <cellStyle name="Note 2 2 2 2 5" xfId="2127"/>
    <cellStyle name="Note 2 2 2 2 6" xfId="2299"/>
    <cellStyle name="Note 2 2 2 2 7" xfId="1844"/>
    <cellStyle name="Note 2 2 2 3" xfId="1720"/>
    <cellStyle name="Note 2 2 2 3 2" xfId="2124"/>
    <cellStyle name="Note 2 2 2 3 3" xfId="2175"/>
    <cellStyle name="Note 2 2 2 3 4" xfId="2250"/>
    <cellStyle name="Note 2 2 2 3 5" xfId="2322"/>
    <cellStyle name="Note 2 2 2 3 6" xfId="2388"/>
    <cellStyle name="Note 2 2 2 4" xfId="2016"/>
    <cellStyle name="Note 2 2 2 5" xfId="2100"/>
    <cellStyle name="Note 2 2 2 6" xfId="1808"/>
    <cellStyle name="Note 2 2 2 7" xfId="2045"/>
    <cellStyle name="Note 2 2 2 8" xfId="1936"/>
    <cellStyle name="Note 2 2 3" xfId="1702"/>
    <cellStyle name="Note 2 2 3 2" xfId="1728"/>
    <cellStyle name="Note 2 2 3 2 2" xfId="2003"/>
    <cellStyle name="Note 2 2 3 2 3" xfId="2183"/>
    <cellStyle name="Note 2 2 3 2 4" xfId="2258"/>
    <cellStyle name="Note 2 2 3 2 5" xfId="2330"/>
    <cellStyle name="Note 2 2 3 2 6" xfId="2396"/>
    <cellStyle name="Note 2 2 3 3" xfId="2087"/>
    <cellStyle name="Note 2 2 3 4" xfId="2164"/>
    <cellStyle name="Note 2 2 3 5" xfId="2237"/>
    <cellStyle name="Note 2 2 3 6" xfId="2312"/>
    <cellStyle name="Note 2 2 3 7" xfId="2376"/>
    <cellStyle name="Note 2 2 4" xfId="1779"/>
    <cellStyle name="Note 2 2 4 2" xfId="1912"/>
    <cellStyle name="Note 2 2 4 3" xfId="2214"/>
    <cellStyle name="Note 2 2 4 4" xfId="2284"/>
    <cellStyle name="Note 2 2 4 5" xfId="2359"/>
    <cellStyle name="Note 2 2 4 6" xfId="2418"/>
    <cellStyle name="Note 2 2 5" xfId="2080"/>
    <cellStyle name="Note 2 2 6" xfId="1946"/>
    <cellStyle name="Note 2 2 7" xfId="2132"/>
    <cellStyle name="Note 2 2 8" xfId="2222"/>
    <cellStyle name="Note 2 2 9" xfId="2090"/>
    <cellStyle name="Note 2 3" xfId="1494"/>
    <cellStyle name="Note 2 3 2" xfId="1572"/>
    <cellStyle name="Note 2 3 2 2" xfId="1687"/>
    <cellStyle name="Note 2 3 2 2 2" xfId="1725"/>
    <cellStyle name="Note 2 3 2 2 2 2" xfId="1966"/>
    <cellStyle name="Note 2 3 2 2 2 3" xfId="2180"/>
    <cellStyle name="Note 2 3 2 2 2 4" xfId="2255"/>
    <cellStyle name="Note 2 3 2 2 2 5" xfId="2327"/>
    <cellStyle name="Note 2 3 2 2 2 6" xfId="2393"/>
    <cellStyle name="Note 2 3 2 2 3" xfId="1974"/>
    <cellStyle name="Note 2 3 2 2 4" xfId="2152"/>
    <cellStyle name="Note 2 3 2 2 5" xfId="1807"/>
    <cellStyle name="Note 2 3 2 2 6" xfId="2300"/>
    <cellStyle name="Note 2 3 2 2 7" xfId="1845"/>
    <cellStyle name="Note 2 3 2 3" xfId="1721"/>
    <cellStyle name="Note 2 3 2 3 2" xfId="1998"/>
    <cellStyle name="Note 2 3 2 3 3" xfId="2176"/>
    <cellStyle name="Note 2 3 2 3 4" xfId="2251"/>
    <cellStyle name="Note 2 3 2 3 5" xfId="2323"/>
    <cellStyle name="Note 2 3 2 3 6" xfId="2389"/>
    <cellStyle name="Note 2 3 2 4" xfId="1852"/>
    <cellStyle name="Note 2 3 2 5" xfId="2103"/>
    <cellStyle name="Note 2 3 2 6" xfId="2023"/>
    <cellStyle name="Note 2 3 2 7" xfId="2012"/>
    <cellStyle name="Note 2 3 2 8" xfId="1858"/>
    <cellStyle name="Note 2 3 3" xfId="1703"/>
    <cellStyle name="Note 2 3 3 2" xfId="1729"/>
    <cellStyle name="Note 2 3 3 2 2" xfId="1889"/>
    <cellStyle name="Note 2 3 3 2 3" xfId="2184"/>
    <cellStyle name="Note 2 3 3 2 4" xfId="2259"/>
    <cellStyle name="Note 2 3 3 2 5" xfId="2331"/>
    <cellStyle name="Note 2 3 3 2 6" xfId="2397"/>
    <cellStyle name="Note 2 3 3 3" xfId="2058"/>
    <cellStyle name="Note 2 3 3 4" xfId="2165"/>
    <cellStyle name="Note 2 3 3 5" xfId="2238"/>
    <cellStyle name="Note 2 3 3 6" xfId="2313"/>
    <cellStyle name="Note 2 3 3 7" xfId="2377"/>
    <cellStyle name="Note 2 3 4" xfId="1780"/>
    <cellStyle name="Note 2 3 4 2" xfId="1913"/>
    <cellStyle name="Note 2 3 4 3" xfId="2215"/>
    <cellStyle name="Note 2 3 4 4" xfId="2285"/>
    <cellStyle name="Note 2 3 4 5" xfId="2360"/>
    <cellStyle name="Note 2 3 4 6" xfId="2419"/>
    <cellStyle name="Note 2 3 5" xfId="2066"/>
    <cellStyle name="Note 2 3 6" xfId="1828"/>
    <cellStyle name="Note 2 3 7" xfId="1876"/>
    <cellStyle name="Note 2 3 8" xfId="1973"/>
    <cellStyle name="Note 2 3 9" xfId="1840"/>
    <cellStyle name="Note 2 4" xfId="1570"/>
    <cellStyle name="Note 2 4 2" xfId="1685"/>
    <cellStyle name="Note 2 4 2 2" xfId="1723"/>
    <cellStyle name="Note 2 4 2 2 2" xfId="2002"/>
    <cellStyle name="Note 2 4 2 2 3" xfId="2178"/>
    <cellStyle name="Note 2 4 2 2 4" xfId="2253"/>
    <cellStyle name="Note 2 4 2 2 5" xfId="2325"/>
    <cellStyle name="Note 2 4 2 2 6" xfId="2391"/>
    <cellStyle name="Note 2 4 2 3" xfId="2050"/>
    <cellStyle name="Note 2 4 2 4" xfId="2150"/>
    <cellStyle name="Note 2 4 2 5" xfId="2072"/>
    <cellStyle name="Note 2 4 2 6" xfId="2298"/>
    <cellStyle name="Note 2 4 2 7" xfId="1843"/>
    <cellStyle name="Note 2 4 3" xfId="1719"/>
    <cellStyle name="Note 2 4 3 2" xfId="1887"/>
    <cellStyle name="Note 2 4 3 3" xfId="2174"/>
    <cellStyle name="Note 2 4 3 4" xfId="2249"/>
    <cellStyle name="Note 2 4 3 5" xfId="2321"/>
    <cellStyle name="Note 2 4 3 6" xfId="2387"/>
    <cellStyle name="Note 2 4 4" xfId="2015"/>
    <cellStyle name="Note 2 4 5" xfId="2093"/>
    <cellStyle name="Note 2 4 6" xfId="2073"/>
    <cellStyle name="Note 2 4 7" xfId="2025"/>
    <cellStyle name="Note 2 4 8" xfId="2035"/>
    <cellStyle name="Note 2 5" xfId="1701"/>
    <cellStyle name="Note 2 5 2" xfId="1727"/>
    <cellStyle name="Note 2 5 2 2" xfId="2113"/>
    <cellStyle name="Note 2 5 2 3" xfId="2182"/>
    <cellStyle name="Note 2 5 2 4" xfId="2257"/>
    <cellStyle name="Note 2 5 2 5" xfId="2329"/>
    <cellStyle name="Note 2 5 2 6" xfId="2395"/>
    <cellStyle name="Note 2 5 3" xfId="1881"/>
    <cellStyle name="Note 2 5 4" xfId="2163"/>
    <cellStyle name="Note 2 5 5" xfId="2236"/>
    <cellStyle name="Note 2 5 6" xfId="2311"/>
    <cellStyle name="Note 2 5 7" xfId="2375"/>
    <cellStyle name="Note 2 6" xfId="1778"/>
    <cellStyle name="Note 2 6 2" xfId="1911"/>
    <cellStyle name="Note 2 6 3" xfId="2213"/>
    <cellStyle name="Note 2 6 4" xfId="2283"/>
    <cellStyle name="Note 2 6 5" xfId="2358"/>
    <cellStyle name="Note 2 6 6" xfId="2417"/>
    <cellStyle name="Note 2 7" xfId="2048"/>
    <cellStyle name="Note 2 8" xfId="1992"/>
    <cellStyle name="Note 2 9" xfId="2111"/>
    <cellStyle name="Output 2" xfId="1495"/>
    <cellStyle name="Output 2 2" xfId="1496"/>
    <cellStyle name="Output 2 2 2" xfId="1574"/>
    <cellStyle name="Output 2 2 2 2" xfId="2036"/>
    <cellStyle name="Output 2 2 2 3" xfId="2027"/>
    <cellStyle name="Output 2 2 3" xfId="1705"/>
    <cellStyle name="Output 2 2 3 2" xfId="1739"/>
    <cellStyle name="Output 2 2 3 2 2" xfId="2194"/>
    <cellStyle name="Output 2 2 3 2 3" xfId="2341"/>
    <cellStyle name="Output 2 2 3 3" xfId="2167"/>
    <cellStyle name="Output 2 2 3 4" xfId="2315"/>
    <cellStyle name="Output 2 2 4" xfId="1782"/>
    <cellStyle name="Output 2 2 4 2" xfId="2217"/>
    <cellStyle name="Output 2 2 4 3" xfId="2362"/>
    <cellStyle name="Output 2 2 5" xfId="2128"/>
    <cellStyle name="Output 2 2 6" xfId="2147"/>
    <cellStyle name="Output 2 3" xfId="1497"/>
    <cellStyle name="Output 2 3 2" xfId="1575"/>
    <cellStyle name="Output 2 3 2 2" xfId="2135"/>
    <cellStyle name="Output 2 3 2 3" xfId="2000"/>
    <cellStyle name="Output 2 3 3" xfId="1706"/>
    <cellStyle name="Output 2 3 3 2" xfId="1740"/>
    <cellStyle name="Output 2 3 3 2 2" xfId="2195"/>
    <cellStyle name="Output 2 3 3 2 3" xfId="2342"/>
    <cellStyle name="Output 2 3 3 3" xfId="2168"/>
    <cellStyle name="Output 2 3 3 4" xfId="2316"/>
    <cellStyle name="Output 2 3 4" xfId="1783"/>
    <cellStyle name="Output 2 3 4 2" xfId="2218"/>
    <cellStyle name="Output 2 3 4 3" xfId="2363"/>
    <cellStyle name="Output 2 3 5" xfId="1983"/>
    <cellStyle name="Output 2 3 6" xfId="2024"/>
    <cellStyle name="Output 2 4" xfId="1573"/>
    <cellStyle name="Output 2 4 2" xfId="2083"/>
    <cellStyle name="Output 2 4 3" xfId="1914"/>
    <cellStyle name="Output 2 5" xfId="1704"/>
    <cellStyle name="Output 2 5 2" xfId="1738"/>
    <cellStyle name="Output 2 5 2 2" xfId="2193"/>
    <cellStyle name="Output 2 5 2 3" xfId="2340"/>
    <cellStyle name="Output 2 5 3" xfId="2166"/>
    <cellStyle name="Output 2 5 4" xfId="2314"/>
    <cellStyle name="Output 2 6" xfId="1781"/>
    <cellStyle name="Output 2 6 2" xfId="2216"/>
    <cellStyle name="Output 2 6 3" xfId="2361"/>
    <cellStyle name="Output 2 7" xfId="2067"/>
    <cellStyle name="Output 2 8" xfId="2172"/>
    <cellStyle name="Percent 10" xfId="1595"/>
    <cellStyle name="Percent 11" xfId="1638"/>
    <cellStyle name="Percent 12" xfId="1745"/>
    <cellStyle name="Percent 13" xfId="1747"/>
    <cellStyle name="Percent 14" xfId="1533"/>
    <cellStyle name="Percent 2" xfId="1343"/>
    <cellStyle name="Percent 2 2" xfId="1498"/>
    <cellStyle name="Percent 2 3" xfId="1546"/>
    <cellStyle name="Percent 2 3 2" xfId="1648"/>
    <cellStyle name="Percent 2 4" xfId="1607"/>
    <cellStyle name="Percent 2 5" xfId="1784"/>
    <cellStyle name="Percent 3" xfId="1499"/>
    <cellStyle name="Percent 3 2" xfId="1500"/>
    <cellStyle name="Percent 3 2 2" xfId="1576"/>
    <cellStyle name="Percent 3 2 2 2" xfId="1663"/>
    <cellStyle name="Percent 3 2 3" xfId="1622"/>
    <cellStyle name="Percent 3 2 4" xfId="1785"/>
    <cellStyle name="Percent 4" xfId="1501"/>
    <cellStyle name="Percent 4 2" xfId="1502"/>
    <cellStyle name="Percent 4 2 2" xfId="1503"/>
    <cellStyle name="Percent 4 2 2 2" xfId="1577"/>
    <cellStyle name="Percent 4 2 2 2 2" xfId="1664"/>
    <cellStyle name="Percent 4 2 2 3" xfId="1623"/>
    <cellStyle name="Percent 4 2 2 4" xfId="1786"/>
    <cellStyle name="Percent 4 2 3" xfId="1504"/>
    <cellStyle name="Percent 4 3" xfId="1505"/>
    <cellStyle name="Percent 4 4" xfId="1506"/>
    <cellStyle name="Percent 5" xfId="1507"/>
    <cellStyle name="Percent 5 2" xfId="1508"/>
    <cellStyle name="Percent 5 2 2" xfId="1509"/>
    <cellStyle name="Percent 5 2 2 2" xfId="1578"/>
    <cellStyle name="Percent 5 2 2 2 2" xfId="1665"/>
    <cellStyle name="Percent 5 2 2 3" xfId="1624"/>
    <cellStyle name="Percent 5 2 2 4" xfId="1787"/>
    <cellStyle name="Percent 5 2 3" xfId="1510"/>
    <cellStyle name="Percent 6" xfId="1511"/>
    <cellStyle name="Percent 6 2" xfId="1512"/>
    <cellStyle name="Percent 6 2 2" xfId="1579"/>
    <cellStyle name="Percent 6 2 2 2" xfId="1666"/>
    <cellStyle name="Percent 6 2 3" xfId="1625"/>
    <cellStyle name="Percent 6 2 4" xfId="1788"/>
    <cellStyle name="Percent 6 3" xfId="1513"/>
    <cellStyle name="Percent 7" xfId="1514"/>
    <cellStyle name="Percent 7 2" xfId="1580"/>
    <cellStyle name="Percent 7 2 2" xfId="1667"/>
    <cellStyle name="Percent 7 3" xfId="1626"/>
    <cellStyle name="Percent 7 4" xfId="1789"/>
    <cellStyle name="Percent 8" xfId="1515"/>
    <cellStyle name="Percent 8 2" xfId="1581"/>
    <cellStyle name="Percent 8 2 2" xfId="1668"/>
    <cellStyle name="Percent 8 3" xfId="1627"/>
    <cellStyle name="Percent 8 4" xfId="1790"/>
    <cellStyle name="Percent 9" xfId="1535"/>
    <cellStyle name="Percent 9 2" xfId="1597"/>
    <cellStyle name="Percent 9 2 2" xfId="1680"/>
    <cellStyle name="Percent 9 3" xfId="1640"/>
    <cellStyle name="Percent 9 4" xfId="1749"/>
    <cellStyle name="Style 1" xfId="1516"/>
    <cellStyle name="Style 21" xfId="1517"/>
    <cellStyle name="Style 21 2" xfId="1582"/>
    <cellStyle name="Style 21 2 2" xfId="1689"/>
    <cellStyle name="Style 21 2 2 2" xfId="1820"/>
    <cellStyle name="Style 21 2 2 3" xfId="1956"/>
    <cellStyle name="Style 21 2 2 4" xfId="1995"/>
    <cellStyle name="Style 21 2 3" xfId="1669"/>
    <cellStyle name="Style 21 2 3 2" xfId="1866"/>
    <cellStyle name="Style 21 2 3 3" xfId="1976"/>
    <cellStyle name="Style 21 2 3 4" xfId="2106"/>
    <cellStyle name="Style 21 2 4" xfId="2118"/>
    <cellStyle name="Style 21 2 5" xfId="1825"/>
    <cellStyle name="Style 21 2 6" xfId="1830"/>
    <cellStyle name="Style 21 2 7" xfId="1835"/>
    <cellStyle name="Style 21 2 8" xfId="2130"/>
    <cellStyle name="Style 21 3" xfId="1628"/>
    <cellStyle name="Style 21 3 2" xfId="2033"/>
    <cellStyle name="Style 21 3 3" xfId="2205"/>
    <cellStyle name="Style 21 3 4" xfId="2219"/>
    <cellStyle name="Style 21 4" xfId="1791"/>
    <cellStyle name="Style 21 4 2" xfId="1919"/>
    <cellStyle name="Style 21 4 3" xfId="2287"/>
    <cellStyle name="Style 21 4 4" xfId="2420"/>
    <cellStyle name="Style 22" xfId="1518"/>
    <cellStyle name="Style 22 2" xfId="1519"/>
    <cellStyle name="Style 22 2 2" xfId="1584"/>
    <cellStyle name="Style 22 2 2 2" xfId="1710"/>
    <cellStyle name="Style 22 2 2 2 2" xfId="1882"/>
    <cellStyle name="Style 22 2 2 2 3" xfId="2240"/>
    <cellStyle name="Style 22 2 2 2 4" xfId="2378"/>
    <cellStyle name="Style 22 2 2 3" xfId="1671"/>
    <cellStyle name="Style 22 2 2 3 2" xfId="1868"/>
    <cellStyle name="Style 22 2 2 3 3" xfId="1954"/>
    <cellStyle name="Style 22 2 2 3 4" xfId="1841"/>
    <cellStyle name="Style 22 2 2 4" xfId="2044"/>
    <cellStyle name="Style 22 2 2 5" xfId="2049"/>
    <cellStyle name="Style 22 2 2 6" xfId="2142"/>
    <cellStyle name="Style 22 2 2 7" xfId="2275"/>
    <cellStyle name="Style 22 2 2 8" xfId="2273"/>
    <cellStyle name="Style 22 2 3" xfId="1630"/>
    <cellStyle name="Style 22 2 3 2" xfId="2082"/>
    <cellStyle name="Style 22 2 3 3" xfId="1940"/>
    <cellStyle name="Style 22 2 3 4" xfId="2144"/>
    <cellStyle name="Style 22 2 4" xfId="1793"/>
    <cellStyle name="Style 22 2 4 2" xfId="1921"/>
    <cellStyle name="Style 22 2 4 3" xfId="2289"/>
    <cellStyle name="Style 22 2 4 4" xfId="2422"/>
    <cellStyle name="Style 22 3" xfId="1520"/>
    <cellStyle name="Style 22 3 2" xfId="1585"/>
    <cellStyle name="Style 22 3 2 2" xfId="1711"/>
    <cellStyle name="Style 22 3 2 2 2" xfId="1883"/>
    <cellStyle name="Style 22 3 2 2 3" xfId="2241"/>
    <cellStyle name="Style 22 3 2 2 4" xfId="2379"/>
    <cellStyle name="Style 22 3 2 3" xfId="1672"/>
    <cellStyle name="Style 22 3 2 3 2" xfId="1869"/>
    <cellStyle name="Style 22 3 2 3 3" xfId="1968"/>
    <cellStyle name="Style 22 3 2 3 4" xfId="1957"/>
    <cellStyle name="Style 22 3 2 4" xfId="2097"/>
    <cellStyle name="Style 22 3 2 5" xfId="2145"/>
    <cellStyle name="Style 22 3 2 6" xfId="1967"/>
    <cellStyle name="Style 22 3 2 7" xfId="1834"/>
    <cellStyle name="Style 22 3 2 8" xfId="1953"/>
    <cellStyle name="Style 22 3 3" xfId="1631"/>
    <cellStyle name="Style 22 3 3 2" xfId="1818"/>
    <cellStyle name="Style 22 3 3 3" xfId="2119"/>
    <cellStyle name="Style 22 3 3 4" xfId="1933"/>
    <cellStyle name="Style 22 3 4" xfId="1794"/>
    <cellStyle name="Style 22 3 4 2" xfId="1922"/>
    <cellStyle name="Style 22 3 4 3" xfId="2290"/>
    <cellStyle name="Style 22 3 4 4" xfId="2423"/>
    <cellStyle name="Style 22 4" xfId="1583"/>
    <cellStyle name="Style 22 4 2" xfId="1688"/>
    <cellStyle name="Style 22 4 2 2" xfId="1979"/>
    <cellStyle name="Style 22 4 2 3" xfId="1815"/>
    <cellStyle name="Style 22 4 2 4" xfId="1959"/>
    <cellStyle name="Style 22 4 3" xfId="1670"/>
    <cellStyle name="Style 22 4 3 2" xfId="1867"/>
    <cellStyle name="Style 22 4 3 3" xfId="1812"/>
    <cellStyle name="Style 22 4 3 4" xfId="1813"/>
    <cellStyle name="Style 22 4 4" xfId="2146"/>
    <cellStyle name="Style 22 4 5" xfId="1901"/>
    <cellStyle name="Style 22 4 6" xfId="1817"/>
    <cellStyle name="Style 22 4 7" xfId="2094"/>
    <cellStyle name="Style 22 4 8" xfId="2020"/>
    <cellStyle name="Style 22 5" xfId="1629"/>
    <cellStyle name="Style 22 5 2" xfId="1990"/>
    <cellStyle name="Style 22 5 3" xfId="1822"/>
    <cellStyle name="Style 22 5 4" xfId="2351"/>
    <cellStyle name="Style 22 6" xfId="1792"/>
    <cellStyle name="Style 22 6 2" xfId="1920"/>
    <cellStyle name="Style 22 6 3" xfId="2288"/>
    <cellStyle name="Style 22 6 4" xfId="2421"/>
    <cellStyle name="Style 23" xfId="1521"/>
    <cellStyle name="Style 23 2" xfId="1522"/>
    <cellStyle name="Style 23 2 2" xfId="1587"/>
    <cellStyle name="Style 23 2 2 2" xfId="1713"/>
    <cellStyle name="Style 23 2 2 2 2" xfId="1885"/>
    <cellStyle name="Style 23 2 2 2 3" xfId="2243"/>
    <cellStyle name="Style 23 2 2 2 4" xfId="2381"/>
    <cellStyle name="Style 23 2 2 3" xfId="1674"/>
    <cellStyle name="Style 23 2 2 3 2" xfId="1871"/>
    <cellStyle name="Style 23 2 2 3 3" xfId="1999"/>
    <cellStyle name="Style 23 2 2 3 4" xfId="1978"/>
    <cellStyle name="Style 23 2 2 4" xfId="1960"/>
    <cellStyle name="Style 23 2 2 5" xfId="2022"/>
    <cellStyle name="Style 23 2 2 6" xfId="1982"/>
    <cellStyle name="Style 23 2 2 7" xfId="1908"/>
    <cellStyle name="Style 23 2 2 8" xfId="1937"/>
    <cellStyle name="Style 23 2 3" xfId="1633"/>
    <cellStyle name="Style 23 2 3 2" xfId="2017"/>
    <cellStyle name="Style 23 2 3 3" xfId="2204"/>
    <cellStyle name="Style 23 2 3 4" xfId="2104"/>
    <cellStyle name="Style 23 2 4" xfId="1796"/>
    <cellStyle name="Style 23 2 4 2" xfId="1924"/>
    <cellStyle name="Style 23 2 4 3" xfId="2292"/>
    <cellStyle name="Style 23 2 4 4" xfId="2425"/>
    <cellStyle name="Style 23 3" xfId="1586"/>
    <cellStyle name="Style 23 3 2" xfId="1712"/>
    <cellStyle name="Style 23 3 2 2" xfId="1884"/>
    <cellStyle name="Style 23 3 2 3" xfId="2242"/>
    <cellStyle name="Style 23 3 2 4" xfId="2380"/>
    <cellStyle name="Style 23 3 3" xfId="1673"/>
    <cellStyle name="Style 23 3 3 2" xfId="1870"/>
    <cellStyle name="Style 23 3 3 3" xfId="2056"/>
    <cellStyle name="Style 23 3 3 4" xfId="2126"/>
    <cellStyle name="Style 23 3 4" xfId="2070"/>
    <cellStyle name="Style 23 3 5" xfId="2069"/>
    <cellStyle name="Style 23 3 6" xfId="2112"/>
    <cellStyle name="Style 23 3 7" xfId="1958"/>
    <cellStyle name="Style 23 3 8" xfId="1944"/>
    <cellStyle name="Style 23 4" xfId="1632"/>
    <cellStyle name="Style 23 4 2" xfId="1855"/>
    <cellStyle name="Style 23 4 3" xfId="1951"/>
    <cellStyle name="Style 23 4 4" xfId="2098"/>
    <cellStyle name="Style 23 5" xfId="1795"/>
    <cellStyle name="Style 23 5 2" xfId="1923"/>
    <cellStyle name="Style 23 5 3" xfId="2291"/>
    <cellStyle name="Style 23 5 4" xfId="2424"/>
    <cellStyle name="Style 24" xfId="1523"/>
    <cellStyle name="Style 24 2" xfId="1588"/>
    <cellStyle name="Style 24 2 2" xfId="1714"/>
    <cellStyle name="Style 24 2 2 2" xfId="2108"/>
    <cellStyle name="Style 24 2 2 3" xfId="2244"/>
    <cellStyle name="Style 24 2 2 4" xfId="2382"/>
    <cellStyle name="Style 24 2 3" xfId="1675"/>
    <cellStyle name="Style 24 2 3 2" xfId="1872"/>
    <cellStyle name="Style 24 2 3 3" xfId="1839"/>
    <cellStyle name="Style 24 2 3 4" xfId="2029"/>
    <cellStyle name="Style 24 2 4" xfId="2091"/>
    <cellStyle name="Style 24 2 5" xfId="2085"/>
    <cellStyle name="Style 24 2 6" xfId="2079"/>
    <cellStyle name="Style 24 2 7" xfId="2139"/>
    <cellStyle name="Style 24 2 8" xfId="2101"/>
    <cellStyle name="Style 24 3" xfId="1634"/>
    <cellStyle name="Style 24 3 2" xfId="1856"/>
    <cellStyle name="Style 24 3 3" xfId="2084"/>
    <cellStyle name="Style 24 3 4" xfId="2350"/>
    <cellStyle name="Style 24 4" xfId="1797"/>
    <cellStyle name="Style 24 4 2" xfId="1925"/>
    <cellStyle name="Style 24 4 3" xfId="2293"/>
    <cellStyle name="Style 24 4 4" xfId="2426"/>
    <cellStyle name="Style 25" xfId="1524"/>
    <cellStyle name="Style 25 2" xfId="1525"/>
    <cellStyle name="Style 25 2 2" xfId="1590"/>
    <cellStyle name="Style 25 2 2 2" xfId="1716"/>
    <cellStyle name="Style 25 2 2 2 2" xfId="2032"/>
    <cellStyle name="Style 25 2 2 2 3" xfId="2246"/>
    <cellStyle name="Style 25 2 2 2 4" xfId="2384"/>
    <cellStyle name="Style 25 2 2 3" xfId="1677"/>
    <cellStyle name="Style 25 2 2 3 2" xfId="1874"/>
    <cellStyle name="Style 25 2 2 3 3" xfId="1969"/>
    <cellStyle name="Style 25 2 2 3 4" xfId="2131"/>
    <cellStyle name="Style 25 2 2 4" xfId="2047"/>
    <cellStyle name="Style 25 2 2 5" xfId="2008"/>
    <cellStyle name="Style 25 2 2 6" xfId="1950"/>
    <cellStyle name="Style 25 2 2 7" xfId="2060"/>
    <cellStyle name="Style 25 2 2 8" xfId="1945"/>
    <cellStyle name="Style 25 2 3" xfId="1636"/>
    <cellStyle name="Style 25 2 3 2" xfId="1963"/>
    <cellStyle name="Style 25 2 3 3" xfId="2121"/>
    <cellStyle name="Style 25 2 3 4" xfId="1934"/>
    <cellStyle name="Style 25 2 4" xfId="1799"/>
    <cellStyle name="Style 25 2 4 2" xfId="1927"/>
    <cellStyle name="Style 25 2 4 3" xfId="2295"/>
    <cellStyle name="Style 25 2 4 4" xfId="2428"/>
    <cellStyle name="Style 25 3" xfId="1589"/>
    <cellStyle name="Style 25 3 2" xfId="1715"/>
    <cellStyle name="Style 25 3 2 2" xfId="2133"/>
    <cellStyle name="Style 25 3 2 3" xfId="2245"/>
    <cellStyle name="Style 25 3 2 4" xfId="2383"/>
    <cellStyle name="Style 25 3 3" xfId="1676"/>
    <cellStyle name="Style 25 3 3 2" xfId="1873"/>
    <cellStyle name="Style 25 3 3 3" xfId="1955"/>
    <cellStyle name="Style 25 3 3 4" xfId="2054"/>
    <cellStyle name="Style 25 3 4" xfId="1981"/>
    <cellStyle name="Style 25 3 5" xfId="2037"/>
    <cellStyle name="Style 25 3 6" xfId="1824"/>
    <cellStyle name="Style 25 3 7" xfId="2141"/>
    <cellStyle name="Style 25 3 8" xfId="1826"/>
    <cellStyle name="Style 25 4" xfId="1635"/>
    <cellStyle name="Style 25 4 2" xfId="1857"/>
    <cellStyle name="Style 25 4 3" xfId="1941"/>
    <cellStyle name="Style 25 4 4" xfId="1964"/>
    <cellStyle name="Style 25 5" xfId="1798"/>
    <cellStyle name="Style 25 5 2" xfId="1926"/>
    <cellStyle name="Style 25 5 3" xfId="2294"/>
    <cellStyle name="Style 25 5 4" xfId="2427"/>
    <cellStyle name="Style 26" xfId="1526"/>
    <cellStyle name="Style 26 2" xfId="1591"/>
    <cellStyle name="Style 26 2 2" xfId="1717"/>
    <cellStyle name="Style 26 2 2 2" xfId="2001"/>
    <cellStyle name="Style 26 2 2 3" xfId="2247"/>
    <cellStyle name="Style 26 2 2 4" xfId="2385"/>
    <cellStyle name="Style 26 2 3" xfId="1678"/>
    <cellStyle name="Style 26 2 3 2" xfId="1875"/>
    <cellStyle name="Style 26 2 3 3" xfId="2129"/>
    <cellStyle name="Style 26 2 3 4" xfId="1814"/>
    <cellStyle name="Style 26 2 4" xfId="1823"/>
    <cellStyle name="Style 26 2 5" xfId="1899"/>
    <cellStyle name="Style 26 2 6" xfId="1994"/>
    <cellStyle name="Style 26 2 7" xfId="2076"/>
    <cellStyle name="Style 26 2 8" xfId="2109"/>
    <cellStyle name="Style 26 3" xfId="1637"/>
    <cellStyle name="Style 26 3 2" xfId="1971"/>
    <cellStyle name="Style 26 3 3" xfId="2074"/>
    <cellStyle name="Style 26 3 4" xfId="1864"/>
    <cellStyle name="Style 26 4" xfId="1800"/>
    <cellStyle name="Style 26 4 2" xfId="1928"/>
    <cellStyle name="Style 26 4 3" xfId="2296"/>
    <cellStyle name="Style 26 4 4" xfId="2429"/>
    <cellStyle name="Title 2" xfId="1527"/>
    <cellStyle name="Total 2" xfId="1528"/>
    <cellStyle name="Total 2 2" xfId="1529"/>
    <cellStyle name="Total 2 2 2" xfId="1593"/>
    <cellStyle name="Total 2 2 2 2" xfId="1860"/>
    <cellStyle name="Total 2 2 2 3" xfId="1859"/>
    <cellStyle name="Total 2 2 3" xfId="1708"/>
    <cellStyle name="Total 2 2 3 2" xfId="1742"/>
    <cellStyle name="Total 2 2 3 2 2" xfId="2197"/>
    <cellStyle name="Total 2 2 3 2 3" xfId="2344"/>
    <cellStyle name="Total 2 2 3 3" xfId="2170"/>
    <cellStyle name="Total 2 2 3 4" xfId="2318"/>
    <cellStyle name="Total 2 2 4" xfId="1802"/>
    <cellStyle name="Total 2 2 4 2" xfId="2224"/>
    <cellStyle name="Total 2 2 4 3" xfId="2365"/>
    <cellStyle name="Total 2 2 5" xfId="1910"/>
    <cellStyle name="Total 2 2 6" xfId="2199"/>
    <cellStyle name="Total 2 3" xfId="1530"/>
    <cellStyle name="Total 2 3 2" xfId="1594"/>
    <cellStyle name="Total 2 3 2 2" xfId="2078"/>
    <cellStyle name="Total 2 3 2 3" xfId="1987"/>
    <cellStyle name="Total 2 3 3" xfId="1709"/>
    <cellStyle name="Total 2 3 3 2" xfId="1743"/>
    <cellStyle name="Total 2 3 3 2 2" xfId="2198"/>
    <cellStyle name="Total 2 3 3 2 3" xfId="2345"/>
    <cellStyle name="Total 2 3 3 3" xfId="2171"/>
    <cellStyle name="Total 2 3 3 4" xfId="2319"/>
    <cellStyle name="Total 2 3 4" xfId="1803"/>
    <cellStyle name="Total 2 3 4 2" xfId="2225"/>
    <cellStyle name="Total 2 3 4 3" xfId="2366"/>
    <cellStyle name="Total 2 3 5" xfId="1854"/>
    <cellStyle name="Total 2 3 6" xfId="2282"/>
    <cellStyle name="Total 2 4" xfId="1592"/>
    <cellStyle name="Total 2 4 2" xfId="1853"/>
    <cellStyle name="Total 2 4 3" xfId="2274"/>
    <cellStyle name="Total 2 5" xfId="1707"/>
    <cellStyle name="Total 2 5 2" xfId="1741"/>
    <cellStyle name="Total 2 5 2 2" xfId="2196"/>
    <cellStyle name="Total 2 5 2 3" xfId="2343"/>
    <cellStyle name="Total 2 5 3" xfId="2169"/>
    <cellStyle name="Total 2 5 4" xfId="2317"/>
    <cellStyle name="Total 2 6" xfId="1801"/>
    <cellStyle name="Total 2 6 2" xfId="2223"/>
    <cellStyle name="Total 2 6 3" xfId="2364"/>
    <cellStyle name="Total 2 7" xfId="2042"/>
    <cellStyle name="Total 2 8" xfId="1909"/>
    <cellStyle name="Warning Text 2" xfId="1531"/>
    <cellStyle name="常规 2" xfId="1532"/>
  </cellStyles>
  <dxfs count="26">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ill>
        <patternFill>
          <bgColor rgb="FFBDEDD6"/>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s>
  <tableStyles count="0" defaultTableStyle="TableStyleMedium9" defaultPivotStyle="PivotStyleLight16"/>
  <colors>
    <mruColors>
      <color rgb="FFFFFF99"/>
      <color rgb="FFBDEDD6"/>
      <color rgb="FFB4EAD0"/>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45"/>
  <sheetViews>
    <sheetView showGridLines="0" zoomScale="70" zoomScaleNormal="70" zoomScalePageLayoutView="55" workbookViewId="0">
      <selection activeCell="E21" sqref="E21"/>
    </sheetView>
  </sheetViews>
  <sheetFormatPr defaultRowHeight="23.25"/>
  <cols>
    <col min="1" max="1" width="4.85546875" style="71" customWidth="1"/>
    <col min="2" max="2" width="42.28515625" customWidth="1"/>
    <col min="3" max="4" width="30.7109375" customWidth="1"/>
    <col min="5" max="12" width="29.7109375" customWidth="1"/>
  </cols>
  <sheetData>
    <row r="1" spans="1:12" ht="28.5">
      <c r="B1" s="72"/>
    </row>
    <row r="2" spans="1:12">
      <c r="B2" s="175" t="s">
        <v>403</v>
      </c>
      <c r="C2" s="176"/>
      <c r="D2" s="176"/>
      <c r="E2" s="176"/>
      <c r="F2" s="176"/>
      <c r="G2" s="176"/>
      <c r="H2" s="176"/>
      <c r="I2" s="177"/>
    </row>
    <row r="3" spans="1:12" ht="38.25" customHeight="1">
      <c r="B3" s="181" t="s">
        <v>500</v>
      </c>
      <c r="C3" s="182"/>
      <c r="D3" s="182"/>
      <c r="E3" s="182"/>
      <c r="F3" s="182"/>
      <c r="G3" s="182"/>
      <c r="H3" s="182"/>
      <c r="I3" s="183"/>
    </row>
    <row r="4" spans="1:12" ht="39" customHeight="1">
      <c r="B4" s="181" t="s">
        <v>363</v>
      </c>
      <c r="C4" s="182"/>
      <c r="D4" s="182"/>
      <c r="E4" s="182"/>
      <c r="F4" s="182"/>
      <c r="G4" s="182"/>
      <c r="H4" s="182"/>
      <c r="I4" s="183"/>
    </row>
    <row r="5" spans="1:12" ht="17.45" customHeight="1">
      <c r="B5" s="73"/>
      <c r="C5" s="73"/>
      <c r="D5" s="73"/>
      <c r="E5" s="73"/>
      <c r="F5" s="73"/>
      <c r="G5" s="73"/>
      <c r="H5" s="73"/>
      <c r="I5" s="73"/>
    </row>
    <row r="6" spans="1:12">
      <c r="A6" s="71" t="s">
        <v>364</v>
      </c>
      <c r="B6" s="4" t="s">
        <v>359</v>
      </c>
    </row>
    <row r="8" spans="1:12" ht="32.25" customHeight="1">
      <c r="A8" s="71" t="s">
        <v>365</v>
      </c>
      <c r="B8" s="74" t="s">
        <v>457</v>
      </c>
      <c r="C8" s="117">
        <v>42353</v>
      </c>
      <c r="D8" s="7"/>
      <c r="I8" s="7"/>
    </row>
    <row r="9" spans="1:12" ht="27" customHeight="1">
      <c r="B9" s="75" t="s">
        <v>366</v>
      </c>
      <c r="C9" s="40" t="s">
        <v>571</v>
      </c>
      <c r="D9" s="7"/>
      <c r="I9" s="7"/>
    </row>
    <row r="10" spans="1:12">
      <c r="B10" s="17"/>
      <c r="C10" s="18"/>
      <c r="D10" s="19"/>
      <c r="E10" s="19"/>
      <c r="F10" s="7"/>
      <c r="G10" s="7"/>
      <c r="H10" s="7"/>
      <c r="I10" s="7"/>
    </row>
    <row r="11" spans="1:12" ht="22.15" customHeight="1">
      <c r="A11" s="71" t="s">
        <v>367</v>
      </c>
      <c r="B11" s="171" t="s">
        <v>303</v>
      </c>
      <c r="C11" s="171"/>
      <c r="D11" s="171"/>
      <c r="E11" s="171"/>
      <c r="F11" s="171"/>
      <c r="G11" s="171"/>
      <c r="H11" s="171"/>
      <c r="I11" s="171"/>
      <c r="J11" s="171"/>
      <c r="K11" s="171"/>
      <c r="L11" s="171"/>
    </row>
    <row r="12" spans="1:12">
      <c r="B12" s="23"/>
      <c r="C12" s="23" t="s">
        <v>315</v>
      </c>
      <c r="D12" s="23" t="s">
        <v>316</v>
      </c>
      <c r="E12" s="23" t="s">
        <v>317</v>
      </c>
      <c r="F12" s="23" t="s">
        <v>318</v>
      </c>
      <c r="G12" s="23" t="s">
        <v>319</v>
      </c>
      <c r="H12" s="23" t="s">
        <v>320</v>
      </c>
      <c r="I12" s="14" t="s">
        <v>321</v>
      </c>
      <c r="J12" s="14" t="s">
        <v>461</v>
      </c>
      <c r="K12" s="14" t="s">
        <v>462</v>
      </c>
      <c r="L12" s="14" t="s">
        <v>463</v>
      </c>
    </row>
    <row r="13" spans="1:12" ht="29.45" customHeight="1">
      <c r="B13" s="13" t="s">
        <v>368</v>
      </c>
      <c r="C13" s="16" t="s">
        <v>45</v>
      </c>
      <c r="D13" s="16" t="s">
        <v>77</v>
      </c>
      <c r="E13" s="16" t="s">
        <v>79</v>
      </c>
      <c r="F13" s="16" t="s">
        <v>88</v>
      </c>
      <c r="G13" s="16" t="s">
        <v>91</v>
      </c>
      <c r="H13" s="16" t="s">
        <v>97</v>
      </c>
      <c r="I13" s="16" t="s">
        <v>104</v>
      </c>
      <c r="J13" s="16"/>
      <c r="K13" s="16"/>
      <c r="L13" s="16"/>
    </row>
    <row r="14" spans="1:12">
      <c r="B14" s="13" t="s">
        <v>1</v>
      </c>
      <c r="C14" s="39"/>
      <c r="D14" s="29"/>
      <c r="E14" s="29"/>
      <c r="F14" s="29"/>
      <c r="G14" s="29"/>
      <c r="H14" s="29"/>
      <c r="I14" s="30"/>
      <c r="J14" s="30"/>
      <c r="K14" s="30"/>
      <c r="L14" s="30"/>
    </row>
    <row r="15" spans="1:12">
      <c r="B15" s="13" t="s">
        <v>258</v>
      </c>
      <c r="C15" s="40" t="s">
        <v>524</v>
      </c>
      <c r="D15" s="40" t="s">
        <v>525</v>
      </c>
      <c r="E15" s="40" t="s">
        <v>526</v>
      </c>
      <c r="F15" s="40" t="s">
        <v>527</v>
      </c>
      <c r="G15" s="40" t="s">
        <v>528</v>
      </c>
      <c r="H15" s="40" t="s">
        <v>529</v>
      </c>
      <c r="I15" s="40" t="s">
        <v>530</v>
      </c>
      <c r="J15" s="40"/>
      <c r="K15" s="40"/>
      <c r="L15" s="40"/>
    </row>
    <row r="16" spans="1:12">
      <c r="B16" s="13" t="s">
        <v>0</v>
      </c>
      <c r="C16" s="40" t="s">
        <v>531</v>
      </c>
      <c r="D16" s="40" t="s">
        <v>532</v>
      </c>
      <c r="E16" s="40" t="s">
        <v>533</v>
      </c>
      <c r="F16" s="40" t="s">
        <v>534</v>
      </c>
      <c r="G16" s="40" t="s">
        <v>535</v>
      </c>
      <c r="H16" s="40" t="s">
        <v>532</v>
      </c>
      <c r="I16" s="40" t="s">
        <v>536</v>
      </c>
      <c r="J16" s="40"/>
      <c r="K16" s="40"/>
      <c r="L16" s="40"/>
    </row>
    <row r="17" spans="1:12" ht="28.5">
      <c r="B17" s="13" t="s">
        <v>370</v>
      </c>
      <c r="C17" s="40" t="s">
        <v>537</v>
      </c>
      <c r="D17" s="40" t="s">
        <v>538</v>
      </c>
      <c r="E17" s="40" t="s">
        <v>539</v>
      </c>
      <c r="F17" s="40" t="s">
        <v>540</v>
      </c>
      <c r="G17" s="40" t="s">
        <v>541</v>
      </c>
      <c r="H17" s="40" t="s">
        <v>542</v>
      </c>
      <c r="I17" s="40" t="s">
        <v>543</v>
      </c>
      <c r="J17" s="40"/>
      <c r="K17" s="40"/>
      <c r="L17" s="40"/>
    </row>
    <row r="18" spans="1:12">
      <c r="B18" s="15" t="s">
        <v>404</v>
      </c>
      <c r="C18" s="40" t="s">
        <v>544</v>
      </c>
      <c r="D18" s="40" t="s">
        <v>545</v>
      </c>
      <c r="E18" s="40" t="s">
        <v>546</v>
      </c>
      <c r="F18" s="40" t="s">
        <v>547</v>
      </c>
      <c r="G18" s="40" t="s">
        <v>548</v>
      </c>
      <c r="H18" s="40" t="s">
        <v>549</v>
      </c>
      <c r="I18" s="40" t="s">
        <v>550</v>
      </c>
      <c r="J18" s="40"/>
      <c r="K18" s="40"/>
      <c r="L18" s="40"/>
    </row>
    <row r="19" spans="1:12">
      <c r="B19" s="184"/>
      <c r="C19" s="184"/>
      <c r="D19" s="185"/>
      <c r="E19" s="185"/>
      <c r="F19" s="185"/>
      <c r="G19" s="185"/>
      <c r="H19" s="185"/>
      <c r="I19" s="185"/>
    </row>
    <row r="20" spans="1:12">
      <c r="A20" s="71" t="s">
        <v>369</v>
      </c>
      <c r="B20" s="186" t="s">
        <v>322</v>
      </c>
      <c r="C20" s="187"/>
      <c r="D20" s="47"/>
      <c r="E20" s="46"/>
      <c r="F20" s="46"/>
      <c r="G20" s="46"/>
      <c r="H20" s="46"/>
      <c r="I20" s="46"/>
    </row>
    <row r="21" spans="1:12">
      <c r="B21" s="13" t="s">
        <v>258</v>
      </c>
      <c r="C21" s="144" t="s">
        <v>551</v>
      </c>
      <c r="D21" s="47"/>
      <c r="E21" s="46"/>
      <c r="F21" s="46"/>
      <c r="G21" s="46"/>
      <c r="H21" s="46"/>
      <c r="I21" s="46"/>
    </row>
    <row r="22" spans="1:12">
      <c r="B22" s="13" t="s">
        <v>368</v>
      </c>
      <c r="C22" s="144" t="s">
        <v>552</v>
      </c>
      <c r="D22" s="47"/>
      <c r="E22" s="46"/>
      <c r="F22" s="46"/>
      <c r="G22" s="46"/>
      <c r="H22" s="46"/>
      <c r="I22" s="46"/>
    </row>
    <row r="23" spans="1:12" ht="28.5">
      <c r="B23" s="13" t="s">
        <v>0</v>
      </c>
      <c r="C23" s="144" t="s">
        <v>553</v>
      </c>
      <c r="D23" s="47"/>
      <c r="E23" s="46"/>
      <c r="F23" s="46"/>
      <c r="G23" s="46"/>
      <c r="H23" s="46"/>
      <c r="I23" s="46"/>
    </row>
    <row r="24" spans="1:12" ht="28.5">
      <c r="B24" s="13" t="s">
        <v>370</v>
      </c>
      <c r="C24" s="144" t="s">
        <v>554</v>
      </c>
      <c r="D24" s="47"/>
      <c r="E24" s="46"/>
      <c r="F24" s="46"/>
      <c r="G24" s="46"/>
      <c r="H24" s="46"/>
      <c r="I24" s="46"/>
    </row>
    <row r="25" spans="1:12">
      <c r="B25" s="15" t="s">
        <v>404</v>
      </c>
      <c r="C25" s="144" t="s">
        <v>555</v>
      </c>
      <c r="D25" s="47"/>
      <c r="E25" s="46"/>
      <c r="F25" s="46"/>
      <c r="G25" s="46"/>
      <c r="H25" s="46"/>
      <c r="I25" s="46"/>
    </row>
    <row r="27" spans="1:12" ht="25.5">
      <c r="B27" s="33" t="s">
        <v>453</v>
      </c>
      <c r="C27" s="149">
        <v>42370</v>
      </c>
    </row>
    <row r="29" spans="1:12" ht="30.95" customHeight="1">
      <c r="B29" s="175" t="s">
        <v>357</v>
      </c>
      <c r="C29" s="176"/>
      <c r="D29" s="176"/>
      <c r="E29" s="176"/>
      <c r="F29" s="177"/>
      <c r="I29" s="38"/>
    </row>
    <row r="30" spans="1:12" ht="30.95" customHeight="1">
      <c r="B30" s="36" t="s">
        <v>371</v>
      </c>
      <c r="C30" s="37"/>
      <c r="D30" s="37"/>
      <c r="E30" s="30"/>
      <c r="F30" s="40" t="s">
        <v>296</v>
      </c>
      <c r="G30" s="8"/>
      <c r="I30" s="38"/>
    </row>
    <row r="31" spans="1:12" ht="30.95" customHeight="1">
      <c r="B31" s="36" t="s">
        <v>372</v>
      </c>
      <c r="C31" s="37"/>
      <c r="D31" s="37"/>
      <c r="E31" s="30"/>
      <c r="F31" s="40" t="s">
        <v>296</v>
      </c>
      <c r="G31" s="8"/>
      <c r="I31" s="7"/>
    </row>
    <row r="32" spans="1:12" ht="30.95" customHeight="1">
      <c r="B32" s="36" t="s">
        <v>373</v>
      </c>
      <c r="C32" s="37"/>
      <c r="D32" s="37"/>
      <c r="E32" s="30"/>
      <c r="F32" s="40" t="s">
        <v>296</v>
      </c>
      <c r="G32" s="8"/>
      <c r="I32" s="7"/>
    </row>
    <row r="33" spans="2:7" ht="30.95" customHeight="1">
      <c r="B33" s="178" t="s">
        <v>374</v>
      </c>
      <c r="C33" s="179"/>
      <c r="D33" s="179"/>
      <c r="E33" s="180"/>
      <c r="F33" s="40" t="s">
        <v>296</v>
      </c>
      <c r="G33" s="8"/>
    </row>
    <row r="34" spans="2:7" ht="30.95" customHeight="1">
      <c r="B34" s="178" t="s">
        <v>375</v>
      </c>
      <c r="C34" s="179"/>
      <c r="D34" s="179"/>
      <c r="E34" s="180"/>
      <c r="F34" s="40" t="s">
        <v>296</v>
      </c>
      <c r="G34" s="8"/>
    </row>
    <row r="35" spans="2:7" ht="30.95" customHeight="1">
      <c r="B35" s="178" t="s">
        <v>399</v>
      </c>
      <c r="C35" s="179"/>
      <c r="D35" s="179"/>
      <c r="E35" s="180"/>
      <c r="F35" s="40" t="s">
        <v>296</v>
      </c>
      <c r="G35" s="8"/>
    </row>
    <row r="36" spans="2:7" ht="30.95" customHeight="1">
      <c r="B36" s="168" t="s">
        <v>494</v>
      </c>
      <c r="C36" s="169"/>
      <c r="D36" s="169"/>
      <c r="E36" s="170"/>
      <c r="F36" s="40" t="s">
        <v>456</v>
      </c>
      <c r="G36" s="8"/>
    </row>
    <row r="37" spans="2:7" ht="30.95" customHeight="1"/>
    <row r="38" spans="2:7" ht="30.95" customHeight="1">
      <c r="B38" s="175" t="s">
        <v>413</v>
      </c>
      <c r="C38" s="176"/>
      <c r="D38" s="176"/>
      <c r="E38" s="176"/>
      <c r="F38" s="177"/>
    </row>
    <row r="39" spans="2:7" ht="30.95" customHeight="1">
      <c r="B39" s="161" t="s">
        <v>411</v>
      </c>
      <c r="C39" s="162"/>
      <c r="D39" s="162"/>
      <c r="E39" s="162"/>
      <c r="F39" s="163"/>
    </row>
    <row r="40" spans="2:7" ht="30.95" customHeight="1">
      <c r="B40" s="164" t="s">
        <v>430</v>
      </c>
      <c r="C40" s="165"/>
      <c r="D40" s="165"/>
      <c r="E40" s="166"/>
      <c r="F40" s="40"/>
    </row>
    <row r="41" spans="2:7" ht="30.95" customHeight="1">
      <c r="B41" s="167" t="s">
        <v>410</v>
      </c>
      <c r="C41" s="165"/>
      <c r="D41" s="165"/>
      <c r="E41" s="166"/>
      <c r="F41" s="40"/>
    </row>
    <row r="42" spans="2:7" ht="30.95" customHeight="1">
      <c r="B42" s="164" t="s">
        <v>431</v>
      </c>
      <c r="C42" s="165"/>
      <c r="D42" s="165"/>
      <c r="E42" s="166"/>
      <c r="F42" s="40"/>
    </row>
    <row r="43" spans="2:7" ht="30.95" customHeight="1">
      <c r="B43" s="164" t="s">
        <v>412</v>
      </c>
      <c r="C43" s="165"/>
      <c r="D43" s="165"/>
      <c r="E43" s="166"/>
      <c r="F43" s="40"/>
    </row>
    <row r="44" spans="2:7" ht="30.95" customHeight="1">
      <c r="B44" s="164" t="s">
        <v>501</v>
      </c>
      <c r="C44" s="165"/>
      <c r="D44" s="165"/>
      <c r="E44" s="166"/>
      <c r="F44" s="40"/>
    </row>
    <row r="45" spans="2:7" ht="30.95" customHeight="1">
      <c r="B45" s="164" t="s">
        <v>508</v>
      </c>
      <c r="C45" s="165"/>
      <c r="D45" s="165"/>
      <c r="E45" s="166"/>
      <c r="F45" s="40"/>
    </row>
    <row r="46" spans="2:7" ht="30.95" customHeight="1">
      <c r="B46" s="164" t="s">
        <v>432</v>
      </c>
      <c r="C46" s="165"/>
      <c r="D46" s="165"/>
      <c r="E46" s="166"/>
      <c r="F46" s="40"/>
    </row>
    <row r="47" spans="2:7" ht="30.95" customHeight="1">
      <c r="B47" s="82" t="s">
        <v>433</v>
      </c>
      <c r="C47" s="172"/>
      <c r="D47" s="173"/>
      <c r="E47" s="174"/>
      <c r="F47" s="40"/>
    </row>
    <row r="48" spans="2:7" ht="24.6" customHeight="1">
      <c r="B48" s="8"/>
    </row>
    <row r="60" hidden="1"/>
    <row r="61" hidden="1"/>
    <row r="62" hidden="1"/>
    <row r="63" hidden="1"/>
    <row r="64" hidden="1"/>
    <row r="65" spans="2:5" hidden="1">
      <c r="B65" t="s">
        <v>409</v>
      </c>
      <c r="D65" t="s">
        <v>296</v>
      </c>
      <c r="E65" s="118" t="s">
        <v>455</v>
      </c>
    </row>
    <row r="66" spans="2:5" hidden="1">
      <c r="B66" t="s">
        <v>37</v>
      </c>
      <c r="D66" t="s">
        <v>297</v>
      </c>
      <c r="E66" s="118" t="s">
        <v>456</v>
      </c>
    </row>
    <row r="67" spans="2:5" hidden="1">
      <c r="B67" t="s">
        <v>38</v>
      </c>
    </row>
    <row r="68" spans="2:5" hidden="1">
      <c r="B68" t="s">
        <v>39</v>
      </c>
    </row>
    <row r="69" spans="2:5" hidden="1">
      <c r="B69" t="s">
        <v>40</v>
      </c>
    </row>
    <row r="70" spans="2:5" hidden="1">
      <c r="B70" t="s">
        <v>41</v>
      </c>
    </row>
    <row r="71" spans="2:5" hidden="1">
      <c r="B71" t="s">
        <v>42</v>
      </c>
    </row>
    <row r="72" spans="2:5" hidden="1">
      <c r="B72" t="s">
        <v>43</v>
      </c>
    </row>
    <row r="73" spans="2:5" hidden="1">
      <c r="B73" t="s">
        <v>44</v>
      </c>
    </row>
    <row r="74" spans="2:5" hidden="1">
      <c r="B74" t="s">
        <v>45</v>
      </c>
    </row>
    <row r="75" spans="2:5" hidden="1">
      <c r="B75" t="s">
        <v>46</v>
      </c>
    </row>
    <row r="76" spans="2:5" hidden="1">
      <c r="B76" t="s">
        <v>47</v>
      </c>
    </row>
    <row r="77" spans="2:5" hidden="1">
      <c r="B77" t="s">
        <v>48</v>
      </c>
    </row>
    <row r="78" spans="2:5" hidden="1">
      <c r="B78" t="s">
        <v>49</v>
      </c>
    </row>
    <row r="79" spans="2:5" hidden="1">
      <c r="B79" t="s">
        <v>50</v>
      </c>
    </row>
    <row r="80" spans="2:5" hidden="1">
      <c r="B80" t="s">
        <v>51</v>
      </c>
    </row>
    <row r="81" spans="2:2" hidden="1">
      <c r="B81" t="s">
        <v>52</v>
      </c>
    </row>
    <row r="82" spans="2:2" hidden="1">
      <c r="B82" t="s">
        <v>53</v>
      </c>
    </row>
    <row r="83" spans="2:2" hidden="1">
      <c r="B83" t="s">
        <v>54</v>
      </c>
    </row>
    <row r="84" spans="2:2" hidden="1">
      <c r="B84" t="s">
        <v>55</v>
      </c>
    </row>
    <row r="85" spans="2:2" hidden="1">
      <c r="B85" t="s">
        <v>56</v>
      </c>
    </row>
    <row r="86" spans="2:2" hidden="1">
      <c r="B86" t="s">
        <v>57</v>
      </c>
    </row>
    <row r="87" spans="2:2" hidden="1">
      <c r="B87" t="s">
        <v>58</v>
      </c>
    </row>
    <row r="88" spans="2:2" hidden="1">
      <c r="B88" t="s">
        <v>59</v>
      </c>
    </row>
    <row r="89" spans="2:2" hidden="1">
      <c r="B89" t="s">
        <v>60</v>
      </c>
    </row>
    <row r="90" spans="2:2" hidden="1">
      <c r="B90" t="s">
        <v>61</v>
      </c>
    </row>
    <row r="91" spans="2:2" hidden="1">
      <c r="B91" t="s">
        <v>62</v>
      </c>
    </row>
    <row r="92" spans="2:2" hidden="1">
      <c r="B92" t="s">
        <v>63</v>
      </c>
    </row>
    <row r="93" spans="2:2" hidden="1">
      <c r="B93" t="s">
        <v>64</v>
      </c>
    </row>
    <row r="94" spans="2:2" hidden="1">
      <c r="B94" t="s">
        <v>65</v>
      </c>
    </row>
    <row r="95" spans="2:2" hidden="1">
      <c r="B95" t="s">
        <v>66</v>
      </c>
    </row>
    <row r="96" spans="2:2" hidden="1">
      <c r="B96" t="s">
        <v>67</v>
      </c>
    </row>
    <row r="97" spans="2:2" hidden="1">
      <c r="B97" t="s">
        <v>68</v>
      </c>
    </row>
    <row r="98" spans="2:2" hidden="1">
      <c r="B98" t="s">
        <v>69</v>
      </c>
    </row>
    <row r="99" spans="2:2" hidden="1">
      <c r="B99" t="s">
        <v>70</v>
      </c>
    </row>
    <row r="100" spans="2:2" hidden="1">
      <c r="B100" t="s">
        <v>71</v>
      </c>
    </row>
    <row r="101" spans="2:2" hidden="1">
      <c r="B101" t="s">
        <v>72</v>
      </c>
    </row>
    <row r="102" spans="2:2" hidden="1">
      <c r="B102" t="s">
        <v>73</v>
      </c>
    </row>
    <row r="103" spans="2:2" hidden="1">
      <c r="B103" t="s">
        <v>74</v>
      </c>
    </row>
    <row r="104" spans="2:2" hidden="1">
      <c r="B104" t="s">
        <v>75</v>
      </c>
    </row>
    <row r="105" spans="2:2" hidden="1">
      <c r="B105" t="s">
        <v>76</v>
      </c>
    </row>
    <row r="106" spans="2:2" hidden="1">
      <c r="B106" t="s">
        <v>77</v>
      </c>
    </row>
    <row r="107" spans="2:2" hidden="1">
      <c r="B107" t="s">
        <v>78</v>
      </c>
    </row>
    <row r="108" spans="2:2" hidden="1">
      <c r="B108" t="s">
        <v>79</v>
      </c>
    </row>
    <row r="109" spans="2:2" hidden="1">
      <c r="B109" t="s">
        <v>80</v>
      </c>
    </row>
    <row r="110" spans="2:2" hidden="1">
      <c r="B110" t="s">
        <v>81</v>
      </c>
    </row>
    <row r="111" spans="2:2" hidden="1">
      <c r="B111" t="s">
        <v>82</v>
      </c>
    </row>
    <row r="112" spans="2:2" hidden="1">
      <c r="B112" t="s">
        <v>83</v>
      </c>
    </row>
    <row r="113" spans="2:2" hidden="1">
      <c r="B113" t="s">
        <v>84</v>
      </c>
    </row>
    <row r="114" spans="2:2" hidden="1">
      <c r="B114" t="s">
        <v>85</v>
      </c>
    </row>
    <row r="115" spans="2:2" hidden="1">
      <c r="B115" t="s">
        <v>86</v>
      </c>
    </row>
    <row r="116" spans="2:2" hidden="1">
      <c r="B116" t="s">
        <v>87</v>
      </c>
    </row>
    <row r="117" spans="2:2" hidden="1">
      <c r="B117" t="s">
        <v>88</v>
      </c>
    </row>
    <row r="118" spans="2:2" hidden="1">
      <c r="B118" t="s">
        <v>89</v>
      </c>
    </row>
    <row r="119" spans="2:2" hidden="1">
      <c r="B119" t="s">
        <v>90</v>
      </c>
    </row>
    <row r="120" spans="2:2" hidden="1">
      <c r="B120" t="s">
        <v>91</v>
      </c>
    </row>
    <row r="121" spans="2:2" hidden="1">
      <c r="B121" t="s">
        <v>92</v>
      </c>
    </row>
    <row r="122" spans="2:2" hidden="1">
      <c r="B122" t="s">
        <v>93</v>
      </c>
    </row>
    <row r="123" spans="2:2" hidden="1">
      <c r="B123" t="s">
        <v>94</v>
      </c>
    </row>
    <row r="124" spans="2:2" hidden="1">
      <c r="B124" t="s">
        <v>95</v>
      </c>
    </row>
    <row r="125" spans="2:2" hidden="1">
      <c r="B125" t="s">
        <v>96</v>
      </c>
    </row>
    <row r="126" spans="2:2" hidden="1">
      <c r="B126" t="s">
        <v>97</v>
      </c>
    </row>
    <row r="127" spans="2:2" hidden="1">
      <c r="B127" t="s">
        <v>98</v>
      </c>
    </row>
    <row r="128" spans="2:2" hidden="1">
      <c r="B128" t="s">
        <v>99</v>
      </c>
    </row>
    <row r="129" spans="2:2" hidden="1">
      <c r="B129" t="s">
        <v>100</v>
      </c>
    </row>
    <row r="130" spans="2:2" hidden="1">
      <c r="B130" t="s">
        <v>101</v>
      </c>
    </row>
    <row r="131" spans="2:2" hidden="1">
      <c r="B131" t="s">
        <v>102</v>
      </c>
    </row>
    <row r="132" spans="2:2" hidden="1">
      <c r="B132" t="s">
        <v>103</v>
      </c>
    </row>
    <row r="133" spans="2:2" hidden="1">
      <c r="B133" t="s">
        <v>104</v>
      </c>
    </row>
    <row r="134" spans="2:2" hidden="1">
      <c r="B134" t="s">
        <v>105</v>
      </c>
    </row>
    <row r="135" spans="2:2" hidden="1">
      <c r="B135" t="s">
        <v>106</v>
      </c>
    </row>
    <row r="136" spans="2:2" hidden="1">
      <c r="B136" t="s">
        <v>107</v>
      </c>
    </row>
    <row r="137" spans="2:2" hidden="1">
      <c r="B137" t="s">
        <v>108</v>
      </c>
    </row>
    <row r="138" spans="2:2" hidden="1">
      <c r="B138" t="s">
        <v>109</v>
      </c>
    </row>
    <row r="139" spans="2:2" hidden="1">
      <c r="B139" t="s">
        <v>110</v>
      </c>
    </row>
    <row r="140" spans="2:2" hidden="1">
      <c r="B140" t="s">
        <v>111</v>
      </c>
    </row>
    <row r="141" spans="2:2" hidden="1">
      <c r="B141" t="s">
        <v>112</v>
      </c>
    </row>
    <row r="142" spans="2:2" hidden="1"/>
    <row r="143" spans="2:2" hidden="1"/>
    <row r="144" spans="2:2" hidden="1"/>
    <row r="145" hidden="1"/>
  </sheetData>
  <sheetProtection password="F265" sheet="1" objects="1" scenarios="1"/>
  <dataConsolidate/>
  <mergeCells count="21">
    <mergeCell ref="B11:L11"/>
    <mergeCell ref="B46:E46"/>
    <mergeCell ref="C47:E47"/>
    <mergeCell ref="B2:I2"/>
    <mergeCell ref="B33:E33"/>
    <mergeCell ref="B34:E34"/>
    <mergeCell ref="B35:E35"/>
    <mergeCell ref="B3:I3"/>
    <mergeCell ref="B4:I4"/>
    <mergeCell ref="B19:I19"/>
    <mergeCell ref="B20:C20"/>
    <mergeCell ref="B29:F29"/>
    <mergeCell ref="B38:F38"/>
    <mergeCell ref="B43:E43"/>
    <mergeCell ref="B44:E44"/>
    <mergeCell ref="B45:E45"/>
    <mergeCell ref="B39:F39"/>
    <mergeCell ref="B40:E40"/>
    <mergeCell ref="B41:E41"/>
    <mergeCell ref="B42:E42"/>
    <mergeCell ref="B36:E36"/>
  </mergeCells>
  <conditionalFormatting sqref="F30:F36">
    <cfRule type="cellIs" dxfId="25" priority="8" operator="equal">
      <formula>"Yes"</formula>
    </cfRule>
    <cfRule type="cellIs" dxfId="24" priority="9" operator="equal">
      <formula>"No"</formula>
    </cfRule>
  </conditionalFormatting>
  <conditionalFormatting sqref="F30:F36">
    <cfRule type="cellIs" dxfId="23" priority="4" operator="equal">
      <formula>"Yes"</formula>
    </cfRule>
    <cfRule type="cellIs" dxfId="22" priority="5" operator="equal">
      <formula>"No"</formula>
    </cfRule>
  </conditionalFormatting>
  <conditionalFormatting sqref="F36">
    <cfRule type="cellIs" dxfId="21" priority="3" operator="equal">
      <formula>$E$65</formula>
    </cfRule>
    <cfRule type="cellIs" dxfId="20" priority="1" operator="equal">
      <formula>$E$66</formula>
    </cfRule>
  </conditionalFormatting>
  <dataValidations xWindow="687" yWindow="785" count="24">
    <dataValidation allowBlank="1" showInputMessage="1" showErrorMessage="1" promptTitle="Criteria" prompt="Input Primary Contact information for CDM Plan" sqref="B20:C20"/>
    <dataValidation allowBlank="1" showInputMessage="1" showErrorMessage="1" promptTitle="Criteria" prompt="Input company representative contact information for Distributor(s)" sqref="B14"/>
    <dataValidation allowBlank="1" showInputMessage="1" showErrorMessage="1" promptTitle="Criteria" prompt="Enter date of CDM Plan Submission" sqref="C8"/>
    <dataValidation allowBlank="1" showInputMessage="1" showErrorMessage="1" promptTitle="Criteria" prompt="Input estimated start date of CDM Plan.  Note it should be on or before the earliest program start date in CDM Plan Milestone tab." sqref="C27"/>
    <dataValidation type="list" allowBlank="1" showInputMessage="1" showErrorMessage="1" promptTitle="Criteria" prompt="Confirm CDM Plan includes all admin and incentive costs for approved Province-wide Programs, approved local and/or regional programs, and applicable program support services.  Excludes all costs funded under the 2011-2014/15 CDM framework and LDC pilots." sqref="F35">
      <formula1>$D$65:$D$66</formula1>
    </dataValidation>
    <dataValidation type="list" allowBlank="1" showInputMessage="1" showErrorMessage="1" promptTitle="Criteria" prompt="Confirm CDM Plan includes savings from approved Province-wide programs, approved local and/or regional programs or pilots, proposed local and/or regional programs or pilots, and 2011-2014/15 CDM Programs with in-service dates after January 1 2015." sqref="F34">
      <formula1>$D$65:$D$66</formula1>
    </dataValidation>
    <dataValidation type="list" allowBlank="1" showInputMessage="1" showErrorMessage="1" promptTitle="Criteria" prompt="Confirm CDM Plan includes Programs available for all of the following customer segments which are found in the LDC's service area: Residential, Low Income, Small Business, Commercial (incl. multi-family), Agricultural, Institutional, Industrial." sqref="F33">
      <formula1>$D$65:$D$66</formula1>
    </dataValidation>
    <dataValidation type="list" allowBlank="1" showInputMessage="1" showErrorMessage="1" promptTitle="Criteria" prompt="Confirm that the LDC(s) have signed the Energy Conservation Agreement prior to the submission of the CDM Plan" sqref="F30">
      <formula1>$D$65:$D$66</formula1>
    </dataValidation>
    <dataValidation type="list" allowBlank="1" showInputMessage="1" showErrorMessage="1" promptTitle="Criteria" prompt="Confirm Cost Effectiveness Tool is enclosed in CDM Plan submission" sqref="F31">
      <formula1>$D$65:$D$66</formula1>
    </dataValidation>
    <dataValidation type="list" allowBlank="1" showInputMessage="1" showErrorMessage="1" promptTitle="Criteria" prompt="Confirm Achievable Potential Tool enclosed with CDM Plan Submission" sqref="F32">
      <formula1>$D$65:$D$66</formula1>
    </dataValidation>
    <dataValidation allowBlank="1" showInputMessage="1" showErrorMessage="1" promptTitle="Criteria" prompt="Input CDM Plan version as &quot;Initial Submission&quot; or for subsequent submissions as &quot;Amendment No. X&quot;" sqref="C9"/>
    <dataValidation type="list" allowBlank="1" showInputMessage="1" showErrorMessage="1" promptTitle="Criteria" prompt="Select LDC Name from drop down list" sqref="C13">
      <formula1>$B$65:$B$141</formula1>
    </dataValidation>
    <dataValidation type="list" allowBlank="1" showInputMessage="1" showErrorMessage="1" promptTitle="Criteria" prompt="For LDCs submitting Joint CDM Plan, select LDC name from drop down list" sqref="D13:L13">
      <formula1>$B$65:$B$141</formula1>
    </dataValidation>
    <dataValidation type="list" allowBlank="1" showInputMessage="1" showErrorMessage="1" promptTitle="Note" prompt="LDCs may amend CDM Plan once per calendar year of the term [ECA, Schedule B, section 2(a)]" sqref="F40">
      <formula1>$D$65</formula1>
    </dataValidation>
    <dataValidation allowBlank="1" showInputMessage="1" showErrorMessage="1" promptTitle="Note" prompt="LDC may submit a proposed amendment to the OPA to amend the CDM Plan in any circumstance outlined in Schedule B - Amendment Process, section 2.  Select all reasons for CDM Plan amendment." sqref="B39:F39"/>
    <dataValidation type="list" allowBlank="1" showInputMessage="1" showErrorMessage="1" promptTitle="Note" prompt="As a result of a request for an adjustment to CDM Plan Budget [ECA, Schedule B, section 2(b)]" sqref="F41">
      <formula1>$D$65</formula1>
    </dataValidation>
    <dataValidation type="list" allowBlank="1" showInputMessage="1" showErrorMessage="1" promptTitle="Note" prompt="As a result of an amendment to the ECA or any Rules which impacts the CDM Plan [ECA, Schedule B, section 2(c)]" sqref="F42">
      <formula1>$D$65</formula1>
    </dataValidation>
    <dataValidation type="list" allowBlank="1" showInputMessage="1" showErrorMessage="1" promptTitle="Note" prompt="LDC actual spending exceeds (or expected to exceed) the CDM Plan Budget allocated to a given year [ECA, Schedule B, section 2(d)]" sqref="F43">
      <formula1>$D$65</formula1>
    </dataValidation>
    <dataValidation type="list" allowBlank="1" showInputMessage="1" showErrorMessage="1" promptTitle="Note" prompt="Result of reallocation of CDM Plan Budget or CDM Plan Target  [ECA, section 2.5 and ECA, Schedule B, section 2(d)] " sqref="F44">
      <formula1>$D$65</formula1>
    </dataValidation>
    <dataValidation type="list" allowBlank="1" showInputMessage="1" showErrorMessage="1" promptTitle="Note" prompt="As a result of a remedy triggered as per the ECA [ECA, Schedule B, section 2(f)]" sqref="F45">
      <formula1>$D$65</formula1>
    </dataValidation>
    <dataValidation type="list" allowBlank="1" showInputMessage="1" showErrorMessage="1" promptTitle="Note" prompt="Other reason(s) for CDM Plan Amendment" sqref="F47">
      <formula1>$D$65</formula1>
    </dataValidation>
    <dataValidation type="list" allowBlank="1" showInputMessage="1" showErrorMessage="1" promptTitle="Note" prompt="As a result of changing program funding type (e.g., full cost recovery to pay for performance) [ECA, section 4.1]" sqref="F46">
      <formula1>$D$65</formula1>
    </dataValidation>
    <dataValidation allowBlank="1" showInputMessage="1" showErrorMessage="1" promptTitle="Criteria" prompt="Specify other reason for CDM Plan Amendment" sqref="C47:E47"/>
    <dataValidation type="list" allowBlank="1" showInputMessage="1" showErrorMessage="1" promptTitle="Criteria" prompt="Select Invoicing Frequency" sqref="F36">
      <formula1>$E$65:$E$66</formula1>
    </dataValidation>
  </dataValidations>
  <printOptions horizontalCentered="1" verticalCentered="1"/>
  <pageMargins left="0.70866141732283505" right="0.70866141732283505" top="0.51" bottom="0.56000000000000005" header="0.23" footer="0.19"/>
  <pageSetup paperSize="5" scale="41" orientation="landscape" copies="3" r:id="rId1"/>
  <headerFooter>
    <oddHeader>&amp;L&amp;"Times New Roman,Regular"&amp;12Conservation First Framework LDC Tool Kit&amp;R&amp;"Times New Roman,Regular"&amp;12Final v2 - Janurary 23, 2015</oddHeader>
    <oddFooter>&amp;L&amp;G&amp;C&amp;"Times New Roman,Regular"&amp;12CDM Plan Template&amp;R&amp;"Times New Roman,Regular"&amp;12&amp;A
Page &amp;P of &amp;N</oddFooter>
  </headerFooter>
  <ignoredErrors>
    <ignoredError sqref="A8 A11 A20" numberStoredAsText="1"/>
  </ignoredError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C12"/>
  <sheetViews>
    <sheetView zoomScale="80" zoomScaleNormal="80" workbookViewId="0">
      <selection activeCell="C10" sqref="C10"/>
    </sheetView>
  </sheetViews>
  <sheetFormatPr defaultColWidth="9.140625" defaultRowHeight="15"/>
  <cols>
    <col min="1" max="1" width="5" style="7" customWidth="1"/>
    <col min="2" max="2" width="35.28515625" style="7" customWidth="1"/>
    <col min="3" max="3" width="103.28515625" style="7" customWidth="1"/>
    <col min="4" max="16384" width="9.140625" style="7"/>
  </cols>
  <sheetData>
    <row r="1" spans="1:3" ht="23.25">
      <c r="A1" s="77" t="s">
        <v>377</v>
      </c>
      <c r="B1" s="76" t="s">
        <v>358</v>
      </c>
    </row>
    <row r="3" spans="1:3" ht="18.75">
      <c r="B3" s="175" t="s">
        <v>378</v>
      </c>
      <c r="C3" s="176"/>
    </row>
    <row r="4" spans="1:3" ht="28.9" customHeight="1">
      <c r="B4" s="188" t="s">
        <v>435</v>
      </c>
      <c r="C4" s="189"/>
    </row>
    <row r="6" spans="1:3" ht="18.75">
      <c r="B6" s="175" t="s">
        <v>434</v>
      </c>
      <c r="C6" s="176"/>
    </row>
    <row r="7" spans="1:3" ht="69" customHeight="1">
      <c r="B7" s="190" t="s">
        <v>502</v>
      </c>
      <c r="C7" s="191"/>
    </row>
    <row r="8" spans="1:3" ht="21" customHeight="1">
      <c r="B8" s="33" t="s">
        <v>376</v>
      </c>
      <c r="C8" s="40"/>
    </row>
    <row r="9" spans="1:3" ht="26.45" customHeight="1">
      <c r="B9" s="33" t="s">
        <v>1</v>
      </c>
      <c r="C9" s="40"/>
    </row>
    <row r="10" spans="1:3" ht="31.15" customHeight="1">
      <c r="B10" s="33" t="s">
        <v>334</v>
      </c>
      <c r="C10" s="40"/>
    </row>
    <row r="11" spans="1:3" ht="22.15" customHeight="1">
      <c r="B11" s="33"/>
      <c r="C11" s="89" t="s">
        <v>379</v>
      </c>
    </row>
    <row r="12" spans="1:3" ht="21" customHeight="1">
      <c r="B12" s="33" t="s">
        <v>452</v>
      </c>
      <c r="C12" s="137"/>
    </row>
  </sheetData>
  <sheetProtection password="F265" sheet="1" objects="1" scenarios="1"/>
  <mergeCells count="4">
    <mergeCell ref="B3:C3"/>
    <mergeCell ref="B4:C4"/>
    <mergeCell ref="B6:C6"/>
    <mergeCell ref="B7:C7"/>
  </mergeCells>
  <printOptions horizontalCentered="1" verticalCentered="1"/>
  <pageMargins left="0.70866141732283505" right="0.70866141732283505" top="0.74803149606299202" bottom="0.74803149606299202" header="0.31496062992126" footer="0.31496062992126"/>
  <pageSetup paperSize="5" orientation="landscape" r:id="rId1"/>
  <headerFooter>
    <oddHeader>&amp;L&amp;"Times New Roman,Regular"&amp;12Conservation First Framework LDC Tool Kit&amp;R&amp;"Times New Roman,Regular"&amp;12Final v2 - January 23, 2015</oddHeader>
    <oddFooter>&amp;L&amp;G&amp;C&amp;"Times New Roman,Regular"&amp;12CDM Plan Template&amp;R&amp;"Times New Roman,Regular"&amp;12&amp;A
Page &amp;P of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W21"/>
  <sheetViews>
    <sheetView showGridLines="0" topLeftCell="D1" zoomScale="70" zoomScaleNormal="70" workbookViewId="0">
      <selection activeCell="F29" sqref="F29"/>
    </sheetView>
  </sheetViews>
  <sheetFormatPr defaultColWidth="9.140625" defaultRowHeight="15"/>
  <cols>
    <col min="1" max="1" width="3.85546875" style="3" customWidth="1"/>
    <col min="2" max="2" width="3" style="3" customWidth="1"/>
    <col min="3" max="3" width="52.28515625" style="3" customWidth="1"/>
    <col min="4" max="4" width="20" style="3" customWidth="1"/>
    <col min="5" max="5" width="15.7109375" style="3" customWidth="1"/>
    <col min="6" max="6" width="15.85546875" style="3" customWidth="1"/>
    <col min="7" max="7" width="15.7109375" style="3" customWidth="1"/>
    <col min="8" max="8" width="16.140625" style="3" customWidth="1"/>
    <col min="9" max="10" width="15.7109375" style="3" customWidth="1"/>
    <col min="11" max="14" width="16.140625" style="3" customWidth="1"/>
    <col min="15" max="16384" width="9.140625" style="3"/>
  </cols>
  <sheetData>
    <row r="1" spans="1:18" ht="23.25">
      <c r="A1" s="4" t="s">
        <v>390</v>
      </c>
      <c r="B1" s="4" t="s">
        <v>2</v>
      </c>
    </row>
    <row r="2" spans="1:18" ht="13.15" customHeight="1">
      <c r="C2" s="4"/>
    </row>
    <row r="3" spans="1:18" ht="22.15" customHeight="1">
      <c r="B3" s="194" t="s">
        <v>304</v>
      </c>
      <c r="C3" s="195"/>
      <c r="D3" s="195"/>
      <c r="E3" s="195"/>
      <c r="F3" s="195"/>
      <c r="G3" s="195"/>
      <c r="H3" s="195"/>
      <c r="I3" s="195"/>
      <c r="J3" s="195"/>
      <c r="K3" s="195"/>
      <c r="L3" s="195"/>
      <c r="M3" s="195"/>
      <c r="N3" s="195"/>
    </row>
    <row r="4" spans="1:18" ht="44.25" customHeight="1">
      <c r="B4" s="192"/>
      <c r="C4" s="193"/>
      <c r="D4" s="23" t="s">
        <v>310</v>
      </c>
      <c r="E4" s="23" t="s">
        <v>315</v>
      </c>
      <c r="F4" s="23" t="s">
        <v>316</v>
      </c>
      <c r="G4" s="23" t="s">
        <v>317</v>
      </c>
      <c r="H4" s="23" t="s">
        <v>318</v>
      </c>
      <c r="I4" s="23" t="s">
        <v>319</v>
      </c>
      <c r="J4" s="23" t="s">
        <v>320</v>
      </c>
      <c r="K4" s="14" t="s">
        <v>321</v>
      </c>
      <c r="L4" s="14" t="s">
        <v>461</v>
      </c>
      <c r="M4" s="14" t="s">
        <v>462</v>
      </c>
      <c r="N4" s="14" t="s">
        <v>463</v>
      </c>
    </row>
    <row r="5" spans="1:18" ht="59.25" customHeight="1">
      <c r="B5" s="90" t="s">
        <v>5</v>
      </c>
      <c r="C5" s="91" t="s">
        <v>382</v>
      </c>
      <c r="D5" s="58">
        <f>SUM(E5:K5)</f>
        <v>69540</v>
      </c>
      <c r="E5" s="64">
        <v>8730</v>
      </c>
      <c r="F5" s="64">
        <v>15770</v>
      </c>
      <c r="G5" s="64">
        <v>10830</v>
      </c>
      <c r="H5" s="64">
        <v>14150</v>
      </c>
      <c r="I5" s="64">
        <v>8720</v>
      </c>
      <c r="J5" s="64">
        <v>5020</v>
      </c>
      <c r="K5" s="64">
        <v>6320</v>
      </c>
      <c r="L5" s="64"/>
      <c r="M5" s="64"/>
      <c r="N5" s="64"/>
    </row>
    <row r="6" spans="1:18" ht="29.45" customHeight="1">
      <c r="B6" s="90" t="s">
        <v>6</v>
      </c>
      <c r="C6" s="92" t="s">
        <v>436</v>
      </c>
      <c r="D6" s="58">
        <f>SUM(E6:K6)</f>
        <v>69759.751406039184</v>
      </c>
      <c r="E6" s="59">
        <f>'D. CDM Plan Milestone LDC 1'!$AA$80</f>
        <v>8729.8451029679418</v>
      </c>
      <c r="F6" s="59">
        <f>'D. CDM Plan Milestone LDC 2'!$AA$80</f>
        <v>15832.919455507146</v>
      </c>
      <c r="G6" s="59">
        <f>'D. CDM Plan Milestone LDC 3'!$AA$80</f>
        <v>10829.999961534797</v>
      </c>
      <c r="H6" s="59">
        <f>'D. CDM Plan Milestone LDC 4'!$AA$80</f>
        <v>14301.697994554041</v>
      </c>
      <c r="I6" s="59">
        <f>'D. CDM Plan Milestone LDC 5'!$AA$80</f>
        <v>8724.9472862735274</v>
      </c>
      <c r="J6" s="59">
        <f>'D. CDM Plan Milestone LDC 6'!$AA$80</f>
        <v>5020.4950599007625</v>
      </c>
      <c r="K6" s="59">
        <f>'D.CDM Plan Milestone LDC 7'!$AA$80</f>
        <v>6319.8465453009576</v>
      </c>
      <c r="L6" s="59">
        <f>'D. CDM Plan Milestone LDC 8'!$AA$80</f>
        <v>0</v>
      </c>
      <c r="M6" s="59">
        <f>'D. CDM Plan Milestone LDC 9'!$AA$80</f>
        <v>0</v>
      </c>
      <c r="N6" s="59">
        <f>'D. CDM Plan Milestone LDC 10'!$AA$80</f>
        <v>0</v>
      </c>
      <c r="O6" s="9"/>
      <c r="P6" s="9"/>
      <c r="Q6" s="9"/>
      <c r="R6" s="9"/>
    </row>
    <row r="7" spans="1:18" ht="34.15" customHeight="1">
      <c r="B7" s="90" t="s">
        <v>7</v>
      </c>
      <c r="C7" s="92" t="s">
        <v>380</v>
      </c>
      <c r="D7" s="60">
        <f>SUM(E7:K7)</f>
        <v>18243667</v>
      </c>
      <c r="E7" s="62">
        <v>2252724</v>
      </c>
      <c r="F7" s="62">
        <v>4142391</v>
      </c>
      <c r="G7" s="62">
        <v>2739690</v>
      </c>
      <c r="H7" s="62">
        <v>3705603</v>
      </c>
      <c r="I7" s="62">
        <v>2282373</v>
      </c>
      <c r="J7" s="62">
        <v>1306239</v>
      </c>
      <c r="K7" s="62">
        <v>1814647</v>
      </c>
      <c r="L7" s="62"/>
      <c r="M7" s="62"/>
      <c r="N7" s="62"/>
      <c r="O7" s="9"/>
      <c r="P7" s="9"/>
      <c r="Q7" s="9"/>
      <c r="R7" s="9"/>
    </row>
    <row r="8" spans="1:18" ht="34.15" customHeight="1">
      <c r="B8" s="93" t="s">
        <v>8</v>
      </c>
      <c r="C8" s="94" t="s">
        <v>330</v>
      </c>
      <c r="D8" s="60">
        <f>SUM(E8:K8)</f>
        <v>18243667.102645207</v>
      </c>
      <c r="E8" s="61">
        <f>'D. CDM Plan Milestone LDC 1'!$Z$80</f>
        <v>2252723.5474546002</v>
      </c>
      <c r="F8" s="59">
        <f>'D. CDM Plan Milestone LDC 2'!$Z$80</f>
        <v>4142391.3091962985</v>
      </c>
      <c r="G8" s="59">
        <f>'D. CDM Plan Milestone LDC 3'!$Z$80</f>
        <v>2739690.0644305819</v>
      </c>
      <c r="H8" s="59">
        <f>'D. CDM Plan Milestone LDC 4'!$Z$80</f>
        <v>3705603.3662761487</v>
      </c>
      <c r="I8" s="59">
        <f>'D. CDM Plan Milestone LDC 5'!$Z$80</f>
        <v>2282372.8984671114</v>
      </c>
      <c r="J8" s="59">
        <f>'D. CDM Plan Milestone LDC 6'!$Z$80</f>
        <v>1306238.891184049</v>
      </c>
      <c r="K8" s="59">
        <f>'D.CDM Plan Milestone LDC 7'!$Z$80</f>
        <v>1814647.0256364183</v>
      </c>
      <c r="L8" s="59">
        <f>'D. CDM Plan Milestone LDC 8'!$Z$80</f>
        <v>0</v>
      </c>
      <c r="M8" s="59">
        <f>'D. CDM Plan Milestone LDC 9'!$Z$80</f>
        <v>0</v>
      </c>
      <c r="N8" s="59">
        <f>'D. CDM Plan Milestone LDC 10'!$Z$80</f>
        <v>0</v>
      </c>
      <c r="O8" s="9"/>
      <c r="P8" s="9"/>
      <c r="Q8" s="9"/>
      <c r="R8" s="9"/>
    </row>
    <row r="9" spans="1:18" ht="30.6" customHeight="1">
      <c r="B9" s="202" t="s">
        <v>9</v>
      </c>
      <c r="C9" s="205" t="s">
        <v>381</v>
      </c>
      <c r="D9" s="208" t="s">
        <v>3</v>
      </c>
      <c r="E9" s="199" t="s">
        <v>406</v>
      </c>
      <c r="F9" s="200"/>
      <c r="G9" s="201"/>
      <c r="H9" s="199" t="s">
        <v>405</v>
      </c>
      <c r="I9" s="200"/>
      <c r="J9" s="201"/>
      <c r="K9" s="95" t="s">
        <v>253</v>
      </c>
      <c r="L9" s="83"/>
      <c r="M9" s="84"/>
      <c r="N9" s="9"/>
      <c r="O9" s="9"/>
      <c r="P9" s="9"/>
      <c r="Q9" s="9"/>
      <c r="R9" s="9"/>
    </row>
    <row r="10" spans="1:18" ht="17.45" customHeight="1">
      <c r="B10" s="203"/>
      <c r="C10" s="206"/>
      <c r="D10" s="209"/>
      <c r="E10" s="96" t="s">
        <v>35</v>
      </c>
      <c r="F10" s="96" t="s">
        <v>132</v>
      </c>
      <c r="G10" s="96" t="s">
        <v>4</v>
      </c>
      <c r="H10" s="96" t="s">
        <v>35</v>
      </c>
      <c r="I10" s="96" t="s">
        <v>132</v>
      </c>
      <c r="J10" s="96" t="s">
        <v>4</v>
      </c>
      <c r="K10" s="97" t="s">
        <v>254</v>
      </c>
      <c r="L10" s="83"/>
      <c r="M10" s="84"/>
      <c r="N10" s="9"/>
      <c r="O10" s="9"/>
      <c r="P10" s="9"/>
      <c r="Q10" s="9"/>
      <c r="R10" s="9"/>
    </row>
    <row r="11" spans="1:18">
      <c r="B11" s="203"/>
      <c r="C11" s="206"/>
      <c r="D11" s="98">
        <v>2015</v>
      </c>
      <c r="E11" s="62">
        <v>9285392.6118867323</v>
      </c>
      <c r="F11" s="62">
        <v>3664702.9042252433</v>
      </c>
      <c r="G11" s="20">
        <f>IF(E11="","",E11/F11)</f>
        <v>2.5337368006506278</v>
      </c>
      <c r="H11" s="62">
        <v>7940473.3704409776</v>
      </c>
      <c r="I11" s="62">
        <v>0.9206249999999998</v>
      </c>
      <c r="J11" s="20">
        <f>IF(H11="","",H11/I11)</f>
        <v>8625089.8796371799</v>
      </c>
      <c r="K11" s="67">
        <v>4.9841968054382121E-9</v>
      </c>
      <c r="L11" s="85" t="str">
        <f>IF(OR(G11&lt;1,J11&lt;1),"CDM Plan does not pass Annual Cost Effectiveness test","")</f>
        <v/>
      </c>
      <c r="M11" s="83"/>
    </row>
    <row r="12" spans="1:18">
      <c r="B12" s="203"/>
      <c r="C12" s="206"/>
      <c r="D12" s="98">
        <v>2016</v>
      </c>
      <c r="E12" s="62">
        <v>7439227.2432624595</v>
      </c>
      <c r="F12" s="62">
        <v>4720237.0914050108</v>
      </c>
      <c r="G12" s="20">
        <f t="shared" ref="G12:G16" si="0">IF(E12="","",E12/F12)</f>
        <v>1.5760283009530189</v>
      </c>
      <c r="H12" s="62">
        <v>6350446.1435243655</v>
      </c>
      <c r="I12" s="62">
        <v>2768375.8048128346</v>
      </c>
      <c r="J12" s="20">
        <f t="shared" ref="J12:J16" si="1">IF(H12="","",H12/I12)</f>
        <v>2.2939248827720875</v>
      </c>
      <c r="K12" s="67">
        <v>2.8812790759260343E-2</v>
      </c>
      <c r="L12" s="85" t="str">
        <f t="shared" ref="L12:L16" si="2">IF(OR(G12&lt;1,J12&lt;1),"CDM Plan does not pass Annual Cost Effectiveness test","")</f>
        <v/>
      </c>
      <c r="M12" s="83"/>
    </row>
    <row r="13" spans="1:18">
      <c r="B13" s="203"/>
      <c r="C13" s="206"/>
      <c r="D13" s="98">
        <v>2017</v>
      </c>
      <c r="E13" s="62">
        <v>7021122.1554707475</v>
      </c>
      <c r="F13" s="62">
        <v>3857136.5919628143</v>
      </c>
      <c r="G13" s="20">
        <f t="shared" si="0"/>
        <v>1.8202938859102857</v>
      </c>
      <c r="H13" s="62">
        <v>5914522.3405090831</v>
      </c>
      <c r="I13" s="62">
        <v>2373572.6211266844</v>
      </c>
      <c r="J13" s="20">
        <f t="shared" si="1"/>
        <v>2.4918227855617854</v>
      </c>
      <c r="K13" s="67">
        <v>2.9111890912909107E-2</v>
      </c>
      <c r="L13" s="85" t="str">
        <f t="shared" si="2"/>
        <v/>
      </c>
      <c r="M13" s="83"/>
    </row>
    <row r="14" spans="1:18">
      <c r="B14" s="203"/>
      <c r="C14" s="206"/>
      <c r="D14" s="98">
        <v>2018</v>
      </c>
      <c r="E14" s="62">
        <v>11416469.832552573</v>
      </c>
      <c r="F14" s="62">
        <v>5318240.3602266256</v>
      </c>
      <c r="G14" s="20">
        <f t="shared" si="0"/>
        <v>2.1466630049165518</v>
      </c>
      <c r="H14" s="62">
        <v>9787674.2587764226</v>
      </c>
      <c r="I14" s="62">
        <v>4248186.0974738989</v>
      </c>
      <c r="J14" s="20">
        <f t="shared" si="1"/>
        <v>2.3039655123857385</v>
      </c>
      <c r="K14" s="67">
        <v>3.1883302961342459E-2</v>
      </c>
      <c r="L14" s="85" t="str">
        <f t="shared" si="2"/>
        <v/>
      </c>
      <c r="M14" s="83"/>
    </row>
    <row r="15" spans="1:18">
      <c r="B15" s="203"/>
      <c r="C15" s="206"/>
      <c r="D15" s="98">
        <v>2019</v>
      </c>
      <c r="E15" s="62">
        <v>11588210.882386729</v>
      </c>
      <c r="F15" s="62">
        <v>4989299.9384537432</v>
      </c>
      <c r="G15" s="20">
        <f t="shared" si="0"/>
        <v>2.3226125960224562</v>
      </c>
      <c r="H15" s="62">
        <v>9930782.666297527</v>
      </c>
      <c r="I15" s="62">
        <v>3895352.0439143069</v>
      </c>
      <c r="J15" s="20">
        <f t="shared" si="1"/>
        <v>2.5493928544436311</v>
      </c>
      <c r="K15" s="67">
        <v>2.9613994457266583E-2</v>
      </c>
      <c r="L15" s="85" t="str">
        <f t="shared" si="2"/>
        <v/>
      </c>
      <c r="M15" s="83"/>
    </row>
    <row r="16" spans="1:18">
      <c r="B16" s="203"/>
      <c r="C16" s="206"/>
      <c r="D16" s="98">
        <v>2020</v>
      </c>
      <c r="E16" s="62">
        <v>11539854.902630672</v>
      </c>
      <c r="F16" s="62">
        <v>4878109.9397661341</v>
      </c>
      <c r="G16" s="20">
        <f t="shared" si="0"/>
        <v>2.3656405954606088</v>
      </c>
      <c r="H16" s="62">
        <v>9920599.5405317191</v>
      </c>
      <c r="I16" s="62">
        <v>3827434.6212056163</v>
      </c>
      <c r="J16" s="20">
        <f t="shared" si="1"/>
        <v>2.5919709994698215</v>
      </c>
      <c r="K16" s="67">
        <v>2.993751123718847E-2</v>
      </c>
      <c r="L16" s="85" t="str">
        <f t="shared" si="2"/>
        <v/>
      </c>
      <c r="M16" s="83"/>
    </row>
    <row r="17" spans="2:23">
      <c r="B17" s="204"/>
      <c r="C17" s="207"/>
      <c r="D17" s="99" t="s">
        <v>335</v>
      </c>
      <c r="E17" s="60">
        <f>SUM(E11:E16)</f>
        <v>58290277.628189914</v>
      </c>
      <c r="F17" s="60">
        <f>SUM(F11:F16)</f>
        <v>27427726.826039571</v>
      </c>
      <c r="G17" s="20">
        <f>IF(E17=0,"",E17/F17)</f>
        <v>2.125231813700645</v>
      </c>
      <c r="H17" s="60">
        <f>SUM(H11:H16)</f>
        <v>49844498.320080094</v>
      </c>
      <c r="I17" s="60">
        <f>SUM(I11:I16)</f>
        <v>17112922.109158341</v>
      </c>
      <c r="J17" s="20">
        <f>IF(H17=0,"",H17/I17)</f>
        <v>2.9126818904531073</v>
      </c>
      <c r="K17" s="68">
        <v>2.266763051441344E-2</v>
      </c>
      <c r="L17" s="85" t="str">
        <f>IF(OR(G17&lt;1,J17&lt;1),"CDM Plan does not pass Overall Cost Effectiveness test","")</f>
        <v/>
      </c>
      <c r="M17" s="83"/>
    </row>
    <row r="18" spans="2:23" ht="54" customHeight="1">
      <c r="B18" s="196" t="s">
        <v>302</v>
      </c>
      <c r="C18" s="219" t="s">
        <v>383</v>
      </c>
      <c r="D18" s="210"/>
      <c r="E18" s="211"/>
      <c r="F18" s="211"/>
      <c r="G18" s="211"/>
      <c r="H18" s="211"/>
      <c r="I18" s="211"/>
      <c r="J18" s="211"/>
      <c r="K18" s="212"/>
      <c r="L18" s="86"/>
      <c r="M18" s="86"/>
      <c r="N18" s="5"/>
      <c r="O18" s="5"/>
      <c r="P18" s="5"/>
      <c r="Q18" s="5"/>
      <c r="R18" s="5"/>
      <c r="S18" s="5"/>
      <c r="T18" s="5"/>
      <c r="U18" s="5"/>
      <c r="V18" s="5"/>
      <c r="W18" s="5"/>
    </row>
    <row r="19" spans="2:23">
      <c r="B19" s="197"/>
      <c r="C19" s="220"/>
      <c r="D19" s="213"/>
      <c r="E19" s="214"/>
      <c r="F19" s="214"/>
      <c r="G19" s="214"/>
      <c r="H19" s="214"/>
      <c r="I19" s="214"/>
      <c r="J19" s="214"/>
      <c r="K19" s="215"/>
      <c r="L19" s="87"/>
      <c r="M19" s="87"/>
      <c r="N19" s="5"/>
      <c r="O19" s="5"/>
      <c r="P19" s="5"/>
      <c r="Q19" s="5"/>
      <c r="R19" s="5"/>
      <c r="S19" s="5"/>
      <c r="T19" s="5"/>
      <c r="U19" s="5"/>
      <c r="V19" s="5"/>
      <c r="W19" s="5"/>
    </row>
    <row r="20" spans="2:23" ht="19.5" customHeight="1">
      <c r="B20" s="198"/>
      <c r="C20" s="221"/>
      <c r="D20" s="216"/>
      <c r="E20" s="217"/>
      <c r="F20" s="217"/>
      <c r="G20" s="217"/>
      <c r="H20" s="217"/>
      <c r="I20" s="217"/>
      <c r="J20" s="217"/>
      <c r="K20" s="218"/>
      <c r="L20" s="87"/>
      <c r="M20" s="87"/>
      <c r="N20" s="5"/>
      <c r="O20" s="5"/>
      <c r="P20" s="5"/>
      <c r="Q20" s="5"/>
      <c r="R20" s="5"/>
      <c r="S20" s="5"/>
      <c r="T20" s="5"/>
      <c r="U20" s="5"/>
      <c r="V20" s="5"/>
      <c r="W20" s="5"/>
    </row>
    <row r="21" spans="2:23">
      <c r="L21" s="88"/>
      <c r="M21" s="88"/>
    </row>
  </sheetData>
  <sheetProtection password="F265" sheet="1" objects="1" scenarios="1" formatColumns="0" formatRows="0" insertColumns="0" insertRows="0" sort="0"/>
  <mergeCells count="10">
    <mergeCell ref="B4:C4"/>
    <mergeCell ref="B3:N3"/>
    <mergeCell ref="B18:B20"/>
    <mergeCell ref="H9:J9"/>
    <mergeCell ref="B9:B17"/>
    <mergeCell ref="C9:C17"/>
    <mergeCell ref="E9:G9"/>
    <mergeCell ref="D9:D10"/>
    <mergeCell ref="D18:K20"/>
    <mergeCell ref="C18:C20"/>
  </mergeCells>
  <dataValidations xWindow="543" yWindow="240" count="24">
    <dataValidation allowBlank="1" showInputMessage="1" showErrorMessage="1" promptTitle="Criteria" prompt="Input LDC 1 CDM Target" sqref="E5"/>
    <dataValidation allowBlank="1" showInputMessage="1" showErrorMessage="1" promptTitle="Criteria" prompt="Input LDC 1 CDM Budget" sqref="E7"/>
    <dataValidation allowBlank="1" showInputMessage="1" showErrorMessage="1" promptTitle="Criteria" prompt="Input LDC 2 CDM Target" sqref="F5"/>
    <dataValidation allowBlank="1" showInputMessage="1" showErrorMessage="1" promptTitle="Criteria" prompt="Input LDC 3 CDM Target" sqref="G5"/>
    <dataValidation allowBlank="1" showInputMessage="1" showErrorMessage="1" promptTitle="Criteria" prompt="Input LDC 4 CDM Target" sqref="H5"/>
    <dataValidation allowBlank="1" showInputMessage="1" showErrorMessage="1" promptTitle="Criteria" prompt="Input LDC 5 CDM Target" sqref="I5"/>
    <dataValidation allowBlank="1" showInputMessage="1" showErrorMessage="1" promptTitle="Criteria" prompt="Input LDC 6 CDM Target" sqref="J5"/>
    <dataValidation allowBlank="1" showInputMessage="1" showErrorMessage="1" promptTitle="Criteria" prompt="Input LDC 7 CDM Target" sqref="K5"/>
    <dataValidation allowBlank="1" showInputMessage="1" showErrorMessage="1" promptTitle="Criteria" prompt="Input LDC 2 CDM Budget" sqref="F7"/>
    <dataValidation allowBlank="1" showInputMessage="1" showErrorMessage="1" promptTitle="Criteria" prompt="Input LDC 3 CDM Budget" sqref="G7"/>
    <dataValidation allowBlank="1" showInputMessage="1" showErrorMessage="1" promptTitle="Criteria" prompt="Input LDC 4 CDM Budget" sqref="H7"/>
    <dataValidation allowBlank="1" showInputMessage="1" showErrorMessage="1" promptTitle="Criteria" prompt="Input LDC 5 CDM Budget" sqref="I7"/>
    <dataValidation allowBlank="1" showInputMessage="1" showErrorMessage="1" promptTitle="Criteria" prompt="Input LDC 6 CDM Budget" sqref="J7"/>
    <dataValidation allowBlank="1" showInputMessage="1" showErrorMessage="1" promptTitle="Criteria" prompt="Input LDC 7 CDM Budget" sqref="K7"/>
    <dataValidation allowBlank="1" showInputMessage="1" showErrorMessage="1" promptTitle="Criteria" prompt="CDM Plans must demonstrate cost effectiveness on an annual basis, where the TRC test score is equal to or greater than 1.0 (or such lower threshold as hasd been approved by the OPA).  Please refer to CDM Plan Submissions and Review Criteria Rules. " sqref="E9:G9"/>
    <dataValidation allowBlank="1" showInputMessage="1" showErrorMessage="1" promptTitle="Criteria" prompt="CDM Plans must demonstrate cost effectiveness on an annual basis, where the PAC test score is equal to or greater than 1.0 (or such lower threshold as hasd been approved by the OPA). Please refer to CDM Plan Submissions and Review Criteria Rules. " sqref="H9:J9"/>
    <dataValidation allowBlank="1" showInputMessage="1" showErrorMessage="1" promptTitle="Criteria" prompt="Annual Levelized Cost of CDM Plan" sqref="K9"/>
    <dataValidation allowBlank="1" showInputMessage="1" showErrorMessage="1" promptTitle="Criteria" prompt="Describe why unable to develop a CDM Plan that is cost effective due to size, location, the nature of its customer base or other unusual circumstances.  Please refer to CDM Plan Submission and Review Criteria Rules." sqref="D18:K20"/>
    <dataValidation allowBlank="1" showInputMessage="1" showErrorMessage="1" promptTitle="Criteria" prompt="Input LDC 8 CDM Target" sqref="L5"/>
    <dataValidation allowBlank="1" showInputMessage="1" showErrorMessage="1" promptTitle="Criteria" prompt="Input LDC 9 CDM Target" sqref="M5"/>
    <dataValidation allowBlank="1" showInputMessage="1" showErrorMessage="1" promptTitle="Criteria" prompt="Input LDC 10 CDM Target" sqref="N5"/>
    <dataValidation allowBlank="1" showInputMessage="1" showErrorMessage="1" promptTitle="Criteria" prompt="Input LDC 10 CDM Budget" sqref="N7"/>
    <dataValidation allowBlank="1" showInputMessage="1" showErrorMessage="1" promptTitle="Criteria" prompt="Input LDC 9 CDM Budget" sqref="M7"/>
    <dataValidation allowBlank="1" showInputMessage="1" showErrorMessage="1" promptTitle="Criteria" prompt="Input LDC 8 CDM Budget" sqref="L7"/>
  </dataValidations>
  <printOptions horizontalCentered="1" verticalCentered="1"/>
  <pageMargins left="0.70866141732283505" right="0.70866141732283505" top="0.74803149606299202" bottom="0.74803149606299202" header="0.31496062992126" footer="0.31496062992126"/>
  <pageSetup paperSize="5" scale="63" orientation="landscape" r:id="rId1"/>
  <headerFooter>
    <oddHeader>&amp;L&amp;"Times New Roman,Regular"&amp;12Conservation First Framework LDC Tool Kit&amp;R&amp;"Times New Roman,Regular"&amp;12Final v2 - January 23, 2015</oddHeader>
    <oddFooter>&amp;L&amp;G&amp;C&amp;"Times New Roman,Regular"&amp;12CDM Plan Template&amp;R&amp;"Times New Roman,Regular"&amp;12&amp;A
Page &amp;P of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A138"/>
  <sheetViews>
    <sheetView showGridLines="0" zoomScale="70" zoomScaleNormal="70" workbookViewId="0">
      <selection activeCell="C63" sqref="C63"/>
    </sheetView>
  </sheetViews>
  <sheetFormatPr defaultColWidth="9.140625" defaultRowHeight="1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5" width="15.7109375" style="3" customWidth="1"/>
    <col min="26" max="26" width="19.140625" style="3" customWidth="1"/>
    <col min="27" max="27" width="19.28515625" style="3" customWidth="1"/>
    <col min="28" max="16384" width="9.140625" style="3"/>
  </cols>
  <sheetData>
    <row r="1" spans="1:27" ht="23.25">
      <c r="A1" s="4" t="s">
        <v>391</v>
      </c>
      <c r="B1" s="4" t="s">
        <v>385</v>
      </c>
    </row>
    <row r="2" spans="1:27" ht="17.45" customHeight="1">
      <c r="A2" s="100"/>
      <c r="B2" s="284"/>
      <c r="C2" s="284"/>
      <c r="D2" s="284"/>
      <c r="E2" s="284"/>
      <c r="F2" s="101"/>
      <c r="G2" s="102"/>
      <c r="H2" s="103"/>
      <c r="I2" s="103"/>
      <c r="J2" s="103"/>
      <c r="K2" s="103"/>
      <c r="L2" s="103"/>
      <c r="M2" s="103"/>
      <c r="N2" s="100"/>
      <c r="O2" s="100"/>
      <c r="P2" s="100"/>
      <c r="Q2" s="100"/>
      <c r="R2" s="100"/>
      <c r="S2" s="100"/>
      <c r="T2" s="100"/>
      <c r="U2" s="100"/>
      <c r="V2" s="100"/>
      <c r="W2" s="100"/>
      <c r="X2" s="100"/>
      <c r="Y2" s="100"/>
      <c r="Z2" s="100"/>
      <c r="AA2" s="100"/>
    </row>
    <row r="3" spans="1:27" ht="21.6" customHeight="1">
      <c r="A3" s="100"/>
      <c r="B3" s="285" t="s">
        <v>305</v>
      </c>
      <c r="C3" s="286"/>
      <c r="D3" s="286"/>
      <c r="E3" s="286"/>
      <c r="F3" s="286"/>
      <c r="G3" s="286"/>
      <c r="H3" s="286"/>
      <c r="I3" s="286"/>
      <c r="J3" s="286"/>
      <c r="K3" s="286"/>
      <c r="L3" s="287"/>
      <c r="M3" s="100"/>
      <c r="N3" s="100"/>
      <c r="O3" s="100"/>
      <c r="P3" s="100"/>
      <c r="Q3" s="100"/>
      <c r="R3" s="100"/>
      <c r="S3" s="100"/>
      <c r="T3" s="100"/>
      <c r="U3" s="100"/>
      <c r="V3" s="100"/>
      <c r="W3" s="100"/>
      <c r="X3" s="100"/>
      <c r="Y3" s="100"/>
      <c r="Z3" s="100"/>
      <c r="AA3" s="100"/>
    </row>
    <row r="4" spans="1:27" ht="27.6" customHeight="1">
      <c r="A4" s="100"/>
      <c r="B4" s="104" t="s">
        <v>323</v>
      </c>
      <c r="C4" s="288" t="s">
        <v>384</v>
      </c>
      <c r="D4" s="289"/>
      <c r="E4" s="289"/>
      <c r="F4" s="289"/>
      <c r="G4" s="289"/>
      <c r="H4" s="289"/>
      <c r="I4" s="289"/>
      <c r="J4" s="289"/>
      <c r="K4" s="289"/>
      <c r="L4" s="290"/>
      <c r="M4" s="263"/>
      <c r="N4" s="264"/>
      <c r="O4" s="264"/>
      <c r="P4" s="264"/>
      <c r="Q4" s="264"/>
      <c r="R4" s="264"/>
      <c r="S4" s="264"/>
      <c r="T4" s="264"/>
      <c r="U4" s="264"/>
      <c r="V4" s="264"/>
      <c r="W4" s="100"/>
      <c r="X4" s="100"/>
      <c r="Y4" s="100"/>
      <c r="Z4" s="100"/>
      <c r="AA4" s="100"/>
    </row>
    <row r="5" spans="1:27" ht="43.9" customHeight="1">
      <c r="A5" s="100"/>
      <c r="B5" s="104" t="s">
        <v>324</v>
      </c>
      <c r="C5" s="289" t="s">
        <v>386</v>
      </c>
      <c r="D5" s="289"/>
      <c r="E5" s="289"/>
      <c r="F5" s="289"/>
      <c r="G5" s="289"/>
      <c r="H5" s="289"/>
      <c r="I5" s="289"/>
      <c r="J5" s="289"/>
      <c r="K5" s="289"/>
      <c r="L5" s="290"/>
      <c r="M5" s="291"/>
      <c r="N5" s="292"/>
      <c r="O5" s="292"/>
      <c r="P5" s="292"/>
      <c r="Q5" s="292"/>
      <c r="R5" s="292"/>
      <c r="S5" s="292"/>
      <c r="T5" s="292"/>
      <c r="U5" s="292"/>
      <c r="V5" s="292"/>
      <c r="W5" s="100"/>
      <c r="X5" s="100"/>
      <c r="Y5" s="100"/>
      <c r="Z5" s="100"/>
      <c r="AA5" s="100"/>
    </row>
    <row r="6" spans="1:27" ht="55.9" customHeight="1">
      <c r="A6" s="100"/>
      <c r="B6" s="105" t="s">
        <v>325</v>
      </c>
      <c r="C6" s="260" t="s">
        <v>387</v>
      </c>
      <c r="D6" s="261"/>
      <c r="E6" s="261"/>
      <c r="F6" s="261"/>
      <c r="G6" s="261"/>
      <c r="H6" s="261"/>
      <c r="I6" s="261"/>
      <c r="J6" s="261"/>
      <c r="K6" s="261"/>
      <c r="L6" s="262"/>
      <c r="M6" s="263"/>
      <c r="N6" s="264"/>
      <c r="O6" s="264"/>
      <c r="P6" s="264"/>
      <c r="Q6" s="264"/>
      <c r="R6" s="264"/>
      <c r="S6" s="264"/>
      <c r="T6" s="264"/>
      <c r="U6" s="264"/>
      <c r="V6" s="264"/>
      <c r="W6" s="100"/>
      <c r="X6" s="100"/>
      <c r="Y6" s="100"/>
      <c r="Z6" s="100"/>
      <c r="AA6" s="100"/>
    </row>
    <row r="7" spans="1:27" ht="41.45" customHeight="1">
      <c r="A7" s="100"/>
      <c r="B7" s="105" t="s">
        <v>337</v>
      </c>
      <c r="C7" s="265" t="s">
        <v>503</v>
      </c>
      <c r="D7" s="266"/>
      <c r="E7" s="266"/>
      <c r="F7" s="266"/>
      <c r="G7" s="266"/>
      <c r="H7" s="266"/>
      <c r="I7" s="266"/>
      <c r="J7" s="266"/>
      <c r="K7" s="266"/>
      <c r="L7" s="267"/>
      <c r="M7" s="106"/>
      <c r="N7" s="107"/>
      <c r="O7" s="107"/>
      <c r="P7" s="107"/>
      <c r="Q7" s="107"/>
      <c r="R7" s="107"/>
      <c r="S7" s="107"/>
      <c r="T7" s="107"/>
      <c r="U7" s="107"/>
      <c r="V7" s="107"/>
      <c r="W7" s="100"/>
      <c r="X7" s="100"/>
      <c r="Y7" s="100"/>
      <c r="Z7" s="100"/>
      <c r="AA7" s="100"/>
    </row>
    <row r="8" spans="1:27">
      <c r="A8" s="100"/>
      <c r="B8" s="100"/>
      <c r="C8" s="100"/>
      <c r="D8" s="100"/>
      <c r="E8" s="100"/>
      <c r="F8" s="100"/>
      <c r="G8" s="108"/>
      <c r="H8" s="100"/>
      <c r="I8" s="100"/>
      <c r="J8" s="100"/>
      <c r="K8" s="100"/>
      <c r="L8" s="100"/>
      <c r="M8" s="100"/>
      <c r="N8" s="100"/>
      <c r="O8" s="100"/>
      <c r="P8" s="100"/>
      <c r="Q8" s="100"/>
      <c r="R8" s="100"/>
      <c r="S8" s="100"/>
      <c r="T8" s="100"/>
      <c r="U8" s="100"/>
      <c r="V8" s="100"/>
      <c r="W8" s="100"/>
      <c r="X8" s="100"/>
      <c r="Y8" s="100"/>
      <c r="Z8" s="100"/>
      <c r="AA8" s="100"/>
    </row>
    <row r="9" spans="1:27" ht="18.75">
      <c r="A9" s="100"/>
      <c r="B9" s="104" t="s">
        <v>331</v>
      </c>
      <c r="C9" s="78" t="str">
        <f>IF('A. General Information'!C13="","",'A. General Information'!C13)</f>
        <v>Centre Wellington Hydro Ltd.</v>
      </c>
      <c r="D9" s="109"/>
      <c r="E9" s="100"/>
      <c r="F9" s="100"/>
      <c r="G9" s="108"/>
      <c r="H9" s="100"/>
      <c r="I9" s="100"/>
      <c r="J9" s="100"/>
      <c r="K9" s="100"/>
      <c r="L9" s="100"/>
      <c r="M9" s="100"/>
      <c r="N9" s="100"/>
      <c r="O9" s="100"/>
      <c r="P9" s="100"/>
      <c r="Q9" s="100"/>
      <c r="R9" s="100"/>
      <c r="S9" s="100"/>
      <c r="T9" s="100"/>
      <c r="U9" s="100"/>
      <c r="V9" s="100"/>
      <c r="W9" s="100"/>
      <c r="X9" s="100"/>
      <c r="Y9" s="100"/>
      <c r="Z9" s="100"/>
      <c r="AA9" s="100"/>
    </row>
    <row r="10" spans="1:27">
      <c r="A10" s="100"/>
      <c r="B10" s="100"/>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row>
    <row r="11" spans="1:27" ht="25.15" customHeight="1">
      <c r="A11" s="100"/>
      <c r="B11" s="268" t="s">
        <v>306</v>
      </c>
      <c r="C11" s="269"/>
      <c r="D11" s="269"/>
      <c r="E11" s="269"/>
      <c r="F11" s="269"/>
      <c r="G11" s="269"/>
      <c r="H11" s="269"/>
      <c r="I11" s="269"/>
      <c r="J11" s="269"/>
      <c r="K11" s="269"/>
      <c r="L11" s="269"/>
      <c r="M11" s="269"/>
      <c r="N11" s="269"/>
      <c r="O11" s="269"/>
      <c r="P11" s="269"/>
      <c r="Q11" s="269"/>
      <c r="R11" s="269"/>
      <c r="S11" s="269"/>
      <c r="T11" s="269"/>
      <c r="U11" s="269"/>
      <c r="V11" s="269"/>
      <c r="W11" s="269"/>
      <c r="X11" s="269"/>
      <c r="Y11" s="269"/>
      <c r="Z11" s="269"/>
      <c r="AA11" s="269"/>
    </row>
    <row r="12" spans="1:27" ht="34.15" customHeight="1">
      <c r="A12" s="100"/>
      <c r="B12" s="270" t="s">
        <v>10</v>
      </c>
      <c r="C12" s="273" t="s">
        <v>495</v>
      </c>
      <c r="D12" s="273" t="s">
        <v>496</v>
      </c>
      <c r="E12" s="273" t="s">
        <v>497</v>
      </c>
      <c r="F12" s="273" t="s">
        <v>451</v>
      </c>
      <c r="G12" s="270" t="s">
        <v>356</v>
      </c>
      <c r="H12" s="276"/>
      <c r="I12" s="276"/>
      <c r="J12" s="276"/>
      <c r="K12" s="276"/>
      <c r="L12" s="276"/>
      <c r="M12" s="277"/>
      <c r="N12" s="280" t="s">
        <v>388</v>
      </c>
      <c r="O12" s="281"/>
      <c r="P12" s="281"/>
      <c r="Q12" s="281"/>
      <c r="R12" s="281"/>
      <c r="S12" s="281"/>
      <c r="T12" s="281"/>
      <c r="U12" s="281"/>
      <c r="V12" s="281"/>
      <c r="W12" s="281"/>
      <c r="X12" s="281"/>
      <c r="Y12" s="281"/>
      <c r="Z12" s="281"/>
      <c r="AA12" s="281"/>
    </row>
    <row r="13" spans="1:27" ht="67.900000000000006" customHeight="1">
      <c r="A13" s="100"/>
      <c r="B13" s="271"/>
      <c r="C13" s="274"/>
      <c r="D13" s="274"/>
      <c r="E13" s="274"/>
      <c r="F13" s="274"/>
      <c r="G13" s="272"/>
      <c r="H13" s="278"/>
      <c r="I13" s="278"/>
      <c r="J13" s="278"/>
      <c r="K13" s="278"/>
      <c r="L13" s="278"/>
      <c r="M13" s="279"/>
      <c r="N13" s="227">
        <v>2015</v>
      </c>
      <c r="O13" s="228"/>
      <c r="P13" s="282">
        <v>2016</v>
      </c>
      <c r="Q13" s="282"/>
      <c r="R13" s="227">
        <v>2017</v>
      </c>
      <c r="S13" s="228"/>
      <c r="T13" s="227">
        <v>2018</v>
      </c>
      <c r="U13" s="228"/>
      <c r="V13" s="227">
        <v>2019</v>
      </c>
      <c r="W13" s="228"/>
      <c r="X13" s="227">
        <v>2020</v>
      </c>
      <c r="Y13" s="228"/>
      <c r="Z13" s="231" t="s">
        <v>19</v>
      </c>
      <c r="AA13" s="232"/>
    </row>
    <row r="14" spans="1:27" ht="42" customHeight="1">
      <c r="A14" s="100"/>
      <c r="B14" s="271"/>
      <c r="C14" s="274"/>
      <c r="D14" s="274"/>
      <c r="E14" s="274"/>
      <c r="F14" s="274"/>
      <c r="G14" s="247" t="s">
        <v>12</v>
      </c>
      <c r="H14" s="249" t="s">
        <v>13</v>
      </c>
      <c r="I14" s="247" t="s">
        <v>14</v>
      </c>
      <c r="J14" s="225" t="s">
        <v>353</v>
      </c>
      <c r="K14" s="225" t="s">
        <v>16</v>
      </c>
      <c r="L14" s="225" t="s">
        <v>351</v>
      </c>
      <c r="M14" s="225" t="s">
        <v>17</v>
      </c>
      <c r="N14" s="229"/>
      <c r="O14" s="230"/>
      <c r="P14" s="283"/>
      <c r="Q14" s="283"/>
      <c r="R14" s="229"/>
      <c r="S14" s="230"/>
      <c r="T14" s="229"/>
      <c r="U14" s="230"/>
      <c r="V14" s="229"/>
      <c r="W14" s="230"/>
      <c r="X14" s="229"/>
      <c r="Y14" s="230"/>
      <c r="Z14" s="233"/>
      <c r="AA14" s="234"/>
    </row>
    <row r="15" spans="1:27" ht="78" customHeight="1">
      <c r="A15" s="100"/>
      <c r="B15" s="272"/>
      <c r="C15" s="275"/>
      <c r="D15" s="275"/>
      <c r="E15" s="275"/>
      <c r="F15" s="275"/>
      <c r="G15" s="248"/>
      <c r="H15" s="250"/>
      <c r="I15" s="248"/>
      <c r="J15" s="226"/>
      <c r="K15" s="226"/>
      <c r="L15" s="226"/>
      <c r="M15" s="226"/>
      <c r="N15" s="110" t="s">
        <v>326</v>
      </c>
      <c r="O15" s="110" t="s">
        <v>307</v>
      </c>
      <c r="P15" s="110" t="s">
        <v>326</v>
      </c>
      <c r="Q15" s="110" t="s">
        <v>307</v>
      </c>
      <c r="R15" s="110" t="s">
        <v>326</v>
      </c>
      <c r="S15" s="110" t="s">
        <v>307</v>
      </c>
      <c r="T15" s="110" t="s">
        <v>326</v>
      </c>
      <c r="U15" s="110" t="s">
        <v>307</v>
      </c>
      <c r="V15" s="110" t="s">
        <v>326</v>
      </c>
      <c r="W15" s="110" t="s">
        <v>307</v>
      </c>
      <c r="X15" s="110" t="s">
        <v>326</v>
      </c>
      <c r="Y15" s="110" t="s">
        <v>307</v>
      </c>
      <c r="Z15" s="110" t="s">
        <v>389</v>
      </c>
      <c r="AA15" s="110" t="s">
        <v>312</v>
      </c>
    </row>
    <row r="16" spans="1:27" ht="14.45" customHeight="1">
      <c r="B16" s="238" t="s">
        <v>300</v>
      </c>
      <c r="C16" s="16" t="s">
        <v>429</v>
      </c>
      <c r="D16" s="55"/>
      <c r="E16" s="55"/>
      <c r="F16" s="117">
        <v>42370</v>
      </c>
      <c r="G16" s="48" t="s">
        <v>296</v>
      </c>
      <c r="H16" s="48"/>
      <c r="I16" s="48"/>
      <c r="J16" s="48"/>
      <c r="K16" s="48"/>
      <c r="L16" s="48"/>
      <c r="M16" s="48"/>
      <c r="N16" s="151"/>
      <c r="O16" s="64"/>
      <c r="P16" s="63">
        <v>44825.259259259255</v>
      </c>
      <c r="Q16" s="64">
        <v>25.016830030936845</v>
      </c>
      <c r="R16" s="63">
        <v>38877.770370370374</v>
      </c>
      <c r="S16" s="64">
        <v>10.291996198169112</v>
      </c>
      <c r="T16" s="63">
        <v>38903.703481481483</v>
      </c>
      <c r="U16" s="64">
        <v>10.291996198169112</v>
      </c>
      <c r="V16" s="63">
        <v>38930.41458592593</v>
      </c>
      <c r="W16" s="64">
        <v>10.291996198169112</v>
      </c>
      <c r="X16" s="63">
        <v>38957.927023503704</v>
      </c>
      <c r="Y16" s="64">
        <v>10.291996198169112</v>
      </c>
      <c r="Z16" s="60">
        <f>IF(SUM(N16,P16,R16,T16,V16,X16)=0,"",SUM(N16,P16,R16,T16,V16,X16))</f>
        <v>200495.07472054072</v>
      </c>
      <c r="AA16" s="66">
        <f>Q16+S16+U16+W16+Y16</f>
        <v>66.184814823613308</v>
      </c>
    </row>
    <row r="17" spans="2:27" ht="14.45" customHeight="1">
      <c r="B17" s="239"/>
      <c r="C17" s="16" t="s">
        <v>448</v>
      </c>
      <c r="D17" s="55"/>
      <c r="E17" s="55"/>
      <c r="F17" s="117">
        <v>42370</v>
      </c>
      <c r="G17" s="48" t="s">
        <v>296</v>
      </c>
      <c r="H17" s="48"/>
      <c r="I17" s="48"/>
      <c r="J17" s="48"/>
      <c r="K17" s="48"/>
      <c r="L17" s="48"/>
      <c r="M17" s="48"/>
      <c r="N17" s="151"/>
      <c r="O17" s="64"/>
      <c r="P17" s="157">
        <v>23258.037037037036</v>
      </c>
      <c r="Q17" s="139">
        <v>51.093225542995967</v>
      </c>
      <c r="R17" s="157">
        <v>23441.08148148148</v>
      </c>
      <c r="S17" s="139">
        <v>54.194844044865363</v>
      </c>
      <c r="T17" s="157">
        <v>24394.813925925926</v>
      </c>
      <c r="U17" s="140">
        <v>57.296462546734759</v>
      </c>
      <c r="V17" s="157">
        <v>25351.658343703704</v>
      </c>
      <c r="W17" s="140">
        <v>60.398081048604148</v>
      </c>
      <c r="X17" s="157">
        <v>25461.708094014815</v>
      </c>
      <c r="Y17" s="140">
        <v>60.398081048604148</v>
      </c>
      <c r="Z17" s="60">
        <f t="shared" ref="Z17:Z46" si="0">IF(SUM(N17,P17,R17,T17,V17,X17)=0,"",SUM(N17,P17,R17,T17,V17,X17))</f>
        <v>121907.29888216297</v>
      </c>
      <c r="AA17" s="66">
        <f>Q17+S17+U17+W17+Y17</f>
        <v>283.3806942318044</v>
      </c>
    </row>
    <row r="18" spans="2:27" ht="28.5">
      <c r="B18" s="239"/>
      <c r="C18" s="16" t="s">
        <v>449</v>
      </c>
      <c r="D18" s="55"/>
      <c r="E18" s="55"/>
      <c r="F18" s="117">
        <v>42370</v>
      </c>
      <c r="G18" s="48" t="s">
        <v>296</v>
      </c>
      <c r="H18" s="48"/>
      <c r="I18" s="48"/>
      <c r="J18" s="48"/>
      <c r="K18" s="48"/>
      <c r="L18" s="48"/>
      <c r="M18" s="48"/>
      <c r="N18" s="151"/>
      <c r="O18" s="64"/>
      <c r="P18" s="63">
        <v>4241.5185185185182</v>
      </c>
      <c r="Q18" s="64">
        <v>1.8392174907219101</v>
      </c>
      <c r="R18" s="63">
        <v>3245.5407407407406</v>
      </c>
      <c r="S18" s="64">
        <v>0</v>
      </c>
      <c r="T18" s="63">
        <v>3297.4069629629626</v>
      </c>
      <c r="U18" s="64">
        <v>0</v>
      </c>
      <c r="V18" s="63">
        <v>3350.8291718518517</v>
      </c>
      <c r="W18" s="64">
        <v>0</v>
      </c>
      <c r="X18" s="63">
        <v>3405.8540470074072</v>
      </c>
      <c r="Y18" s="64">
        <v>0</v>
      </c>
      <c r="Z18" s="60">
        <f t="shared" si="0"/>
        <v>17541.149441081481</v>
      </c>
      <c r="AA18" s="66">
        <f t="shared" ref="AA18:AA26" si="1">Q18+S18+U18+W18+Y18</f>
        <v>1.8392174907219101</v>
      </c>
    </row>
    <row r="19" spans="2:27">
      <c r="B19" s="239"/>
      <c r="C19" s="16" t="s">
        <v>295</v>
      </c>
      <c r="D19" s="55"/>
      <c r="E19" s="55"/>
      <c r="F19" s="117">
        <v>42370</v>
      </c>
      <c r="G19" s="48"/>
      <c r="H19" s="48" t="s">
        <v>296</v>
      </c>
      <c r="I19" s="48"/>
      <c r="J19" s="48"/>
      <c r="K19" s="48"/>
      <c r="L19" s="48"/>
      <c r="M19" s="48"/>
      <c r="N19" s="151"/>
      <c r="O19" s="64"/>
      <c r="P19" s="63">
        <v>20936.777777777777</v>
      </c>
      <c r="Q19" s="64">
        <v>19.609877083271204</v>
      </c>
      <c r="R19" s="63">
        <v>18193.31111111111</v>
      </c>
      <c r="S19" s="64">
        <v>15.687901666616961</v>
      </c>
      <c r="T19" s="63">
        <v>14896.110444444445</v>
      </c>
      <c r="U19" s="64">
        <v>11.765926249962723</v>
      </c>
      <c r="V19" s="63">
        <v>11601.243757777778</v>
      </c>
      <c r="W19" s="64">
        <v>7.8439508333084804</v>
      </c>
      <c r="X19" s="63">
        <v>11683.781070511111</v>
      </c>
      <c r="Y19" s="64">
        <v>7.8439508333084804</v>
      </c>
      <c r="Z19" s="60">
        <f t="shared" si="0"/>
        <v>77311.224161622231</v>
      </c>
      <c r="AA19" s="66">
        <f t="shared" si="1"/>
        <v>62.751606666467858</v>
      </c>
    </row>
    <row r="20" spans="2:27">
      <c r="B20" s="239"/>
      <c r="C20" s="16" t="s">
        <v>264</v>
      </c>
      <c r="D20" s="55"/>
      <c r="E20" s="55"/>
      <c r="F20" s="117">
        <v>42370</v>
      </c>
      <c r="G20" s="48"/>
      <c r="H20" s="48"/>
      <c r="I20" s="48" t="s">
        <v>296</v>
      </c>
      <c r="J20" s="48" t="s">
        <v>296</v>
      </c>
      <c r="K20" s="48" t="s">
        <v>296</v>
      </c>
      <c r="L20" s="48" t="s">
        <v>296</v>
      </c>
      <c r="M20" s="48" t="s">
        <v>296</v>
      </c>
      <c r="N20" s="151"/>
      <c r="O20" s="64"/>
      <c r="P20" s="63">
        <v>105660.35259259259</v>
      </c>
      <c r="Q20" s="64">
        <v>473.25094799999999</v>
      </c>
      <c r="R20" s="63">
        <v>122722.8237037037</v>
      </c>
      <c r="S20" s="64">
        <v>581.48011099999997</v>
      </c>
      <c r="T20" s="63">
        <v>115350.75481481482</v>
      </c>
      <c r="U20" s="64">
        <v>493.78397199999995</v>
      </c>
      <c r="V20" s="63">
        <v>99594.465859259275</v>
      </c>
      <c r="W20" s="64">
        <v>451.22842199999997</v>
      </c>
      <c r="X20" s="63">
        <v>132739.61023503705</v>
      </c>
      <c r="Y20" s="64">
        <v>551.18674999999985</v>
      </c>
      <c r="Z20" s="60">
        <f t="shared" si="0"/>
        <v>576068.00720540748</v>
      </c>
      <c r="AA20" s="66">
        <f t="shared" si="1"/>
        <v>2550.9302029999999</v>
      </c>
    </row>
    <row r="21" spans="2:27">
      <c r="B21" s="239"/>
      <c r="C21" s="16" t="s">
        <v>572</v>
      </c>
      <c r="D21" s="55"/>
      <c r="E21" s="55"/>
      <c r="F21" s="117">
        <v>42370</v>
      </c>
      <c r="G21" s="48"/>
      <c r="H21" s="48"/>
      <c r="I21" s="48" t="s">
        <v>296</v>
      </c>
      <c r="J21" s="48"/>
      <c r="K21" s="48"/>
      <c r="L21" s="48"/>
      <c r="M21" s="48"/>
      <c r="N21" s="151"/>
      <c r="O21" s="64"/>
      <c r="P21" s="63">
        <v>74543.037037037036</v>
      </c>
      <c r="Q21" s="64">
        <v>144.07643200000001</v>
      </c>
      <c r="R21" s="63">
        <v>42871.08148148148</v>
      </c>
      <c r="S21" s="64">
        <v>72.038216000000006</v>
      </c>
      <c r="T21" s="63">
        <v>42974.813925925926</v>
      </c>
      <c r="U21" s="64">
        <v>72.038216000000006</v>
      </c>
      <c r="V21" s="63">
        <v>43081.658343703704</v>
      </c>
      <c r="W21" s="64">
        <v>72.038216000000006</v>
      </c>
      <c r="X21" s="63">
        <v>43191.708094014815</v>
      </c>
      <c r="Y21" s="64">
        <v>72.038216000000006</v>
      </c>
      <c r="Z21" s="60">
        <f t="shared" si="0"/>
        <v>246662.29888216298</v>
      </c>
      <c r="AA21" s="66">
        <f t="shared" si="1"/>
        <v>432.22929600000009</v>
      </c>
    </row>
    <row r="22" spans="2:27" ht="28.5">
      <c r="B22" s="239"/>
      <c r="C22" s="16" t="s">
        <v>266</v>
      </c>
      <c r="D22" s="55"/>
      <c r="E22" s="55"/>
      <c r="F22" s="117">
        <v>42370</v>
      </c>
      <c r="G22" s="48"/>
      <c r="H22" s="48"/>
      <c r="I22" s="48"/>
      <c r="J22" s="48" t="s">
        <v>296</v>
      </c>
      <c r="K22" s="48" t="s">
        <v>296</v>
      </c>
      <c r="L22" s="48" t="s">
        <v>296</v>
      </c>
      <c r="M22" s="48" t="s">
        <v>296</v>
      </c>
      <c r="N22" s="151"/>
      <c r="O22" s="64"/>
      <c r="P22" s="63">
        <v>24079.518518518518</v>
      </c>
      <c r="Q22" s="64">
        <v>56.999964600000006</v>
      </c>
      <c r="R22" s="63">
        <v>3115.5407407407406</v>
      </c>
      <c r="S22" s="64">
        <v>0</v>
      </c>
      <c r="T22" s="63">
        <v>3167.4069629629626</v>
      </c>
      <c r="U22" s="64">
        <v>0</v>
      </c>
      <c r="V22" s="63">
        <v>3220.8291718518517</v>
      </c>
      <c r="W22" s="64">
        <v>0</v>
      </c>
      <c r="X22" s="63">
        <v>3275.8540470074072</v>
      </c>
      <c r="Y22" s="64">
        <v>0</v>
      </c>
      <c r="Z22" s="60">
        <f t="shared" si="0"/>
        <v>36859.149441081478</v>
      </c>
      <c r="AA22" s="66">
        <f t="shared" si="1"/>
        <v>56.999964600000006</v>
      </c>
    </row>
    <row r="23" spans="2:27">
      <c r="B23" s="239"/>
      <c r="C23" s="16" t="s">
        <v>415</v>
      </c>
      <c r="D23" s="55"/>
      <c r="E23" s="55"/>
      <c r="F23" s="117">
        <v>42370</v>
      </c>
      <c r="G23" s="48"/>
      <c r="H23" s="48"/>
      <c r="I23" s="48"/>
      <c r="J23" s="48" t="s">
        <v>296</v>
      </c>
      <c r="K23" s="48" t="s">
        <v>296</v>
      </c>
      <c r="L23" s="48" t="s">
        <v>296</v>
      </c>
      <c r="M23" s="48" t="s">
        <v>296</v>
      </c>
      <c r="N23" s="151"/>
      <c r="O23" s="64"/>
      <c r="P23" s="63">
        <v>2042.2592592592591</v>
      </c>
      <c r="Q23" s="64">
        <v>0</v>
      </c>
      <c r="R23" s="63">
        <v>9245.0403703703705</v>
      </c>
      <c r="S23" s="64">
        <v>75.853529999999992</v>
      </c>
      <c r="T23" s="63">
        <v>1943.7034814814813</v>
      </c>
      <c r="U23" s="64">
        <v>0</v>
      </c>
      <c r="V23" s="63">
        <v>1970.4145859259258</v>
      </c>
      <c r="W23" s="64">
        <v>0</v>
      </c>
      <c r="X23" s="63">
        <v>1997.9270235037036</v>
      </c>
      <c r="Y23" s="64">
        <v>0</v>
      </c>
      <c r="Z23" s="60">
        <f t="shared" si="0"/>
        <v>17199.344720540739</v>
      </c>
      <c r="AA23" s="66">
        <f t="shared" si="1"/>
        <v>75.853529999999992</v>
      </c>
    </row>
    <row r="24" spans="2:27" ht="28.5">
      <c r="B24" s="239"/>
      <c r="C24" s="16"/>
      <c r="D24" s="55"/>
      <c r="E24" s="55" t="s">
        <v>522</v>
      </c>
      <c r="F24" s="117">
        <v>43101</v>
      </c>
      <c r="G24" s="48" t="s">
        <v>296</v>
      </c>
      <c r="H24" s="48"/>
      <c r="I24" s="48"/>
      <c r="J24" s="48"/>
      <c r="K24" s="48"/>
      <c r="L24" s="48"/>
      <c r="M24" s="48"/>
      <c r="N24" s="142"/>
      <c r="O24" s="64"/>
      <c r="P24" s="63">
        <v>0</v>
      </c>
      <c r="Q24" s="64">
        <v>0</v>
      </c>
      <c r="R24" s="63">
        <v>0</v>
      </c>
      <c r="S24" s="64">
        <v>0</v>
      </c>
      <c r="T24" s="63">
        <v>102695</v>
      </c>
      <c r="U24" s="64">
        <v>187.24199999999999</v>
      </c>
      <c r="V24" s="63">
        <v>75689</v>
      </c>
      <c r="W24" s="64">
        <v>187.24199999999999</v>
      </c>
      <c r="X24" s="63">
        <v>75689</v>
      </c>
      <c r="Y24" s="64">
        <v>187.24199999999999</v>
      </c>
      <c r="Z24" s="60">
        <f t="shared" si="0"/>
        <v>254073</v>
      </c>
      <c r="AA24" s="66">
        <f t="shared" si="1"/>
        <v>561.726</v>
      </c>
    </row>
    <row r="25" spans="2:27" ht="28.5">
      <c r="B25" s="239"/>
      <c r="C25" s="16"/>
      <c r="D25" s="55"/>
      <c r="E25" s="55" t="s">
        <v>523</v>
      </c>
      <c r="F25" s="117">
        <v>43101</v>
      </c>
      <c r="G25" s="48"/>
      <c r="H25" s="48"/>
      <c r="I25" s="48" t="s">
        <v>296</v>
      </c>
      <c r="J25" s="48" t="s">
        <v>296</v>
      </c>
      <c r="K25" s="48" t="s">
        <v>296</v>
      </c>
      <c r="L25" s="48" t="s">
        <v>296</v>
      </c>
      <c r="M25" s="48" t="s">
        <v>296</v>
      </c>
      <c r="N25" s="142"/>
      <c r="O25" s="64"/>
      <c r="P25" s="63">
        <v>0</v>
      </c>
      <c r="Q25" s="64">
        <v>0</v>
      </c>
      <c r="R25" s="63">
        <v>0</v>
      </c>
      <c r="S25" s="64">
        <v>0</v>
      </c>
      <c r="T25" s="63">
        <v>135460</v>
      </c>
      <c r="U25" s="64">
        <v>428.67399999999998</v>
      </c>
      <c r="V25" s="63">
        <v>108454</v>
      </c>
      <c r="W25" s="64">
        <v>428.67399999999998</v>
      </c>
      <c r="X25" s="63">
        <v>108454</v>
      </c>
      <c r="Y25" s="64">
        <v>428.67399999999998</v>
      </c>
      <c r="Z25" s="60">
        <f t="shared" si="0"/>
        <v>352368</v>
      </c>
      <c r="AA25" s="66">
        <f t="shared" si="1"/>
        <v>1286.0219999999999</v>
      </c>
    </row>
    <row r="26" spans="2:27" ht="28.5">
      <c r="B26" s="239"/>
      <c r="C26" s="16" t="s">
        <v>428</v>
      </c>
      <c r="D26" s="55"/>
      <c r="E26" s="55"/>
      <c r="F26" s="117">
        <v>42370</v>
      </c>
      <c r="G26" s="48"/>
      <c r="H26" s="48"/>
      <c r="I26" s="48"/>
      <c r="J26" s="48" t="s">
        <v>296</v>
      </c>
      <c r="K26" s="48" t="s">
        <v>296</v>
      </c>
      <c r="L26" s="48" t="s">
        <v>296</v>
      </c>
      <c r="M26" s="48" t="s">
        <v>296</v>
      </c>
      <c r="N26" s="63"/>
      <c r="O26" s="64"/>
      <c r="P26" s="63">
        <v>352239</v>
      </c>
      <c r="Q26" s="64">
        <v>2000</v>
      </c>
      <c r="R26" s="63">
        <v>0</v>
      </c>
      <c r="S26" s="64">
        <v>0</v>
      </c>
      <c r="T26" s="63">
        <v>0</v>
      </c>
      <c r="U26" s="64">
        <v>0</v>
      </c>
      <c r="V26" s="63">
        <v>0</v>
      </c>
      <c r="W26" s="64">
        <v>0</v>
      </c>
      <c r="X26" s="63">
        <v>0</v>
      </c>
      <c r="Y26" s="64">
        <v>0</v>
      </c>
      <c r="Z26" s="60">
        <f t="shared" si="0"/>
        <v>352239</v>
      </c>
      <c r="AA26" s="66">
        <f t="shared" si="1"/>
        <v>2000</v>
      </c>
    </row>
    <row r="27" spans="2:27">
      <c r="B27" s="239"/>
      <c r="C27" s="16"/>
      <c r="D27" s="55"/>
      <c r="E27" s="55"/>
      <c r="F27" s="117"/>
      <c r="G27" s="48"/>
      <c r="H27" s="48"/>
      <c r="I27" s="48"/>
      <c r="J27" s="48"/>
      <c r="K27" s="48"/>
      <c r="L27" s="48"/>
      <c r="M27" s="48"/>
      <c r="N27" s="63"/>
      <c r="O27" s="64"/>
      <c r="P27" s="63">
        <v>0</v>
      </c>
      <c r="Q27" s="64">
        <v>0</v>
      </c>
      <c r="R27" s="63">
        <v>0</v>
      </c>
      <c r="S27" s="64">
        <v>0</v>
      </c>
      <c r="T27" s="63">
        <v>0</v>
      </c>
      <c r="U27" s="64">
        <v>0</v>
      </c>
      <c r="V27" s="63">
        <v>0</v>
      </c>
      <c r="W27" s="64">
        <v>0</v>
      </c>
      <c r="X27" s="63">
        <v>0</v>
      </c>
      <c r="Y27" s="64">
        <v>0</v>
      </c>
      <c r="Z27" s="60" t="str">
        <f t="shared" si="0"/>
        <v/>
      </c>
      <c r="AA27" s="66"/>
    </row>
    <row r="28" spans="2:27">
      <c r="B28" s="239"/>
      <c r="C28" s="16"/>
      <c r="D28" s="55"/>
      <c r="E28" s="55"/>
      <c r="F28" s="117"/>
      <c r="G28" s="48"/>
      <c r="H28" s="48"/>
      <c r="I28" s="48"/>
      <c r="J28" s="48"/>
      <c r="K28" s="48"/>
      <c r="L28" s="48"/>
      <c r="M28" s="48"/>
      <c r="N28" s="63"/>
      <c r="O28" s="64"/>
      <c r="P28" s="63"/>
      <c r="Q28" s="64"/>
      <c r="R28" s="63"/>
      <c r="S28" s="64"/>
      <c r="T28" s="63"/>
      <c r="U28" s="64"/>
      <c r="V28" s="63"/>
      <c r="W28" s="64"/>
      <c r="X28" s="63"/>
      <c r="Y28" s="64"/>
      <c r="Z28" s="60" t="str">
        <f t="shared" si="0"/>
        <v/>
      </c>
      <c r="AA28" s="66"/>
    </row>
    <row r="29" spans="2:27">
      <c r="B29" s="239"/>
      <c r="C29" s="16"/>
      <c r="D29" s="55"/>
      <c r="E29" s="55"/>
      <c r="F29" s="117"/>
      <c r="G29" s="48"/>
      <c r="H29" s="48"/>
      <c r="I29" s="48"/>
      <c r="J29" s="48"/>
      <c r="K29" s="48"/>
      <c r="L29" s="48"/>
      <c r="M29" s="48"/>
      <c r="N29" s="63"/>
      <c r="O29" s="64"/>
      <c r="P29" s="63"/>
      <c r="Q29" s="64"/>
      <c r="R29" s="63"/>
      <c r="S29" s="64"/>
      <c r="T29" s="63"/>
      <c r="U29" s="64"/>
      <c r="V29" s="63"/>
      <c r="W29" s="64"/>
      <c r="X29" s="63"/>
      <c r="Y29" s="64"/>
      <c r="Z29" s="60" t="str">
        <f t="shared" si="0"/>
        <v/>
      </c>
      <c r="AA29" s="66"/>
    </row>
    <row r="30" spans="2:27">
      <c r="B30" s="239"/>
      <c r="C30" s="16"/>
      <c r="D30" s="55"/>
      <c r="E30" s="55"/>
      <c r="F30" s="117"/>
      <c r="G30" s="48"/>
      <c r="H30" s="48"/>
      <c r="I30" s="48"/>
      <c r="J30" s="48"/>
      <c r="K30" s="48"/>
      <c r="L30" s="48"/>
      <c r="M30" s="48"/>
      <c r="N30" s="63"/>
      <c r="O30" s="64"/>
      <c r="P30" s="63"/>
      <c r="Q30" s="64"/>
      <c r="R30" s="63"/>
      <c r="S30" s="64"/>
      <c r="T30" s="63"/>
      <c r="U30" s="64"/>
      <c r="V30" s="63"/>
      <c r="W30" s="64"/>
      <c r="X30" s="63"/>
      <c r="Y30" s="64"/>
      <c r="Z30" s="60" t="str">
        <f t="shared" si="0"/>
        <v/>
      </c>
      <c r="AA30" s="66"/>
    </row>
    <row r="31" spans="2:27">
      <c r="B31" s="239"/>
      <c r="C31" s="16"/>
      <c r="D31" s="55"/>
      <c r="E31" s="55"/>
      <c r="F31" s="117"/>
      <c r="G31" s="48"/>
      <c r="H31" s="48"/>
      <c r="I31" s="48"/>
      <c r="J31" s="48"/>
      <c r="K31" s="48"/>
      <c r="L31" s="48"/>
      <c r="M31" s="48"/>
      <c r="N31" s="63"/>
      <c r="O31" s="64"/>
      <c r="P31" s="63"/>
      <c r="Q31" s="64"/>
      <c r="R31" s="63"/>
      <c r="S31" s="64"/>
      <c r="T31" s="63"/>
      <c r="U31" s="64"/>
      <c r="V31" s="63"/>
      <c r="W31" s="64"/>
      <c r="X31" s="63"/>
      <c r="Y31" s="64"/>
      <c r="Z31" s="60" t="str">
        <f t="shared" si="0"/>
        <v/>
      </c>
      <c r="AA31" s="66"/>
    </row>
    <row r="32" spans="2:27">
      <c r="B32" s="239"/>
      <c r="C32" s="16"/>
      <c r="D32" s="55"/>
      <c r="E32" s="55"/>
      <c r="F32" s="117"/>
      <c r="G32" s="48"/>
      <c r="H32" s="48"/>
      <c r="I32" s="48"/>
      <c r="J32" s="48"/>
      <c r="K32" s="48"/>
      <c r="L32" s="48"/>
      <c r="M32" s="48"/>
      <c r="N32" s="63"/>
      <c r="O32" s="64"/>
      <c r="P32" s="63"/>
      <c r="Q32" s="64"/>
      <c r="R32" s="63"/>
      <c r="S32" s="64"/>
      <c r="T32" s="63"/>
      <c r="U32" s="64"/>
      <c r="V32" s="63"/>
      <c r="W32" s="64"/>
      <c r="X32" s="63"/>
      <c r="Y32" s="64"/>
      <c r="Z32" s="60" t="str">
        <f t="shared" si="0"/>
        <v/>
      </c>
      <c r="AA32" s="66"/>
    </row>
    <row r="33" spans="2:27">
      <c r="B33" s="239"/>
      <c r="C33" s="16"/>
      <c r="D33" s="55"/>
      <c r="E33" s="55"/>
      <c r="F33" s="117"/>
      <c r="G33" s="48"/>
      <c r="H33" s="48"/>
      <c r="I33" s="48"/>
      <c r="J33" s="48"/>
      <c r="K33" s="48"/>
      <c r="L33" s="48"/>
      <c r="M33" s="48"/>
      <c r="N33" s="63"/>
      <c r="O33" s="64"/>
      <c r="P33" s="63"/>
      <c r="Q33" s="64"/>
      <c r="R33" s="63"/>
      <c r="S33" s="64"/>
      <c r="T33" s="63"/>
      <c r="U33" s="64"/>
      <c r="V33" s="63"/>
      <c r="W33" s="64"/>
      <c r="X33" s="63"/>
      <c r="Y33" s="64"/>
      <c r="Z33" s="60" t="str">
        <f t="shared" si="0"/>
        <v/>
      </c>
      <c r="AA33" s="66"/>
    </row>
    <row r="34" spans="2:27">
      <c r="B34" s="239"/>
      <c r="C34" s="16"/>
      <c r="D34" s="55"/>
      <c r="E34" s="55"/>
      <c r="F34" s="117"/>
      <c r="G34" s="48"/>
      <c r="H34" s="48"/>
      <c r="I34" s="48"/>
      <c r="J34" s="48"/>
      <c r="K34" s="48"/>
      <c r="L34" s="48"/>
      <c r="M34" s="48"/>
      <c r="N34" s="63"/>
      <c r="O34" s="64"/>
      <c r="P34" s="63"/>
      <c r="Q34" s="64"/>
      <c r="R34" s="63"/>
      <c r="S34" s="64"/>
      <c r="T34" s="63"/>
      <c r="U34" s="64"/>
      <c r="V34" s="63"/>
      <c r="W34" s="64"/>
      <c r="X34" s="63"/>
      <c r="Y34" s="64"/>
      <c r="Z34" s="60" t="str">
        <f t="shared" si="0"/>
        <v/>
      </c>
      <c r="AA34" s="66"/>
    </row>
    <row r="35" spans="2:27">
      <c r="B35" s="239"/>
      <c r="C35" s="16"/>
      <c r="D35" s="55"/>
      <c r="E35" s="55"/>
      <c r="F35" s="117"/>
      <c r="G35" s="48"/>
      <c r="H35" s="48"/>
      <c r="I35" s="48"/>
      <c r="J35" s="48"/>
      <c r="K35" s="48"/>
      <c r="L35" s="48"/>
      <c r="M35" s="48"/>
      <c r="N35" s="63"/>
      <c r="O35" s="64"/>
      <c r="P35" s="63"/>
      <c r="Q35" s="64"/>
      <c r="R35" s="63"/>
      <c r="S35" s="64"/>
      <c r="T35" s="63"/>
      <c r="U35" s="64"/>
      <c r="V35" s="63"/>
      <c r="W35" s="64"/>
      <c r="X35" s="63"/>
      <c r="Y35" s="64"/>
      <c r="Z35" s="60" t="str">
        <f t="shared" si="0"/>
        <v/>
      </c>
      <c r="AA35" s="66"/>
    </row>
    <row r="36" spans="2:27">
      <c r="B36" s="239"/>
      <c r="C36" s="16"/>
      <c r="D36" s="55"/>
      <c r="E36" s="55"/>
      <c r="F36" s="117"/>
      <c r="G36" s="48"/>
      <c r="H36" s="48"/>
      <c r="I36" s="48"/>
      <c r="J36" s="48"/>
      <c r="K36" s="48"/>
      <c r="L36" s="48"/>
      <c r="M36" s="48"/>
      <c r="N36" s="63"/>
      <c r="O36" s="64"/>
      <c r="P36" s="63"/>
      <c r="Q36" s="64"/>
      <c r="R36" s="63"/>
      <c r="S36" s="64"/>
      <c r="T36" s="63"/>
      <c r="U36" s="64"/>
      <c r="V36" s="63"/>
      <c r="W36" s="64"/>
      <c r="X36" s="63"/>
      <c r="Y36" s="64"/>
      <c r="Z36" s="60" t="str">
        <f t="shared" si="0"/>
        <v/>
      </c>
      <c r="AA36" s="66"/>
    </row>
    <row r="37" spans="2:27">
      <c r="B37" s="239"/>
      <c r="C37" s="16"/>
      <c r="D37" s="55"/>
      <c r="E37" s="55"/>
      <c r="F37" s="117"/>
      <c r="G37" s="48"/>
      <c r="H37" s="48"/>
      <c r="I37" s="48"/>
      <c r="J37" s="48"/>
      <c r="K37" s="48"/>
      <c r="L37" s="48"/>
      <c r="M37" s="48"/>
      <c r="N37" s="63"/>
      <c r="O37" s="64"/>
      <c r="P37" s="63"/>
      <c r="Q37" s="64"/>
      <c r="R37" s="63"/>
      <c r="S37" s="64"/>
      <c r="T37" s="63"/>
      <c r="U37" s="64"/>
      <c r="V37" s="63"/>
      <c r="W37" s="64"/>
      <c r="X37" s="63"/>
      <c r="Y37" s="64"/>
      <c r="Z37" s="60" t="str">
        <f t="shared" si="0"/>
        <v/>
      </c>
      <c r="AA37" s="66"/>
    </row>
    <row r="38" spans="2:27">
      <c r="B38" s="239"/>
      <c r="C38" s="16"/>
      <c r="D38" s="55"/>
      <c r="E38" s="55"/>
      <c r="F38" s="117"/>
      <c r="G38" s="48"/>
      <c r="H38" s="48"/>
      <c r="I38" s="48"/>
      <c r="J38" s="48"/>
      <c r="K38" s="48"/>
      <c r="L38" s="48"/>
      <c r="M38" s="48"/>
      <c r="N38" s="63"/>
      <c r="O38" s="64"/>
      <c r="P38" s="63"/>
      <c r="Q38" s="64"/>
      <c r="R38" s="63"/>
      <c r="S38" s="64"/>
      <c r="T38" s="63"/>
      <c r="U38" s="64"/>
      <c r="V38" s="63"/>
      <c r="W38" s="64"/>
      <c r="X38" s="63"/>
      <c r="Y38" s="64"/>
      <c r="Z38" s="60" t="str">
        <f t="shared" si="0"/>
        <v/>
      </c>
      <c r="AA38" s="66"/>
    </row>
    <row r="39" spans="2:27">
      <c r="B39" s="239"/>
      <c r="C39" s="16"/>
      <c r="D39" s="55"/>
      <c r="E39" s="55"/>
      <c r="F39" s="117"/>
      <c r="G39" s="48"/>
      <c r="H39" s="48"/>
      <c r="I39" s="48"/>
      <c r="J39" s="48"/>
      <c r="K39" s="48"/>
      <c r="L39" s="48"/>
      <c r="M39" s="48"/>
      <c r="N39" s="63"/>
      <c r="O39" s="64"/>
      <c r="P39" s="63"/>
      <c r="Q39" s="64"/>
      <c r="R39" s="63"/>
      <c r="S39" s="64"/>
      <c r="T39" s="63"/>
      <c r="U39" s="64"/>
      <c r="V39" s="63"/>
      <c r="W39" s="64"/>
      <c r="X39" s="63"/>
      <c r="Y39" s="64"/>
      <c r="Z39" s="60" t="str">
        <f t="shared" si="0"/>
        <v/>
      </c>
      <c r="AA39" s="66"/>
    </row>
    <row r="40" spans="2:27">
      <c r="B40" s="239"/>
      <c r="C40" s="16"/>
      <c r="D40" s="55"/>
      <c r="E40" s="55"/>
      <c r="F40" s="117"/>
      <c r="G40" s="48"/>
      <c r="H40" s="48"/>
      <c r="I40" s="48"/>
      <c r="J40" s="48"/>
      <c r="K40" s="48"/>
      <c r="L40" s="48"/>
      <c r="M40" s="48"/>
      <c r="N40" s="63"/>
      <c r="O40" s="64"/>
      <c r="P40" s="63"/>
      <c r="Q40" s="64"/>
      <c r="R40" s="63"/>
      <c r="S40" s="64"/>
      <c r="T40" s="63"/>
      <c r="U40" s="64"/>
      <c r="V40" s="63"/>
      <c r="W40" s="64"/>
      <c r="X40" s="63"/>
      <c r="Y40" s="64"/>
      <c r="Z40" s="60" t="str">
        <f t="shared" si="0"/>
        <v/>
      </c>
      <c r="AA40" s="66"/>
    </row>
    <row r="41" spans="2:27">
      <c r="B41" s="239"/>
      <c r="C41" s="16"/>
      <c r="D41" s="55"/>
      <c r="E41" s="55"/>
      <c r="F41" s="117"/>
      <c r="G41" s="48"/>
      <c r="H41" s="48"/>
      <c r="I41" s="48"/>
      <c r="J41" s="48"/>
      <c r="K41" s="48"/>
      <c r="L41" s="48"/>
      <c r="M41" s="48"/>
      <c r="N41" s="63"/>
      <c r="O41" s="64"/>
      <c r="P41" s="63"/>
      <c r="Q41" s="64"/>
      <c r="R41" s="63"/>
      <c r="S41" s="64"/>
      <c r="T41" s="63"/>
      <c r="U41" s="64"/>
      <c r="V41" s="63"/>
      <c r="W41" s="64"/>
      <c r="X41" s="63"/>
      <c r="Y41" s="64"/>
      <c r="Z41" s="60" t="str">
        <f t="shared" si="0"/>
        <v/>
      </c>
      <c r="AA41" s="66"/>
    </row>
    <row r="42" spans="2:27">
      <c r="B42" s="239"/>
      <c r="C42" s="16"/>
      <c r="D42" s="55"/>
      <c r="E42" s="55"/>
      <c r="F42" s="117"/>
      <c r="G42" s="48"/>
      <c r="H42" s="48"/>
      <c r="I42" s="48"/>
      <c r="J42" s="48"/>
      <c r="K42" s="48"/>
      <c r="L42" s="48"/>
      <c r="M42" s="48"/>
      <c r="N42" s="63"/>
      <c r="O42" s="64"/>
      <c r="P42" s="63"/>
      <c r="Q42" s="64"/>
      <c r="R42" s="63"/>
      <c r="S42" s="64"/>
      <c r="T42" s="63"/>
      <c r="U42" s="64"/>
      <c r="V42" s="63"/>
      <c r="W42" s="64"/>
      <c r="X42" s="63"/>
      <c r="Y42" s="64"/>
      <c r="Z42" s="60" t="str">
        <f t="shared" si="0"/>
        <v/>
      </c>
      <c r="AA42" s="66"/>
    </row>
    <row r="43" spans="2:27">
      <c r="B43" s="239"/>
      <c r="C43" s="16"/>
      <c r="D43" s="55"/>
      <c r="E43" s="55"/>
      <c r="F43" s="117"/>
      <c r="G43" s="48"/>
      <c r="H43" s="48"/>
      <c r="I43" s="48"/>
      <c r="J43" s="48"/>
      <c r="K43" s="48"/>
      <c r="L43" s="48"/>
      <c r="M43" s="48"/>
      <c r="N43" s="63"/>
      <c r="O43" s="64"/>
      <c r="P43" s="63"/>
      <c r="Q43" s="64"/>
      <c r="R43" s="63"/>
      <c r="S43" s="64"/>
      <c r="T43" s="63"/>
      <c r="U43" s="64"/>
      <c r="V43" s="63"/>
      <c r="W43" s="64"/>
      <c r="X43" s="63"/>
      <c r="Y43" s="64"/>
      <c r="Z43" s="60" t="str">
        <f t="shared" si="0"/>
        <v/>
      </c>
      <c r="AA43" s="66"/>
    </row>
    <row r="44" spans="2:27">
      <c r="B44" s="239"/>
      <c r="C44" s="16"/>
      <c r="D44" s="55"/>
      <c r="E44" s="55"/>
      <c r="F44" s="117"/>
      <c r="G44" s="48"/>
      <c r="H44" s="48"/>
      <c r="I44" s="48"/>
      <c r="J44" s="48"/>
      <c r="K44" s="48"/>
      <c r="L44" s="48"/>
      <c r="M44" s="48"/>
      <c r="N44" s="63"/>
      <c r="O44" s="64"/>
      <c r="P44" s="63"/>
      <c r="Q44" s="64"/>
      <c r="R44" s="63"/>
      <c r="S44" s="64"/>
      <c r="T44" s="63"/>
      <c r="U44" s="64"/>
      <c r="V44" s="63"/>
      <c r="W44" s="64"/>
      <c r="X44" s="63"/>
      <c r="Y44" s="64"/>
      <c r="Z44" s="60" t="str">
        <f t="shared" si="0"/>
        <v/>
      </c>
      <c r="AA44" s="66"/>
    </row>
    <row r="45" spans="2:27">
      <c r="B45" s="239"/>
      <c r="C45" s="16"/>
      <c r="D45" s="55"/>
      <c r="E45" s="55"/>
      <c r="F45" s="117"/>
      <c r="G45" s="48"/>
      <c r="H45" s="48"/>
      <c r="I45" s="48"/>
      <c r="J45" s="48"/>
      <c r="K45" s="48"/>
      <c r="L45" s="48"/>
      <c r="M45" s="48"/>
      <c r="N45" s="63"/>
      <c r="O45" s="64"/>
      <c r="P45" s="63"/>
      <c r="Q45" s="64"/>
      <c r="R45" s="63"/>
      <c r="S45" s="64"/>
      <c r="T45" s="63"/>
      <c r="U45" s="64"/>
      <c r="V45" s="63"/>
      <c r="W45" s="64"/>
      <c r="X45" s="63"/>
      <c r="Y45" s="64"/>
      <c r="Z45" s="60" t="str">
        <f t="shared" si="0"/>
        <v/>
      </c>
      <c r="AA45" s="66"/>
    </row>
    <row r="46" spans="2:27">
      <c r="B46" s="240"/>
      <c r="C46" s="16"/>
      <c r="D46" s="55"/>
      <c r="E46" s="55"/>
      <c r="F46" s="117"/>
      <c r="G46" s="48"/>
      <c r="H46" s="48"/>
      <c r="I46" s="48"/>
      <c r="J46" s="48"/>
      <c r="K46" s="48"/>
      <c r="L46" s="48"/>
      <c r="M46" s="48"/>
      <c r="N46" s="63"/>
      <c r="O46" s="64"/>
      <c r="P46" s="63"/>
      <c r="Q46" s="64"/>
      <c r="R46" s="63"/>
      <c r="S46" s="64"/>
      <c r="T46" s="63"/>
      <c r="U46" s="64"/>
      <c r="V46" s="63"/>
      <c r="W46" s="64"/>
      <c r="X46" s="63"/>
      <c r="Y46" s="64"/>
      <c r="Z46" s="60" t="str">
        <f t="shared" si="0"/>
        <v/>
      </c>
      <c r="AA46" s="66"/>
    </row>
    <row r="47" spans="2:27" ht="22.9" customHeight="1">
      <c r="B47" s="111" t="s">
        <v>308</v>
      </c>
      <c r="C47" s="34"/>
      <c r="D47" s="34"/>
      <c r="E47" s="34"/>
      <c r="F47" s="34"/>
      <c r="G47" s="34"/>
      <c r="H47" s="34"/>
      <c r="I47" s="34"/>
      <c r="J47" s="34"/>
      <c r="K47" s="34"/>
      <c r="L47" s="34"/>
      <c r="M47" s="35"/>
      <c r="N47" s="60">
        <f>SUM(N16:N46)</f>
        <v>0</v>
      </c>
      <c r="O47" s="65">
        <f>SUM(O16:O46)</f>
        <v>0</v>
      </c>
      <c r="P47" s="60">
        <f>SUM(P16:P46)</f>
        <v>651825.76</v>
      </c>
      <c r="Q47" s="65">
        <f t="shared" ref="Q47:AA47" si="2">SUM(Q16:Q46)</f>
        <v>2771.886494747926</v>
      </c>
      <c r="R47" s="60">
        <f>SUM(R16:R46)</f>
        <v>261712.19000000003</v>
      </c>
      <c r="S47" s="65">
        <f t="shared" si="2"/>
        <v>809.54659890965138</v>
      </c>
      <c r="T47" s="60">
        <f t="shared" si="2"/>
        <v>483083.71400000004</v>
      </c>
      <c r="U47" s="65">
        <f t="shared" si="2"/>
        <v>1261.0925729948665</v>
      </c>
      <c r="V47" s="60">
        <f t="shared" si="2"/>
        <v>411244.51382000005</v>
      </c>
      <c r="W47" s="65">
        <f t="shared" si="2"/>
        <v>1217.7166660800817</v>
      </c>
      <c r="X47" s="60">
        <f t="shared" si="2"/>
        <v>444857.36963460001</v>
      </c>
      <c r="Y47" s="65">
        <f t="shared" si="2"/>
        <v>1317.6749940800814</v>
      </c>
      <c r="Z47" s="60">
        <f t="shared" si="2"/>
        <v>2252723.5474546002</v>
      </c>
      <c r="AA47" s="65">
        <f t="shared" si="2"/>
        <v>7377.9173268126069</v>
      </c>
    </row>
    <row r="48" spans="2:27" s="6" customFormat="1" ht="15" customHeight="1">
      <c r="B48" s="112"/>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c r="B49" s="238" t="s">
        <v>301</v>
      </c>
      <c r="C49" s="16"/>
      <c r="D49" s="55"/>
      <c r="E49" s="55"/>
      <c r="F49" s="117"/>
      <c r="G49" s="48"/>
      <c r="H49" s="48"/>
      <c r="I49" s="48"/>
      <c r="J49" s="48"/>
      <c r="K49" s="48"/>
      <c r="L49" s="48"/>
      <c r="M49" s="48"/>
      <c r="N49" s="63"/>
      <c r="O49" s="64"/>
      <c r="P49" s="63"/>
      <c r="Q49" s="64"/>
      <c r="R49" s="63"/>
      <c r="S49" s="64"/>
      <c r="T49" s="63"/>
      <c r="U49" s="64"/>
      <c r="V49" s="63"/>
      <c r="W49" s="64"/>
      <c r="X49" s="63"/>
      <c r="Y49" s="64"/>
      <c r="Z49" s="60" t="str">
        <f t="shared" ref="Z49:Z57" si="3">IF(SUM(N49,P49,R49,T49,V49,X49)=0,"",SUM(N49,P49,R49,T49,V49,X49))</f>
        <v/>
      </c>
      <c r="AA49" s="66"/>
    </row>
    <row r="50" spans="2:27">
      <c r="B50" s="239"/>
      <c r="C50" s="16"/>
      <c r="D50" s="55"/>
      <c r="E50" s="55"/>
      <c r="F50" s="117"/>
      <c r="G50" s="48"/>
      <c r="H50" s="48"/>
      <c r="I50" s="48"/>
      <c r="J50" s="48"/>
      <c r="K50" s="48"/>
      <c r="L50" s="48"/>
      <c r="M50" s="48"/>
      <c r="N50" s="63"/>
      <c r="O50" s="64"/>
      <c r="P50" s="63"/>
      <c r="Q50" s="64"/>
      <c r="R50" s="63"/>
      <c r="S50" s="64"/>
      <c r="T50" s="63"/>
      <c r="U50" s="64"/>
      <c r="V50" s="63"/>
      <c r="W50" s="64"/>
      <c r="X50" s="63"/>
      <c r="Y50" s="64"/>
      <c r="Z50" s="60" t="str">
        <f t="shared" si="3"/>
        <v/>
      </c>
      <c r="AA50" s="66"/>
    </row>
    <row r="51" spans="2:27">
      <c r="B51" s="239"/>
      <c r="C51" s="16"/>
      <c r="D51" s="55"/>
      <c r="E51" s="55"/>
      <c r="F51" s="117"/>
      <c r="G51" s="48"/>
      <c r="H51" s="48"/>
      <c r="I51" s="48"/>
      <c r="J51" s="48"/>
      <c r="K51" s="48"/>
      <c r="L51" s="48"/>
      <c r="M51" s="48"/>
      <c r="N51" s="63"/>
      <c r="O51" s="64"/>
      <c r="P51" s="63"/>
      <c r="Q51" s="64"/>
      <c r="R51" s="63"/>
      <c r="S51" s="64"/>
      <c r="T51" s="63"/>
      <c r="U51" s="64"/>
      <c r="V51" s="63"/>
      <c r="W51" s="64"/>
      <c r="X51" s="63"/>
      <c r="Y51" s="64"/>
      <c r="Z51" s="60" t="str">
        <f t="shared" si="3"/>
        <v/>
      </c>
      <c r="AA51" s="66"/>
    </row>
    <row r="52" spans="2:27">
      <c r="B52" s="239"/>
      <c r="C52" s="16"/>
      <c r="D52" s="55"/>
      <c r="E52" s="55"/>
      <c r="F52" s="117"/>
      <c r="G52" s="48"/>
      <c r="H52" s="48"/>
      <c r="I52" s="48"/>
      <c r="J52" s="48"/>
      <c r="K52" s="48"/>
      <c r="L52" s="48"/>
      <c r="M52" s="48"/>
      <c r="N52" s="63"/>
      <c r="O52" s="64"/>
      <c r="P52" s="63"/>
      <c r="Q52" s="64"/>
      <c r="R52" s="63"/>
      <c r="S52" s="64"/>
      <c r="T52" s="63"/>
      <c r="U52" s="64"/>
      <c r="V52" s="63"/>
      <c r="W52" s="64"/>
      <c r="X52" s="63"/>
      <c r="Y52" s="64"/>
      <c r="Z52" s="60" t="str">
        <f t="shared" si="3"/>
        <v/>
      </c>
      <c r="AA52" s="66"/>
    </row>
    <row r="53" spans="2:27">
      <c r="B53" s="239"/>
      <c r="C53" s="16"/>
      <c r="D53" s="55"/>
      <c r="E53" s="55"/>
      <c r="F53" s="117"/>
      <c r="G53" s="48"/>
      <c r="H53" s="48"/>
      <c r="I53" s="48"/>
      <c r="J53" s="48"/>
      <c r="K53" s="48"/>
      <c r="L53" s="48"/>
      <c r="M53" s="48"/>
      <c r="N53" s="63"/>
      <c r="O53" s="64"/>
      <c r="P53" s="63"/>
      <c r="Q53" s="64"/>
      <c r="R53" s="63"/>
      <c r="S53" s="64"/>
      <c r="T53" s="63"/>
      <c r="U53" s="64"/>
      <c r="V53" s="63"/>
      <c r="W53" s="64"/>
      <c r="X53" s="63"/>
      <c r="Y53" s="64"/>
      <c r="Z53" s="60" t="str">
        <f t="shared" si="3"/>
        <v/>
      </c>
      <c r="AA53" s="66"/>
    </row>
    <row r="54" spans="2:27">
      <c r="B54" s="239"/>
      <c r="C54" s="16"/>
      <c r="D54" s="55"/>
      <c r="E54" s="55"/>
      <c r="F54" s="117"/>
      <c r="G54" s="48"/>
      <c r="H54" s="48"/>
      <c r="I54" s="48"/>
      <c r="J54" s="48"/>
      <c r="K54" s="48"/>
      <c r="L54" s="48"/>
      <c r="M54" s="48"/>
      <c r="N54" s="63"/>
      <c r="O54" s="64"/>
      <c r="P54" s="63"/>
      <c r="Q54" s="64"/>
      <c r="R54" s="63"/>
      <c r="S54" s="64"/>
      <c r="T54" s="63"/>
      <c r="U54" s="64"/>
      <c r="V54" s="63"/>
      <c r="W54" s="64"/>
      <c r="X54" s="63"/>
      <c r="Y54" s="64"/>
      <c r="Z54" s="60" t="str">
        <f t="shared" si="3"/>
        <v/>
      </c>
      <c r="AA54" s="66"/>
    </row>
    <row r="55" spans="2:27">
      <c r="B55" s="239"/>
      <c r="C55" s="16"/>
      <c r="D55" s="55"/>
      <c r="E55" s="55"/>
      <c r="F55" s="117"/>
      <c r="G55" s="48"/>
      <c r="H55" s="48"/>
      <c r="I55" s="48"/>
      <c r="J55" s="48"/>
      <c r="K55" s="48"/>
      <c r="L55" s="48"/>
      <c r="M55" s="48"/>
      <c r="N55" s="63"/>
      <c r="O55" s="64"/>
      <c r="P55" s="63"/>
      <c r="Q55" s="64"/>
      <c r="R55" s="63"/>
      <c r="S55" s="64"/>
      <c r="T55" s="63"/>
      <c r="U55" s="64"/>
      <c r="V55" s="63"/>
      <c r="W55" s="64"/>
      <c r="X55" s="63"/>
      <c r="Y55" s="64"/>
      <c r="Z55" s="60" t="str">
        <f t="shared" si="3"/>
        <v/>
      </c>
      <c r="AA55" s="66"/>
    </row>
    <row r="56" spans="2:27">
      <c r="B56" s="239"/>
      <c r="C56" s="16"/>
      <c r="D56" s="55"/>
      <c r="E56" s="55"/>
      <c r="F56" s="117"/>
      <c r="G56" s="48"/>
      <c r="H56" s="48"/>
      <c r="I56" s="48"/>
      <c r="J56" s="48"/>
      <c r="K56" s="48"/>
      <c r="L56" s="48"/>
      <c r="M56" s="48"/>
      <c r="N56" s="63"/>
      <c r="O56" s="64"/>
      <c r="P56" s="63"/>
      <c r="Q56" s="64"/>
      <c r="R56" s="63"/>
      <c r="S56" s="64"/>
      <c r="T56" s="63"/>
      <c r="U56" s="64"/>
      <c r="V56" s="63"/>
      <c r="W56" s="64"/>
      <c r="X56" s="63"/>
      <c r="Y56" s="64"/>
      <c r="Z56" s="60" t="str">
        <f t="shared" si="3"/>
        <v/>
      </c>
      <c r="AA56" s="66"/>
    </row>
    <row r="57" spans="2:27">
      <c r="B57" s="240"/>
      <c r="C57" s="16"/>
      <c r="D57" s="55"/>
      <c r="E57" s="55"/>
      <c r="F57" s="117"/>
      <c r="G57" s="48"/>
      <c r="H57" s="48"/>
      <c r="I57" s="48"/>
      <c r="J57" s="48"/>
      <c r="K57" s="48"/>
      <c r="L57" s="48"/>
      <c r="M57" s="48"/>
      <c r="N57" s="63"/>
      <c r="O57" s="64"/>
      <c r="P57" s="63"/>
      <c r="Q57" s="64"/>
      <c r="R57" s="63"/>
      <c r="S57" s="64"/>
      <c r="T57" s="63"/>
      <c r="U57" s="64"/>
      <c r="V57" s="63"/>
      <c r="W57" s="64"/>
      <c r="X57" s="63"/>
      <c r="Y57" s="64"/>
      <c r="Z57" s="60" t="str">
        <f t="shared" si="3"/>
        <v/>
      </c>
      <c r="AA57" s="66"/>
    </row>
    <row r="58" spans="2:27" ht="22.9" customHeight="1">
      <c r="B58" s="235" t="s">
        <v>309</v>
      </c>
      <c r="C58" s="236"/>
      <c r="D58" s="236"/>
      <c r="E58" s="236"/>
      <c r="F58" s="236"/>
      <c r="G58" s="236"/>
      <c r="H58" s="236"/>
      <c r="I58" s="236"/>
      <c r="J58" s="236"/>
      <c r="K58" s="236"/>
      <c r="L58" s="236"/>
      <c r="M58" s="237"/>
      <c r="N58" s="60">
        <f t="shared" ref="N58:AA58" si="4">SUM(N49:N57)</f>
        <v>0</v>
      </c>
      <c r="O58" s="65">
        <f t="shared" si="4"/>
        <v>0</v>
      </c>
      <c r="P58" s="60">
        <f t="shared" si="4"/>
        <v>0</v>
      </c>
      <c r="Q58" s="65">
        <f t="shared" si="4"/>
        <v>0</v>
      </c>
      <c r="R58" s="60">
        <f t="shared" si="4"/>
        <v>0</v>
      </c>
      <c r="S58" s="65">
        <f t="shared" si="4"/>
        <v>0</v>
      </c>
      <c r="T58" s="60">
        <f t="shared" si="4"/>
        <v>0</v>
      </c>
      <c r="U58" s="65">
        <f t="shared" si="4"/>
        <v>0</v>
      </c>
      <c r="V58" s="60">
        <f t="shared" si="4"/>
        <v>0</v>
      </c>
      <c r="W58" s="65">
        <f t="shared" si="4"/>
        <v>0</v>
      </c>
      <c r="X58" s="60">
        <f t="shared" si="4"/>
        <v>0</v>
      </c>
      <c r="Y58" s="65">
        <f t="shared" si="4"/>
        <v>0</v>
      </c>
      <c r="Z58" s="60">
        <f t="shared" si="4"/>
        <v>0</v>
      </c>
      <c r="AA58" s="65">
        <f t="shared" si="4"/>
        <v>0</v>
      </c>
    </row>
    <row r="59" spans="2:27" s="6" customFormat="1" ht="15" customHeight="1">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ht="28.5">
      <c r="B60" s="241" t="s">
        <v>400</v>
      </c>
      <c r="C60" s="143" t="s">
        <v>420</v>
      </c>
      <c r="D60" s="251"/>
      <c r="E60" s="252"/>
      <c r="F60" s="252"/>
      <c r="G60" s="252"/>
      <c r="H60" s="252"/>
      <c r="I60" s="252"/>
      <c r="J60" s="252"/>
      <c r="K60" s="252"/>
      <c r="L60" s="252"/>
      <c r="M60" s="253"/>
      <c r="N60" s="56"/>
      <c r="O60" s="141">
        <v>25.016830030936845</v>
      </c>
      <c r="P60" s="56"/>
      <c r="Q60" s="56"/>
      <c r="R60" s="56"/>
      <c r="S60" s="56"/>
      <c r="T60" s="56"/>
      <c r="U60" s="56"/>
      <c r="V60" s="56"/>
      <c r="W60" s="56"/>
      <c r="X60" s="56"/>
      <c r="Y60" s="56"/>
      <c r="Z60" s="69"/>
      <c r="AA60" s="66">
        <f>O60</f>
        <v>25.016830030936845</v>
      </c>
    </row>
    <row r="61" spans="2:27" ht="28.5">
      <c r="B61" s="242"/>
      <c r="C61" s="143" t="s">
        <v>262</v>
      </c>
      <c r="D61" s="254"/>
      <c r="E61" s="255"/>
      <c r="F61" s="255"/>
      <c r="G61" s="255"/>
      <c r="H61" s="255"/>
      <c r="I61" s="255"/>
      <c r="J61" s="255"/>
      <c r="K61" s="255"/>
      <c r="L61" s="255"/>
      <c r="M61" s="256"/>
      <c r="N61" s="56"/>
      <c r="O61" s="139">
        <v>47.991607041126585</v>
      </c>
      <c r="P61" s="56"/>
      <c r="Q61" s="56"/>
      <c r="R61" s="56"/>
      <c r="S61" s="56"/>
      <c r="T61" s="56"/>
      <c r="U61" s="56"/>
      <c r="V61" s="56"/>
      <c r="W61" s="56"/>
      <c r="X61" s="56"/>
      <c r="Y61" s="56"/>
      <c r="Z61" s="69"/>
      <c r="AA61" s="66">
        <f t="shared" ref="AA61:AA75" si="5">O61</f>
        <v>47.991607041126585</v>
      </c>
    </row>
    <row r="62" spans="2:27" ht="28.5">
      <c r="B62" s="242"/>
      <c r="C62" s="143" t="s">
        <v>425</v>
      </c>
      <c r="D62" s="254"/>
      <c r="E62" s="255"/>
      <c r="F62" s="255"/>
      <c r="G62" s="255"/>
      <c r="H62" s="255"/>
      <c r="I62" s="255"/>
      <c r="J62" s="255"/>
      <c r="K62" s="255"/>
      <c r="L62" s="255"/>
      <c r="M62" s="256"/>
      <c r="N62" s="56"/>
      <c r="O62" s="141">
        <v>0</v>
      </c>
      <c r="P62" s="56"/>
      <c r="Q62" s="56"/>
      <c r="R62" s="56"/>
      <c r="S62" s="56"/>
      <c r="T62" s="56"/>
      <c r="U62" s="56"/>
      <c r="V62" s="56"/>
      <c r="W62" s="56"/>
      <c r="X62" s="56"/>
      <c r="Y62" s="56"/>
      <c r="Z62" s="69"/>
      <c r="AA62" s="66">
        <f t="shared" si="5"/>
        <v>0</v>
      </c>
    </row>
    <row r="63" spans="2:27" ht="28.5">
      <c r="B63" s="242"/>
      <c r="C63" s="143" t="s">
        <v>416</v>
      </c>
      <c r="D63" s="254"/>
      <c r="E63" s="255"/>
      <c r="F63" s="255"/>
      <c r="G63" s="255"/>
      <c r="H63" s="255"/>
      <c r="I63" s="255"/>
      <c r="J63" s="255"/>
      <c r="K63" s="255"/>
      <c r="L63" s="255"/>
      <c r="M63" s="256"/>
      <c r="N63" s="56"/>
      <c r="O63" s="141">
        <v>19.609877083271204</v>
      </c>
      <c r="P63" s="56"/>
      <c r="Q63" s="56"/>
      <c r="R63" s="56"/>
      <c r="S63" s="56"/>
      <c r="T63" s="56"/>
      <c r="U63" s="56"/>
      <c r="V63" s="56"/>
      <c r="W63" s="56"/>
      <c r="X63" s="56"/>
      <c r="Y63" s="56"/>
      <c r="Z63" s="69"/>
      <c r="AA63" s="66">
        <f t="shared" si="5"/>
        <v>19.609877083271204</v>
      </c>
    </row>
    <row r="64" spans="2:27">
      <c r="B64" s="242"/>
      <c r="C64" s="143" t="s">
        <v>421</v>
      </c>
      <c r="D64" s="254"/>
      <c r="E64" s="255"/>
      <c r="F64" s="255"/>
      <c r="G64" s="255"/>
      <c r="H64" s="255"/>
      <c r="I64" s="255"/>
      <c r="J64" s="255"/>
      <c r="K64" s="255"/>
      <c r="L64" s="255"/>
      <c r="M64" s="256"/>
      <c r="N64" s="56"/>
      <c r="O64" s="155">
        <v>1079.2139219999999</v>
      </c>
      <c r="P64" s="56"/>
      <c r="Q64" s="56"/>
      <c r="R64" s="56"/>
      <c r="S64" s="56"/>
      <c r="T64" s="56"/>
      <c r="U64" s="56"/>
      <c r="V64" s="56"/>
      <c r="W64" s="56"/>
      <c r="X64" s="56"/>
      <c r="Y64" s="56"/>
      <c r="Z64" s="69"/>
      <c r="AA64" s="66">
        <f t="shared" si="5"/>
        <v>1079.2139219999999</v>
      </c>
    </row>
    <row r="65" spans="2:27">
      <c r="B65" s="242"/>
      <c r="C65" s="143" t="s">
        <v>424</v>
      </c>
      <c r="D65" s="254"/>
      <c r="E65" s="255"/>
      <c r="F65" s="255"/>
      <c r="G65" s="255"/>
      <c r="H65" s="255"/>
      <c r="I65" s="255"/>
      <c r="J65" s="255"/>
      <c r="K65" s="255"/>
      <c r="L65" s="255"/>
      <c r="M65" s="256"/>
      <c r="N65" s="56"/>
      <c r="O65" s="141">
        <v>180.09554</v>
      </c>
      <c r="P65" s="56"/>
      <c r="Q65" s="56"/>
      <c r="R65" s="56"/>
      <c r="S65" s="56"/>
      <c r="T65" s="56"/>
      <c r="U65" s="56"/>
      <c r="V65" s="56"/>
      <c r="W65" s="56"/>
      <c r="X65" s="56"/>
      <c r="Y65" s="56"/>
      <c r="Z65" s="69"/>
      <c r="AA65" s="66">
        <f t="shared" si="5"/>
        <v>180.09554</v>
      </c>
    </row>
    <row r="66" spans="2:27" ht="28.5">
      <c r="B66" s="242"/>
      <c r="C66" s="143" t="s">
        <v>423</v>
      </c>
      <c r="D66" s="254"/>
      <c r="E66" s="255"/>
      <c r="F66" s="255"/>
      <c r="G66" s="255"/>
      <c r="H66" s="255"/>
      <c r="I66" s="255"/>
      <c r="J66" s="255"/>
      <c r="K66" s="255"/>
      <c r="L66" s="255"/>
      <c r="M66" s="256"/>
      <c r="N66" s="56"/>
      <c r="O66" s="141">
        <v>0</v>
      </c>
      <c r="P66" s="56"/>
      <c r="Q66" s="56"/>
      <c r="R66" s="56"/>
      <c r="S66" s="56"/>
      <c r="T66" s="56"/>
      <c r="U66" s="56"/>
      <c r="V66" s="56"/>
      <c r="W66" s="56"/>
      <c r="X66" s="56"/>
      <c r="Y66" s="56"/>
      <c r="Z66" s="69"/>
      <c r="AA66" s="66">
        <f t="shared" si="5"/>
        <v>0</v>
      </c>
    </row>
    <row r="67" spans="2:27">
      <c r="B67" s="242"/>
      <c r="C67" s="143" t="s">
        <v>269</v>
      </c>
      <c r="D67" s="254"/>
      <c r="E67" s="255"/>
      <c r="F67" s="255"/>
      <c r="G67" s="255"/>
      <c r="H67" s="255"/>
      <c r="I67" s="255"/>
      <c r="J67" s="255"/>
      <c r="K67" s="255"/>
      <c r="L67" s="255"/>
      <c r="M67" s="256"/>
      <c r="N67" s="56"/>
      <c r="O67" s="141">
        <v>0</v>
      </c>
      <c r="P67" s="56"/>
      <c r="Q67" s="56"/>
      <c r="R67" s="56"/>
      <c r="S67" s="56"/>
      <c r="T67" s="56"/>
      <c r="U67" s="56"/>
      <c r="V67" s="56"/>
      <c r="W67" s="56"/>
      <c r="X67" s="56"/>
      <c r="Y67" s="56"/>
      <c r="Z67" s="69"/>
      <c r="AA67" s="66">
        <f t="shared" si="5"/>
        <v>0</v>
      </c>
    </row>
    <row r="68" spans="2:27">
      <c r="B68" s="242"/>
      <c r="C68" s="16"/>
      <c r="D68" s="254"/>
      <c r="E68" s="255"/>
      <c r="F68" s="255"/>
      <c r="G68" s="255"/>
      <c r="H68" s="255"/>
      <c r="I68" s="255"/>
      <c r="J68" s="255"/>
      <c r="K68" s="255"/>
      <c r="L68" s="255"/>
      <c r="M68" s="256"/>
      <c r="N68" s="56"/>
      <c r="O68" s="141"/>
      <c r="P68" s="56"/>
      <c r="Q68" s="56"/>
      <c r="R68" s="56"/>
      <c r="S68" s="56"/>
      <c r="T68" s="56"/>
      <c r="U68" s="56"/>
      <c r="V68" s="56"/>
      <c r="W68" s="56"/>
      <c r="X68" s="56"/>
      <c r="Y68" s="56"/>
      <c r="Z68" s="69"/>
      <c r="AA68" s="66">
        <f t="shared" si="5"/>
        <v>0</v>
      </c>
    </row>
    <row r="69" spans="2:27">
      <c r="B69" s="242"/>
      <c r="C69" s="16"/>
      <c r="D69" s="254"/>
      <c r="E69" s="255"/>
      <c r="F69" s="255"/>
      <c r="G69" s="255"/>
      <c r="H69" s="255"/>
      <c r="I69" s="255"/>
      <c r="J69" s="255"/>
      <c r="K69" s="255"/>
      <c r="L69" s="255"/>
      <c r="M69" s="256"/>
      <c r="N69" s="56"/>
      <c r="O69" s="64"/>
      <c r="P69" s="56"/>
      <c r="Q69" s="56"/>
      <c r="R69" s="56"/>
      <c r="S69" s="56"/>
      <c r="T69" s="56"/>
      <c r="U69" s="56"/>
      <c r="V69" s="56"/>
      <c r="W69" s="56"/>
      <c r="X69" s="56"/>
      <c r="Y69" s="56"/>
      <c r="Z69" s="69"/>
      <c r="AA69" s="66">
        <f t="shared" si="5"/>
        <v>0</v>
      </c>
    </row>
    <row r="70" spans="2:27">
      <c r="B70" s="242"/>
      <c r="C70" s="16"/>
      <c r="D70" s="254"/>
      <c r="E70" s="255"/>
      <c r="F70" s="255"/>
      <c r="G70" s="255"/>
      <c r="H70" s="255"/>
      <c r="I70" s="255"/>
      <c r="J70" s="255"/>
      <c r="K70" s="255"/>
      <c r="L70" s="255"/>
      <c r="M70" s="256"/>
      <c r="N70" s="56"/>
      <c r="O70" s="141"/>
      <c r="P70" s="56"/>
      <c r="Q70" s="56"/>
      <c r="R70" s="56"/>
      <c r="S70" s="56"/>
      <c r="T70" s="56"/>
      <c r="U70" s="56"/>
      <c r="V70" s="56"/>
      <c r="W70" s="56"/>
      <c r="X70" s="56"/>
      <c r="Y70" s="56"/>
      <c r="Z70" s="69"/>
      <c r="AA70" s="66">
        <f t="shared" si="5"/>
        <v>0</v>
      </c>
    </row>
    <row r="71" spans="2:27">
      <c r="B71" s="242"/>
      <c r="C71" s="16"/>
      <c r="D71" s="254"/>
      <c r="E71" s="255"/>
      <c r="F71" s="255"/>
      <c r="G71" s="255"/>
      <c r="H71" s="255"/>
      <c r="I71" s="255"/>
      <c r="J71" s="255"/>
      <c r="K71" s="255"/>
      <c r="L71" s="255"/>
      <c r="M71" s="256"/>
      <c r="N71" s="56"/>
      <c r="O71" s="64"/>
      <c r="P71" s="56"/>
      <c r="Q71" s="56"/>
      <c r="R71" s="56"/>
      <c r="S71" s="56"/>
      <c r="T71" s="56"/>
      <c r="U71" s="56"/>
      <c r="V71" s="56"/>
      <c r="W71" s="56"/>
      <c r="X71" s="56"/>
      <c r="Y71" s="56"/>
      <c r="Z71" s="69"/>
      <c r="AA71" s="66">
        <f t="shared" si="5"/>
        <v>0</v>
      </c>
    </row>
    <row r="72" spans="2:27">
      <c r="B72" s="242"/>
      <c r="C72" s="16"/>
      <c r="D72" s="254"/>
      <c r="E72" s="255"/>
      <c r="F72" s="255"/>
      <c r="G72" s="255"/>
      <c r="H72" s="255"/>
      <c r="I72" s="255"/>
      <c r="J72" s="255"/>
      <c r="K72" s="255"/>
      <c r="L72" s="255"/>
      <c r="M72" s="256"/>
      <c r="N72" s="56"/>
      <c r="O72" s="64"/>
      <c r="P72" s="56"/>
      <c r="Q72" s="56"/>
      <c r="R72" s="56"/>
      <c r="S72" s="56"/>
      <c r="T72" s="56"/>
      <c r="U72" s="56"/>
      <c r="V72" s="56"/>
      <c r="W72" s="56"/>
      <c r="X72" s="56"/>
      <c r="Y72" s="56"/>
      <c r="Z72" s="69"/>
      <c r="AA72" s="66">
        <f t="shared" si="5"/>
        <v>0</v>
      </c>
    </row>
    <row r="73" spans="2:27">
      <c r="B73" s="242"/>
      <c r="C73" s="16"/>
      <c r="D73" s="254"/>
      <c r="E73" s="255"/>
      <c r="F73" s="255"/>
      <c r="G73" s="255"/>
      <c r="H73" s="255"/>
      <c r="I73" s="255"/>
      <c r="J73" s="255"/>
      <c r="K73" s="255"/>
      <c r="L73" s="255"/>
      <c r="M73" s="256"/>
      <c r="N73" s="56"/>
      <c r="O73" s="64"/>
      <c r="P73" s="56"/>
      <c r="Q73" s="56"/>
      <c r="R73" s="56"/>
      <c r="S73" s="56"/>
      <c r="T73" s="56"/>
      <c r="U73" s="56"/>
      <c r="V73" s="56"/>
      <c r="W73" s="56"/>
      <c r="X73" s="56"/>
      <c r="Y73" s="56"/>
      <c r="Z73" s="69"/>
      <c r="AA73" s="66">
        <f t="shared" si="5"/>
        <v>0</v>
      </c>
    </row>
    <row r="74" spans="2:27">
      <c r="B74" s="242"/>
      <c r="C74" s="16"/>
      <c r="D74" s="254"/>
      <c r="E74" s="255"/>
      <c r="F74" s="255"/>
      <c r="G74" s="255"/>
      <c r="H74" s="255"/>
      <c r="I74" s="255"/>
      <c r="J74" s="255"/>
      <c r="K74" s="255"/>
      <c r="L74" s="255"/>
      <c r="M74" s="256"/>
      <c r="N74" s="56"/>
      <c r="O74" s="64"/>
      <c r="P74" s="56"/>
      <c r="Q74" s="56"/>
      <c r="R74" s="56"/>
      <c r="S74" s="56"/>
      <c r="T74" s="56"/>
      <c r="U74" s="56"/>
      <c r="V74" s="56"/>
      <c r="W74" s="56"/>
      <c r="X74" s="56"/>
      <c r="Y74" s="56"/>
      <c r="Z74" s="69"/>
      <c r="AA74" s="66">
        <f t="shared" si="5"/>
        <v>0</v>
      </c>
    </row>
    <row r="75" spans="2:27">
      <c r="B75" s="243"/>
      <c r="C75" s="16"/>
      <c r="D75" s="257"/>
      <c r="E75" s="258"/>
      <c r="F75" s="258"/>
      <c r="G75" s="258"/>
      <c r="H75" s="258"/>
      <c r="I75" s="258"/>
      <c r="J75" s="258"/>
      <c r="K75" s="258"/>
      <c r="L75" s="258"/>
      <c r="M75" s="259"/>
      <c r="N75" s="56"/>
      <c r="O75" s="64"/>
      <c r="P75" s="56"/>
      <c r="Q75" s="56"/>
      <c r="R75" s="56"/>
      <c r="S75" s="56"/>
      <c r="T75" s="56"/>
      <c r="U75" s="56"/>
      <c r="V75" s="56"/>
      <c r="W75" s="56"/>
      <c r="X75" s="56"/>
      <c r="Y75" s="56"/>
      <c r="Z75" s="69"/>
      <c r="AA75" s="66">
        <f t="shared" si="5"/>
        <v>0</v>
      </c>
    </row>
    <row r="76" spans="2:27" ht="22.9" customHeight="1">
      <c r="B76" s="244" t="s">
        <v>401</v>
      </c>
      <c r="C76" s="245"/>
      <c r="D76" s="245"/>
      <c r="E76" s="245"/>
      <c r="F76" s="245"/>
      <c r="G76" s="245"/>
      <c r="H76" s="245"/>
      <c r="I76" s="245"/>
      <c r="J76" s="245"/>
      <c r="K76" s="245"/>
      <c r="L76" s="245"/>
      <c r="M76" s="246"/>
      <c r="N76" s="60">
        <f>SUM(N60:N75)</f>
        <v>0</v>
      </c>
      <c r="O76" s="65">
        <f>SUM(O60:O75)</f>
        <v>1351.9277761553346</v>
      </c>
      <c r="P76" s="56"/>
      <c r="Q76" s="56"/>
      <c r="R76" s="56"/>
      <c r="S76" s="56"/>
      <c r="T76" s="56"/>
      <c r="U76" s="56"/>
      <c r="V76" s="56"/>
      <c r="W76" s="56"/>
      <c r="X76" s="56"/>
      <c r="Y76" s="56"/>
      <c r="Z76" s="21">
        <f>SUM(Z60:Z75)</f>
        <v>0</v>
      </c>
      <c r="AA76" s="65">
        <f>SUM(AA60:AA75)</f>
        <v>1351.9277761553346</v>
      </c>
    </row>
    <row r="77" spans="2:27" ht="22.9" customHeight="1">
      <c r="B77" s="54"/>
      <c r="C77" s="54"/>
      <c r="D77" s="54"/>
      <c r="E77" s="54"/>
      <c r="F77" s="54"/>
      <c r="G77" s="54"/>
      <c r="H77" s="54"/>
      <c r="I77" s="54"/>
      <c r="J77" s="54"/>
      <c r="K77" s="54"/>
      <c r="L77" s="54"/>
      <c r="M77" s="54"/>
      <c r="N77" s="50"/>
      <c r="O77" s="50"/>
      <c r="P77" s="50"/>
      <c r="Q77" s="50"/>
      <c r="R77" s="50"/>
      <c r="S77" s="50"/>
      <c r="T77" s="50"/>
      <c r="U77" s="50"/>
      <c r="V77" s="50"/>
      <c r="W77" s="50"/>
      <c r="X77" s="50"/>
      <c r="Y77" s="50"/>
      <c r="Z77" s="50"/>
      <c r="AA77" s="50"/>
    </row>
    <row r="78" spans="2:27" ht="22.9" customHeight="1">
      <c r="B78" s="244" t="s">
        <v>336</v>
      </c>
      <c r="C78" s="245"/>
      <c r="D78" s="245"/>
      <c r="E78" s="245"/>
      <c r="F78" s="245"/>
      <c r="G78" s="245"/>
      <c r="H78" s="245"/>
      <c r="I78" s="245"/>
      <c r="J78" s="245"/>
      <c r="K78" s="245"/>
      <c r="L78" s="245"/>
      <c r="M78" s="246"/>
      <c r="N78" s="22"/>
      <c r="O78" s="64"/>
      <c r="P78" s="22"/>
      <c r="Q78" s="64"/>
      <c r="R78" s="22"/>
      <c r="S78" s="64"/>
      <c r="T78" s="22"/>
      <c r="U78" s="64"/>
      <c r="V78" s="22"/>
      <c r="W78" s="64"/>
      <c r="X78" s="22"/>
      <c r="Y78" s="64"/>
      <c r="Z78" s="21">
        <f>SUM(N78,P78,R78,T78,V78,X78)</f>
        <v>0</v>
      </c>
      <c r="AA78" s="22"/>
    </row>
    <row r="79" spans="2:27" s="24" customFormat="1">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c r="B80" s="222" t="s">
        <v>310</v>
      </c>
      <c r="C80" s="223"/>
      <c r="D80" s="223"/>
      <c r="E80" s="223"/>
      <c r="F80" s="223"/>
      <c r="G80" s="223"/>
      <c r="H80" s="223"/>
      <c r="I80" s="223"/>
      <c r="J80" s="223"/>
      <c r="K80" s="223"/>
      <c r="L80" s="223"/>
      <c r="M80" s="224"/>
      <c r="N80" s="60">
        <f>N78+N58+N47</f>
        <v>0</v>
      </c>
      <c r="O80" s="65">
        <f>O78+O76+O47+O58</f>
        <v>1351.9277761553346</v>
      </c>
      <c r="P80" s="60">
        <f>P78+P58+P47</f>
        <v>651825.76</v>
      </c>
      <c r="Q80" s="65">
        <f>Q78+Q47+Q58</f>
        <v>2771.886494747926</v>
      </c>
      <c r="R80" s="60">
        <f>R78+R58+R47</f>
        <v>261712.19000000003</v>
      </c>
      <c r="S80" s="65">
        <f>S78+S47+S58</f>
        <v>809.54659890965138</v>
      </c>
      <c r="T80" s="60">
        <f>T78+T58+T47</f>
        <v>483083.71400000004</v>
      </c>
      <c r="U80" s="65">
        <f>U78+U47+U58</f>
        <v>1261.0925729948665</v>
      </c>
      <c r="V80" s="60">
        <f>V78+V58+V47</f>
        <v>411244.51382000005</v>
      </c>
      <c r="W80" s="65">
        <f>W78+W47+W58</f>
        <v>1217.7166660800817</v>
      </c>
      <c r="X80" s="60">
        <f>X78+X58+X47</f>
        <v>444857.36963460001</v>
      </c>
      <c r="Y80" s="65">
        <f>Y78+Y47+Y58</f>
        <v>1317.6749940800814</v>
      </c>
      <c r="Z80" s="60">
        <f>Z78+Z58+Z47</f>
        <v>2252723.5474546002</v>
      </c>
      <c r="AA80" s="58">
        <f>AA78+AA76+AA47+AA58</f>
        <v>8729.8451029679418</v>
      </c>
    </row>
    <row r="82" spans="2:25" ht="23.45" customHeight="1">
      <c r="B82" s="222" t="s">
        <v>354</v>
      </c>
      <c r="C82" s="223"/>
      <c r="D82" s="223"/>
      <c r="E82" s="223"/>
      <c r="F82" s="223"/>
      <c r="G82" s="223"/>
      <c r="H82" s="223"/>
      <c r="I82" s="223"/>
      <c r="J82" s="223"/>
      <c r="K82" s="223"/>
      <c r="L82" s="223"/>
      <c r="M82" s="224"/>
      <c r="O82" s="70" t="str">
        <f>IF($AA$80=0,"",IF((O80-O78)/$AA$80&gt;0.083,"True","False"))</f>
        <v>True</v>
      </c>
      <c r="Q82" s="70" t="str">
        <f>IF($AA$80=0,"",IF((Q80-Q78)/$AA$80&gt;0.083,"True","False"))</f>
        <v>True</v>
      </c>
      <c r="S82" s="70" t="str">
        <f>IF($AA$80=0,"",IF((S80-S78)/$AA$80&gt;0.083,"True","False"))</f>
        <v>True</v>
      </c>
      <c r="U82" s="70" t="str">
        <f>IF($AA$80=0,"",IF((U80-U78)/$AA$80&gt;0.083,"True","False"))</f>
        <v>True</v>
      </c>
      <c r="W82" s="70" t="str">
        <f>IF($AA$80=0,"",IF((W80-W78)/$AA$80&gt;0.083,"True","False"))</f>
        <v>True</v>
      </c>
      <c r="Y82" s="70" t="str">
        <f>IF($AA$80=0,"",IF((Y80-Y78)/$AA$80&gt;0.083,"True","False"))</f>
        <v>True</v>
      </c>
    </row>
    <row r="101" spans="2:7">
      <c r="B101" s="1" t="s">
        <v>20</v>
      </c>
      <c r="C101"/>
      <c r="D101" s="1" t="s">
        <v>22</v>
      </c>
      <c r="E101"/>
      <c r="F101"/>
      <c r="G101"/>
    </row>
    <row r="102" spans="2:7">
      <c r="B102" t="s">
        <v>296</v>
      </c>
      <c r="C102"/>
      <c r="D102" t="s">
        <v>23</v>
      </c>
      <c r="E102"/>
      <c r="F102"/>
      <c r="G102"/>
    </row>
    <row r="103" spans="2:7">
      <c r="B103" t="s">
        <v>297</v>
      </c>
      <c r="C103"/>
      <c r="D103" t="s">
        <v>24</v>
      </c>
      <c r="E103"/>
      <c r="F103"/>
      <c r="G103"/>
    </row>
    <row r="104" spans="2:7">
      <c r="B104"/>
      <c r="C104"/>
      <c r="D104" t="s">
        <v>298</v>
      </c>
      <c r="E104"/>
      <c r="F104"/>
      <c r="G104"/>
    </row>
    <row r="105" spans="2:7">
      <c r="B105" s="1" t="s">
        <v>426</v>
      </c>
      <c r="C105"/>
      <c r="D105"/>
      <c r="E105"/>
      <c r="F105"/>
      <c r="G105"/>
    </row>
    <row r="106" spans="2:7">
      <c r="B106" s="123" t="s">
        <v>427</v>
      </c>
      <c r="D106" s="124"/>
    </row>
    <row r="107" spans="2:7">
      <c r="B107" s="123" t="s">
        <v>269</v>
      </c>
      <c r="D107" s="124"/>
    </row>
    <row r="108" spans="2:7">
      <c r="B108" s="123" t="s">
        <v>263</v>
      </c>
      <c r="D108" s="124"/>
    </row>
    <row r="109" spans="2:7">
      <c r="B109" s="123" t="s">
        <v>262</v>
      </c>
      <c r="D109" s="124"/>
    </row>
    <row r="110" spans="2:7">
      <c r="B110" s="123" t="s">
        <v>424</v>
      </c>
      <c r="D110" s="124"/>
    </row>
    <row r="111" spans="2:7">
      <c r="B111" s="123" t="s">
        <v>438</v>
      </c>
      <c r="D111" s="124"/>
    </row>
    <row r="112" spans="2:7">
      <c r="B112" s="123" t="s">
        <v>271</v>
      </c>
      <c r="D112" s="124"/>
    </row>
    <row r="113" spans="2:4">
      <c r="B113" s="123" t="s">
        <v>420</v>
      </c>
      <c r="D113" s="124"/>
    </row>
    <row r="114" spans="2:4">
      <c r="B114" s="123" t="s">
        <v>423</v>
      </c>
      <c r="D114" s="124"/>
    </row>
    <row r="115" spans="2:4">
      <c r="B115" s="123" t="s">
        <v>416</v>
      </c>
      <c r="D115" s="124"/>
    </row>
    <row r="116" spans="2:4">
      <c r="B116" s="123" t="s">
        <v>437</v>
      </c>
      <c r="D116" s="124"/>
    </row>
    <row r="117" spans="2:4">
      <c r="B117" s="123" t="s">
        <v>112</v>
      </c>
      <c r="D117" s="124"/>
    </row>
    <row r="118" spans="2:4">
      <c r="B118" s="123" t="s">
        <v>439</v>
      </c>
      <c r="D118" s="124"/>
    </row>
    <row r="119" spans="2:4">
      <c r="B119" s="123" t="s">
        <v>428</v>
      </c>
      <c r="D119" s="124"/>
    </row>
    <row r="120" spans="2:4">
      <c r="B120" s="123" t="s">
        <v>422</v>
      </c>
      <c r="D120" s="124"/>
    </row>
    <row r="121" spans="2:4">
      <c r="B121" s="123" t="s">
        <v>425</v>
      </c>
      <c r="D121" s="124"/>
    </row>
    <row r="122" spans="2:4">
      <c r="B122" s="123" t="s">
        <v>421</v>
      </c>
      <c r="D122" s="124"/>
    </row>
    <row r="123" spans="2:4">
      <c r="D123" s="6"/>
    </row>
    <row r="124" spans="2:4">
      <c r="D124" s="6"/>
    </row>
    <row r="125" spans="2:4">
      <c r="D125" s="6"/>
    </row>
    <row r="126" spans="2:4">
      <c r="B126" s="81" t="s">
        <v>417</v>
      </c>
      <c r="D126" s="6"/>
    </row>
    <row r="127" spans="2:4">
      <c r="B127" s="9" t="s">
        <v>415</v>
      </c>
      <c r="D127" s="125"/>
    </row>
    <row r="128" spans="2:4">
      <c r="B128" s="9" t="s">
        <v>418</v>
      </c>
      <c r="D128" s="124"/>
    </row>
    <row r="129" spans="2:4">
      <c r="B129" s="9" t="s">
        <v>450</v>
      </c>
      <c r="D129" s="124"/>
    </row>
    <row r="130" spans="2:4">
      <c r="B130" s="9" t="s">
        <v>266</v>
      </c>
      <c r="D130" s="124"/>
    </row>
    <row r="131" spans="2:4">
      <c r="B131" s="9" t="s">
        <v>295</v>
      </c>
      <c r="D131" s="124"/>
    </row>
    <row r="132" spans="2:4">
      <c r="B132" s="9" t="s">
        <v>428</v>
      </c>
      <c r="D132" s="124"/>
    </row>
    <row r="133" spans="2:4">
      <c r="B133" s="9" t="s">
        <v>419</v>
      </c>
      <c r="D133" s="124"/>
    </row>
    <row r="134" spans="2:4">
      <c r="B134" s="9" t="s">
        <v>448</v>
      </c>
      <c r="D134" s="7"/>
    </row>
    <row r="135" spans="2:4">
      <c r="B135" s="9" t="s">
        <v>449</v>
      </c>
      <c r="D135" s="124"/>
    </row>
    <row r="136" spans="2:4">
      <c r="B136" s="9" t="s">
        <v>429</v>
      </c>
      <c r="D136" s="124"/>
    </row>
    <row r="137" spans="2:4">
      <c r="B137" s="9" t="s">
        <v>264</v>
      </c>
      <c r="D137" s="124"/>
    </row>
    <row r="138" spans="2:4">
      <c r="B138" s="3" t="s">
        <v>572</v>
      </c>
      <c r="D138" s="124"/>
    </row>
  </sheetData>
  <sheetProtection password="F265" sheet="1" objects="1" scenarios="1" formatCells="0" insertColumns="0" insertRows="0" insertHyperlinks="0" deleteColumns="0" deleteRows="0" sort="0" autoFilter="0"/>
  <sortState ref="B101:B117">
    <sortCondition ref="B101:B117"/>
  </sortState>
  <dataConsolidate/>
  <mergeCells count="40">
    <mergeCell ref="V13:W14"/>
    <mergeCell ref="B2:E2"/>
    <mergeCell ref="B3:L3"/>
    <mergeCell ref="C4:L4"/>
    <mergeCell ref="M4:V4"/>
    <mergeCell ref="C5:L5"/>
    <mergeCell ref="M5:V5"/>
    <mergeCell ref="J14:J15"/>
    <mergeCell ref="D60:M75"/>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B82:M82"/>
    <mergeCell ref="K14:K15"/>
    <mergeCell ref="L14:L15"/>
    <mergeCell ref="X13:Y14"/>
    <mergeCell ref="Z13:AA14"/>
    <mergeCell ref="B80:M80"/>
    <mergeCell ref="B58:M58"/>
    <mergeCell ref="B49:B57"/>
    <mergeCell ref="B60:B75"/>
    <mergeCell ref="M14:M15"/>
    <mergeCell ref="B16:B46"/>
    <mergeCell ref="B76:M76"/>
    <mergeCell ref="B78:M78"/>
    <mergeCell ref="G14:G15"/>
    <mergeCell ref="H14:H15"/>
    <mergeCell ref="I14:I15"/>
  </mergeCells>
  <conditionalFormatting sqref="O82 Q82 S82 U82 W82 Y82">
    <cfRule type="containsText" dxfId="19" priority="15" operator="containsText" text="TRUE">
      <formula>NOT(ISERROR(SEARCH("TRUE",O82)))</formula>
    </cfRule>
    <cfRule type="containsText" dxfId="18" priority="16" operator="containsText" text="FALSE">
      <formula>NOT(ISERROR(SEARCH("FALSE",O82)))</formula>
    </cfRule>
  </conditionalFormatting>
  <dataValidations xWindow="759" yWindow="545" count="26">
    <dataValidation allowBlank="1" showInputMessage="1" showErrorMessage="1" promptTitle="Criteria" prompt="Automatic summation of total 2015-2020 budget by Program." sqref="Z15"/>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additional annual funding requirements to acheive Target Gap" sqref="Y78 W78 S78 O78 Q78 U78"/>
    <dataValidation allowBlank="1" showInputMessage="1" showErrorMessage="1" promptTitle="Criteria" prompt="Input annual Target Gap" sqref="X78 V78 R78 N78 P78 T78"/>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dicate segment(s) targetted by Program" sqref="G12:M13"/>
    <dataValidation type="list" allowBlank="1" showInputMessage="1" showErrorMessage="1" sqref="G59:M59 D59">
      <formula1>$B$102:$B$103</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S82 U82 W82 Y82 O82 Q82"/>
    <dataValidation type="list" allowBlank="1" showInputMessage="1" showErrorMessage="1" sqref="G16:M46 G49:M57">
      <formula1>$B$102:$B$102</formula1>
    </dataValidation>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Input proposed Program or Pilot name for which a business case has not been approved by the IESO and being considered by the LDC._x000a_" sqref="E12:E15"/>
    <dataValidation allowBlank="1" showInputMessage="1" showErrorMessage="1" promptTitle="Criteria" prompt="Input estimated start date of Program (e.g., 01-Jan-2016)" sqref="F12:F15"/>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Select Program Name for each Approved Province Wide Program." sqref="C12:C15"/>
    <dataValidation allowBlank="1" showInputMessage="1" showErrorMessage="1" promptTitle="Critera" prompt="Input programs by funding mechanism (Full Cost Recovery and Pay for Performance)" sqref="B12:B15"/>
    <dataValidation type="list" allowBlank="1" showInputMessage="1" showErrorMessage="1" sqref="C59 C50:C57">
      <formula1>$B$106:$B$124</formula1>
    </dataValidation>
    <dataValidation type="list" allowBlank="1" showInputMessage="1" showErrorMessage="1" sqref="E59">
      <formula1>#REF!</formula1>
    </dataValidation>
    <dataValidation allowBlank="1" showInputMessage="1" showErrorMessage="1" promptTitle="Criteria" prompt="For projects to be completed in 2015, yet funded from the 2011-2014 (and 2015 of 2011-2014 Master CDM Agreement) CDM Framework" sqref="B60:B75"/>
    <dataValidation allowBlank="1" showInputMessage="1" showErrorMessage="1" promptTitle="Criteria" prompt="As per the CDM Plan Submission and Review Criteria Rules, a minimum incremental annual savings of 8.3% of total 2020 savings target is to be achieved in any year." sqref="B82:M82"/>
    <dataValidation type="list" allowBlank="1" showInputMessage="1" showErrorMessage="1" sqref="C16:C46 C49">
      <formula1>$B$127:$B$139</formula1>
    </dataValidation>
    <dataValidation type="list" allowBlank="1" showInputMessage="1" showErrorMessage="1" promptTitle="Criteria" prompt="Select Program Name for each 2011-2014/15 Tier 1 Program for which projects will be completed in 2015." sqref="C60:C75">
      <formula1>$B$106:$B$123</formula1>
    </dataValidation>
    <dataValidation allowBlank="1" showInputMessage="1" showErrorMessage="1" promptTitle="Criteria" prompt="Input total CDM Plan Target Gap" sqref="AA78"/>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zoomScaleNormal="100" workbookViewId="0">
      <selection activeCell="D60" sqref="D60:M75"/>
    </sheetView>
  </sheetViews>
  <sheetFormatPr defaultColWidth="9.140625" defaultRowHeight="1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5" width="15.7109375" style="3" customWidth="1"/>
    <col min="26" max="26" width="19.140625" style="3" customWidth="1"/>
    <col min="27" max="27" width="19.28515625" style="3" customWidth="1"/>
    <col min="28" max="16384" width="9.140625" style="3"/>
  </cols>
  <sheetData>
    <row r="1" spans="1:27" ht="23.25">
      <c r="A1" s="4" t="s">
        <v>391</v>
      </c>
      <c r="B1" s="4" t="s">
        <v>385</v>
      </c>
    </row>
    <row r="2" spans="1:27" ht="17.45" customHeight="1">
      <c r="A2" s="100"/>
      <c r="B2" s="284"/>
      <c r="C2" s="284"/>
      <c r="D2" s="284"/>
      <c r="E2" s="284"/>
      <c r="F2" s="101"/>
      <c r="G2" s="119"/>
      <c r="H2" s="103"/>
      <c r="I2" s="103"/>
      <c r="J2" s="103"/>
      <c r="K2" s="103"/>
      <c r="L2" s="103"/>
      <c r="M2" s="103"/>
      <c r="N2" s="100"/>
      <c r="O2" s="100"/>
      <c r="P2" s="100"/>
      <c r="Q2" s="100"/>
      <c r="R2" s="100"/>
      <c r="S2" s="100"/>
      <c r="T2" s="100"/>
      <c r="U2" s="100"/>
      <c r="V2" s="100"/>
      <c r="W2" s="100"/>
      <c r="X2" s="100"/>
      <c r="Y2" s="100"/>
      <c r="Z2" s="100"/>
      <c r="AA2" s="100"/>
    </row>
    <row r="3" spans="1:27" ht="21.6" customHeight="1">
      <c r="A3" s="100"/>
      <c r="B3" s="285" t="s">
        <v>305</v>
      </c>
      <c r="C3" s="286"/>
      <c r="D3" s="286"/>
      <c r="E3" s="286"/>
      <c r="F3" s="286"/>
      <c r="G3" s="286"/>
      <c r="H3" s="286"/>
      <c r="I3" s="286"/>
      <c r="J3" s="286"/>
      <c r="K3" s="286"/>
      <c r="L3" s="287"/>
      <c r="M3" s="100"/>
      <c r="N3" s="100"/>
      <c r="O3" s="100"/>
      <c r="P3" s="100"/>
      <c r="Q3" s="100"/>
      <c r="R3" s="100"/>
      <c r="S3" s="100"/>
      <c r="T3" s="100"/>
      <c r="U3" s="100"/>
      <c r="V3" s="100"/>
      <c r="W3" s="100"/>
      <c r="X3" s="100"/>
      <c r="Y3" s="100"/>
      <c r="Z3" s="100"/>
      <c r="AA3" s="100"/>
    </row>
    <row r="4" spans="1:27" ht="27.6" customHeight="1">
      <c r="A4" s="100"/>
      <c r="B4" s="104" t="s">
        <v>323</v>
      </c>
      <c r="C4" s="288" t="s">
        <v>384</v>
      </c>
      <c r="D4" s="289"/>
      <c r="E4" s="289"/>
      <c r="F4" s="289"/>
      <c r="G4" s="289"/>
      <c r="H4" s="289"/>
      <c r="I4" s="289"/>
      <c r="J4" s="289"/>
      <c r="K4" s="289"/>
      <c r="L4" s="290"/>
      <c r="M4" s="291"/>
      <c r="N4" s="292"/>
      <c r="O4" s="292"/>
      <c r="P4" s="292"/>
      <c r="Q4" s="292"/>
      <c r="R4" s="292"/>
      <c r="S4" s="292"/>
      <c r="T4" s="292"/>
      <c r="U4" s="292"/>
      <c r="V4" s="292"/>
      <c r="W4" s="100"/>
      <c r="X4" s="100"/>
      <c r="Y4" s="100"/>
      <c r="Z4" s="100"/>
      <c r="AA4" s="100"/>
    </row>
    <row r="5" spans="1:27" ht="43.9" customHeight="1">
      <c r="A5" s="100"/>
      <c r="B5" s="104" t="s">
        <v>324</v>
      </c>
      <c r="C5" s="289" t="s">
        <v>386</v>
      </c>
      <c r="D5" s="289"/>
      <c r="E5" s="289"/>
      <c r="F5" s="289"/>
      <c r="G5" s="289"/>
      <c r="H5" s="289"/>
      <c r="I5" s="289"/>
      <c r="J5" s="289"/>
      <c r="K5" s="289"/>
      <c r="L5" s="290"/>
      <c r="M5" s="291"/>
      <c r="N5" s="292"/>
      <c r="O5" s="292"/>
      <c r="P5" s="292"/>
      <c r="Q5" s="292"/>
      <c r="R5" s="292"/>
      <c r="S5" s="292"/>
      <c r="T5" s="292"/>
      <c r="U5" s="292"/>
      <c r="V5" s="292"/>
      <c r="W5" s="100"/>
      <c r="X5" s="100"/>
      <c r="Y5" s="100"/>
      <c r="Z5" s="100"/>
      <c r="AA5" s="100"/>
    </row>
    <row r="6" spans="1:27" ht="55.9" customHeight="1">
      <c r="A6" s="100"/>
      <c r="B6" s="105" t="s">
        <v>325</v>
      </c>
      <c r="C6" s="260" t="s">
        <v>387</v>
      </c>
      <c r="D6" s="261"/>
      <c r="E6" s="261"/>
      <c r="F6" s="261"/>
      <c r="G6" s="261"/>
      <c r="H6" s="261"/>
      <c r="I6" s="261"/>
      <c r="J6" s="261"/>
      <c r="K6" s="261"/>
      <c r="L6" s="262"/>
      <c r="M6" s="263"/>
      <c r="N6" s="264"/>
      <c r="O6" s="264"/>
      <c r="P6" s="264"/>
      <c r="Q6" s="264"/>
      <c r="R6" s="264"/>
      <c r="S6" s="264"/>
      <c r="T6" s="264"/>
      <c r="U6" s="264"/>
      <c r="V6" s="264"/>
      <c r="W6" s="100"/>
      <c r="X6" s="100"/>
      <c r="Y6" s="100"/>
      <c r="Z6" s="100"/>
      <c r="AA6" s="100"/>
    </row>
    <row r="7" spans="1:27" ht="41.45" customHeight="1">
      <c r="A7" s="100"/>
      <c r="B7" s="105" t="s">
        <v>337</v>
      </c>
      <c r="C7" s="265" t="s">
        <v>504</v>
      </c>
      <c r="D7" s="266"/>
      <c r="E7" s="266"/>
      <c r="F7" s="266"/>
      <c r="G7" s="266"/>
      <c r="H7" s="266"/>
      <c r="I7" s="266"/>
      <c r="J7" s="266"/>
      <c r="K7" s="266"/>
      <c r="L7" s="267"/>
      <c r="M7" s="120"/>
      <c r="N7" s="121"/>
      <c r="O7" s="121"/>
      <c r="P7" s="121"/>
      <c r="Q7" s="121"/>
      <c r="R7" s="121"/>
      <c r="S7" s="121"/>
      <c r="T7" s="121"/>
      <c r="U7" s="121"/>
      <c r="V7" s="121"/>
      <c r="W7" s="100"/>
      <c r="X7" s="100"/>
      <c r="Y7" s="100"/>
      <c r="Z7" s="100"/>
      <c r="AA7" s="100"/>
    </row>
    <row r="8" spans="1:27">
      <c r="A8" s="100"/>
      <c r="B8" s="100"/>
      <c r="C8" s="100"/>
      <c r="D8" s="100"/>
      <c r="E8" s="100"/>
      <c r="F8" s="100"/>
      <c r="G8" s="108"/>
      <c r="H8" s="100"/>
      <c r="I8" s="100"/>
      <c r="J8" s="100"/>
      <c r="K8" s="100"/>
      <c r="L8" s="100"/>
      <c r="M8" s="100"/>
      <c r="N8" s="100"/>
      <c r="O8" s="100"/>
      <c r="P8" s="100"/>
      <c r="Q8" s="100"/>
      <c r="R8" s="100"/>
      <c r="S8" s="100"/>
      <c r="T8" s="100"/>
      <c r="U8" s="100"/>
      <c r="V8" s="100"/>
      <c r="W8" s="100"/>
      <c r="X8" s="100"/>
      <c r="Y8" s="100"/>
      <c r="Z8" s="100"/>
      <c r="AA8" s="100"/>
    </row>
    <row r="9" spans="1:27" ht="18.75">
      <c r="A9" s="100"/>
      <c r="B9" s="104" t="s">
        <v>441</v>
      </c>
      <c r="C9" s="78" t="str">
        <f>IF('A. General Information'!D13="","",'A. General Information'!D13)</f>
        <v>Lakeland Power Distribution Ltd.</v>
      </c>
      <c r="D9" s="109"/>
      <c r="E9" s="100"/>
      <c r="F9" s="100"/>
      <c r="G9" s="108"/>
      <c r="H9" s="100"/>
      <c r="I9" s="100"/>
      <c r="J9" s="100"/>
      <c r="K9" s="100"/>
      <c r="L9" s="100"/>
      <c r="M9" s="100"/>
      <c r="N9" s="100"/>
      <c r="O9" s="100"/>
      <c r="P9" s="100"/>
      <c r="Q9" s="100"/>
      <c r="R9" s="100"/>
      <c r="S9" s="100"/>
      <c r="T9" s="100"/>
      <c r="U9" s="100"/>
      <c r="V9" s="100"/>
      <c r="W9" s="100"/>
      <c r="X9" s="100"/>
      <c r="Y9" s="100"/>
      <c r="Z9" s="100"/>
      <c r="AA9" s="100"/>
    </row>
    <row r="10" spans="1:27">
      <c r="A10" s="100"/>
      <c r="B10" s="100"/>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row>
    <row r="11" spans="1:27" ht="25.15" customHeight="1">
      <c r="A11" s="100"/>
      <c r="B11" s="268" t="s">
        <v>306</v>
      </c>
      <c r="C11" s="269"/>
      <c r="D11" s="269"/>
      <c r="E11" s="269"/>
      <c r="F11" s="269"/>
      <c r="G11" s="269"/>
      <c r="H11" s="269"/>
      <c r="I11" s="269"/>
      <c r="J11" s="269"/>
      <c r="K11" s="269"/>
      <c r="L11" s="269"/>
      <c r="M11" s="269"/>
      <c r="N11" s="269"/>
      <c r="O11" s="269"/>
      <c r="P11" s="269"/>
      <c r="Q11" s="269"/>
      <c r="R11" s="269"/>
      <c r="S11" s="269"/>
      <c r="T11" s="269"/>
      <c r="U11" s="269"/>
      <c r="V11" s="269"/>
      <c r="W11" s="269"/>
      <c r="X11" s="269"/>
      <c r="Y11" s="269"/>
      <c r="Z11" s="269"/>
      <c r="AA11" s="269"/>
    </row>
    <row r="12" spans="1:27" ht="34.15" customHeight="1">
      <c r="A12" s="100"/>
      <c r="B12" s="270" t="s">
        <v>10</v>
      </c>
      <c r="C12" s="273" t="s">
        <v>495</v>
      </c>
      <c r="D12" s="273" t="s">
        <v>496</v>
      </c>
      <c r="E12" s="273" t="s">
        <v>497</v>
      </c>
      <c r="F12" s="273" t="s">
        <v>451</v>
      </c>
      <c r="G12" s="270" t="s">
        <v>356</v>
      </c>
      <c r="H12" s="276"/>
      <c r="I12" s="276"/>
      <c r="J12" s="276"/>
      <c r="K12" s="276"/>
      <c r="L12" s="276"/>
      <c r="M12" s="277"/>
      <c r="N12" s="280" t="s">
        <v>388</v>
      </c>
      <c r="O12" s="281"/>
      <c r="P12" s="281"/>
      <c r="Q12" s="281"/>
      <c r="R12" s="281"/>
      <c r="S12" s="281"/>
      <c r="T12" s="281"/>
      <c r="U12" s="281"/>
      <c r="V12" s="281"/>
      <c r="W12" s="281"/>
      <c r="X12" s="281"/>
      <c r="Y12" s="281"/>
      <c r="Z12" s="281"/>
      <c r="AA12" s="281"/>
    </row>
    <row r="13" spans="1:27" ht="67.900000000000006" customHeight="1">
      <c r="A13" s="100"/>
      <c r="B13" s="271"/>
      <c r="C13" s="274"/>
      <c r="D13" s="274"/>
      <c r="E13" s="274"/>
      <c r="F13" s="274"/>
      <c r="G13" s="272"/>
      <c r="H13" s="278"/>
      <c r="I13" s="278"/>
      <c r="J13" s="278"/>
      <c r="K13" s="278"/>
      <c r="L13" s="278"/>
      <c r="M13" s="279"/>
      <c r="N13" s="227">
        <v>2015</v>
      </c>
      <c r="O13" s="228"/>
      <c r="P13" s="282">
        <v>2016</v>
      </c>
      <c r="Q13" s="282"/>
      <c r="R13" s="227">
        <v>2017</v>
      </c>
      <c r="S13" s="228"/>
      <c r="T13" s="227">
        <v>2018</v>
      </c>
      <c r="U13" s="228"/>
      <c r="V13" s="227">
        <v>2019</v>
      </c>
      <c r="W13" s="228"/>
      <c r="X13" s="227">
        <v>2020</v>
      </c>
      <c r="Y13" s="228"/>
      <c r="Z13" s="231" t="s">
        <v>19</v>
      </c>
      <c r="AA13" s="232"/>
    </row>
    <row r="14" spans="1:27" ht="42" customHeight="1">
      <c r="A14" s="100"/>
      <c r="B14" s="271"/>
      <c r="C14" s="274"/>
      <c r="D14" s="274"/>
      <c r="E14" s="274"/>
      <c r="F14" s="274"/>
      <c r="G14" s="247" t="s">
        <v>12</v>
      </c>
      <c r="H14" s="249" t="s">
        <v>13</v>
      </c>
      <c r="I14" s="247" t="s">
        <v>14</v>
      </c>
      <c r="J14" s="225" t="s">
        <v>353</v>
      </c>
      <c r="K14" s="225" t="s">
        <v>16</v>
      </c>
      <c r="L14" s="225" t="s">
        <v>351</v>
      </c>
      <c r="M14" s="225" t="s">
        <v>17</v>
      </c>
      <c r="N14" s="229"/>
      <c r="O14" s="230"/>
      <c r="P14" s="283"/>
      <c r="Q14" s="283"/>
      <c r="R14" s="229"/>
      <c r="S14" s="230"/>
      <c r="T14" s="229"/>
      <c r="U14" s="230"/>
      <c r="V14" s="229"/>
      <c r="W14" s="230"/>
      <c r="X14" s="229"/>
      <c r="Y14" s="230"/>
      <c r="Z14" s="233"/>
      <c r="AA14" s="234"/>
    </row>
    <row r="15" spans="1:27" ht="78" customHeight="1">
      <c r="A15" s="100"/>
      <c r="B15" s="272"/>
      <c r="C15" s="275"/>
      <c r="D15" s="275"/>
      <c r="E15" s="275"/>
      <c r="F15" s="275"/>
      <c r="G15" s="248"/>
      <c r="H15" s="250"/>
      <c r="I15" s="248"/>
      <c r="J15" s="226"/>
      <c r="K15" s="226"/>
      <c r="L15" s="226"/>
      <c r="M15" s="226"/>
      <c r="N15" s="110" t="s">
        <v>326</v>
      </c>
      <c r="O15" s="110" t="s">
        <v>307</v>
      </c>
      <c r="P15" s="110" t="s">
        <v>326</v>
      </c>
      <c r="Q15" s="110" t="s">
        <v>307</v>
      </c>
      <c r="R15" s="110" t="s">
        <v>326</v>
      </c>
      <c r="S15" s="110" t="s">
        <v>307</v>
      </c>
      <c r="T15" s="110" t="s">
        <v>326</v>
      </c>
      <c r="U15" s="110" t="s">
        <v>307</v>
      </c>
      <c r="V15" s="110" t="s">
        <v>326</v>
      </c>
      <c r="W15" s="110" t="s">
        <v>307</v>
      </c>
      <c r="X15" s="110" t="s">
        <v>326</v>
      </c>
      <c r="Y15" s="110" t="s">
        <v>307</v>
      </c>
      <c r="Z15" s="110" t="s">
        <v>389</v>
      </c>
      <c r="AA15" s="110" t="s">
        <v>312</v>
      </c>
    </row>
    <row r="16" spans="1:27" ht="14.45" customHeight="1">
      <c r="B16" s="238" t="s">
        <v>300</v>
      </c>
      <c r="C16" s="16" t="s">
        <v>429</v>
      </c>
      <c r="D16" s="55"/>
      <c r="E16" s="55"/>
      <c r="F16" s="117">
        <v>42370</v>
      </c>
      <c r="G16" s="48" t="s">
        <v>296</v>
      </c>
      <c r="H16" s="48"/>
      <c r="I16" s="48"/>
      <c r="J16" s="48"/>
      <c r="K16" s="48"/>
      <c r="L16" s="48"/>
      <c r="M16" s="48"/>
      <c r="N16" s="63"/>
      <c r="O16" s="64"/>
      <c r="P16" s="63">
        <v>23495.503367003366</v>
      </c>
      <c r="Q16" s="64">
        <v>12.436951714736711</v>
      </c>
      <c r="R16" s="63">
        <v>19010.183922558921</v>
      </c>
      <c r="S16" s="64">
        <v>4.268114565453855</v>
      </c>
      <c r="T16" s="63">
        <v>21197.224894781146</v>
      </c>
      <c r="U16" s="64">
        <v>4.8501301880157452</v>
      </c>
      <c r="V16" s="63">
        <v>21280.697096170035</v>
      </c>
      <c r="W16" s="64">
        <v>4.8501301880157452</v>
      </c>
      <c r="X16" s="63">
        <v>21366.673463600589</v>
      </c>
      <c r="Y16" s="64">
        <v>4.8501301880157452</v>
      </c>
      <c r="Z16" s="60">
        <f>IF(SUM(N16,P16,R16,T16,V16,X16)=0,"",SUM(N16,P16,R16,T16,V16,X16))</f>
        <v>106350.28274411405</v>
      </c>
      <c r="AA16" s="66">
        <f>Q16+S16+U16+W16+Y16</f>
        <v>31.255456844237806</v>
      </c>
    </row>
    <row r="17" spans="2:27" ht="14.45" customHeight="1">
      <c r="B17" s="239"/>
      <c r="C17" s="16" t="s">
        <v>448</v>
      </c>
      <c r="D17" s="55"/>
      <c r="E17" s="55"/>
      <c r="F17" s="117">
        <v>42370</v>
      </c>
      <c r="G17" s="48" t="s">
        <v>296</v>
      </c>
      <c r="H17" s="48"/>
      <c r="I17" s="48"/>
      <c r="J17" s="48"/>
      <c r="K17" s="48"/>
      <c r="L17" s="48"/>
      <c r="M17" s="48"/>
      <c r="N17" s="63"/>
      <c r="O17" s="64"/>
      <c r="P17" s="63">
        <v>53080.377104377105</v>
      </c>
      <c r="Q17" s="64">
        <v>134.04111011216341</v>
      </c>
      <c r="R17" s="63">
        <v>52802.43265993266</v>
      </c>
      <c r="S17" s="64">
        <v>134.04111011216341</v>
      </c>
      <c r="T17" s="63">
        <v>53126.596548821544</v>
      </c>
      <c r="U17" s="64">
        <v>134.04111011216341</v>
      </c>
      <c r="V17" s="63">
        <v>53891.848990740735</v>
      </c>
      <c r="W17" s="64">
        <v>134.04111011216341</v>
      </c>
      <c r="X17" s="63">
        <v>54229.390824099326</v>
      </c>
      <c r="Y17" s="64">
        <v>135.48711011216341</v>
      </c>
      <c r="Z17" s="60">
        <f t="shared" ref="Z17:Z46" si="0">IF(SUM(N17,P17,R17,T17,V17,X17)=0,"",SUM(N17,P17,R17,T17,V17,X17))</f>
        <v>267130.64612797135</v>
      </c>
      <c r="AA17" s="66">
        <f t="shared" ref="AA17:AA25" si="1">Q17+S17+U17+W17+Y17</f>
        <v>671.65155056081699</v>
      </c>
    </row>
    <row r="18" spans="2:27" ht="28.5">
      <c r="B18" s="239"/>
      <c r="C18" s="16" t="s">
        <v>449</v>
      </c>
      <c r="D18" s="55"/>
      <c r="E18" s="55"/>
      <c r="F18" s="117">
        <v>42370</v>
      </c>
      <c r="G18" s="48" t="s">
        <v>296</v>
      </c>
      <c r="H18" s="48"/>
      <c r="I18" s="48"/>
      <c r="J18" s="48"/>
      <c r="K18" s="48"/>
      <c r="L18" s="48"/>
      <c r="M18" s="48"/>
      <c r="N18" s="63"/>
      <c r="O18" s="64"/>
      <c r="P18" s="63">
        <v>9462.9158249158245</v>
      </c>
      <c r="Q18" s="64">
        <v>5.5176524721657296</v>
      </c>
      <c r="R18" s="63">
        <v>10073.943602693602</v>
      </c>
      <c r="S18" s="64">
        <v>7.3568699628876404</v>
      </c>
      <c r="T18" s="63">
        <v>10236.025547138048</v>
      </c>
      <c r="U18" s="64">
        <v>7.3568699628876404</v>
      </c>
      <c r="V18" s="63">
        <v>10402.969949915827</v>
      </c>
      <c r="W18" s="64">
        <v>7.3568699628876404</v>
      </c>
      <c r="X18" s="63">
        <v>11324.922684776935</v>
      </c>
      <c r="Y18" s="64">
        <v>9.1960874536095503</v>
      </c>
      <c r="Z18" s="60">
        <f t="shared" si="0"/>
        <v>51500.777609440236</v>
      </c>
      <c r="AA18" s="66">
        <f t="shared" si="1"/>
        <v>36.784349814438201</v>
      </c>
    </row>
    <row r="19" spans="2:27">
      <c r="B19" s="239"/>
      <c r="C19" s="16" t="s">
        <v>295</v>
      </c>
      <c r="D19" s="55"/>
      <c r="E19" s="55"/>
      <c r="F19" s="117">
        <v>42370</v>
      </c>
      <c r="G19" s="48"/>
      <c r="H19" s="48" t="s">
        <v>296</v>
      </c>
      <c r="I19" s="48"/>
      <c r="J19" s="48"/>
      <c r="K19" s="48"/>
      <c r="L19" s="48"/>
      <c r="M19" s="48"/>
      <c r="N19" s="63"/>
      <c r="O19" s="64"/>
      <c r="P19" s="63">
        <v>26579.055555555555</v>
      </c>
      <c r="Q19" s="64">
        <v>19.609877083271204</v>
      </c>
      <c r="R19" s="63">
        <v>27279.097222222223</v>
      </c>
      <c r="S19" s="64">
        <v>19.609877083271204</v>
      </c>
      <c r="T19" s="63">
        <v>24147.22013888889</v>
      </c>
      <c r="U19" s="64">
        <v>15.687901666616961</v>
      </c>
      <c r="V19" s="63">
        <v>24397.636743055555</v>
      </c>
      <c r="W19" s="64">
        <v>15.687901666616961</v>
      </c>
      <c r="X19" s="63">
        <v>24655.565845347224</v>
      </c>
      <c r="Y19" s="64">
        <v>15.687901666616961</v>
      </c>
      <c r="Z19" s="60">
        <f t="shared" si="0"/>
        <v>127058.57550506946</v>
      </c>
      <c r="AA19" s="66">
        <f t="shared" si="1"/>
        <v>86.2834591663933</v>
      </c>
    </row>
    <row r="20" spans="2:27">
      <c r="B20" s="239"/>
      <c r="C20" s="16" t="s">
        <v>264</v>
      </c>
      <c r="D20" s="55"/>
      <c r="E20" s="55"/>
      <c r="F20" s="117">
        <v>42370</v>
      </c>
      <c r="G20" s="48"/>
      <c r="H20" s="48"/>
      <c r="I20" s="48" t="s">
        <v>296</v>
      </c>
      <c r="J20" s="48" t="s">
        <v>296</v>
      </c>
      <c r="K20" s="48" t="s">
        <v>296</v>
      </c>
      <c r="L20" s="48" t="s">
        <v>296</v>
      </c>
      <c r="M20" s="48" t="s">
        <v>296</v>
      </c>
      <c r="N20" s="63"/>
      <c r="O20" s="64"/>
      <c r="P20" s="63">
        <v>205463.90457912462</v>
      </c>
      <c r="Q20" s="64">
        <v>828.61603500000001</v>
      </c>
      <c r="R20" s="63">
        <v>217485.71013468015</v>
      </c>
      <c r="S20" s="64">
        <v>924.21380800000009</v>
      </c>
      <c r="T20" s="63">
        <v>181521.85985690236</v>
      </c>
      <c r="U20" s="64">
        <v>725.08631699999989</v>
      </c>
      <c r="V20" s="63">
        <v>186102.44187079126</v>
      </c>
      <c r="W20" s="64">
        <v>684.8094339999999</v>
      </c>
      <c r="X20" s="63">
        <v>212444.72554509679</v>
      </c>
      <c r="Y20" s="64">
        <v>731.85948900000005</v>
      </c>
      <c r="Z20" s="60">
        <f t="shared" si="0"/>
        <v>1003018.6419865952</v>
      </c>
      <c r="AA20" s="66">
        <f t="shared" si="1"/>
        <v>3894.5850829999995</v>
      </c>
    </row>
    <row r="21" spans="2:27">
      <c r="B21" s="239"/>
      <c r="C21" s="16" t="s">
        <v>572</v>
      </c>
      <c r="D21" s="55"/>
      <c r="E21" s="55"/>
      <c r="F21" s="117">
        <v>42370</v>
      </c>
      <c r="G21" s="48"/>
      <c r="H21" s="48"/>
      <c r="I21" s="48" t="s">
        <v>296</v>
      </c>
      <c r="J21" s="48"/>
      <c r="K21" s="48"/>
      <c r="L21" s="48"/>
      <c r="M21" s="48"/>
      <c r="N21" s="63"/>
      <c r="O21" s="64"/>
      <c r="P21" s="63">
        <v>159664.01346801347</v>
      </c>
      <c r="Q21" s="64">
        <v>288.15286400000002</v>
      </c>
      <c r="R21" s="63">
        <v>159386.06902356903</v>
      </c>
      <c r="S21" s="64">
        <v>288.15286400000002</v>
      </c>
      <c r="T21" s="63">
        <v>87150.232912457912</v>
      </c>
      <c r="U21" s="64">
        <v>144.07643200000001</v>
      </c>
      <c r="V21" s="63">
        <v>87484.12171801347</v>
      </c>
      <c r="W21" s="64">
        <v>144.07643200000001</v>
      </c>
      <c r="X21" s="63">
        <v>87828.027187735686</v>
      </c>
      <c r="Y21" s="64">
        <v>144.07643200000001</v>
      </c>
      <c r="Z21" s="60">
        <f t="shared" si="0"/>
        <v>581512.46430978959</v>
      </c>
      <c r="AA21" s="66">
        <f t="shared" si="1"/>
        <v>1008.5350240000002</v>
      </c>
    </row>
    <row r="22" spans="2:27" ht="28.5">
      <c r="B22" s="239"/>
      <c r="C22" s="16" t="s">
        <v>266</v>
      </c>
      <c r="D22" s="55"/>
      <c r="E22" s="55"/>
      <c r="F22" s="117">
        <v>42370</v>
      </c>
      <c r="G22" s="48"/>
      <c r="H22" s="48"/>
      <c r="I22" s="48"/>
      <c r="J22" s="48" t="s">
        <v>296</v>
      </c>
      <c r="K22" s="48" t="s">
        <v>296</v>
      </c>
      <c r="L22" s="48" t="s">
        <v>296</v>
      </c>
      <c r="M22" s="48" t="s">
        <v>296</v>
      </c>
      <c r="N22" s="63"/>
      <c r="O22" s="64"/>
      <c r="P22" s="63">
        <v>27719.097643097644</v>
      </c>
      <c r="Q22" s="64">
        <v>56.999964600000006</v>
      </c>
      <c r="R22" s="63">
        <v>6862.1254208754217</v>
      </c>
      <c r="S22" s="64">
        <v>0</v>
      </c>
      <c r="T22" s="63">
        <v>27742.207365319868</v>
      </c>
      <c r="U22" s="64">
        <v>56.999964600000006</v>
      </c>
      <c r="V22" s="63">
        <v>27909.151768097643</v>
      </c>
      <c r="W22" s="64">
        <v>56.999964600000006</v>
      </c>
      <c r="X22" s="63">
        <v>28081.104502958755</v>
      </c>
      <c r="Y22" s="64">
        <v>56.999964600000006</v>
      </c>
      <c r="Z22" s="60">
        <f t="shared" si="0"/>
        <v>118313.68670034934</v>
      </c>
      <c r="AA22" s="66">
        <f t="shared" si="1"/>
        <v>227.99985840000002</v>
      </c>
    </row>
    <row r="23" spans="2:27">
      <c r="B23" s="239"/>
      <c r="C23" s="16" t="s">
        <v>415</v>
      </c>
      <c r="D23" s="55"/>
      <c r="E23" s="55"/>
      <c r="F23" s="117">
        <v>42370</v>
      </c>
      <c r="G23" s="48"/>
      <c r="H23" s="48"/>
      <c r="I23" s="48"/>
      <c r="J23" s="48" t="s">
        <v>296</v>
      </c>
      <c r="K23" s="48" t="s">
        <v>296</v>
      </c>
      <c r="L23" s="48" t="s">
        <v>296</v>
      </c>
      <c r="M23" s="48" t="s">
        <v>296</v>
      </c>
      <c r="N23" s="63"/>
      <c r="O23" s="64"/>
      <c r="P23" s="63">
        <v>5898.4124579124582</v>
      </c>
      <c r="Q23" s="64">
        <v>0</v>
      </c>
      <c r="R23" s="63">
        <v>9154.6963468013473</v>
      </c>
      <c r="S23" s="64">
        <v>75.853529999999992</v>
      </c>
      <c r="T23" s="63">
        <v>11235</v>
      </c>
      <c r="U23" s="64">
        <v>75.853529999999992</v>
      </c>
      <c r="V23" s="63">
        <v>11319.209520412458</v>
      </c>
      <c r="W23" s="64">
        <v>75.853529999999992</v>
      </c>
      <c r="X23" s="63">
        <v>4077.9158878430135</v>
      </c>
      <c r="Y23" s="64">
        <v>0</v>
      </c>
      <c r="Z23" s="60">
        <f t="shared" si="0"/>
        <v>41685.23421296927</v>
      </c>
      <c r="AA23" s="66">
        <f t="shared" si="1"/>
        <v>227.56058999999999</v>
      </c>
    </row>
    <row r="24" spans="2:27" ht="28.5">
      <c r="B24" s="239"/>
      <c r="C24" s="16"/>
      <c r="D24" s="55"/>
      <c r="E24" s="55" t="s">
        <v>522</v>
      </c>
      <c r="F24" s="117">
        <v>43101</v>
      </c>
      <c r="G24" s="48" t="s">
        <v>296</v>
      </c>
      <c r="H24" s="48"/>
      <c r="I24" s="48"/>
      <c r="J24" s="48"/>
      <c r="K24" s="48"/>
      <c r="L24" s="48"/>
      <c r="M24" s="48"/>
      <c r="N24" s="63"/>
      <c r="O24" s="64"/>
      <c r="P24" s="63">
        <v>0</v>
      </c>
      <c r="Q24" s="64">
        <v>0</v>
      </c>
      <c r="R24" s="63">
        <v>0</v>
      </c>
      <c r="S24" s="64">
        <v>0</v>
      </c>
      <c r="T24" s="63">
        <v>318737</v>
      </c>
      <c r="U24" s="64">
        <v>838.48900000000003</v>
      </c>
      <c r="V24" s="63">
        <v>260737</v>
      </c>
      <c r="W24" s="64">
        <v>838.48900000000003</v>
      </c>
      <c r="X24" s="63">
        <v>259737</v>
      </c>
      <c r="Y24" s="64">
        <v>838.48900000000003</v>
      </c>
      <c r="Z24" s="60">
        <f t="shared" si="0"/>
        <v>839211</v>
      </c>
      <c r="AA24" s="66">
        <f t="shared" si="1"/>
        <v>2515.4670000000001</v>
      </c>
    </row>
    <row r="25" spans="2:27" ht="28.5">
      <c r="B25" s="239"/>
      <c r="C25" s="16"/>
      <c r="D25" s="55"/>
      <c r="E25" s="55" t="s">
        <v>523</v>
      </c>
      <c r="F25" s="117">
        <v>43101</v>
      </c>
      <c r="G25" s="48"/>
      <c r="H25" s="48"/>
      <c r="I25" s="48" t="s">
        <v>296</v>
      </c>
      <c r="J25" s="48" t="s">
        <v>296</v>
      </c>
      <c r="K25" s="48" t="s">
        <v>296</v>
      </c>
      <c r="L25" s="48" t="s">
        <v>296</v>
      </c>
      <c r="M25" s="48" t="s">
        <v>296</v>
      </c>
      <c r="N25" s="63"/>
      <c r="O25" s="64"/>
      <c r="P25" s="63">
        <v>0</v>
      </c>
      <c r="Q25" s="64">
        <v>0</v>
      </c>
      <c r="R25" s="63">
        <v>0</v>
      </c>
      <c r="S25" s="64">
        <v>0</v>
      </c>
      <c r="T25" s="63">
        <v>373400</v>
      </c>
      <c r="U25" s="64">
        <v>1386.2940000000001</v>
      </c>
      <c r="V25" s="63">
        <v>315400</v>
      </c>
      <c r="W25" s="64">
        <v>1386.2940000000001</v>
      </c>
      <c r="X25" s="63">
        <v>317810</v>
      </c>
      <c r="Y25" s="64">
        <v>1386.2940000000001</v>
      </c>
      <c r="Z25" s="60">
        <f t="shared" si="0"/>
        <v>1006610</v>
      </c>
      <c r="AA25" s="66">
        <f t="shared" si="1"/>
        <v>4158.8820000000005</v>
      </c>
    </row>
    <row r="26" spans="2:27">
      <c r="B26" s="239"/>
      <c r="C26" s="16"/>
      <c r="D26" s="55"/>
      <c r="E26" s="55"/>
      <c r="F26" s="117"/>
      <c r="G26" s="48"/>
      <c r="H26" s="48"/>
      <c r="I26" s="48"/>
      <c r="J26" s="48"/>
      <c r="K26" s="48"/>
      <c r="L26" s="48"/>
      <c r="M26" s="48"/>
      <c r="N26" s="63"/>
      <c r="O26" s="64"/>
      <c r="P26" s="63"/>
      <c r="Q26" s="64"/>
      <c r="R26" s="63"/>
      <c r="S26" s="64"/>
      <c r="T26" s="63"/>
      <c r="U26" s="64"/>
      <c r="V26" s="63"/>
      <c r="W26" s="64"/>
      <c r="X26" s="63"/>
      <c r="Y26" s="64"/>
      <c r="Z26" s="60" t="str">
        <f t="shared" si="0"/>
        <v/>
      </c>
      <c r="AA26" s="66"/>
    </row>
    <row r="27" spans="2:27">
      <c r="B27" s="239"/>
      <c r="C27" s="16"/>
      <c r="D27" s="55"/>
      <c r="E27" s="55"/>
      <c r="F27" s="117"/>
      <c r="G27" s="48"/>
      <c r="H27" s="48"/>
      <c r="I27" s="48"/>
      <c r="J27" s="48"/>
      <c r="K27" s="48"/>
      <c r="L27" s="48"/>
      <c r="M27" s="48"/>
      <c r="N27" s="63"/>
      <c r="O27" s="64"/>
      <c r="P27" s="63"/>
      <c r="Q27" s="64"/>
      <c r="R27" s="63"/>
      <c r="S27" s="64"/>
      <c r="T27" s="63"/>
      <c r="U27" s="64"/>
      <c r="V27" s="63"/>
      <c r="W27" s="64"/>
      <c r="X27" s="63"/>
      <c r="Y27" s="64"/>
      <c r="Z27" s="60" t="str">
        <f t="shared" si="0"/>
        <v/>
      </c>
      <c r="AA27" s="66"/>
    </row>
    <row r="28" spans="2:27">
      <c r="B28" s="239"/>
      <c r="C28" s="16"/>
      <c r="D28" s="55"/>
      <c r="E28" s="55"/>
      <c r="F28" s="117"/>
      <c r="G28" s="48"/>
      <c r="H28" s="48"/>
      <c r="I28" s="48"/>
      <c r="J28" s="48"/>
      <c r="K28" s="48"/>
      <c r="L28" s="48"/>
      <c r="M28" s="48"/>
      <c r="N28" s="63"/>
      <c r="O28" s="64"/>
      <c r="P28" s="63"/>
      <c r="Q28" s="64"/>
      <c r="R28" s="63"/>
      <c r="S28" s="64"/>
      <c r="T28" s="63"/>
      <c r="U28" s="64"/>
      <c r="V28" s="63"/>
      <c r="W28" s="64"/>
      <c r="X28" s="63"/>
      <c r="Y28" s="64"/>
      <c r="Z28" s="60" t="str">
        <f t="shared" si="0"/>
        <v/>
      </c>
      <c r="AA28" s="66"/>
    </row>
    <row r="29" spans="2:27">
      <c r="B29" s="239"/>
      <c r="C29" s="16"/>
      <c r="D29" s="55"/>
      <c r="E29" s="55"/>
      <c r="F29" s="117"/>
      <c r="G29" s="48"/>
      <c r="H29" s="48"/>
      <c r="I29" s="48"/>
      <c r="J29" s="48"/>
      <c r="K29" s="48"/>
      <c r="L29" s="48"/>
      <c r="M29" s="48"/>
      <c r="N29" s="63"/>
      <c r="O29" s="64"/>
      <c r="P29" s="63"/>
      <c r="Q29" s="64"/>
      <c r="R29" s="63"/>
      <c r="S29" s="64"/>
      <c r="T29" s="63"/>
      <c r="U29" s="64"/>
      <c r="V29" s="63"/>
      <c r="W29" s="64"/>
      <c r="X29" s="63"/>
      <c r="Y29" s="64"/>
      <c r="Z29" s="60" t="str">
        <f t="shared" si="0"/>
        <v/>
      </c>
      <c r="AA29" s="66"/>
    </row>
    <row r="30" spans="2:27">
      <c r="B30" s="239"/>
      <c r="C30" s="16"/>
      <c r="D30" s="55"/>
      <c r="E30" s="55"/>
      <c r="F30" s="117"/>
      <c r="G30" s="48"/>
      <c r="H30" s="48"/>
      <c r="I30" s="48"/>
      <c r="J30" s="48"/>
      <c r="K30" s="48"/>
      <c r="L30" s="48"/>
      <c r="M30" s="48"/>
      <c r="N30" s="63"/>
      <c r="O30" s="64"/>
      <c r="P30" s="63"/>
      <c r="Q30" s="64"/>
      <c r="R30" s="63"/>
      <c r="S30" s="64"/>
      <c r="T30" s="63"/>
      <c r="U30" s="64"/>
      <c r="V30" s="63"/>
      <c r="W30" s="64"/>
      <c r="X30" s="63"/>
      <c r="Y30" s="64"/>
      <c r="Z30" s="60" t="str">
        <f t="shared" si="0"/>
        <v/>
      </c>
      <c r="AA30" s="66"/>
    </row>
    <row r="31" spans="2:27">
      <c r="B31" s="239"/>
      <c r="C31" s="16"/>
      <c r="D31" s="55"/>
      <c r="E31" s="55"/>
      <c r="F31" s="117"/>
      <c r="G31" s="48"/>
      <c r="H31" s="48"/>
      <c r="I31" s="48"/>
      <c r="J31" s="48"/>
      <c r="K31" s="48"/>
      <c r="L31" s="48"/>
      <c r="M31" s="48"/>
      <c r="N31" s="63"/>
      <c r="O31" s="64"/>
      <c r="P31" s="63"/>
      <c r="Q31" s="64"/>
      <c r="R31" s="63"/>
      <c r="S31" s="64"/>
      <c r="T31" s="63"/>
      <c r="U31" s="64"/>
      <c r="V31" s="63"/>
      <c r="W31" s="64"/>
      <c r="X31" s="63"/>
      <c r="Y31" s="64"/>
      <c r="Z31" s="60" t="str">
        <f t="shared" si="0"/>
        <v/>
      </c>
      <c r="AA31" s="66"/>
    </row>
    <row r="32" spans="2:27">
      <c r="B32" s="239"/>
      <c r="C32" s="16"/>
      <c r="D32" s="55"/>
      <c r="E32" s="55"/>
      <c r="F32" s="117"/>
      <c r="G32" s="48"/>
      <c r="H32" s="48"/>
      <c r="I32" s="48"/>
      <c r="J32" s="48"/>
      <c r="K32" s="48"/>
      <c r="L32" s="48"/>
      <c r="M32" s="48"/>
      <c r="N32" s="63"/>
      <c r="O32" s="64"/>
      <c r="P32" s="63"/>
      <c r="Q32" s="64"/>
      <c r="R32" s="63"/>
      <c r="S32" s="64"/>
      <c r="T32" s="63"/>
      <c r="U32" s="64"/>
      <c r="V32" s="63"/>
      <c r="W32" s="64"/>
      <c r="X32" s="63"/>
      <c r="Y32" s="64"/>
      <c r="Z32" s="60" t="str">
        <f t="shared" si="0"/>
        <v/>
      </c>
      <c r="AA32" s="66"/>
    </row>
    <row r="33" spans="2:27">
      <c r="B33" s="239"/>
      <c r="C33" s="16"/>
      <c r="D33" s="55"/>
      <c r="E33" s="55"/>
      <c r="F33" s="117"/>
      <c r="G33" s="48"/>
      <c r="H33" s="48"/>
      <c r="I33" s="48"/>
      <c r="J33" s="48"/>
      <c r="K33" s="48"/>
      <c r="L33" s="48"/>
      <c r="M33" s="48"/>
      <c r="N33" s="63"/>
      <c r="O33" s="64"/>
      <c r="P33" s="63"/>
      <c r="Q33" s="64"/>
      <c r="R33" s="63"/>
      <c r="S33" s="64"/>
      <c r="T33" s="63"/>
      <c r="U33" s="64"/>
      <c r="V33" s="63"/>
      <c r="W33" s="64"/>
      <c r="X33" s="63"/>
      <c r="Y33" s="64"/>
      <c r="Z33" s="60" t="str">
        <f t="shared" si="0"/>
        <v/>
      </c>
      <c r="AA33" s="66"/>
    </row>
    <row r="34" spans="2:27">
      <c r="B34" s="239"/>
      <c r="C34" s="16"/>
      <c r="D34" s="55"/>
      <c r="E34" s="55"/>
      <c r="F34" s="117"/>
      <c r="G34" s="48"/>
      <c r="H34" s="48"/>
      <c r="I34" s="48"/>
      <c r="J34" s="48"/>
      <c r="K34" s="48"/>
      <c r="L34" s="48"/>
      <c r="M34" s="48"/>
      <c r="N34" s="63"/>
      <c r="O34" s="64"/>
      <c r="P34" s="63"/>
      <c r="Q34" s="64"/>
      <c r="R34" s="63"/>
      <c r="S34" s="64"/>
      <c r="T34" s="63"/>
      <c r="U34" s="64"/>
      <c r="V34" s="63"/>
      <c r="W34" s="64"/>
      <c r="X34" s="63"/>
      <c r="Y34" s="64"/>
      <c r="Z34" s="60" t="str">
        <f t="shared" si="0"/>
        <v/>
      </c>
      <c r="AA34" s="66"/>
    </row>
    <row r="35" spans="2:27">
      <c r="B35" s="239"/>
      <c r="C35" s="16"/>
      <c r="D35" s="55"/>
      <c r="E35" s="55"/>
      <c r="F35" s="117"/>
      <c r="G35" s="48"/>
      <c r="H35" s="48"/>
      <c r="I35" s="48"/>
      <c r="J35" s="48"/>
      <c r="K35" s="48"/>
      <c r="L35" s="48"/>
      <c r="M35" s="48"/>
      <c r="N35" s="63"/>
      <c r="O35" s="64"/>
      <c r="P35" s="63"/>
      <c r="Q35" s="64"/>
      <c r="R35" s="63"/>
      <c r="S35" s="64"/>
      <c r="T35" s="63"/>
      <c r="U35" s="64"/>
      <c r="V35" s="63"/>
      <c r="W35" s="64"/>
      <c r="X35" s="63"/>
      <c r="Y35" s="64"/>
      <c r="Z35" s="60" t="str">
        <f t="shared" si="0"/>
        <v/>
      </c>
      <c r="AA35" s="66"/>
    </row>
    <row r="36" spans="2:27">
      <c r="B36" s="239"/>
      <c r="C36" s="16"/>
      <c r="D36" s="55"/>
      <c r="E36" s="55"/>
      <c r="F36" s="117"/>
      <c r="G36" s="48"/>
      <c r="H36" s="48"/>
      <c r="I36" s="48"/>
      <c r="J36" s="48"/>
      <c r="K36" s="48"/>
      <c r="L36" s="48"/>
      <c r="M36" s="48"/>
      <c r="N36" s="63"/>
      <c r="O36" s="64"/>
      <c r="P36" s="63"/>
      <c r="Q36" s="64"/>
      <c r="R36" s="63"/>
      <c r="S36" s="64"/>
      <c r="T36" s="63"/>
      <c r="U36" s="64"/>
      <c r="V36" s="63"/>
      <c r="W36" s="64"/>
      <c r="X36" s="63"/>
      <c r="Y36" s="64"/>
      <c r="Z36" s="60" t="str">
        <f t="shared" si="0"/>
        <v/>
      </c>
      <c r="AA36" s="66"/>
    </row>
    <row r="37" spans="2:27">
      <c r="B37" s="239"/>
      <c r="C37" s="16"/>
      <c r="D37" s="55"/>
      <c r="E37" s="55"/>
      <c r="F37" s="117"/>
      <c r="G37" s="48"/>
      <c r="H37" s="48"/>
      <c r="I37" s="48"/>
      <c r="J37" s="48"/>
      <c r="K37" s="48"/>
      <c r="L37" s="48"/>
      <c r="M37" s="48"/>
      <c r="N37" s="63"/>
      <c r="O37" s="64"/>
      <c r="P37" s="63"/>
      <c r="Q37" s="64"/>
      <c r="R37" s="63"/>
      <c r="S37" s="64"/>
      <c r="T37" s="63"/>
      <c r="U37" s="64"/>
      <c r="V37" s="63"/>
      <c r="W37" s="64"/>
      <c r="X37" s="63"/>
      <c r="Y37" s="64"/>
      <c r="Z37" s="60" t="str">
        <f t="shared" si="0"/>
        <v/>
      </c>
      <c r="AA37" s="66"/>
    </row>
    <row r="38" spans="2:27">
      <c r="B38" s="239"/>
      <c r="C38" s="16"/>
      <c r="D38" s="55"/>
      <c r="E38" s="55"/>
      <c r="F38" s="117"/>
      <c r="G38" s="48"/>
      <c r="H38" s="48"/>
      <c r="I38" s="48"/>
      <c r="J38" s="48"/>
      <c r="K38" s="48"/>
      <c r="L38" s="48"/>
      <c r="M38" s="48"/>
      <c r="N38" s="63"/>
      <c r="O38" s="64"/>
      <c r="P38" s="63"/>
      <c r="Q38" s="64"/>
      <c r="R38" s="63"/>
      <c r="S38" s="64"/>
      <c r="T38" s="63"/>
      <c r="U38" s="64"/>
      <c r="V38" s="63"/>
      <c r="W38" s="64"/>
      <c r="X38" s="63"/>
      <c r="Y38" s="64"/>
      <c r="Z38" s="60" t="str">
        <f t="shared" si="0"/>
        <v/>
      </c>
      <c r="AA38" s="66"/>
    </row>
    <row r="39" spans="2:27">
      <c r="B39" s="239"/>
      <c r="C39" s="16"/>
      <c r="D39" s="55"/>
      <c r="E39" s="55"/>
      <c r="F39" s="117"/>
      <c r="G39" s="48"/>
      <c r="H39" s="48"/>
      <c r="I39" s="48"/>
      <c r="J39" s="48"/>
      <c r="K39" s="48"/>
      <c r="L39" s="48"/>
      <c r="M39" s="48"/>
      <c r="N39" s="63"/>
      <c r="O39" s="64"/>
      <c r="P39" s="63"/>
      <c r="Q39" s="64"/>
      <c r="R39" s="63"/>
      <c r="S39" s="64"/>
      <c r="T39" s="63"/>
      <c r="U39" s="64"/>
      <c r="V39" s="63"/>
      <c r="W39" s="64"/>
      <c r="X39" s="63"/>
      <c r="Y39" s="64"/>
      <c r="Z39" s="60" t="str">
        <f t="shared" si="0"/>
        <v/>
      </c>
      <c r="AA39" s="66"/>
    </row>
    <row r="40" spans="2:27">
      <c r="B40" s="239"/>
      <c r="C40" s="16"/>
      <c r="D40" s="55"/>
      <c r="E40" s="55"/>
      <c r="F40" s="117"/>
      <c r="G40" s="48"/>
      <c r="H40" s="48"/>
      <c r="I40" s="48"/>
      <c r="J40" s="48"/>
      <c r="K40" s="48"/>
      <c r="L40" s="48"/>
      <c r="M40" s="48"/>
      <c r="N40" s="63"/>
      <c r="O40" s="64"/>
      <c r="P40" s="63"/>
      <c r="Q40" s="64"/>
      <c r="R40" s="63"/>
      <c r="S40" s="64"/>
      <c r="T40" s="63"/>
      <c r="U40" s="64"/>
      <c r="V40" s="63"/>
      <c r="W40" s="64"/>
      <c r="X40" s="63"/>
      <c r="Y40" s="64"/>
      <c r="Z40" s="60" t="str">
        <f t="shared" si="0"/>
        <v/>
      </c>
      <c r="AA40" s="66"/>
    </row>
    <row r="41" spans="2:27">
      <c r="B41" s="239"/>
      <c r="C41" s="16"/>
      <c r="D41" s="55"/>
      <c r="E41" s="55"/>
      <c r="F41" s="117"/>
      <c r="G41" s="48"/>
      <c r="H41" s="48"/>
      <c r="I41" s="48"/>
      <c r="J41" s="48"/>
      <c r="K41" s="48"/>
      <c r="L41" s="48"/>
      <c r="M41" s="48"/>
      <c r="N41" s="63"/>
      <c r="O41" s="64"/>
      <c r="P41" s="63"/>
      <c r="Q41" s="64"/>
      <c r="R41" s="63"/>
      <c r="S41" s="64"/>
      <c r="T41" s="63"/>
      <c r="U41" s="64"/>
      <c r="V41" s="63"/>
      <c r="W41" s="64"/>
      <c r="X41" s="63"/>
      <c r="Y41" s="64"/>
      <c r="Z41" s="60" t="str">
        <f t="shared" si="0"/>
        <v/>
      </c>
      <c r="AA41" s="66"/>
    </row>
    <row r="42" spans="2:27">
      <c r="B42" s="239"/>
      <c r="C42" s="16"/>
      <c r="D42" s="55"/>
      <c r="E42" s="55"/>
      <c r="F42" s="117"/>
      <c r="G42" s="48"/>
      <c r="H42" s="48"/>
      <c r="I42" s="48"/>
      <c r="J42" s="48"/>
      <c r="K42" s="48"/>
      <c r="L42" s="48"/>
      <c r="M42" s="48"/>
      <c r="N42" s="63"/>
      <c r="O42" s="64"/>
      <c r="P42" s="63"/>
      <c r="Q42" s="64"/>
      <c r="R42" s="63"/>
      <c r="S42" s="64"/>
      <c r="T42" s="63"/>
      <c r="U42" s="64"/>
      <c r="V42" s="63"/>
      <c r="W42" s="64"/>
      <c r="X42" s="63"/>
      <c r="Y42" s="64"/>
      <c r="Z42" s="60" t="str">
        <f t="shared" si="0"/>
        <v/>
      </c>
      <c r="AA42" s="66"/>
    </row>
    <row r="43" spans="2:27">
      <c r="B43" s="239"/>
      <c r="C43" s="16"/>
      <c r="D43" s="55"/>
      <c r="E43" s="55"/>
      <c r="F43" s="117"/>
      <c r="G43" s="48"/>
      <c r="H43" s="48"/>
      <c r="I43" s="48"/>
      <c r="J43" s="48"/>
      <c r="K43" s="48"/>
      <c r="L43" s="48"/>
      <c r="M43" s="48"/>
      <c r="N43" s="63"/>
      <c r="O43" s="64"/>
      <c r="P43" s="63"/>
      <c r="Q43" s="64"/>
      <c r="R43" s="63"/>
      <c r="S43" s="64"/>
      <c r="T43" s="63"/>
      <c r="U43" s="64"/>
      <c r="V43" s="63"/>
      <c r="W43" s="64"/>
      <c r="X43" s="63"/>
      <c r="Y43" s="64"/>
      <c r="Z43" s="60" t="str">
        <f t="shared" si="0"/>
        <v/>
      </c>
      <c r="AA43" s="66"/>
    </row>
    <row r="44" spans="2:27">
      <c r="B44" s="239"/>
      <c r="C44" s="16"/>
      <c r="D44" s="55"/>
      <c r="E44" s="55"/>
      <c r="F44" s="117"/>
      <c r="G44" s="48"/>
      <c r="H44" s="48"/>
      <c r="I44" s="48"/>
      <c r="J44" s="48"/>
      <c r="K44" s="48"/>
      <c r="L44" s="48"/>
      <c r="M44" s="48"/>
      <c r="N44" s="63"/>
      <c r="O44" s="64"/>
      <c r="P44" s="63"/>
      <c r="Q44" s="64"/>
      <c r="R44" s="63"/>
      <c r="S44" s="64"/>
      <c r="T44" s="63"/>
      <c r="U44" s="64"/>
      <c r="V44" s="63"/>
      <c r="W44" s="64"/>
      <c r="X44" s="63"/>
      <c r="Y44" s="64"/>
      <c r="Z44" s="60" t="str">
        <f t="shared" si="0"/>
        <v/>
      </c>
      <c r="AA44" s="66"/>
    </row>
    <row r="45" spans="2:27">
      <c r="B45" s="239"/>
      <c r="C45" s="16"/>
      <c r="D45" s="55"/>
      <c r="E45" s="55"/>
      <c r="F45" s="117"/>
      <c r="G45" s="48"/>
      <c r="H45" s="48"/>
      <c r="I45" s="48"/>
      <c r="J45" s="48"/>
      <c r="K45" s="48"/>
      <c r="L45" s="48"/>
      <c r="M45" s="48"/>
      <c r="N45" s="63"/>
      <c r="O45" s="64"/>
      <c r="P45" s="63"/>
      <c r="Q45" s="64"/>
      <c r="R45" s="63"/>
      <c r="S45" s="64"/>
      <c r="T45" s="63"/>
      <c r="U45" s="64"/>
      <c r="V45" s="63"/>
      <c r="W45" s="64"/>
      <c r="X45" s="63"/>
      <c r="Y45" s="64"/>
      <c r="Z45" s="60" t="str">
        <f t="shared" si="0"/>
        <v/>
      </c>
      <c r="AA45" s="66"/>
    </row>
    <row r="46" spans="2:27">
      <c r="B46" s="240"/>
      <c r="C46" s="16"/>
      <c r="D46" s="55"/>
      <c r="E46" s="55"/>
      <c r="F46" s="117"/>
      <c r="G46" s="48"/>
      <c r="H46" s="48"/>
      <c r="I46" s="48"/>
      <c r="J46" s="48"/>
      <c r="K46" s="48"/>
      <c r="L46" s="48"/>
      <c r="M46" s="48"/>
      <c r="N46" s="63"/>
      <c r="O46" s="64"/>
      <c r="P46" s="63"/>
      <c r="Q46" s="64"/>
      <c r="R46" s="63"/>
      <c r="S46" s="64"/>
      <c r="T46" s="63"/>
      <c r="U46" s="64"/>
      <c r="V46" s="63"/>
      <c r="W46" s="64"/>
      <c r="X46" s="63"/>
      <c r="Y46" s="64"/>
      <c r="Z46" s="60" t="str">
        <f t="shared" si="0"/>
        <v/>
      </c>
      <c r="AA46" s="66"/>
    </row>
    <row r="47" spans="2:27" ht="22.9" customHeight="1">
      <c r="B47" s="111" t="s">
        <v>308</v>
      </c>
      <c r="C47" s="34"/>
      <c r="D47" s="34"/>
      <c r="E47" s="34"/>
      <c r="F47" s="34"/>
      <c r="G47" s="34"/>
      <c r="H47" s="34"/>
      <c r="I47" s="34"/>
      <c r="J47" s="34"/>
      <c r="K47" s="34"/>
      <c r="L47" s="34"/>
      <c r="M47" s="35"/>
      <c r="N47" s="60">
        <f>SUM(N16:N46)</f>
        <v>0</v>
      </c>
      <c r="O47" s="65">
        <f>SUM(O16:O46)</f>
        <v>0</v>
      </c>
      <c r="P47" s="60">
        <f>SUM(P16:P46)</f>
        <v>511363.28</v>
      </c>
      <c r="Q47" s="65">
        <f t="shared" ref="Q47:AA47" si="2">SUM(Q16:Q46)</f>
        <v>1345.3744549823373</v>
      </c>
      <c r="R47" s="60">
        <f>SUM(R16:R46)</f>
        <v>502054.25833333336</v>
      </c>
      <c r="S47" s="65">
        <f t="shared" si="2"/>
        <v>1453.4961737237761</v>
      </c>
      <c r="T47" s="60">
        <f t="shared" si="2"/>
        <v>1108493.3672643099</v>
      </c>
      <c r="U47" s="65">
        <f t="shared" si="2"/>
        <v>3388.7352555296839</v>
      </c>
      <c r="V47" s="60">
        <f t="shared" si="2"/>
        <v>998925.0776571969</v>
      </c>
      <c r="W47" s="65">
        <f t="shared" si="2"/>
        <v>3348.4583725296843</v>
      </c>
      <c r="X47" s="60">
        <f t="shared" si="2"/>
        <v>1021555.3259414583</v>
      </c>
      <c r="Y47" s="65">
        <f t="shared" si="2"/>
        <v>3322.9401150204058</v>
      </c>
      <c r="Z47" s="60">
        <f t="shared" si="2"/>
        <v>4142391.3091962985</v>
      </c>
      <c r="AA47" s="65">
        <f t="shared" si="2"/>
        <v>12859.004371785886</v>
      </c>
    </row>
    <row r="48" spans="2:27" s="6" customFormat="1" ht="15" customHeight="1">
      <c r="B48" s="112"/>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c r="B49" s="238" t="s">
        <v>301</v>
      </c>
      <c r="C49" s="16"/>
      <c r="D49" s="55"/>
      <c r="E49" s="55"/>
      <c r="F49" s="117"/>
      <c r="G49" s="48"/>
      <c r="H49" s="48"/>
      <c r="I49" s="48"/>
      <c r="J49" s="48"/>
      <c r="K49" s="48"/>
      <c r="L49" s="48"/>
      <c r="M49" s="48"/>
      <c r="N49" s="63"/>
      <c r="O49" s="64"/>
      <c r="P49" s="63"/>
      <c r="Q49" s="64"/>
      <c r="R49" s="63"/>
      <c r="S49" s="64"/>
      <c r="T49" s="63"/>
      <c r="U49" s="64"/>
      <c r="V49" s="63"/>
      <c r="W49" s="64"/>
      <c r="X49" s="63"/>
      <c r="Y49" s="64"/>
      <c r="Z49" s="60" t="str">
        <f t="shared" ref="Z49:Z57" si="3">IF(SUM(N49,P49,R49,T49,V49,X49)=0,"",SUM(N49,P49,R49,T49,V49,X49))</f>
        <v/>
      </c>
      <c r="AA49" s="66"/>
    </row>
    <row r="50" spans="2:27">
      <c r="B50" s="239"/>
      <c r="C50" s="16"/>
      <c r="D50" s="55"/>
      <c r="E50" s="55"/>
      <c r="F50" s="117"/>
      <c r="G50" s="48"/>
      <c r="H50" s="48"/>
      <c r="I50" s="48"/>
      <c r="J50" s="48"/>
      <c r="K50" s="48"/>
      <c r="L50" s="48"/>
      <c r="M50" s="48"/>
      <c r="N50" s="63"/>
      <c r="O50" s="64"/>
      <c r="P50" s="63"/>
      <c r="Q50" s="64"/>
      <c r="R50" s="63"/>
      <c r="S50" s="64"/>
      <c r="T50" s="63"/>
      <c r="U50" s="64"/>
      <c r="V50" s="63"/>
      <c r="W50" s="64"/>
      <c r="X50" s="63"/>
      <c r="Y50" s="64"/>
      <c r="Z50" s="60" t="str">
        <f t="shared" si="3"/>
        <v/>
      </c>
      <c r="AA50" s="66"/>
    </row>
    <row r="51" spans="2:27">
      <c r="B51" s="239"/>
      <c r="C51" s="16"/>
      <c r="D51" s="55"/>
      <c r="E51" s="55"/>
      <c r="F51" s="117"/>
      <c r="G51" s="48"/>
      <c r="H51" s="48"/>
      <c r="I51" s="48"/>
      <c r="J51" s="48"/>
      <c r="K51" s="48"/>
      <c r="L51" s="48"/>
      <c r="M51" s="48"/>
      <c r="N51" s="63"/>
      <c r="O51" s="64"/>
      <c r="P51" s="63"/>
      <c r="Q51" s="64"/>
      <c r="R51" s="63"/>
      <c r="S51" s="64"/>
      <c r="T51" s="63"/>
      <c r="U51" s="64"/>
      <c r="V51" s="63"/>
      <c r="W51" s="64"/>
      <c r="X51" s="63"/>
      <c r="Y51" s="64"/>
      <c r="Z51" s="60" t="str">
        <f t="shared" si="3"/>
        <v/>
      </c>
      <c r="AA51" s="66"/>
    </row>
    <row r="52" spans="2:27">
      <c r="B52" s="239"/>
      <c r="C52" s="16"/>
      <c r="D52" s="55"/>
      <c r="E52" s="55"/>
      <c r="F52" s="117"/>
      <c r="G52" s="48"/>
      <c r="H52" s="48"/>
      <c r="I52" s="48"/>
      <c r="J52" s="48"/>
      <c r="K52" s="48"/>
      <c r="L52" s="48"/>
      <c r="M52" s="48"/>
      <c r="N52" s="63"/>
      <c r="O52" s="64"/>
      <c r="P52" s="63"/>
      <c r="Q52" s="64"/>
      <c r="R52" s="63"/>
      <c r="S52" s="64"/>
      <c r="T52" s="63"/>
      <c r="U52" s="64"/>
      <c r="V52" s="63"/>
      <c r="W52" s="64"/>
      <c r="X52" s="63"/>
      <c r="Y52" s="64"/>
      <c r="Z52" s="60" t="str">
        <f t="shared" si="3"/>
        <v/>
      </c>
      <c r="AA52" s="66"/>
    </row>
    <row r="53" spans="2:27">
      <c r="B53" s="239"/>
      <c r="C53" s="16"/>
      <c r="D53" s="55"/>
      <c r="E53" s="55"/>
      <c r="F53" s="117"/>
      <c r="G53" s="48"/>
      <c r="H53" s="48"/>
      <c r="I53" s="48"/>
      <c r="J53" s="48"/>
      <c r="K53" s="48"/>
      <c r="L53" s="48"/>
      <c r="M53" s="48"/>
      <c r="N53" s="63"/>
      <c r="O53" s="64"/>
      <c r="P53" s="63"/>
      <c r="Q53" s="64"/>
      <c r="R53" s="63"/>
      <c r="S53" s="64"/>
      <c r="T53" s="63"/>
      <c r="U53" s="64"/>
      <c r="V53" s="63"/>
      <c r="W53" s="64"/>
      <c r="X53" s="63"/>
      <c r="Y53" s="64"/>
      <c r="Z53" s="60" t="str">
        <f t="shared" si="3"/>
        <v/>
      </c>
      <c r="AA53" s="66"/>
    </row>
    <row r="54" spans="2:27">
      <c r="B54" s="239"/>
      <c r="C54" s="16"/>
      <c r="D54" s="55"/>
      <c r="E54" s="55"/>
      <c r="F54" s="117"/>
      <c r="G54" s="48"/>
      <c r="H54" s="48"/>
      <c r="I54" s="48"/>
      <c r="J54" s="48"/>
      <c r="K54" s="48"/>
      <c r="L54" s="48"/>
      <c r="M54" s="48"/>
      <c r="N54" s="63"/>
      <c r="O54" s="64"/>
      <c r="P54" s="63"/>
      <c r="Q54" s="64"/>
      <c r="R54" s="63"/>
      <c r="S54" s="64"/>
      <c r="T54" s="63"/>
      <c r="U54" s="64"/>
      <c r="V54" s="63"/>
      <c r="W54" s="64"/>
      <c r="X54" s="63"/>
      <c r="Y54" s="64"/>
      <c r="Z54" s="60" t="str">
        <f t="shared" si="3"/>
        <v/>
      </c>
      <c r="AA54" s="66"/>
    </row>
    <row r="55" spans="2:27">
      <c r="B55" s="239"/>
      <c r="C55" s="16"/>
      <c r="D55" s="55"/>
      <c r="E55" s="55"/>
      <c r="F55" s="117"/>
      <c r="G55" s="48"/>
      <c r="H55" s="48"/>
      <c r="I55" s="48"/>
      <c r="J55" s="48"/>
      <c r="K55" s="48"/>
      <c r="L55" s="48"/>
      <c r="M55" s="48"/>
      <c r="N55" s="63"/>
      <c r="O55" s="64"/>
      <c r="P55" s="63"/>
      <c r="Q55" s="64"/>
      <c r="R55" s="63"/>
      <c r="S55" s="64"/>
      <c r="T55" s="63"/>
      <c r="U55" s="64"/>
      <c r="V55" s="63"/>
      <c r="W55" s="64"/>
      <c r="X55" s="63"/>
      <c r="Y55" s="64"/>
      <c r="Z55" s="60" t="str">
        <f t="shared" si="3"/>
        <v/>
      </c>
      <c r="AA55" s="66"/>
    </row>
    <row r="56" spans="2:27">
      <c r="B56" s="239"/>
      <c r="C56" s="16"/>
      <c r="D56" s="55"/>
      <c r="E56" s="55"/>
      <c r="F56" s="117"/>
      <c r="G56" s="48"/>
      <c r="H56" s="48"/>
      <c r="I56" s="48"/>
      <c r="J56" s="48"/>
      <c r="K56" s="48"/>
      <c r="L56" s="48"/>
      <c r="M56" s="48"/>
      <c r="N56" s="63"/>
      <c r="O56" s="64"/>
      <c r="P56" s="63"/>
      <c r="Q56" s="64"/>
      <c r="R56" s="63"/>
      <c r="S56" s="64"/>
      <c r="T56" s="63"/>
      <c r="U56" s="64"/>
      <c r="V56" s="63"/>
      <c r="W56" s="64"/>
      <c r="X56" s="63"/>
      <c r="Y56" s="64"/>
      <c r="Z56" s="60" t="str">
        <f t="shared" si="3"/>
        <v/>
      </c>
      <c r="AA56" s="66"/>
    </row>
    <row r="57" spans="2:27">
      <c r="B57" s="240"/>
      <c r="C57" s="16"/>
      <c r="D57" s="55"/>
      <c r="E57" s="55"/>
      <c r="F57" s="117"/>
      <c r="G57" s="48"/>
      <c r="H57" s="48"/>
      <c r="I57" s="48"/>
      <c r="J57" s="48"/>
      <c r="K57" s="48"/>
      <c r="L57" s="48"/>
      <c r="M57" s="48"/>
      <c r="N57" s="63"/>
      <c r="O57" s="64"/>
      <c r="P57" s="63"/>
      <c r="Q57" s="64"/>
      <c r="R57" s="63"/>
      <c r="S57" s="64"/>
      <c r="T57" s="63"/>
      <c r="U57" s="64"/>
      <c r="V57" s="63"/>
      <c r="W57" s="64"/>
      <c r="X57" s="63"/>
      <c r="Y57" s="64"/>
      <c r="Z57" s="60" t="str">
        <f t="shared" si="3"/>
        <v/>
      </c>
      <c r="AA57" s="66"/>
    </row>
    <row r="58" spans="2:27" ht="22.9" customHeight="1">
      <c r="B58" s="235" t="s">
        <v>309</v>
      </c>
      <c r="C58" s="236"/>
      <c r="D58" s="236"/>
      <c r="E58" s="236"/>
      <c r="F58" s="236"/>
      <c r="G58" s="236"/>
      <c r="H58" s="236"/>
      <c r="I58" s="236"/>
      <c r="J58" s="236"/>
      <c r="K58" s="236"/>
      <c r="L58" s="236"/>
      <c r="M58" s="237"/>
      <c r="N58" s="60">
        <f t="shared" ref="N58:AA58" si="4">SUM(N49:N57)</f>
        <v>0</v>
      </c>
      <c r="O58" s="65">
        <f t="shared" si="4"/>
        <v>0</v>
      </c>
      <c r="P58" s="60">
        <f t="shared" si="4"/>
        <v>0</v>
      </c>
      <c r="Q58" s="65">
        <f t="shared" si="4"/>
        <v>0</v>
      </c>
      <c r="R58" s="60">
        <f t="shared" si="4"/>
        <v>0</v>
      </c>
      <c r="S58" s="65">
        <f t="shared" si="4"/>
        <v>0</v>
      </c>
      <c r="T58" s="60">
        <f t="shared" si="4"/>
        <v>0</v>
      </c>
      <c r="U58" s="65">
        <f t="shared" si="4"/>
        <v>0</v>
      </c>
      <c r="V58" s="60">
        <f t="shared" si="4"/>
        <v>0</v>
      </c>
      <c r="W58" s="65">
        <f t="shared" si="4"/>
        <v>0</v>
      </c>
      <c r="X58" s="60">
        <f t="shared" si="4"/>
        <v>0</v>
      </c>
      <c r="Y58" s="65">
        <f t="shared" si="4"/>
        <v>0</v>
      </c>
      <c r="Z58" s="60">
        <f t="shared" si="4"/>
        <v>0</v>
      </c>
      <c r="AA58" s="65">
        <f t="shared" si="4"/>
        <v>0</v>
      </c>
    </row>
    <row r="59" spans="2:27" s="6" customFormat="1" ht="15" customHeight="1">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ht="28.5">
      <c r="B60" s="241" t="s">
        <v>400</v>
      </c>
      <c r="C60" s="143" t="s">
        <v>420</v>
      </c>
      <c r="D60" s="251"/>
      <c r="E60" s="252"/>
      <c r="F60" s="252"/>
      <c r="G60" s="252"/>
      <c r="H60" s="252"/>
      <c r="I60" s="252"/>
      <c r="J60" s="252"/>
      <c r="K60" s="252"/>
      <c r="L60" s="252"/>
      <c r="M60" s="253"/>
      <c r="N60" s="56"/>
      <c r="O60" s="64">
        <v>11.538388977865273</v>
      </c>
      <c r="P60" s="56"/>
      <c r="Q60" s="56"/>
      <c r="R60" s="56"/>
      <c r="S60" s="56"/>
      <c r="T60" s="56"/>
      <c r="U60" s="56"/>
      <c r="V60" s="56"/>
      <c r="W60" s="56"/>
      <c r="X60" s="56"/>
      <c r="Y60" s="56"/>
      <c r="Z60" s="69"/>
      <c r="AA60" s="66">
        <f>O60</f>
        <v>11.538388977865273</v>
      </c>
    </row>
    <row r="61" spans="2:27" ht="28.5">
      <c r="B61" s="242"/>
      <c r="C61" s="143" t="s">
        <v>262</v>
      </c>
      <c r="D61" s="254"/>
      <c r="E61" s="255"/>
      <c r="F61" s="255"/>
      <c r="G61" s="255"/>
      <c r="H61" s="255"/>
      <c r="I61" s="255"/>
      <c r="J61" s="255"/>
      <c r="K61" s="255"/>
      <c r="L61" s="255"/>
      <c r="M61" s="256"/>
      <c r="N61" s="56"/>
      <c r="O61" s="64">
        <v>123.08063610468585</v>
      </c>
      <c r="P61" s="56"/>
      <c r="Q61" s="56"/>
      <c r="R61" s="56"/>
      <c r="S61" s="56"/>
      <c r="T61" s="56"/>
      <c r="U61" s="56"/>
      <c r="V61" s="56"/>
      <c r="W61" s="56"/>
      <c r="X61" s="56"/>
      <c r="Y61" s="56"/>
      <c r="Z61" s="69"/>
      <c r="AA61" s="66">
        <f t="shared" ref="AA61:AA65" si="5">O61</f>
        <v>123.08063610468585</v>
      </c>
    </row>
    <row r="62" spans="2:27" ht="28.5">
      <c r="B62" s="242"/>
      <c r="C62" s="143" t="s">
        <v>425</v>
      </c>
      <c r="D62" s="254"/>
      <c r="E62" s="255"/>
      <c r="F62" s="255"/>
      <c r="G62" s="255"/>
      <c r="H62" s="255"/>
      <c r="I62" s="255"/>
      <c r="J62" s="255"/>
      <c r="K62" s="255"/>
      <c r="L62" s="255"/>
      <c r="M62" s="256"/>
      <c r="N62" s="56"/>
      <c r="O62" s="64">
        <v>5.5176524721657296</v>
      </c>
      <c r="P62" s="56"/>
      <c r="Q62" s="56"/>
      <c r="R62" s="56"/>
      <c r="S62" s="56"/>
      <c r="T62" s="56"/>
      <c r="U62" s="56"/>
      <c r="V62" s="56"/>
      <c r="W62" s="56"/>
      <c r="X62" s="56"/>
      <c r="Y62" s="56"/>
      <c r="Z62" s="69"/>
      <c r="AA62" s="66">
        <f t="shared" si="5"/>
        <v>5.5176524721657296</v>
      </c>
    </row>
    <row r="63" spans="2:27" ht="28.5">
      <c r="B63" s="242"/>
      <c r="C63" s="143" t="s">
        <v>416</v>
      </c>
      <c r="D63" s="254"/>
      <c r="E63" s="255"/>
      <c r="F63" s="255"/>
      <c r="G63" s="255"/>
      <c r="H63" s="255"/>
      <c r="I63" s="255"/>
      <c r="J63" s="255"/>
      <c r="K63" s="255"/>
      <c r="L63" s="255"/>
      <c r="M63" s="256"/>
      <c r="N63" s="56"/>
      <c r="O63" s="64">
        <v>39.219754166542408</v>
      </c>
      <c r="P63" s="56"/>
      <c r="Q63" s="56"/>
      <c r="R63" s="56"/>
      <c r="S63" s="56"/>
      <c r="T63" s="56"/>
      <c r="U63" s="56"/>
      <c r="V63" s="56"/>
      <c r="W63" s="56"/>
      <c r="X63" s="56"/>
      <c r="Y63" s="56"/>
      <c r="Z63" s="69"/>
      <c r="AA63" s="66">
        <f t="shared" si="5"/>
        <v>39.219754166542408</v>
      </c>
    </row>
    <row r="64" spans="2:27">
      <c r="B64" s="242"/>
      <c r="C64" s="143" t="s">
        <v>421</v>
      </c>
      <c r="D64" s="254"/>
      <c r="E64" s="255"/>
      <c r="F64" s="255"/>
      <c r="G64" s="255"/>
      <c r="H64" s="255"/>
      <c r="I64" s="255"/>
      <c r="J64" s="255"/>
      <c r="K64" s="255"/>
      <c r="L64" s="255"/>
      <c r="M64" s="256"/>
      <c r="N64" s="56"/>
      <c r="O64" s="154">
        <v>2380.3389100000004</v>
      </c>
      <c r="P64" s="56"/>
      <c r="Q64" s="56"/>
      <c r="R64" s="56"/>
      <c r="S64" s="56"/>
      <c r="T64" s="56"/>
      <c r="U64" s="56"/>
      <c r="V64" s="56"/>
      <c r="W64" s="56"/>
      <c r="X64" s="56"/>
      <c r="Y64" s="56"/>
      <c r="Z64" s="69"/>
      <c r="AA64" s="66">
        <f t="shared" si="5"/>
        <v>2380.3389100000004</v>
      </c>
    </row>
    <row r="65" spans="2:27">
      <c r="B65" s="242"/>
      <c r="C65" s="143" t="s">
        <v>424</v>
      </c>
      <c r="D65" s="254"/>
      <c r="E65" s="255"/>
      <c r="F65" s="255"/>
      <c r="G65" s="255"/>
      <c r="H65" s="255"/>
      <c r="I65" s="255"/>
      <c r="J65" s="255"/>
      <c r="K65" s="255"/>
      <c r="L65" s="255"/>
      <c r="M65" s="256"/>
      <c r="N65" s="56"/>
      <c r="O65" s="64">
        <v>414.21974200000005</v>
      </c>
      <c r="P65" s="56"/>
      <c r="Q65" s="56"/>
      <c r="R65" s="56"/>
      <c r="S65" s="56"/>
      <c r="T65" s="56"/>
      <c r="U65" s="56"/>
      <c r="V65" s="56"/>
      <c r="W65" s="56"/>
      <c r="X65" s="56"/>
      <c r="Y65" s="56"/>
      <c r="Z65" s="69"/>
      <c r="AA65" s="66">
        <f t="shared" si="5"/>
        <v>414.21974200000005</v>
      </c>
    </row>
    <row r="66" spans="2:27" ht="28.5">
      <c r="B66" s="242"/>
      <c r="C66" s="143" t="s">
        <v>423</v>
      </c>
      <c r="D66" s="254"/>
      <c r="E66" s="255"/>
      <c r="F66" s="255"/>
      <c r="G66" s="255"/>
      <c r="H66" s="255"/>
      <c r="I66" s="255"/>
      <c r="J66" s="255"/>
      <c r="K66" s="255"/>
      <c r="L66" s="255"/>
      <c r="M66" s="256"/>
      <c r="N66" s="56"/>
      <c r="O66" s="64">
        <v>0</v>
      </c>
      <c r="P66" s="56"/>
      <c r="Q66" s="56"/>
      <c r="R66" s="56"/>
      <c r="S66" s="56"/>
      <c r="T66" s="56"/>
      <c r="U66" s="56"/>
      <c r="V66" s="56"/>
      <c r="W66" s="56"/>
      <c r="X66" s="56"/>
      <c r="Y66" s="56"/>
      <c r="Z66" s="69"/>
      <c r="AA66" s="66"/>
    </row>
    <row r="67" spans="2:27">
      <c r="B67" s="242"/>
      <c r="C67" s="143" t="s">
        <v>269</v>
      </c>
      <c r="D67" s="254"/>
      <c r="E67" s="255"/>
      <c r="F67" s="255"/>
      <c r="G67" s="255"/>
      <c r="H67" s="255"/>
      <c r="I67" s="255"/>
      <c r="J67" s="255"/>
      <c r="K67" s="255"/>
      <c r="L67" s="255"/>
      <c r="M67" s="256"/>
      <c r="N67" s="56"/>
      <c r="O67" s="64">
        <v>0</v>
      </c>
      <c r="P67" s="56"/>
      <c r="Q67" s="56"/>
      <c r="R67" s="56"/>
      <c r="S67" s="56"/>
      <c r="T67" s="56"/>
      <c r="U67" s="56"/>
      <c r="V67" s="56"/>
      <c r="W67" s="56"/>
      <c r="X67" s="56"/>
      <c r="Y67" s="56"/>
      <c r="Z67" s="69"/>
      <c r="AA67" s="66"/>
    </row>
    <row r="68" spans="2:27">
      <c r="B68" s="242"/>
      <c r="C68" s="16"/>
      <c r="D68" s="254"/>
      <c r="E68" s="255"/>
      <c r="F68" s="255"/>
      <c r="G68" s="255"/>
      <c r="H68" s="255"/>
      <c r="I68" s="255"/>
      <c r="J68" s="255"/>
      <c r="K68" s="255"/>
      <c r="L68" s="255"/>
      <c r="M68" s="256"/>
      <c r="N68" s="56"/>
      <c r="O68" s="64"/>
      <c r="P68" s="56"/>
      <c r="Q68" s="56"/>
      <c r="R68" s="56"/>
      <c r="S68" s="56"/>
      <c r="T68" s="56"/>
      <c r="U68" s="56"/>
      <c r="V68" s="56"/>
      <c r="W68" s="56"/>
      <c r="X68" s="56"/>
      <c r="Y68" s="56"/>
      <c r="Z68" s="69"/>
      <c r="AA68" s="66"/>
    </row>
    <row r="69" spans="2:27">
      <c r="B69" s="242"/>
      <c r="C69" s="16"/>
      <c r="D69" s="254"/>
      <c r="E69" s="255"/>
      <c r="F69" s="255"/>
      <c r="G69" s="255"/>
      <c r="H69" s="255"/>
      <c r="I69" s="255"/>
      <c r="J69" s="255"/>
      <c r="K69" s="255"/>
      <c r="L69" s="255"/>
      <c r="M69" s="256"/>
      <c r="N69" s="56"/>
      <c r="O69" s="64"/>
      <c r="P69" s="56"/>
      <c r="Q69" s="56"/>
      <c r="R69" s="56"/>
      <c r="S69" s="56"/>
      <c r="T69" s="56"/>
      <c r="U69" s="56"/>
      <c r="V69" s="56"/>
      <c r="W69" s="56"/>
      <c r="X69" s="56"/>
      <c r="Y69" s="56"/>
      <c r="Z69" s="69"/>
      <c r="AA69" s="66"/>
    </row>
    <row r="70" spans="2:27">
      <c r="B70" s="242"/>
      <c r="C70" s="16"/>
      <c r="D70" s="254"/>
      <c r="E70" s="255"/>
      <c r="F70" s="255"/>
      <c r="G70" s="255"/>
      <c r="H70" s="255"/>
      <c r="I70" s="255"/>
      <c r="J70" s="255"/>
      <c r="K70" s="255"/>
      <c r="L70" s="255"/>
      <c r="M70" s="256"/>
      <c r="N70" s="56"/>
      <c r="O70" s="64"/>
      <c r="P70" s="56"/>
      <c r="Q70" s="56"/>
      <c r="R70" s="56"/>
      <c r="S70" s="56"/>
      <c r="T70" s="56"/>
      <c r="U70" s="56"/>
      <c r="V70" s="56"/>
      <c r="W70" s="56"/>
      <c r="X70" s="56"/>
      <c r="Y70" s="56"/>
      <c r="Z70" s="69"/>
      <c r="AA70" s="66"/>
    </row>
    <row r="71" spans="2:27">
      <c r="B71" s="242"/>
      <c r="C71" s="16"/>
      <c r="D71" s="254"/>
      <c r="E71" s="255"/>
      <c r="F71" s="255"/>
      <c r="G71" s="255"/>
      <c r="H71" s="255"/>
      <c r="I71" s="255"/>
      <c r="J71" s="255"/>
      <c r="K71" s="255"/>
      <c r="L71" s="255"/>
      <c r="M71" s="256"/>
      <c r="N71" s="56"/>
      <c r="O71" s="64"/>
      <c r="P71" s="56"/>
      <c r="Q71" s="56"/>
      <c r="R71" s="56"/>
      <c r="S71" s="56"/>
      <c r="T71" s="56"/>
      <c r="U71" s="56"/>
      <c r="V71" s="56"/>
      <c r="W71" s="56"/>
      <c r="X71" s="56"/>
      <c r="Y71" s="56"/>
      <c r="Z71" s="69"/>
      <c r="AA71" s="66"/>
    </row>
    <row r="72" spans="2:27">
      <c r="B72" s="242"/>
      <c r="C72" s="16"/>
      <c r="D72" s="254"/>
      <c r="E72" s="255"/>
      <c r="F72" s="255"/>
      <c r="G72" s="255"/>
      <c r="H72" s="255"/>
      <c r="I72" s="255"/>
      <c r="J72" s="255"/>
      <c r="K72" s="255"/>
      <c r="L72" s="255"/>
      <c r="M72" s="256"/>
      <c r="N72" s="56"/>
      <c r="O72" s="64"/>
      <c r="P72" s="56"/>
      <c r="Q72" s="56"/>
      <c r="R72" s="56"/>
      <c r="S72" s="56"/>
      <c r="T72" s="56"/>
      <c r="U72" s="56"/>
      <c r="V72" s="56"/>
      <c r="W72" s="56"/>
      <c r="X72" s="56"/>
      <c r="Y72" s="56"/>
      <c r="Z72" s="69"/>
      <c r="AA72" s="66"/>
    </row>
    <row r="73" spans="2:27">
      <c r="B73" s="242"/>
      <c r="C73" s="16"/>
      <c r="D73" s="254"/>
      <c r="E73" s="255"/>
      <c r="F73" s="255"/>
      <c r="G73" s="255"/>
      <c r="H73" s="255"/>
      <c r="I73" s="255"/>
      <c r="J73" s="255"/>
      <c r="K73" s="255"/>
      <c r="L73" s="255"/>
      <c r="M73" s="256"/>
      <c r="N73" s="56"/>
      <c r="O73" s="64"/>
      <c r="P73" s="56"/>
      <c r="Q73" s="56"/>
      <c r="R73" s="56"/>
      <c r="S73" s="56"/>
      <c r="T73" s="56"/>
      <c r="U73" s="56"/>
      <c r="V73" s="56"/>
      <c r="W73" s="56"/>
      <c r="X73" s="56"/>
      <c r="Y73" s="56"/>
      <c r="Z73" s="69"/>
      <c r="AA73" s="66"/>
    </row>
    <row r="74" spans="2:27">
      <c r="B74" s="242"/>
      <c r="C74" s="16"/>
      <c r="D74" s="254"/>
      <c r="E74" s="255"/>
      <c r="F74" s="255"/>
      <c r="G74" s="255"/>
      <c r="H74" s="255"/>
      <c r="I74" s="255"/>
      <c r="J74" s="255"/>
      <c r="K74" s="255"/>
      <c r="L74" s="255"/>
      <c r="M74" s="256"/>
      <c r="N74" s="56"/>
      <c r="O74" s="64"/>
      <c r="P74" s="56"/>
      <c r="Q74" s="56"/>
      <c r="R74" s="56"/>
      <c r="S74" s="56"/>
      <c r="T74" s="56"/>
      <c r="U74" s="56"/>
      <c r="V74" s="56"/>
      <c r="W74" s="56"/>
      <c r="X74" s="56"/>
      <c r="Y74" s="56"/>
      <c r="Z74" s="69"/>
      <c r="AA74" s="66"/>
    </row>
    <row r="75" spans="2:27">
      <c r="B75" s="243"/>
      <c r="C75" s="16"/>
      <c r="D75" s="257"/>
      <c r="E75" s="258"/>
      <c r="F75" s="258"/>
      <c r="G75" s="258"/>
      <c r="H75" s="258"/>
      <c r="I75" s="258"/>
      <c r="J75" s="258"/>
      <c r="K75" s="258"/>
      <c r="L75" s="258"/>
      <c r="M75" s="259"/>
      <c r="N75" s="56"/>
      <c r="O75" s="64"/>
      <c r="P75" s="56"/>
      <c r="Q75" s="56"/>
      <c r="R75" s="56"/>
      <c r="S75" s="56"/>
      <c r="T75" s="56"/>
      <c r="U75" s="56"/>
      <c r="V75" s="56"/>
      <c r="W75" s="56"/>
      <c r="X75" s="56"/>
      <c r="Y75" s="56"/>
      <c r="Z75" s="69"/>
      <c r="AA75" s="66"/>
    </row>
    <row r="76" spans="2:27" ht="22.9" customHeight="1">
      <c r="B76" s="244" t="s">
        <v>401</v>
      </c>
      <c r="C76" s="245"/>
      <c r="D76" s="245"/>
      <c r="E76" s="245"/>
      <c r="F76" s="245"/>
      <c r="G76" s="245"/>
      <c r="H76" s="245"/>
      <c r="I76" s="245"/>
      <c r="J76" s="245"/>
      <c r="K76" s="245"/>
      <c r="L76" s="245"/>
      <c r="M76" s="246"/>
      <c r="N76" s="60">
        <f>SUM(N60:N75)</f>
        <v>0</v>
      </c>
      <c r="O76" s="65">
        <f>SUM(O60:O75)</f>
        <v>2973.9150837212601</v>
      </c>
      <c r="P76" s="56"/>
      <c r="Q76" s="56"/>
      <c r="R76" s="56"/>
      <c r="S76" s="56"/>
      <c r="T76" s="56"/>
      <c r="U76" s="56"/>
      <c r="V76" s="56"/>
      <c r="W76" s="56"/>
      <c r="X76" s="56"/>
      <c r="Y76" s="56"/>
      <c r="Z76" s="21">
        <f>SUM(Z60:Z75)</f>
        <v>0</v>
      </c>
      <c r="AA76" s="65">
        <f>SUM(AA60:AA75)</f>
        <v>2973.9150837212601</v>
      </c>
    </row>
    <row r="77" spans="2:27" ht="22.9" customHeight="1">
      <c r="B77" s="122"/>
      <c r="C77" s="122"/>
      <c r="D77" s="122"/>
      <c r="E77" s="122"/>
      <c r="F77" s="122"/>
      <c r="G77" s="122"/>
      <c r="H77" s="122"/>
      <c r="I77" s="122"/>
      <c r="J77" s="122"/>
      <c r="K77" s="122"/>
      <c r="L77" s="122"/>
      <c r="M77" s="122"/>
      <c r="N77" s="50"/>
      <c r="O77" s="50"/>
      <c r="P77" s="50"/>
      <c r="Q77" s="50"/>
      <c r="R77" s="50"/>
      <c r="S77" s="50"/>
      <c r="T77" s="50"/>
      <c r="U77" s="50"/>
      <c r="V77" s="50"/>
      <c r="W77" s="50"/>
      <c r="X77" s="50"/>
      <c r="Y77" s="50"/>
      <c r="Z77" s="50"/>
      <c r="AA77" s="50"/>
    </row>
    <row r="78" spans="2:27" ht="22.9" customHeight="1">
      <c r="B78" s="244" t="s">
        <v>336</v>
      </c>
      <c r="C78" s="245"/>
      <c r="D78" s="245"/>
      <c r="E78" s="245"/>
      <c r="F78" s="245"/>
      <c r="G78" s="245"/>
      <c r="H78" s="245"/>
      <c r="I78" s="245"/>
      <c r="J78" s="245"/>
      <c r="K78" s="245"/>
      <c r="L78" s="245"/>
      <c r="M78" s="246"/>
      <c r="N78" s="22"/>
      <c r="O78" s="64"/>
      <c r="P78" s="22"/>
      <c r="Q78" s="64"/>
      <c r="R78" s="22"/>
      <c r="S78" s="64"/>
      <c r="T78" s="22"/>
      <c r="U78" s="64"/>
      <c r="V78" s="22"/>
      <c r="W78" s="64"/>
      <c r="X78" s="22"/>
      <c r="Y78" s="64"/>
      <c r="Z78" s="21">
        <f>SUM(N78,P78,R78,T78,V78,X78)</f>
        <v>0</v>
      </c>
      <c r="AA78" s="22"/>
    </row>
    <row r="79" spans="2:27" s="24" customFormat="1">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c r="B80" s="222" t="s">
        <v>310</v>
      </c>
      <c r="C80" s="223"/>
      <c r="D80" s="223"/>
      <c r="E80" s="223"/>
      <c r="F80" s="223"/>
      <c r="G80" s="223"/>
      <c r="H80" s="223"/>
      <c r="I80" s="223"/>
      <c r="J80" s="223"/>
      <c r="K80" s="223"/>
      <c r="L80" s="223"/>
      <c r="M80" s="224"/>
      <c r="N80" s="60">
        <f>N78+N58+N47</f>
        <v>0</v>
      </c>
      <c r="O80" s="65">
        <f>O78+O76+O47+O58</f>
        <v>2973.9150837212601</v>
      </c>
      <c r="P80" s="60">
        <f>P78+P58+P47</f>
        <v>511363.28</v>
      </c>
      <c r="Q80" s="65">
        <f>Q78+Q47+Q58</f>
        <v>1345.3744549823373</v>
      </c>
      <c r="R80" s="60">
        <f>R78+R58+R47</f>
        <v>502054.25833333336</v>
      </c>
      <c r="S80" s="65">
        <f>S78+S47+S58</f>
        <v>1453.4961737237761</v>
      </c>
      <c r="T80" s="60">
        <f>T78+T58+T47</f>
        <v>1108493.3672643099</v>
      </c>
      <c r="U80" s="65">
        <f>U78+U47+U58</f>
        <v>3388.7352555296839</v>
      </c>
      <c r="V80" s="60">
        <f>V78+V58+V47</f>
        <v>998925.0776571969</v>
      </c>
      <c r="W80" s="65">
        <f>W78+W47+W58</f>
        <v>3348.4583725296843</v>
      </c>
      <c r="X80" s="60">
        <f>X78+X58+X47</f>
        <v>1021555.3259414583</v>
      </c>
      <c r="Y80" s="65">
        <f>Y78+Y47+Y58</f>
        <v>3322.9401150204058</v>
      </c>
      <c r="Z80" s="60">
        <f>Z78+Z58+Z47</f>
        <v>4142391.3091962985</v>
      </c>
      <c r="AA80" s="58">
        <f>AA78+AA76+AA47+AA58</f>
        <v>15832.919455507146</v>
      </c>
    </row>
    <row r="82" spans="2:25" ht="23.45" customHeight="1">
      <c r="B82" s="222" t="s">
        <v>354</v>
      </c>
      <c r="C82" s="223"/>
      <c r="D82" s="223"/>
      <c r="E82" s="223"/>
      <c r="F82" s="223"/>
      <c r="G82" s="223"/>
      <c r="H82" s="223"/>
      <c r="I82" s="223"/>
      <c r="J82" s="223"/>
      <c r="K82" s="223"/>
      <c r="L82" s="223"/>
      <c r="M82" s="224"/>
      <c r="O82" s="70" t="str">
        <f>IF($AA$80=0,"",IF((O80-O78)/$AA$80&gt;0.083,"True","False"))</f>
        <v>True</v>
      </c>
      <c r="Q82" s="70" t="str">
        <f>IF($AA$80=0,"",IF((Q80-Q78)/$AA$80&gt;0.083,"True","False"))</f>
        <v>True</v>
      </c>
      <c r="S82" s="70" t="str">
        <f>IF($AA$80=0,"",IF((S80-S78)/$AA$80&gt;0.083,"True","False"))</f>
        <v>True</v>
      </c>
      <c r="U82" s="70" t="str">
        <f>IF($AA$80=0,"",IF((U80-U78)/$AA$80&gt;0.083,"True","False"))</f>
        <v>True</v>
      </c>
      <c r="W82" s="70" t="str">
        <f>IF($AA$80=0,"",IF((W80-W78)/$AA$80&gt;0.083,"True","False"))</f>
        <v>True</v>
      </c>
      <c r="Y82" s="70" t="str">
        <f>IF($AA$80=0,"",IF((Y80-Y78)/$AA$80&gt;0.083,"True","False"))</f>
        <v>True</v>
      </c>
    </row>
    <row r="101" spans="2:7">
      <c r="B101" s="1" t="s">
        <v>20</v>
      </c>
      <c r="C101"/>
      <c r="D101" s="1" t="s">
        <v>22</v>
      </c>
      <c r="E101"/>
      <c r="F101"/>
      <c r="G101"/>
    </row>
    <row r="102" spans="2:7">
      <c r="B102" t="s">
        <v>296</v>
      </c>
      <c r="C102"/>
      <c r="D102" t="s">
        <v>23</v>
      </c>
      <c r="E102"/>
      <c r="F102"/>
      <c r="G102"/>
    </row>
    <row r="103" spans="2:7">
      <c r="B103" t="s">
        <v>297</v>
      </c>
      <c r="C103"/>
      <c r="D103" t="s">
        <v>24</v>
      </c>
      <c r="E103"/>
      <c r="F103"/>
      <c r="G103"/>
    </row>
    <row r="104" spans="2:7">
      <c r="B104"/>
      <c r="C104"/>
      <c r="D104" t="s">
        <v>298</v>
      </c>
      <c r="E104"/>
      <c r="F104"/>
      <c r="G104"/>
    </row>
    <row r="105" spans="2:7">
      <c r="B105" s="1" t="s">
        <v>426</v>
      </c>
      <c r="C105"/>
      <c r="D105"/>
      <c r="E105"/>
      <c r="F105"/>
      <c r="G105"/>
    </row>
    <row r="106" spans="2:7">
      <c r="B106" s="123" t="s">
        <v>427</v>
      </c>
      <c r="D106" s="124"/>
    </row>
    <row r="107" spans="2:7">
      <c r="B107" s="123" t="s">
        <v>269</v>
      </c>
      <c r="D107" s="124"/>
    </row>
    <row r="108" spans="2:7">
      <c r="B108" s="123" t="s">
        <v>263</v>
      </c>
      <c r="D108" s="124"/>
    </row>
    <row r="109" spans="2:7">
      <c r="B109" s="123" t="s">
        <v>262</v>
      </c>
      <c r="D109" s="124"/>
    </row>
    <row r="110" spans="2:7">
      <c r="B110" s="123" t="s">
        <v>424</v>
      </c>
      <c r="D110" s="124"/>
    </row>
    <row r="111" spans="2:7">
      <c r="B111" s="123" t="s">
        <v>438</v>
      </c>
      <c r="D111" s="124"/>
    </row>
    <row r="112" spans="2:7">
      <c r="B112" s="123" t="s">
        <v>271</v>
      </c>
      <c r="D112" s="124"/>
    </row>
    <row r="113" spans="2:4">
      <c r="B113" s="123" t="s">
        <v>420</v>
      </c>
      <c r="D113" s="124"/>
    </row>
    <row r="114" spans="2:4">
      <c r="B114" s="123" t="s">
        <v>423</v>
      </c>
      <c r="D114" s="124"/>
    </row>
    <row r="115" spans="2:4">
      <c r="B115" s="123" t="s">
        <v>416</v>
      </c>
      <c r="D115" s="124"/>
    </row>
    <row r="116" spans="2:4">
      <c r="B116" s="123" t="s">
        <v>437</v>
      </c>
      <c r="D116" s="124"/>
    </row>
    <row r="117" spans="2:4">
      <c r="B117" s="123" t="s">
        <v>112</v>
      </c>
      <c r="D117" s="124"/>
    </row>
    <row r="118" spans="2:4">
      <c r="B118" s="123" t="s">
        <v>439</v>
      </c>
      <c r="D118" s="124"/>
    </row>
    <row r="119" spans="2:4">
      <c r="B119" s="123" t="s">
        <v>428</v>
      </c>
      <c r="D119" s="124"/>
    </row>
    <row r="120" spans="2:4">
      <c r="B120" s="123" t="s">
        <v>422</v>
      </c>
      <c r="D120" s="124"/>
    </row>
    <row r="121" spans="2:4">
      <c r="B121" s="123" t="s">
        <v>425</v>
      </c>
      <c r="D121" s="124"/>
    </row>
    <row r="122" spans="2:4">
      <c r="B122" s="123" t="s">
        <v>421</v>
      </c>
      <c r="D122" s="124"/>
    </row>
    <row r="123" spans="2:4">
      <c r="D123" s="6"/>
    </row>
    <row r="124" spans="2:4">
      <c r="D124" s="6"/>
    </row>
    <row r="125" spans="2:4">
      <c r="D125" s="6"/>
    </row>
    <row r="126" spans="2:4">
      <c r="B126" s="81" t="s">
        <v>417</v>
      </c>
      <c r="D126" s="6"/>
    </row>
    <row r="127" spans="2:4">
      <c r="B127" s="9" t="s">
        <v>415</v>
      </c>
      <c r="D127" s="125"/>
    </row>
    <row r="128" spans="2:4">
      <c r="B128" s="9" t="s">
        <v>418</v>
      </c>
      <c r="D128" s="124"/>
    </row>
    <row r="129" spans="2:4">
      <c r="B129" s="9" t="s">
        <v>450</v>
      </c>
      <c r="D129" s="124"/>
    </row>
    <row r="130" spans="2:4">
      <c r="B130" s="9" t="s">
        <v>266</v>
      </c>
      <c r="D130" s="124"/>
    </row>
    <row r="131" spans="2:4">
      <c r="B131" s="9" t="s">
        <v>295</v>
      </c>
      <c r="D131" s="124"/>
    </row>
    <row r="132" spans="2:4">
      <c r="B132" s="9" t="s">
        <v>428</v>
      </c>
      <c r="D132" s="124"/>
    </row>
    <row r="133" spans="2:4">
      <c r="B133" s="9" t="s">
        <v>419</v>
      </c>
      <c r="D133" s="124"/>
    </row>
    <row r="134" spans="2:4">
      <c r="B134" s="9" t="s">
        <v>448</v>
      </c>
      <c r="D134" s="7"/>
    </row>
    <row r="135" spans="2:4">
      <c r="B135" s="9" t="s">
        <v>449</v>
      </c>
      <c r="D135" s="124"/>
    </row>
    <row r="136" spans="2:4">
      <c r="B136" s="9" t="s">
        <v>429</v>
      </c>
      <c r="D136" s="124"/>
    </row>
    <row r="137" spans="2:4">
      <c r="B137" s="9" t="s">
        <v>264</v>
      </c>
      <c r="D137" s="124"/>
    </row>
    <row r="138" spans="2:4">
      <c r="B138" s="3" t="s">
        <v>572</v>
      </c>
      <c r="D138" s="124"/>
    </row>
  </sheetData>
  <sheetProtection password="F265" sheet="1" objects="1" scenarios="1" formatCells="0" insertColumns="0" insertRows="0" insertHyperlinks="0" deleteColumns="0" deleteRows="0" sort="0" autoFilter="0"/>
  <dataConsolidate/>
  <mergeCells count="40">
    <mergeCell ref="B82:M82"/>
    <mergeCell ref="M14:M15"/>
    <mergeCell ref="B16:B46"/>
    <mergeCell ref="B49:B57"/>
    <mergeCell ref="B58:M58"/>
    <mergeCell ref="B60:B75"/>
    <mergeCell ref="D60:M75"/>
    <mergeCell ref="G14:G15"/>
    <mergeCell ref="H14:H15"/>
    <mergeCell ref="I14:I15"/>
    <mergeCell ref="J14:J15"/>
    <mergeCell ref="K14:K15"/>
    <mergeCell ref="L14:L15"/>
    <mergeCell ref="X13:Y14"/>
    <mergeCell ref="Z13:AA14"/>
    <mergeCell ref="B76:M76"/>
    <mergeCell ref="B78:M78"/>
    <mergeCell ref="B80:M80"/>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B2:E2"/>
    <mergeCell ref="B3:L3"/>
    <mergeCell ref="C4:L4"/>
    <mergeCell ref="M4:V4"/>
    <mergeCell ref="C5:L5"/>
    <mergeCell ref="M5:V5"/>
  </mergeCells>
  <conditionalFormatting sqref="O82 Q82 S82 U82 W82 Y82">
    <cfRule type="containsText" dxfId="17" priority="1" operator="containsText" text="TRUE">
      <formula>NOT(ISERROR(SEARCH("TRUE",O82)))</formula>
    </cfRule>
    <cfRule type="containsText" dxfId="16" priority="2" operator="containsText" text="FALSE">
      <formula>NOT(ISERROR(SEARCH("FALSE",O82)))</formula>
    </cfRule>
  </conditionalFormatting>
  <dataValidations count="26">
    <dataValidation allowBlank="1" showInputMessage="1" showErrorMessage="1" promptTitle="Criteria" prompt="Input total CDM Plan Target Gap" sqref="AA78"/>
    <dataValidation type="list" allowBlank="1" showInputMessage="1" showErrorMessage="1" promptTitle="Criteria" prompt="Select Program Name for each 2011-2014/15 Tier 1 Program for which projects will be completed in 2015." sqref="C60:C75">
      <formula1>$B$106:$B$123</formula1>
    </dataValidation>
    <dataValidation type="list" allowBlank="1" showInputMessage="1" showErrorMessage="1" sqref="C16:C46 C49">
      <formula1>$B$127:$B$139</formula1>
    </dataValidation>
    <dataValidation allowBlank="1" showInputMessage="1" showErrorMessage="1" promptTitle="Criteria" prompt="As per the CDM Plan Submission and Review Criteria Rules, a minimum incremental annual savings of 8.3% of total 2020 savings target is to be achieved in any year." sqref="B82:M82"/>
    <dataValidation allowBlank="1" showInputMessage="1" showErrorMessage="1" promptTitle="Criteria" prompt="For projects to be completed in 2015, yet funded from the 2011-2014 (and 2015 of 2011-2014 Master CDM Agreement) CDM Framework" sqref="B60:B75"/>
    <dataValidation type="list" allowBlank="1" showInputMessage="1" showErrorMessage="1" sqref="E59">
      <formula1>#REF!</formula1>
    </dataValidation>
    <dataValidation type="list" allowBlank="1" showInputMessage="1" showErrorMessage="1" sqref="C59 C50:C57">
      <formula1>$B$106:$B$124</formula1>
    </dataValidation>
    <dataValidation allowBlank="1" showInputMessage="1" showErrorMessage="1" promptTitle="Critera" prompt="Input programs by funding mechanism (Full Cost Recovery and Pay for Performance)" sqref="B12:B15"/>
    <dataValidation allowBlank="1" showInputMessage="1" showErrorMessage="1" promptTitle="Criteria" prompt="Select Program Name for each Approved Province Wide Program." sqref="C12:C1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type="list" allowBlank="1" showInputMessage="1" showErrorMessage="1" sqref="G16:M46 G49:M57">
      <formula1>$B$102:$B$102</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S82 U82 W82 Y82 O82 Q82"/>
    <dataValidation type="list" allowBlank="1" showInputMessage="1" showErrorMessage="1" sqref="G59:M59 D59">
      <formula1>$B$102:$B$103</formula1>
    </dataValidation>
    <dataValidation allowBlank="1" showInputMessage="1" showErrorMessage="1" promptTitle="Criteria" prompt="Indicate segment(s) targetted by Program" sqref="G12:M13"/>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annual Target Gap" sqref="X78 V78 R78 N78 P78 T78"/>
    <dataValidation allowBlank="1" showInputMessage="1" showErrorMessage="1" promptTitle="Criteria" prompt="Input additional annual funding requirements to acheive Target Gap" sqref="Y78 W78 S78 O78 Q78 U78"/>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Criteria" prompt="Automatic summation of total 2015-2020 budget by Program." sqref="Z15"/>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zoomScale="115" zoomScaleNormal="115" workbookViewId="0">
      <selection activeCell="D60" sqref="D60:M75"/>
    </sheetView>
  </sheetViews>
  <sheetFormatPr defaultColWidth="9.140625" defaultRowHeight="1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5" width="15.7109375" style="3" customWidth="1"/>
    <col min="26" max="26" width="20.140625" style="3" customWidth="1"/>
    <col min="27" max="27" width="19.28515625" style="3" customWidth="1"/>
    <col min="28" max="16384" width="9.140625" style="3"/>
  </cols>
  <sheetData>
    <row r="1" spans="1:27" ht="23.25">
      <c r="A1" s="4" t="s">
        <v>391</v>
      </c>
      <c r="B1" s="4" t="s">
        <v>385</v>
      </c>
    </row>
    <row r="2" spans="1:27" ht="17.45" customHeight="1">
      <c r="A2" s="100"/>
      <c r="B2" s="284"/>
      <c r="C2" s="284"/>
      <c r="D2" s="284"/>
      <c r="E2" s="284"/>
      <c r="F2" s="101"/>
      <c r="G2" s="119"/>
      <c r="H2" s="103"/>
      <c r="I2" s="103"/>
      <c r="J2" s="103"/>
      <c r="K2" s="103"/>
      <c r="L2" s="103"/>
      <c r="M2" s="103"/>
      <c r="N2" s="100"/>
      <c r="O2" s="100"/>
      <c r="P2" s="100"/>
      <c r="Q2" s="100"/>
      <c r="R2" s="100"/>
      <c r="S2" s="100"/>
      <c r="T2" s="100"/>
      <c r="U2" s="100"/>
      <c r="V2" s="100"/>
      <c r="W2" s="100"/>
      <c r="X2" s="100"/>
      <c r="Y2" s="100"/>
      <c r="Z2" s="100"/>
      <c r="AA2" s="100"/>
    </row>
    <row r="3" spans="1:27" ht="21.6" customHeight="1">
      <c r="A3" s="100"/>
      <c r="B3" s="285" t="s">
        <v>305</v>
      </c>
      <c r="C3" s="286"/>
      <c r="D3" s="286"/>
      <c r="E3" s="286"/>
      <c r="F3" s="286"/>
      <c r="G3" s="286"/>
      <c r="H3" s="286"/>
      <c r="I3" s="286"/>
      <c r="J3" s="286"/>
      <c r="K3" s="286"/>
      <c r="L3" s="287"/>
      <c r="M3" s="100"/>
      <c r="N3" s="100"/>
      <c r="O3" s="100"/>
      <c r="P3" s="100"/>
      <c r="Q3" s="100"/>
      <c r="R3" s="100"/>
      <c r="S3" s="100"/>
      <c r="T3" s="100"/>
      <c r="U3" s="100"/>
      <c r="V3" s="100"/>
      <c r="W3" s="100"/>
      <c r="X3" s="100"/>
      <c r="Y3" s="100"/>
      <c r="Z3" s="100"/>
      <c r="AA3" s="100"/>
    </row>
    <row r="4" spans="1:27" ht="27.6" customHeight="1">
      <c r="A4" s="100"/>
      <c r="B4" s="104" t="s">
        <v>323</v>
      </c>
      <c r="C4" s="288" t="s">
        <v>384</v>
      </c>
      <c r="D4" s="289"/>
      <c r="E4" s="289"/>
      <c r="F4" s="289"/>
      <c r="G4" s="289"/>
      <c r="H4" s="289"/>
      <c r="I4" s="289"/>
      <c r="J4" s="289"/>
      <c r="K4" s="289"/>
      <c r="L4" s="290"/>
      <c r="M4" s="291"/>
      <c r="N4" s="292"/>
      <c r="O4" s="292"/>
      <c r="P4" s="292"/>
      <c r="Q4" s="292"/>
      <c r="R4" s="292"/>
      <c r="S4" s="292"/>
      <c r="T4" s="292"/>
      <c r="U4" s="292"/>
      <c r="V4" s="292"/>
      <c r="W4" s="100"/>
      <c r="X4" s="100"/>
      <c r="Y4" s="100"/>
      <c r="Z4" s="100"/>
      <c r="AA4" s="100"/>
    </row>
    <row r="5" spans="1:27" ht="43.9" customHeight="1">
      <c r="A5" s="100"/>
      <c r="B5" s="104" t="s">
        <v>324</v>
      </c>
      <c r="C5" s="289" t="s">
        <v>386</v>
      </c>
      <c r="D5" s="289"/>
      <c r="E5" s="289"/>
      <c r="F5" s="289"/>
      <c r="G5" s="289"/>
      <c r="H5" s="289"/>
      <c r="I5" s="289"/>
      <c r="J5" s="289"/>
      <c r="K5" s="289"/>
      <c r="L5" s="290"/>
      <c r="M5" s="291"/>
      <c r="N5" s="292"/>
      <c r="O5" s="292"/>
      <c r="P5" s="292"/>
      <c r="Q5" s="292"/>
      <c r="R5" s="292"/>
      <c r="S5" s="292"/>
      <c r="T5" s="292"/>
      <c r="U5" s="292"/>
      <c r="V5" s="292"/>
      <c r="W5" s="100"/>
      <c r="X5" s="100"/>
      <c r="Y5" s="100"/>
      <c r="Z5" s="100"/>
      <c r="AA5" s="100"/>
    </row>
    <row r="6" spans="1:27" ht="55.9" customHeight="1">
      <c r="A6" s="100"/>
      <c r="B6" s="105" t="s">
        <v>325</v>
      </c>
      <c r="C6" s="260" t="s">
        <v>387</v>
      </c>
      <c r="D6" s="261"/>
      <c r="E6" s="261"/>
      <c r="F6" s="261"/>
      <c r="G6" s="261"/>
      <c r="H6" s="261"/>
      <c r="I6" s="261"/>
      <c r="J6" s="261"/>
      <c r="K6" s="261"/>
      <c r="L6" s="262"/>
      <c r="M6" s="263"/>
      <c r="N6" s="264"/>
      <c r="O6" s="264"/>
      <c r="P6" s="264"/>
      <c r="Q6" s="264"/>
      <c r="R6" s="264"/>
      <c r="S6" s="264"/>
      <c r="T6" s="264"/>
      <c r="U6" s="264"/>
      <c r="V6" s="264"/>
      <c r="W6" s="100"/>
      <c r="X6" s="100"/>
      <c r="Y6" s="100"/>
      <c r="Z6" s="100"/>
      <c r="AA6" s="100"/>
    </row>
    <row r="7" spans="1:27" ht="41.45" customHeight="1">
      <c r="A7" s="100"/>
      <c r="B7" s="105" t="s">
        <v>337</v>
      </c>
      <c r="C7" s="265" t="s">
        <v>504</v>
      </c>
      <c r="D7" s="266"/>
      <c r="E7" s="266"/>
      <c r="F7" s="266"/>
      <c r="G7" s="266"/>
      <c r="H7" s="266"/>
      <c r="I7" s="266"/>
      <c r="J7" s="266"/>
      <c r="K7" s="266"/>
      <c r="L7" s="267"/>
      <c r="M7" s="120"/>
      <c r="N7" s="121"/>
      <c r="O7" s="121"/>
      <c r="P7" s="121"/>
      <c r="Q7" s="121"/>
      <c r="R7" s="121"/>
      <c r="S7" s="121"/>
      <c r="T7" s="121"/>
      <c r="U7" s="121"/>
      <c r="V7" s="121"/>
      <c r="W7" s="100"/>
      <c r="X7" s="100"/>
      <c r="Y7" s="100"/>
      <c r="Z7" s="100"/>
      <c r="AA7" s="100"/>
    </row>
    <row r="8" spans="1:27">
      <c r="A8" s="100"/>
      <c r="B8" s="100"/>
      <c r="C8" s="100"/>
      <c r="D8" s="100"/>
      <c r="E8" s="100"/>
      <c r="F8" s="100"/>
      <c r="G8" s="108"/>
      <c r="H8" s="100"/>
      <c r="I8" s="100"/>
      <c r="J8" s="100"/>
      <c r="K8" s="100"/>
      <c r="L8" s="100"/>
      <c r="M8" s="100"/>
      <c r="N8" s="100"/>
      <c r="O8" s="100"/>
      <c r="P8" s="100"/>
      <c r="Q8" s="100"/>
      <c r="R8" s="100"/>
      <c r="S8" s="100"/>
      <c r="T8" s="100"/>
      <c r="U8" s="100"/>
      <c r="V8" s="100"/>
      <c r="W8" s="100"/>
      <c r="X8" s="100"/>
      <c r="Y8" s="100"/>
      <c r="Z8" s="100"/>
      <c r="AA8" s="100"/>
    </row>
    <row r="9" spans="1:27" ht="18.75">
      <c r="A9" s="100"/>
      <c r="B9" s="104" t="s">
        <v>442</v>
      </c>
      <c r="C9" s="78" t="str">
        <f>IF('A. General Information'!E13="","",'A. General Information'!E13)</f>
        <v>Midland Power Utility Corporation</v>
      </c>
      <c r="D9" s="109"/>
      <c r="E9" s="100"/>
      <c r="F9" s="100"/>
      <c r="G9" s="108"/>
      <c r="H9" s="100"/>
      <c r="I9" s="100"/>
      <c r="J9" s="100"/>
      <c r="K9" s="100"/>
      <c r="L9" s="100"/>
      <c r="M9" s="100"/>
      <c r="N9" s="100"/>
      <c r="O9" s="100"/>
      <c r="P9" s="100"/>
      <c r="Q9" s="100"/>
      <c r="R9" s="100"/>
      <c r="S9" s="100"/>
      <c r="T9" s="100"/>
      <c r="U9" s="100"/>
      <c r="V9" s="100"/>
      <c r="W9" s="100"/>
      <c r="X9" s="100"/>
      <c r="Y9" s="100"/>
      <c r="Z9" s="100"/>
      <c r="AA9" s="100"/>
    </row>
    <row r="10" spans="1:27">
      <c r="A10" s="100"/>
      <c r="B10" s="100"/>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row>
    <row r="11" spans="1:27" ht="25.15" customHeight="1">
      <c r="A11" s="100"/>
      <c r="B11" s="268" t="s">
        <v>306</v>
      </c>
      <c r="C11" s="269"/>
      <c r="D11" s="269"/>
      <c r="E11" s="269"/>
      <c r="F11" s="269"/>
      <c r="G11" s="269"/>
      <c r="H11" s="269"/>
      <c r="I11" s="269"/>
      <c r="J11" s="269"/>
      <c r="K11" s="269"/>
      <c r="L11" s="269"/>
      <c r="M11" s="269"/>
      <c r="N11" s="269"/>
      <c r="O11" s="269"/>
      <c r="P11" s="269"/>
      <c r="Q11" s="269"/>
      <c r="R11" s="269"/>
      <c r="S11" s="269"/>
      <c r="T11" s="269"/>
      <c r="U11" s="269"/>
      <c r="V11" s="269"/>
      <c r="W11" s="269"/>
      <c r="X11" s="269"/>
      <c r="Y11" s="269"/>
      <c r="Z11" s="269"/>
      <c r="AA11" s="269"/>
    </row>
    <row r="12" spans="1:27" ht="34.15" customHeight="1">
      <c r="A12" s="100"/>
      <c r="B12" s="270" t="s">
        <v>10</v>
      </c>
      <c r="C12" s="273" t="s">
        <v>495</v>
      </c>
      <c r="D12" s="273" t="s">
        <v>496</v>
      </c>
      <c r="E12" s="273" t="s">
        <v>497</v>
      </c>
      <c r="F12" s="273" t="s">
        <v>451</v>
      </c>
      <c r="G12" s="270" t="s">
        <v>356</v>
      </c>
      <c r="H12" s="276"/>
      <c r="I12" s="276"/>
      <c r="J12" s="276"/>
      <c r="K12" s="276"/>
      <c r="L12" s="276"/>
      <c r="M12" s="277"/>
      <c r="N12" s="280" t="s">
        <v>388</v>
      </c>
      <c r="O12" s="281"/>
      <c r="P12" s="281"/>
      <c r="Q12" s="281"/>
      <c r="R12" s="281"/>
      <c r="S12" s="281"/>
      <c r="T12" s="281"/>
      <c r="U12" s="281"/>
      <c r="V12" s="281"/>
      <c r="W12" s="281"/>
      <c r="X12" s="281"/>
      <c r="Y12" s="281"/>
      <c r="Z12" s="281"/>
      <c r="AA12" s="281"/>
    </row>
    <row r="13" spans="1:27" ht="67.900000000000006" customHeight="1">
      <c r="A13" s="100"/>
      <c r="B13" s="271"/>
      <c r="C13" s="274"/>
      <c r="D13" s="274"/>
      <c r="E13" s="274"/>
      <c r="F13" s="274"/>
      <c r="G13" s="272"/>
      <c r="H13" s="278"/>
      <c r="I13" s="278"/>
      <c r="J13" s="278"/>
      <c r="K13" s="278"/>
      <c r="L13" s="278"/>
      <c r="M13" s="279"/>
      <c r="N13" s="227">
        <v>2015</v>
      </c>
      <c r="O13" s="228"/>
      <c r="P13" s="282">
        <v>2016</v>
      </c>
      <c r="Q13" s="282"/>
      <c r="R13" s="227">
        <v>2017</v>
      </c>
      <c r="S13" s="228"/>
      <c r="T13" s="227">
        <v>2018</v>
      </c>
      <c r="U13" s="228"/>
      <c r="V13" s="227">
        <v>2019</v>
      </c>
      <c r="W13" s="228"/>
      <c r="X13" s="227">
        <v>2020</v>
      </c>
      <c r="Y13" s="228"/>
      <c r="Z13" s="231" t="s">
        <v>19</v>
      </c>
      <c r="AA13" s="232"/>
    </row>
    <row r="14" spans="1:27" ht="42" customHeight="1">
      <c r="A14" s="100"/>
      <c r="B14" s="271"/>
      <c r="C14" s="274"/>
      <c r="D14" s="274"/>
      <c r="E14" s="274"/>
      <c r="F14" s="274"/>
      <c r="G14" s="247" t="s">
        <v>12</v>
      </c>
      <c r="H14" s="249" t="s">
        <v>13</v>
      </c>
      <c r="I14" s="247" t="s">
        <v>14</v>
      </c>
      <c r="J14" s="225" t="s">
        <v>353</v>
      </c>
      <c r="K14" s="225" t="s">
        <v>16</v>
      </c>
      <c r="L14" s="225" t="s">
        <v>351</v>
      </c>
      <c r="M14" s="225" t="s">
        <v>17</v>
      </c>
      <c r="N14" s="229"/>
      <c r="O14" s="230"/>
      <c r="P14" s="283"/>
      <c r="Q14" s="283"/>
      <c r="R14" s="229"/>
      <c r="S14" s="230"/>
      <c r="T14" s="229"/>
      <c r="U14" s="230"/>
      <c r="V14" s="229"/>
      <c r="W14" s="230"/>
      <c r="X14" s="229"/>
      <c r="Y14" s="230"/>
      <c r="Z14" s="233"/>
      <c r="AA14" s="234"/>
    </row>
    <row r="15" spans="1:27" ht="78" customHeight="1">
      <c r="A15" s="100"/>
      <c r="B15" s="272"/>
      <c r="C15" s="275"/>
      <c r="D15" s="275"/>
      <c r="E15" s="275"/>
      <c r="F15" s="275"/>
      <c r="G15" s="248"/>
      <c r="H15" s="250"/>
      <c r="I15" s="248"/>
      <c r="J15" s="226"/>
      <c r="K15" s="226"/>
      <c r="L15" s="226"/>
      <c r="M15" s="226"/>
      <c r="N15" s="110" t="s">
        <v>326</v>
      </c>
      <c r="O15" s="110" t="s">
        <v>307</v>
      </c>
      <c r="P15" s="110" t="s">
        <v>326</v>
      </c>
      <c r="Q15" s="110" t="s">
        <v>307</v>
      </c>
      <c r="R15" s="110" t="s">
        <v>326</v>
      </c>
      <c r="S15" s="110" t="s">
        <v>307</v>
      </c>
      <c r="T15" s="110" t="s">
        <v>326</v>
      </c>
      <c r="U15" s="110" t="s">
        <v>307</v>
      </c>
      <c r="V15" s="110" t="s">
        <v>326</v>
      </c>
      <c r="W15" s="110" t="s">
        <v>307</v>
      </c>
      <c r="X15" s="110" t="s">
        <v>326</v>
      </c>
      <c r="Y15" s="110" t="s">
        <v>307</v>
      </c>
      <c r="Z15" s="110" t="s">
        <v>389</v>
      </c>
      <c r="AA15" s="110" t="s">
        <v>312</v>
      </c>
    </row>
    <row r="16" spans="1:27" ht="14.45" customHeight="1">
      <c r="B16" s="238" t="s">
        <v>300</v>
      </c>
      <c r="C16" s="16" t="s">
        <v>264</v>
      </c>
      <c r="D16" s="55"/>
      <c r="E16" s="55"/>
      <c r="F16" s="117">
        <v>42370</v>
      </c>
      <c r="G16" s="48"/>
      <c r="H16" s="48"/>
      <c r="I16" s="48" t="s">
        <v>296</v>
      </c>
      <c r="J16" s="48" t="s">
        <v>296</v>
      </c>
      <c r="K16" s="48" t="s">
        <v>296</v>
      </c>
      <c r="L16" s="48" t="s">
        <v>296</v>
      </c>
      <c r="M16" s="48" t="s">
        <v>296</v>
      </c>
      <c r="N16" s="63"/>
      <c r="O16" s="64"/>
      <c r="P16" s="63">
        <v>333914.72499999998</v>
      </c>
      <c r="Q16" s="64">
        <v>1314.2322892499997</v>
      </c>
      <c r="R16" s="63">
        <v>338589.49550000002</v>
      </c>
      <c r="S16" s="64">
        <v>1314.2322892499997</v>
      </c>
      <c r="T16" s="63">
        <v>342912.44411500002</v>
      </c>
      <c r="U16" s="64">
        <v>1314.2322892499997</v>
      </c>
      <c r="V16" s="63">
        <v>347507.03118845</v>
      </c>
      <c r="W16" s="64">
        <v>1314.2322892499997</v>
      </c>
      <c r="X16" s="63">
        <v>352297.87146184302</v>
      </c>
      <c r="Y16" s="64">
        <v>1314.2322892499997</v>
      </c>
      <c r="Z16" s="60">
        <f>IF(SUM(N16,P16,R16,T16,V16,X16)=0,"",SUM(N16,P16,R16,T16,V16,X16))</f>
        <v>1715221.5672652931</v>
      </c>
      <c r="AA16" s="66">
        <f>Q16+S16+U16+W16+Y16</f>
        <v>6571.1614462499983</v>
      </c>
    </row>
    <row r="17" spans="2:27" ht="14.45" customHeight="1">
      <c r="B17" s="239"/>
      <c r="C17" s="16" t="s">
        <v>429</v>
      </c>
      <c r="D17" s="55" t="s">
        <v>355</v>
      </c>
      <c r="E17" s="55"/>
      <c r="F17" s="117">
        <v>42370</v>
      </c>
      <c r="G17" s="48" t="s">
        <v>296</v>
      </c>
      <c r="H17" s="48"/>
      <c r="I17" s="48"/>
      <c r="J17" s="48"/>
      <c r="K17" s="48"/>
      <c r="L17" s="48"/>
      <c r="M17" s="48"/>
      <c r="N17" s="63"/>
      <c r="O17" s="64"/>
      <c r="P17" s="63">
        <v>47704.595000000001</v>
      </c>
      <c r="Q17" s="64">
        <v>51.835570160203183</v>
      </c>
      <c r="R17" s="63">
        <v>23820.929749999999</v>
      </c>
      <c r="S17" s="64">
        <v>3.9973979844930621</v>
      </c>
      <c r="T17" s="63">
        <v>24657.933538500001</v>
      </c>
      <c r="U17" s="64">
        <v>4.1572939038727856</v>
      </c>
      <c r="V17" s="63">
        <v>25534.805276495001</v>
      </c>
      <c r="W17" s="64">
        <v>4.3235856600276978</v>
      </c>
      <c r="X17" s="63">
        <v>26354.158748051304</v>
      </c>
      <c r="Y17" s="64">
        <v>4.4965290864288052</v>
      </c>
      <c r="Z17" s="60">
        <f t="shared" ref="Z17:Z46" si="0">IF(SUM(N17,P17,R17,T17,V17,X17)=0,"",SUM(N17,P17,R17,T17,V17,X17))</f>
        <v>148072.42231304629</v>
      </c>
      <c r="AA17" s="66">
        <f t="shared" ref="AA17:AA27" si="1">Q17+S17+U17+W17+Y17</f>
        <v>68.810376795025533</v>
      </c>
    </row>
    <row r="18" spans="2:27">
      <c r="B18" s="239"/>
      <c r="C18" s="16"/>
      <c r="D18" s="55"/>
      <c r="E18" s="55"/>
      <c r="F18" s="117"/>
      <c r="G18" s="48"/>
      <c r="H18" s="48"/>
      <c r="I18" s="48"/>
      <c r="J18" s="48"/>
      <c r="K18" s="48"/>
      <c r="L18" s="48"/>
      <c r="M18" s="48"/>
      <c r="N18" s="63"/>
      <c r="O18" s="64"/>
      <c r="P18" s="63"/>
      <c r="Q18" s="64"/>
      <c r="R18" s="63"/>
      <c r="S18" s="64"/>
      <c r="T18" s="63"/>
      <c r="U18" s="64"/>
      <c r="V18" s="63"/>
      <c r="W18" s="64"/>
      <c r="X18" s="63"/>
      <c r="Y18" s="64"/>
      <c r="Z18" s="60" t="str">
        <f t="shared" si="0"/>
        <v/>
      </c>
      <c r="AA18" s="66"/>
    </row>
    <row r="19" spans="2:27">
      <c r="B19" s="239"/>
      <c r="C19" s="16" t="s">
        <v>448</v>
      </c>
      <c r="D19" s="55"/>
      <c r="E19" s="55"/>
      <c r="F19" s="117">
        <v>42370</v>
      </c>
      <c r="G19" s="48" t="s">
        <v>296</v>
      </c>
      <c r="H19" s="48"/>
      <c r="I19" s="48"/>
      <c r="J19" s="48"/>
      <c r="K19" s="48"/>
      <c r="L19" s="48"/>
      <c r="M19" s="48"/>
      <c r="N19" s="63"/>
      <c r="O19" s="64"/>
      <c r="P19" s="63">
        <v>21462.440000000002</v>
      </c>
      <c r="Q19" s="64">
        <v>50.882426400000007</v>
      </c>
      <c r="R19" s="63">
        <v>22239.968550000001</v>
      </c>
      <c r="S19" s="64">
        <v>52.917723456000004</v>
      </c>
      <c r="T19" s="63">
        <v>23013.7338905</v>
      </c>
      <c r="U19" s="64">
        <v>55.034432394240007</v>
      </c>
      <c r="V19" s="63">
        <v>23824.837642575003</v>
      </c>
      <c r="W19" s="64">
        <v>57.23580969000961</v>
      </c>
      <c r="X19" s="63">
        <v>24575.792408774501</v>
      </c>
      <c r="Y19" s="64">
        <v>59.525242077609995</v>
      </c>
      <c r="Z19" s="60">
        <f t="shared" si="0"/>
        <v>115116.77249184951</v>
      </c>
      <c r="AA19" s="66">
        <f t="shared" si="1"/>
        <v>275.59563401785965</v>
      </c>
    </row>
    <row r="20" spans="2:27" ht="28.5">
      <c r="B20" s="239"/>
      <c r="C20" s="16" t="s">
        <v>449</v>
      </c>
      <c r="D20" s="55"/>
      <c r="E20" s="55"/>
      <c r="F20" s="117">
        <v>42370</v>
      </c>
      <c r="G20" s="48" t="s">
        <v>296</v>
      </c>
      <c r="H20" s="48"/>
      <c r="I20" s="48"/>
      <c r="J20" s="48"/>
      <c r="K20" s="48"/>
      <c r="L20" s="48"/>
      <c r="M20" s="48"/>
      <c r="N20" s="63"/>
      <c r="O20" s="64"/>
      <c r="P20" s="63">
        <v>7.5000000000000006E-16</v>
      </c>
      <c r="Q20" s="64">
        <v>1.8392174907219104E-18</v>
      </c>
      <c r="R20" s="63">
        <v>7.5000000000000006E-16</v>
      </c>
      <c r="S20" s="64">
        <v>1.8392174907219104E-18</v>
      </c>
      <c r="T20" s="63">
        <v>7.5000000000000006E-16</v>
      </c>
      <c r="U20" s="64">
        <v>1.8392174907219104E-18</v>
      </c>
      <c r="V20" s="63">
        <v>7.5000000000000006E-16</v>
      </c>
      <c r="W20" s="64">
        <v>1.8392174907219104E-18</v>
      </c>
      <c r="X20" s="63">
        <v>7.5000000000000006E-16</v>
      </c>
      <c r="Y20" s="64">
        <v>1.8392174907219104E-18</v>
      </c>
      <c r="Z20" s="60">
        <f t="shared" si="0"/>
        <v>3.7500000000000006E-15</v>
      </c>
      <c r="AA20" s="66">
        <f t="shared" si="1"/>
        <v>9.1960874536095514E-18</v>
      </c>
    </row>
    <row r="21" spans="2:27">
      <c r="B21" s="239"/>
      <c r="C21" s="16" t="s">
        <v>295</v>
      </c>
      <c r="D21" s="55"/>
      <c r="E21" s="55"/>
      <c r="F21" s="117">
        <v>42370</v>
      </c>
      <c r="G21" s="48"/>
      <c r="H21" s="48" t="s">
        <v>296</v>
      </c>
      <c r="I21" s="48"/>
      <c r="J21" s="48"/>
      <c r="K21" s="48"/>
      <c r="L21" s="48"/>
      <c r="M21" s="48"/>
      <c r="N21" s="63"/>
      <c r="O21" s="64"/>
      <c r="P21" s="63">
        <v>17998.22</v>
      </c>
      <c r="Q21" s="64">
        <v>16.158538716615475</v>
      </c>
      <c r="R21" s="63">
        <v>18501.764600000002</v>
      </c>
      <c r="S21" s="64">
        <v>16.643294878113938</v>
      </c>
      <c r="T21" s="63">
        <v>19105.837538</v>
      </c>
      <c r="U21" s="64">
        <v>17.14259372445736</v>
      </c>
      <c r="V21" s="63">
        <v>19625.372664139999</v>
      </c>
      <c r="W21" s="64">
        <v>17.656871536191076</v>
      </c>
      <c r="X21" s="63">
        <v>20161.268328481601</v>
      </c>
      <c r="Y21" s="64">
        <v>18.186577682276809</v>
      </c>
      <c r="Z21" s="60">
        <f t="shared" si="0"/>
        <v>95392.463130621603</v>
      </c>
      <c r="AA21" s="66">
        <f t="shared" si="1"/>
        <v>85.787876537654654</v>
      </c>
    </row>
    <row r="22" spans="2:27">
      <c r="B22" s="239"/>
      <c r="C22" s="16" t="s">
        <v>572</v>
      </c>
      <c r="D22" s="55"/>
      <c r="E22" s="55"/>
      <c r="F22" s="117">
        <v>42370</v>
      </c>
      <c r="G22" s="48"/>
      <c r="H22" s="48"/>
      <c r="I22" s="48" t="s">
        <v>296</v>
      </c>
      <c r="J22" s="48"/>
      <c r="K22" s="48"/>
      <c r="L22" s="48"/>
      <c r="M22" s="48"/>
      <c r="N22" s="63"/>
      <c r="O22" s="64"/>
      <c r="P22" s="63">
        <v>1.5590000000000001E-15</v>
      </c>
      <c r="Q22" s="64">
        <v>3.6019108E-18</v>
      </c>
      <c r="R22" s="63">
        <v>1.5590000000000001E-15</v>
      </c>
      <c r="S22" s="64">
        <v>3.6019108E-18</v>
      </c>
      <c r="T22" s="63">
        <v>1.5590000000000001E-15</v>
      </c>
      <c r="U22" s="64">
        <v>3.6019108E-18</v>
      </c>
      <c r="V22" s="63">
        <v>1.5590000000000001E-15</v>
      </c>
      <c r="W22" s="64">
        <v>3.6019108E-18</v>
      </c>
      <c r="X22" s="63">
        <v>1.5590000000000001E-15</v>
      </c>
      <c r="Y22" s="64">
        <v>3.6019108E-18</v>
      </c>
      <c r="Z22" s="60">
        <f t="shared" si="0"/>
        <v>7.7949999999999999E-15</v>
      </c>
      <c r="AA22" s="66">
        <f t="shared" si="1"/>
        <v>1.8009554000000001E-17</v>
      </c>
    </row>
    <row r="23" spans="2:27" ht="28.5">
      <c r="B23" s="239"/>
      <c r="C23" s="16" t="s">
        <v>266</v>
      </c>
      <c r="D23" s="55"/>
      <c r="E23" s="55"/>
      <c r="F23" s="117">
        <v>42370</v>
      </c>
      <c r="G23" s="48"/>
      <c r="H23" s="48"/>
      <c r="I23" s="48"/>
      <c r="J23" s="48" t="s">
        <v>296</v>
      </c>
      <c r="K23" s="48" t="s">
        <v>296</v>
      </c>
      <c r="L23" s="48" t="s">
        <v>296</v>
      </c>
      <c r="M23" s="48" t="s">
        <v>296</v>
      </c>
      <c r="N23" s="63"/>
      <c r="O23" s="64"/>
      <c r="P23" s="63">
        <v>1.8718000000000002E-14</v>
      </c>
      <c r="Q23" s="64">
        <v>5.6999964600000013E-17</v>
      </c>
      <c r="R23" s="63">
        <v>1.8718000000000002E-14</v>
      </c>
      <c r="S23" s="64">
        <v>5.6999964600000013E-17</v>
      </c>
      <c r="T23" s="63">
        <v>1.8718000000000002E-14</v>
      </c>
      <c r="U23" s="64">
        <v>5.6999964600000013E-17</v>
      </c>
      <c r="V23" s="63">
        <v>1.8718000000000002E-14</v>
      </c>
      <c r="W23" s="64">
        <v>5.6999964600000013E-17</v>
      </c>
      <c r="X23" s="63">
        <v>1.8718000000000002E-14</v>
      </c>
      <c r="Y23" s="64">
        <v>5.6999964600000013E-17</v>
      </c>
      <c r="Z23" s="60">
        <f t="shared" si="0"/>
        <v>9.3590000000000008E-14</v>
      </c>
      <c r="AA23" s="66">
        <f t="shared" si="1"/>
        <v>2.8499982300000009E-16</v>
      </c>
    </row>
    <row r="24" spans="2:27">
      <c r="B24" s="239"/>
      <c r="C24" s="16" t="s">
        <v>415</v>
      </c>
      <c r="D24" s="55"/>
      <c r="E24" s="55"/>
      <c r="F24" s="117">
        <v>42370</v>
      </c>
      <c r="G24" s="48"/>
      <c r="H24" s="48"/>
      <c r="I24" s="48"/>
      <c r="J24" s="48" t="s">
        <v>296</v>
      </c>
      <c r="K24" s="48" t="s">
        <v>296</v>
      </c>
      <c r="L24" s="48" t="s">
        <v>296</v>
      </c>
      <c r="M24" s="48" t="s">
        <v>296</v>
      </c>
      <c r="N24" s="63"/>
      <c r="O24" s="64"/>
      <c r="P24" s="63">
        <v>11613.22</v>
      </c>
      <c r="Q24" s="64">
        <v>0</v>
      </c>
      <c r="R24" s="63">
        <v>12023.214599999999</v>
      </c>
      <c r="S24" s="64">
        <v>0</v>
      </c>
      <c r="T24" s="63">
        <v>17752.201037999999</v>
      </c>
      <c r="U24" s="64">
        <v>75.853529999999992</v>
      </c>
      <c r="V24" s="63">
        <v>12833.03896914</v>
      </c>
      <c r="W24" s="64">
        <v>0</v>
      </c>
      <c r="X24" s="63">
        <v>13149.164622631599</v>
      </c>
      <c r="Y24" s="64">
        <v>0</v>
      </c>
      <c r="Z24" s="60">
        <f t="shared" si="0"/>
        <v>67370.839229771591</v>
      </c>
      <c r="AA24" s="66">
        <f t="shared" si="1"/>
        <v>75.853529999999992</v>
      </c>
    </row>
    <row r="25" spans="2:27">
      <c r="B25" s="239"/>
      <c r="C25" s="16"/>
      <c r="D25" s="55"/>
      <c r="E25" s="55" t="s">
        <v>558</v>
      </c>
      <c r="F25" s="117">
        <v>42917</v>
      </c>
      <c r="G25" s="48" t="s">
        <v>296</v>
      </c>
      <c r="H25" s="48"/>
      <c r="I25" s="48"/>
      <c r="J25" s="48"/>
      <c r="K25" s="48"/>
      <c r="L25" s="48"/>
      <c r="M25" s="48"/>
      <c r="N25" s="63"/>
      <c r="O25" s="64"/>
      <c r="P25" s="63">
        <v>0</v>
      </c>
      <c r="Q25" s="64">
        <v>0</v>
      </c>
      <c r="R25" s="63">
        <v>67276.75</v>
      </c>
      <c r="S25" s="64">
        <v>218</v>
      </c>
      <c r="T25" s="63">
        <v>67276.75</v>
      </c>
      <c r="U25" s="64">
        <v>218</v>
      </c>
      <c r="V25" s="63">
        <v>67276.75</v>
      </c>
      <c r="W25" s="64">
        <v>218</v>
      </c>
      <c r="X25" s="63">
        <v>67276.75</v>
      </c>
      <c r="Y25" s="64">
        <v>218</v>
      </c>
      <c r="Z25" s="60">
        <f t="shared" si="0"/>
        <v>269107</v>
      </c>
      <c r="AA25" s="66">
        <f t="shared" si="1"/>
        <v>872</v>
      </c>
    </row>
    <row r="26" spans="2:27">
      <c r="B26" s="239"/>
      <c r="C26" s="16"/>
      <c r="D26" s="55"/>
      <c r="E26" s="55" t="s">
        <v>556</v>
      </c>
      <c r="F26" s="117">
        <v>42917</v>
      </c>
      <c r="G26" s="48" t="s">
        <v>296</v>
      </c>
      <c r="H26" s="48"/>
      <c r="I26" s="48"/>
      <c r="J26" s="48"/>
      <c r="K26" s="48"/>
      <c r="L26" s="48"/>
      <c r="M26" s="48"/>
      <c r="N26" s="63"/>
      <c r="O26" s="64"/>
      <c r="P26" s="63">
        <v>0</v>
      </c>
      <c r="Q26" s="64">
        <v>0</v>
      </c>
      <c r="R26" s="63">
        <v>31465.25</v>
      </c>
      <c r="S26" s="64">
        <v>100</v>
      </c>
      <c r="T26" s="63">
        <v>31465.25</v>
      </c>
      <c r="U26" s="64">
        <v>100</v>
      </c>
      <c r="V26" s="63">
        <v>31465.25</v>
      </c>
      <c r="W26" s="64">
        <v>100</v>
      </c>
      <c r="X26" s="63">
        <v>31465.25</v>
      </c>
      <c r="Y26" s="64">
        <v>100</v>
      </c>
      <c r="Z26" s="60">
        <f t="shared" si="0"/>
        <v>125861</v>
      </c>
      <c r="AA26" s="66">
        <f t="shared" si="1"/>
        <v>400</v>
      </c>
    </row>
    <row r="27" spans="2:27">
      <c r="B27" s="239"/>
      <c r="C27" s="16"/>
      <c r="D27" s="55"/>
      <c r="E27" s="55" t="s">
        <v>557</v>
      </c>
      <c r="F27" s="117">
        <v>42917</v>
      </c>
      <c r="G27" s="48"/>
      <c r="H27" s="48"/>
      <c r="I27" s="48"/>
      <c r="J27" s="48"/>
      <c r="K27" s="48"/>
      <c r="L27" s="48" t="s">
        <v>296</v>
      </c>
      <c r="M27" s="48" t="s">
        <v>296</v>
      </c>
      <c r="N27" s="63"/>
      <c r="O27" s="64"/>
      <c r="P27" s="63">
        <v>0</v>
      </c>
      <c r="Q27" s="64">
        <v>0</v>
      </c>
      <c r="R27" s="63">
        <v>50887</v>
      </c>
      <c r="S27" s="64">
        <v>212.589225</v>
      </c>
      <c r="T27" s="63">
        <v>50887</v>
      </c>
      <c r="U27" s="64">
        <v>212.589225</v>
      </c>
      <c r="V27" s="63">
        <v>50887</v>
      </c>
      <c r="W27" s="64">
        <v>212.589225</v>
      </c>
      <c r="X27" s="63">
        <v>50887</v>
      </c>
      <c r="Y27" s="64">
        <v>212.589225</v>
      </c>
      <c r="Z27" s="60">
        <f t="shared" si="0"/>
        <v>203548</v>
      </c>
      <c r="AA27" s="66">
        <f t="shared" si="1"/>
        <v>850.3569</v>
      </c>
    </row>
    <row r="28" spans="2:27">
      <c r="B28" s="239"/>
      <c r="C28" s="16"/>
      <c r="D28" s="55"/>
      <c r="E28" s="55"/>
      <c r="F28" s="117"/>
      <c r="G28" s="48"/>
      <c r="H28" s="48"/>
      <c r="I28" s="48"/>
      <c r="J28" s="48"/>
      <c r="K28" s="48"/>
      <c r="L28" s="48"/>
      <c r="M28" s="48"/>
      <c r="N28" s="63"/>
      <c r="O28" s="64"/>
      <c r="P28" s="63"/>
      <c r="Q28" s="64"/>
      <c r="R28" s="63"/>
      <c r="S28" s="64"/>
      <c r="T28" s="63"/>
      <c r="U28" s="64"/>
      <c r="V28" s="63"/>
      <c r="W28" s="64"/>
      <c r="X28" s="63"/>
      <c r="Y28" s="64"/>
      <c r="Z28" s="60" t="str">
        <f t="shared" si="0"/>
        <v/>
      </c>
      <c r="AA28" s="66"/>
    </row>
    <row r="29" spans="2:27">
      <c r="B29" s="239"/>
      <c r="C29" s="16"/>
      <c r="D29" s="55"/>
      <c r="E29" s="55"/>
      <c r="F29" s="117"/>
      <c r="G29" s="48"/>
      <c r="H29" s="48"/>
      <c r="I29" s="48"/>
      <c r="J29" s="48"/>
      <c r="K29" s="48"/>
      <c r="L29" s="48"/>
      <c r="M29" s="48"/>
      <c r="N29" s="63"/>
      <c r="O29" s="64"/>
      <c r="P29" s="63"/>
      <c r="Q29" s="64"/>
      <c r="R29" s="63"/>
      <c r="S29" s="64"/>
      <c r="T29" s="63"/>
      <c r="U29" s="64"/>
      <c r="V29" s="63"/>
      <c r="W29" s="64"/>
      <c r="X29" s="63"/>
      <c r="Y29" s="64"/>
      <c r="Z29" s="60" t="str">
        <f t="shared" si="0"/>
        <v/>
      </c>
      <c r="AA29" s="66"/>
    </row>
    <row r="30" spans="2:27">
      <c r="B30" s="239"/>
      <c r="C30" s="16"/>
      <c r="D30" s="55"/>
      <c r="E30" s="55"/>
      <c r="F30" s="117"/>
      <c r="G30" s="48"/>
      <c r="H30" s="48"/>
      <c r="I30" s="48"/>
      <c r="J30" s="48"/>
      <c r="K30" s="48"/>
      <c r="L30" s="48"/>
      <c r="M30" s="48"/>
      <c r="N30" s="63"/>
      <c r="O30" s="64"/>
      <c r="P30" s="63"/>
      <c r="Q30" s="64"/>
      <c r="R30" s="63"/>
      <c r="S30" s="64"/>
      <c r="T30" s="63"/>
      <c r="U30" s="64"/>
      <c r="V30" s="63"/>
      <c r="W30" s="64"/>
      <c r="X30" s="63"/>
      <c r="Y30" s="64"/>
      <c r="Z30" s="60" t="str">
        <f t="shared" si="0"/>
        <v/>
      </c>
      <c r="AA30" s="66"/>
    </row>
    <row r="31" spans="2:27">
      <c r="B31" s="239"/>
      <c r="C31" s="16"/>
      <c r="D31" s="55"/>
      <c r="E31" s="55"/>
      <c r="F31" s="117"/>
      <c r="G31" s="48"/>
      <c r="H31" s="48"/>
      <c r="I31" s="48"/>
      <c r="J31" s="48"/>
      <c r="K31" s="48"/>
      <c r="L31" s="48"/>
      <c r="M31" s="48"/>
      <c r="N31" s="63"/>
      <c r="O31" s="64"/>
      <c r="P31" s="63"/>
      <c r="Q31" s="64"/>
      <c r="R31" s="63"/>
      <c r="S31" s="64"/>
      <c r="T31" s="63"/>
      <c r="U31" s="64"/>
      <c r="V31" s="63"/>
      <c r="W31" s="64"/>
      <c r="X31" s="63"/>
      <c r="Y31" s="64"/>
      <c r="Z31" s="60" t="str">
        <f t="shared" si="0"/>
        <v/>
      </c>
      <c r="AA31" s="66"/>
    </row>
    <row r="32" spans="2:27">
      <c r="B32" s="239"/>
      <c r="C32" s="16"/>
      <c r="D32" s="55"/>
      <c r="E32" s="55"/>
      <c r="F32" s="117"/>
      <c r="G32" s="48"/>
      <c r="H32" s="48"/>
      <c r="I32" s="48"/>
      <c r="J32" s="48"/>
      <c r="K32" s="48"/>
      <c r="L32" s="48"/>
      <c r="M32" s="48"/>
      <c r="N32" s="63"/>
      <c r="O32" s="64"/>
      <c r="P32" s="63"/>
      <c r="Q32" s="64"/>
      <c r="R32" s="63"/>
      <c r="S32" s="64"/>
      <c r="T32" s="63"/>
      <c r="U32" s="64"/>
      <c r="V32" s="63"/>
      <c r="W32" s="64"/>
      <c r="X32" s="63"/>
      <c r="Y32" s="64"/>
      <c r="Z32" s="60" t="str">
        <f t="shared" si="0"/>
        <v/>
      </c>
      <c r="AA32" s="66"/>
    </row>
    <row r="33" spans="2:27">
      <c r="B33" s="239"/>
      <c r="C33" s="16"/>
      <c r="D33" s="55"/>
      <c r="E33" s="55"/>
      <c r="F33" s="117"/>
      <c r="G33" s="48"/>
      <c r="H33" s="48"/>
      <c r="I33" s="48"/>
      <c r="J33" s="48"/>
      <c r="K33" s="48"/>
      <c r="L33" s="48"/>
      <c r="M33" s="48"/>
      <c r="N33" s="63"/>
      <c r="O33" s="64"/>
      <c r="P33" s="63"/>
      <c r="Q33" s="64"/>
      <c r="R33" s="63"/>
      <c r="S33" s="64"/>
      <c r="T33" s="63"/>
      <c r="U33" s="64"/>
      <c r="V33" s="63"/>
      <c r="W33" s="64"/>
      <c r="X33" s="63"/>
      <c r="Y33" s="64"/>
      <c r="Z33" s="60" t="str">
        <f t="shared" si="0"/>
        <v/>
      </c>
      <c r="AA33" s="66"/>
    </row>
    <row r="34" spans="2:27">
      <c r="B34" s="239"/>
      <c r="C34" s="16"/>
      <c r="D34" s="55"/>
      <c r="E34" s="55"/>
      <c r="F34" s="117"/>
      <c r="G34" s="48"/>
      <c r="H34" s="48"/>
      <c r="I34" s="48"/>
      <c r="J34" s="48"/>
      <c r="K34" s="48"/>
      <c r="L34" s="48"/>
      <c r="M34" s="48"/>
      <c r="N34" s="63"/>
      <c r="O34" s="64"/>
      <c r="P34" s="63"/>
      <c r="Q34" s="64"/>
      <c r="R34" s="63"/>
      <c r="S34" s="64"/>
      <c r="T34" s="63"/>
      <c r="U34" s="64"/>
      <c r="V34" s="63"/>
      <c r="W34" s="64"/>
      <c r="X34" s="63"/>
      <c r="Y34" s="64"/>
      <c r="Z34" s="60" t="str">
        <f t="shared" si="0"/>
        <v/>
      </c>
      <c r="AA34" s="66"/>
    </row>
    <row r="35" spans="2:27">
      <c r="B35" s="239"/>
      <c r="C35" s="16"/>
      <c r="D35" s="55"/>
      <c r="E35" s="55"/>
      <c r="F35" s="117"/>
      <c r="G35" s="48"/>
      <c r="H35" s="48"/>
      <c r="I35" s="48"/>
      <c r="J35" s="48"/>
      <c r="K35" s="48"/>
      <c r="L35" s="48"/>
      <c r="M35" s="48"/>
      <c r="N35" s="63"/>
      <c r="O35" s="64"/>
      <c r="P35" s="63"/>
      <c r="Q35" s="64"/>
      <c r="R35" s="63"/>
      <c r="S35" s="64"/>
      <c r="T35" s="63"/>
      <c r="U35" s="64"/>
      <c r="V35" s="63"/>
      <c r="W35" s="64"/>
      <c r="X35" s="63"/>
      <c r="Y35" s="64"/>
      <c r="Z35" s="60" t="str">
        <f t="shared" si="0"/>
        <v/>
      </c>
      <c r="AA35" s="66"/>
    </row>
    <row r="36" spans="2:27">
      <c r="B36" s="239"/>
      <c r="C36" s="16"/>
      <c r="D36" s="55"/>
      <c r="E36" s="55"/>
      <c r="F36" s="117"/>
      <c r="G36" s="48"/>
      <c r="H36" s="48"/>
      <c r="I36" s="48"/>
      <c r="J36" s="48"/>
      <c r="K36" s="48"/>
      <c r="L36" s="48"/>
      <c r="M36" s="48"/>
      <c r="N36" s="63"/>
      <c r="O36" s="64"/>
      <c r="P36" s="63"/>
      <c r="Q36" s="64"/>
      <c r="R36" s="63"/>
      <c r="S36" s="64"/>
      <c r="T36" s="63"/>
      <c r="U36" s="64"/>
      <c r="V36" s="63"/>
      <c r="W36" s="64"/>
      <c r="X36" s="63"/>
      <c r="Y36" s="64"/>
      <c r="Z36" s="60" t="str">
        <f t="shared" si="0"/>
        <v/>
      </c>
      <c r="AA36" s="66"/>
    </row>
    <row r="37" spans="2:27">
      <c r="B37" s="239"/>
      <c r="C37" s="16"/>
      <c r="D37" s="55"/>
      <c r="E37" s="55"/>
      <c r="F37" s="117"/>
      <c r="G37" s="48"/>
      <c r="H37" s="48"/>
      <c r="I37" s="48"/>
      <c r="J37" s="48"/>
      <c r="K37" s="48"/>
      <c r="L37" s="48"/>
      <c r="M37" s="48"/>
      <c r="N37" s="63"/>
      <c r="O37" s="64"/>
      <c r="P37" s="63"/>
      <c r="Q37" s="64"/>
      <c r="R37" s="63"/>
      <c r="S37" s="64"/>
      <c r="T37" s="63"/>
      <c r="U37" s="64"/>
      <c r="V37" s="63"/>
      <c r="W37" s="64"/>
      <c r="X37" s="63"/>
      <c r="Y37" s="64"/>
      <c r="Z37" s="60" t="str">
        <f t="shared" si="0"/>
        <v/>
      </c>
      <c r="AA37" s="66"/>
    </row>
    <row r="38" spans="2:27">
      <c r="B38" s="239"/>
      <c r="C38" s="16"/>
      <c r="D38" s="55"/>
      <c r="E38" s="55"/>
      <c r="F38" s="117"/>
      <c r="G38" s="48"/>
      <c r="H38" s="48"/>
      <c r="I38" s="48"/>
      <c r="J38" s="48"/>
      <c r="K38" s="48"/>
      <c r="L38" s="48"/>
      <c r="M38" s="48"/>
      <c r="N38" s="63"/>
      <c r="O38" s="64"/>
      <c r="P38" s="63"/>
      <c r="Q38" s="64"/>
      <c r="R38" s="63"/>
      <c r="S38" s="64"/>
      <c r="T38" s="63"/>
      <c r="U38" s="64"/>
      <c r="V38" s="63"/>
      <c r="W38" s="64"/>
      <c r="X38" s="63"/>
      <c r="Y38" s="64"/>
      <c r="Z38" s="60" t="str">
        <f t="shared" si="0"/>
        <v/>
      </c>
      <c r="AA38" s="66"/>
    </row>
    <row r="39" spans="2:27">
      <c r="B39" s="239"/>
      <c r="C39" s="16"/>
      <c r="D39" s="55"/>
      <c r="E39" s="55"/>
      <c r="F39" s="117"/>
      <c r="G39" s="48"/>
      <c r="H39" s="48"/>
      <c r="I39" s="48"/>
      <c r="J39" s="48"/>
      <c r="K39" s="48"/>
      <c r="L39" s="48"/>
      <c r="M39" s="48"/>
      <c r="N39" s="63"/>
      <c r="O39" s="64"/>
      <c r="P39" s="63"/>
      <c r="Q39" s="64"/>
      <c r="R39" s="63"/>
      <c r="S39" s="64"/>
      <c r="T39" s="63"/>
      <c r="U39" s="64"/>
      <c r="V39" s="63"/>
      <c r="W39" s="64"/>
      <c r="X39" s="63"/>
      <c r="Y39" s="64"/>
      <c r="Z39" s="60" t="str">
        <f t="shared" si="0"/>
        <v/>
      </c>
      <c r="AA39" s="66"/>
    </row>
    <row r="40" spans="2:27">
      <c r="B40" s="239"/>
      <c r="C40" s="16"/>
      <c r="D40" s="55"/>
      <c r="E40" s="55"/>
      <c r="F40" s="117"/>
      <c r="G40" s="48"/>
      <c r="H40" s="48"/>
      <c r="I40" s="48"/>
      <c r="J40" s="48"/>
      <c r="K40" s="48"/>
      <c r="L40" s="48"/>
      <c r="M40" s="48"/>
      <c r="N40" s="63"/>
      <c r="O40" s="64"/>
      <c r="P40" s="63"/>
      <c r="Q40" s="64"/>
      <c r="R40" s="63"/>
      <c r="S40" s="64"/>
      <c r="T40" s="63"/>
      <c r="U40" s="64"/>
      <c r="V40" s="63"/>
      <c r="W40" s="64"/>
      <c r="X40" s="63"/>
      <c r="Y40" s="64"/>
      <c r="Z40" s="60" t="str">
        <f t="shared" si="0"/>
        <v/>
      </c>
      <c r="AA40" s="66"/>
    </row>
    <row r="41" spans="2:27">
      <c r="B41" s="239"/>
      <c r="C41" s="16"/>
      <c r="D41" s="55"/>
      <c r="E41" s="55"/>
      <c r="F41" s="117"/>
      <c r="G41" s="48"/>
      <c r="H41" s="48"/>
      <c r="I41" s="48"/>
      <c r="J41" s="48"/>
      <c r="K41" s="48"/>
      <c r="L41" s="48"/>
      <c r="M41" s="48"/>
      <c r="N41" s="63"/>
      <c r="O41" s="64"/>
      <c r="P41" s="63"/>
      <c r="Q41" s="64"/>
      <c r="R41" s="63"/>
      <c r="S41" s="64"/>
      <c r="T41" s="63"/>
      <c r="U41" s="64"/>
      <c r="V41" s="63"/>
      <c r="W41" s="64"/>
      <c r="X41" s="63"/>
      <c r="Y41" s="64"/>
      <c r="Z41" s="60" t="str">
        <f t="shared" si="0"/>
        <v/>
      </c>
      <c r="AA41" s="66"/>
    </row>
    <row r="42" spans="2:27">
      <c r="B42" s="239"/>
      <c r="C42" s="16"/>
      <c r="D42" s="55"/>
      <c r="E42" s="55"/>
      <c r="F42" s="117"/>
      <c r="G42" s="48"/>
      <c r="H42" s="48"/>
      <c r="I42" s="48"/>
      <c r="J42" s="48"/>
      <c r="K42" s="48"/>
      <c r="L42" s="48"/>
      <c r="M42" s="48"/>
      <c r="N42" s="63"/>
      <c r="O42" s="64"/>
      <c r="P42" s="63"/>
      <c r="Q42" s="64"/>
      <c r="R42" s="63"/>
      <c r="S42" s="64"/>
      <c r="T42" s="63"/>
      <c r="U42" s="64"/>
      <c r="V42" s="63"/>
      <c r="W42" s="64"/>
      <c r="X42" s="63"/>
      <c r="Y42" s="64"/>
      <c r="Z42" s="60" t="str">
        <f t="shared" si="0"/>
        <v/>
      </c>
      <c r="AA42" s="66"/>
    </row>
    <row r="43" spans="2:27">
      <c r="B43" s="239"/>
      <c r="C43" s="16"/>
      <c r="D43" s="55"/>
      <c r="E43" s="55"/>
      <c r="F43" s="117"/>
      <c r="G43" s="48"/>
      <c r="H43" s="48"/>
      <c r="I43" s="48"/>
      <c r="J43" s="48"/>
      <c r="K43" s="48"/>
      <c r="L43" s="48"/>
      <c r="M43" s="48"/>
      <c r="N43" s="63"/>
      <c r="O43" s="64"/>
      <c r="P43" s="63"/>
      <c r="Q43" s="64"/>
      <c r="R43" s="63"/>
      <c r="S43" s="64"/>
      <c r="T43" s="63"/>
      <c r="U43" s="64"/>
      <c r="V43" s="63"/>
      <c r="W43" s="64"/>
      <c r="X43" s="63"/>
      <c r="Y43" s="64"/>
      <c r="Z43" s="60" t="str">
        <f t="shared" si="0"/>
        <v/>
      </c>
      <c r="AA43" s="66"/>
    </row>
    <row r="44" spans="2:27">
      <c r="B44" s="239"/>
      <c r="C44" s="16"/>
      <c r="D44" s="55"/>
      <c r="E44" s="55"/>
      <c r="F44" s="117"/>
      <c r="G44" s="48"/>
      <c r="H44" s="48"/>
      <c r="I44" s="48"/>
      <c r="J44" s="48"/>
      <c r="K44" s="48"/>
      <c r="L44" s="48"/>
      <c r="M44" s="48"/>
      <c r="N44" s="63"/>
      <c r="O44" s="64"/>
      <c r="P44" s="63"/>
      <c r="Q44" s="64"/>
      <c r="R44" s="63"/>
      <c r="S44" s="64"/>
      <c r="T44" s="63"/>
      <c r="U44" s="64"/>
      <c r="V44" s="63"/>
      <c r="W44" s="64"/>
      <c r="X44" s="63"/>
      <c r="Y44" s="64"/>
      <c r="Z44" s="60" t="str">
        <f t="shared" si="0"/>
        <v/>
      </c>
      <c r="AA44" s="66"/>
    </row>
    <row r="45" spans="2:27">
      <c r="B45" s="239"/>
      <c r="C45" s="16"/>
      <c r="D45" s="55"/>
      <c r="E45" s="55"/>
      <c r="F45" s="117"/>
      <c r="G45" s="48"/>
      <c r="H45" s="48"/>
      <c r="I45" s="48"/>
      <c r="J45" s="48"/>
      <c r="K45" s="48"/>
      <c r="L45" s="48"/>
      <c r="M45" s="48"/>
      <c r="N45" s="63"/>
      <c r="O45" s="64"/>
      <c r="P45" s="63"/>
      <c r="Q45" s="64"/>
      <c r="R45" s="63"/>
      <c r="S45" s="64"/>
      <c r="T45" s="63"/>
      <c r="U45" s="64"/>
      <c r="V45" s="63"/>
      <c r="W45" s="64"/>
      <c r="X45" s="63"/>
      <c r="Y45" s="64"/>
      <c r="Z45" s="60" t="str">
        <f t="shared" si="0"/>
        <v/>
      </c>
      <c r="AA45" s="66"/>
    </row>
    <row r="46" spans="2:27">
      <c r="B46" s="240"/>
      <c r="C46" s="16"/>
      <c r="D46" s="55"/>
      <c r="E46" s="55"/>
      <c r="F46" s="117"/>
      <c r="G46" s="48"/>
      <c r="H46" s="48"/>
      <c r="I46" s="48"/>
      <c r="J46" s="48"/>
      <c r="K46" s="48"/>
      <c r="L46" s="48"/>
      <c r="M46" s="48"/>
      <c r="N46" s="63"/>
      <c r="O46" s="64"/>
      <c r="P46" s="63"/>
      <c r="Q46" s="64"/>
      <c r="R46" s="63"/>
      <c r="S46" s="64"/>
      <c r="T46" s="63"/>
      <c r="U46" s="64"/>
      <c r="V46" s="63"/>
      <c r="W46" s="64"/>
      <c r="X46" s="63"/>
      <c r="Y46" s="64"/>
      <c r="Z46" s="60" t="str">
        <f t="shared" si="0"/>
        <v/>
      </c>
      <c r="AA46" s="66"/>
    </row>
    <row r="47" spans="2:27" ht="22.9" customHeight="1">
      <c r="B47" s="111" t="s">
        <v>308</v>
      </c>
      <c r="C47" s="34"/>
      <c r="D47" s="34"/>
      <c r="E47" s="34"/>
      <c r="F47" s="34"/>
      <c r="G47" s="34"/>
      <c r="H47" s="34"/>
      <c r="I47" s="34"/>
      <c r="J47" s="34"/>
      <c r="K47" s="34"/>
      <c r="L47" s="34"/>
      <c r="M47" s="35"/>
      <c r="N47" s="60">
        <f>SUM(N16:N46)</f>
        <v>0</v>
      </c>
      <c r="O47" s="65">
        <f>SUM(O16:O46)</f>
        <v>0</v>
      </c>
      <c r="P47" s="60">
        <f>SUM(P16:P46)</f>
        <v>432693.19999999995</v>
      </c>
      <c r="Q47" s="65">
        <f t="shared" ref="Q47:AA47" si="2">SUM(Q16:Q46)</f>
        <v>1433.1088245268184</v>
      </c>
      <c r="R47" s="60">
        <f>SUM(R16:R46)</f>
        <v>564804.37300000002</v>
      </c>
      <c r="S47" s="65">
        <f t="shared" si="2"/>
        <v>1918.3799305686066</v>
      </c>
      <c r="T47" s="60">
        <f t="shared" si="2"/>
        <v>577071.15012000001</v>
      </c>
      <c r="U47" s="65">
        <f t="shared" si="2"/>
        <v>1997.0093642725699</v>
      </c>
      <c r="V47" s="60">
        <f t="shared" si="2"/>
        <v>578954.08574080002</v>
      </c>
      <c r="W47" s="65">
        <f t="shared" si="2"/>
        <v>1924.037781136228</v>
      </c>
      <c r="X47" s="60">
        <f t="shared" si="2"/>
        <v>586167.25556978211</v>
      </c>
      <c r="Y47" s="65">
        <f t="shared" si="2"/>
        <v>1927.0298630963152</v>
      </c>
      <c r="Z47" s="60">
        <f t="shared" si="2"/>
        <v>2739690.0644305819</v>
      </c>
      <c r="AA47" s="65">
        <f t="shared" si="2"/>
        <v>9199.5657636005399</v>
      </c>
    </row>
    <row r="48" spans="2:27" s="6" customFormat="1" ht="15" customHeight="1">
      <c r="B48" s="112"/>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c r="B49" s="238" t="s">
        <v>301</v>
      </c>
      <c r="C49" s="16"/>
      <c r="D49" s="55"/>
      <c r="E49" s="55"/>
      <c r="F49" s="117"/>
      <c r="G49" s="48"/>
      <c r="H49" s="48"/>
      <c r="I49" s="48"/>
      <c r="J49" s="48"/>
      <c r="K49" s="48"/>
      <c r="L49" s="48"/>
      <c r="M49" s="48"/>
      <c r="N49" s="63"/>
      <c r="O49" s="64"/>
      <c r="P49" s="63"/>
      <c r="Q49" s="64"/>
      <c r="R49" s="63"/>
      <c r="S49" s="64"/>
      <c r="T49" s="63"/>
      <c r="U49" s="64"/>
      <c r="V49" s="63"/>
      <c r="W49" s="64"/>
      <c r="X49" s="63"/>
      <c r="Y49" s="64"/>
      <c r="Z49" s="60" t="str">
        <f t="shared" ref="Z49:Z57" si="3">IF(SUM(N49,P49,R49,T49,V49,X49)=0,"",SUM(N49,P49,R49,T49,V49,X49))</f>
        <v/>
      </c>
      <c r="AA49" s="66"/>
    </row>
    <row r="50" spans="2:27">
      <c r="B50" s="239"/>
      <c r="C50" s="16"/>
      <c r="D50" s="55"/>
      <c r="E50" s="55"/>
      <c r="F50" s="117"/>
      <c r="G50" s="48"/>
      <c r="H50" s="48"/>
      <c r="I50" s="48"/>
      <c r="J50" s="48"/>
      <c r="K50" s="48"/>
      <c r="L50" s="48"/>
      <c r="M50" s="48"/>
      <c r="N50" s="63"/>
      <c r="O50" s="64"/>
      <c r="P50" s="63"/>
      <c r="Q50" s="64"/>
      <c r="R50" s="63"/>
      <c r="S50" s="64"/>
      <c r="T50" s="63"/>
      <c r="U50" s="64"/>
      <c r="V50" s="63"/>
      <c r="W50" s="64"/>
      <c r="X50" s="63"/>
      <c r="Y50" s="64"/>
      <c r="Z50" s="60" t="str">
        <f t="shared" si="3"/>
        <v/>
      </c>
      <c r="AA50" s="66"/>
    </row>
    <row r="51" spans="2:27">
      <c r="B51" s="239"/>
      <c r="C51" s="16"/>
      <c r="D51" s="55"/>
      <c r="E51" s="55"/>
      <c r="F51" s="117"/>
      <c r="G51" s="48"/>
      <c r="H51" s="48"/>
      <c r="I51" s="48"/>
      <c r="J51" s="48"/>
      <c r="K51" s="48"/>
      <c r="L51" s="48"/>
      <c r="M51" s="48"/>
      <c r="N51" s="63"/>
      <c r="O51" s="64"/>
      <c r="P51" s="63"/>
      <c r="Q51" s="64"/>
      <c r="R51" s="63"/>
      <c r="S51" s="64"/>
      <c r="T51" s="63"/>
      <c r="U51" s="64"/>
      <c r="V51" s="63"/>
      <c r="W51" s="64"/>
      <c r="X51" s="63"/>
      <c r="Y51" s="64"/>
      <c r="Z51" s="60" t="str">
        <f t="shared" si="3"/>
        <v/>
      </c>
      <c r="AA51" s="66"/>
    </row>
    <row r="52" spans="2:27">
      <c r="B52" s="239"/>
      <c r="C52" s="16"/>
      <c r="D52" s="55"/>
      <c r="E52" s="55"/>
      <c r="F52" s="117"/>
      <c r="G52" s="48"/>
      <c r="H52" s="48"/>
      <c r="I52" s="48"/>
      <c r="J52" s="48"/>
      <c r="K52" s="48"/>
      <c r="L52" s="48"/>
      <c r="M52" s="48"/>
      <c r="N52" s="63"/>
      <c r="O52" s="64"/>
      <c r="P52" s="63"/>
      <c r="Q52" s="64"/>
      <c r="R52" s="63"/>
      <c r="S52" s="64"/>
      <c r="T52" s="63"/>
      <c r="U52" s="64"/>
      <c r="V52" s="63"/>
      <c r="W52" s="64"/>
      <c r="X52" s="63"/>
      <c r="Y52" s="64"/>
      <c r="Z52" s="60" t="str">
        <f t="shared" si="3"/>
        <v/>
      </c>
      <c r="AA52" s="66"/>
    </row>
    <row r="53" spans="2:27">
      <c r="B53" s="239"/>
      <c r="C53" s="16"/>
      <c r="D53" s="55"/>
      <c r="E53" s="55"/>
      <c r="F53" s="117"/>
      <c r="G53" s="48"/>
      <c r="H53" s="48"/>
      <c r="I53" s="48"/>
      <c r="J53" s="48"/>
      <c r="K53" s="48"/>
      <c r="L53" s="48"/>
      <c r="M53" s="48"/>
      <c r="N53" s="63"/>
      <c r="O53" s="64"/>
      <c r="P53" s="63"/>
      <c r="Q53" s="64"/>
      <c r="R53" s="63"/>
      <c r="S53" s="64"/>
      <c r="T53" s="63"/>
      <c r="U53" s="64"/>
      <c r="V53" s="63"/>
      <c r="W53" s="64"/>
      <c r="X53" s="63"/>
      <c r="Y53" s="64"/>
      <c r="Z53" s="60" t="str">
        <f t="shared" si="3"/>
        <v/>
      </c>
      <c r="AA53" s="66"/>
    </row>
    <row r="54" spans="2:27">
      <c r="B54" s="239"/>
      <c r="C54" s="16"/>
      <c r="D54" s="55"/>
      <c r="E54" s="55"/>
      <c r="F54" s="117"/>
      <c r="G54" s="48"/>
      <c r="H54" s="48"/>
      <c r="I54" s="48"/>
      <c r="J54" s="48"/>
      <c r="K54" s="48"/>
      <c r="L54" s="48"/>
      <c r="M54" s="48"/>
      <c r="N54" s="63"/>
      <c r="O54" s="64"/>
      <c r="P54" s="63"/>
      <c r="Q54" s="64"/>
      <c r="R54" s="63"/>
      <c r="S54" s="64"/>
      <c r="T54" s="63"/>
      <c r="U54" s="64"/>
      <c r="V54" s="63"/>
      <c r="W54" s="64"/>
      <c r="X54" s="63"/>
      <c r="Y54" s="64"/>
      <c r="Z54" s="60" t="str">
        <f t="shared" si="3"/>
        <v/>
      </c>
      <c r="AA54" s="66"/>
    </row>
    <row r="55" spans="2:27">
      <c r="B55" s="239"/>
      <c r="C55" s="16"/>
      <c r="D55" s="55"/>
      <c r="E55" s="55"/>
      <c r="F55" s="117"/>
      <c r="G55" s="48"/>
      <c r="H55" s="48"/>
      <c r="I55" s="48"/>
      <c r="J55" s="48"/>
      <c r="K55" s="48"/>
      <c r="L55" s="48"/>
      <c r="M55" s="48"/>
      <c r="N55" s="63"/>
      <c r="O55" s="64"/>
      <c r="P55" s="63"/>
      <c r="Q55" s="64"/>
      <c r="R55" s="63"/>
      <c r="S55" s="64"/>
      <c r="T55" s="63"/>
      <c r="U55" s="64"/>
      <c r="V55" s="63"/>
      <c r="W55" s="64"/>
      <c r="X55" s="63"/>
      <c r="Y55" s="64"/>
      <c r="Z55" s="60" t="str">
        <f t="shared" si="3"/>
        <v/>
      </c>
      <c r="AA55" s="66"/>
    </row>
    <row r="56" spans="2:27">
      <c r="B56" s="239"/>
      <c r="C56" s="16"/>
      <c r="D56" s="55"/>
      <c r="E56" s="55"/>
      <c r="F56" s="117"/>
      <c r="G56" s="48"/>
      <c r="H56" s="48"/>
      <c r="I56" s="48"/>
      <c r="J56" s="48"/>
      <c r="K56" s="48"/>
      <c r="L56" s="48"/>
      <c r="M56" s="48"/>
      <c r="N56" s="63"/>
      <c r="O56" s="64"/>
      <c r="P56" s="63"/>
      <c r="Q56" s="64"/>
      <c r="R56" s="63"/>
      <c r="S56" s="64"/>
      <c r="T56" s="63"/>
      <c r="U56" s="64"/>
      <c r="V56" s="63"/>
      <c r="W56" s="64"/>
      <c r="X56" s="63"/>
      <c r="Y56" s="64"/>
      <c r="Z56" s="60" t="str">
        <f t="shared" si="3"/>
        <v/>
      </c>
      <c r="AA56" s="66"/>
    </row>
    <row r="57" spans="2:27">
      <c r="B57" s="240"/>
      <c r="C57" s="16"/>
      <c r="D57" s="55"/>
      <c r="E57" s="55"/>
      <c r="F57" s="117"/>
      <c r="G57" s="48"/>
      <c r="H57" s="48"/>
      <c r="I57" s="48"/>
      <c r="J57" s="48"/>
      <c r="K57" s="48"/>
      <c r="L57" s="48"/>
      <c r="M57" s="48"/>
      <c r="N57" s="63"/>
      <c r="O57" s="64"/>
      <c r="P57" s="63"/>
      <c r="Q57" s="64"/>
      <c r="R57" s="63"/>
      <c r="S57" s="64"/>
      <c r="T57" s="63"/>
      <c r="U57" s="64"/>
      <c r="V57" s="63"/>
      <c r="W57" s="64"/>
      <c r="X57" s="63"/>
      <c r="Y57" s="64"/>
      <c r="Z57" s="60" t="str">
        <f t="shared" si="3"/>
        <v/>
      </c>
      <c r="AA57" s="66"/>
    </row>
    <row r="58" spans="2:27" ht="22.9" customHeight="1">
      <c r="B58" s="235" t="s">
        <v>309</v>
      </c>
      <c r="C58" s="236"/>
      <c r="D58" s="236"/>
      <c r="E58" s="236"/>
      <c r="F58" s="236"/>
      <c r="G58" s="236"/>
      <c r="H58" s="236"/>
      <c r="I58" s="236"/>
      <c r="J58" s="236"/>
      <c r="K58" s="236"/>
      <c r="L58" s="236"/>
      <c r="M58" s="237"/>
      <c r="N58" s="60">
        <f t="shared" ref="N58:AA58" si="4">SUM(N49:N57)</f>
        <v>0</v>
      </c>
      <c r="O58" s="65">
        <f t="shared" si="4"/>
        <v>0</v>
      </c>
      <c r="P58" s="60">
        <f t="shared" si="4"/>
        <v>0</v>
      </c>
      <c r="Q58" s="65">
        <f t="shared" si="4"/>
        <v>0</v>
      </c>
      <c r="R58" s="60">
        <f t="shared" si="4"/>
        <v>0</v>
      </c>
      <c r="S58" s="65">
        <f t="shared" si="4"/>
        <v>0</v>
      </c>
      <c r="T58" s="60">
        <f t="shared" si="4"/>
        <v>0</v>
      </c>
      <c r="U58" s="65">
        <f t="shared" si="4"/>
        <v>0</v>
      </c>
      <c r="V58" s="60">
        <f t="shared" si="4"/>
        <v>0</v>
      </c>
      <c r="W58" s="65">
        <f t="shared" si="4"/>
        <v>0</v>
      </c>
      <c r="X58" s="60">
        <f t="shared" si="4"/>
        <v>0</v>
      </c>
      <c r="Y58" s="65">
        <f t="shared" si="4"/>
        <v>0</v>
      </c>
      <c r="Z58" s="60">
        <f t="shared" si="4"/>
        <v>0</v>
      </c>
      <c r="AA58" s="65">
        <f t="shared" si="4"/>
        <v>0</v>
      </c>
    </row>
    <row r="59" spans="2:27" s="6" customFormat="1" ht="15" customHeight="1">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c r="B60" s="241" t="s">
        <v>400</v>
      </c>
      <c r="C60" s="16" t="s">
        <v>421</v>
      </c>
      <c r="D60" s="251"/>
      <c r="E60" s="252"/>
      <c r="F60" s="252"/>
      <c r="G60" s="252"/>
      <c r="H60" s="252"/>
      <c r="I60" s="252"/>
      <c r="J60" s="252"/>
      <c r="K60" s="252"/>
      <c r="L60" s="252"/>
      <c r="M60" s="253"/>
      <c r="N60" s="56"/>
      <c r="O60" s="147">
        <v>1314.2322892499997</v>
      </c>
      <c r="P60" s="56"/>
      <c r="Q60" s="56"/>
      <c r="R60" s="56"/>
      <c r="S60" s="56"/>
      <c r="T60" s="56"/>
      <c r="U60" s="56"/>
      <c r="V60" s="56"/>
      <c r="W60" s="56"/>
      <c r="X60" s="56"/>
      <c r="Y60" s="56"/>
      <c r="Z60" s="69"/>
      <c r="AA60" s="66">
        <f>O60</f>
        <v>1314.2322892499997</v>
      </c>
    </row>
    <row r="61" spans="2:27" ht="28.5">
      <c r="B61" s="242"/>
      <c r="C61" s="16" t="s">
        <v>420</v>
      </c>
      <c r="D61" s="254"/>
      <c r="E61" s="255"/>
      <c r="F61" s="255"/>
      <c r="G61" s="255"/>
      <c r="H61" s="255"/>
      <c r="I61" s="255"/>
      <c r="J61" s="255"/>
      <c r="K61" s="255"/>
      <c r="L61" s="255"/>
      <c r="M61" s="256"/>
      <c r="N61" s="56"/>
      <c r="O61" s="150">
        <v>51.687737394504474</v>
      </c>
      <c r="P61" s="56"/>
      <c r="Q61" s="56"/>
      <c r="R61" s="56"/>
      <c r="S61" s="56"/>
      <c r="T61" s="56"/>
      <c r="U61" s="56"/>
      <c r="V61" s="56"/>
      <c r="W61" s="56"/>
      <c r="X61" s="56"/>
      <c r="Y61" s="56"/>
      <c r="Z61" s="69"/>
      <c r="AA61" s="66">
        <f t="shared" ref="AA61:AA64" si="5">O61</f>
        <v>51.687737394504474</v>
      </c>
    </row>
    <row r="62" spans="2:27">
      <c r="B62" s="242"/>
      <c r="C62" s="16" t="s">
        <v>448</v>
      </c>
      <c r="D62" s="254"/>
      <c r="E62" s="255"/>
      <c r="F62" s="255"/>
      <c r="G62" s="255"/>
      <c r="H62" s="255"/>
      <c r="I62" s="255"/>
      <c r="J62" s="255"/>
      <c r="K62" s="255"/>
      <c r="L62" s="255"/>
      <c r="M62" s="256"/>
      <c r="N62" s="56"/>
      <c r="O62" s="64">
        <v>54.323086423136793</v>
      </c>
      <c r="P62" s="56"/>
      <c r="Q62" s="56"/>
      <c r="R62" s="56"/>
      <c r="S62" s="56"/>
      <c r="T62" s="56"/>
      <c r="U62" s="56"/>
      <c r="V62" s="56"/>
      <c r="W62" s="56"/>
      <c r="X62" s="56"/>
      <c r="Y62" s="56"/>
      <c r="Z62" s="69"/>
      <c r="AA62" s="66">
        <f t="shared" si="5"/>
        <v>54.323086423136793</v>
      </c>
    </row>
    <row r="63" spans="2:27" ht="28.5">
      <c r="B63" s="242"/>
      <c r="C63" s="16" t="s">
        <v>416</v>
      </c>
      <c r="D63" s="254"/>
      <c r="E63" s="255"/>
      <c r="F63" s="255"/>
      <c r="G63" s="255"/>
      <c r="H63" s="255"/>
      <c r="I63" s="255"/>
      <c r="J63" s="255"/>
      <c r="K63" s="255"/>
      <c r="L63" s="255"/>
      <c r="M63" s="256"/>
      <c r="N63" s="56"/>
      <c r="O63" s="64">
        <v>15.687901666616961</v>
      </c>
      <c r="P63" s="56"/>
      <c r="Q63" s="56"/>
      <c r="R63" s="56"/>
      <c r="S63" s="56"/>
      <c r="T63" s="56"/>
      <c r="U63" s="56"/>
      <c r="V63" s="56"/>
      <c r="W63" s="56"/>
      <c r="X63" s="56"/>
      <c r="Y63" s="56"/>
      <c r="Z63" s="69"/>
      <c r="AA63" s="66">
        <f t="shared" si="5"/>
        <v>15.687901666616961</v>
      </c>
    </row>
    <row r="64" spans="2:27">
      <c r="B64" s="242"/>
      <c r="C64" s="16" t="s">
        <v>265</v>
      </c>
      <c r="D64" s="254"/>
      <c r="E64" s="255"/>
      <c r="F64" s="255"/>
      <c r="G64" s="255"/>
      <c r="H64" s="255"/>
      <c r="I64" s="255"/>
      <c r="J64" s="255"/>
      <c r="K64" s="255"/>
      <c r="L64" s="255"/>
      <c r="M64" s="256"/>
      <c r="N64" s="56"/>
      <c r="O64" s="64">
        <v>194.5031832</v>
      </c>
      <c r="P64" s="56"/>
      <c r="Q64" s="56"/>
      <c r="R64" s="56"/>
      <c r="S64" s="56"/>
      <c r="T64" s="56"/>
      <c r="U64" s="56"/>
      <c r="V64" s="56"/>
      <c r="W64" s="56"/>
      <c r="X64" s="56"/>
      <c r="Y64" s="56"/>
      <c r="Z64" s="69"/>
      <c r="AA64" s="66">
        <f t="shared" si="5"/>
        <v>194.5031832</v>
      </c>
    </row>
    <row r="65" spans="2:27">
      <c r="B65" s="242"/>
      <c r="C65" s="16"/>
      <c r="D65" s="254"/>
      <c r="E65" s="255"/>
      <c r="F65" s="255"/>
      <c r="G65" s="255"/>
      <c r="H65" s="255"/>
      <c r="I65" s="255"/>
      <c r="J65" s="255"/>
      <c r="K65" s="255"/>
      <c r="L65" s="255"/>
      <c r="M65" s="256"/>
      <c r="N65" s="56"/>
      <c r="O65" s="64"/>
      <c r="P65" s="56"/>
      <c r="Q65" s="56"/>
      <c r="R65" s="56"/>
      <c r="S65" s="56"/>
      <c r="T65" s="56"/>
      <c r="U65" s="56"/>
      <c r="V65" s="56"/>
      <c r="W65" s="56"/>
      <c r="X65" s="56"/>
      <c r="Y65" s="56"/>
      <c r="Z65" s="69"/>
      <c r="AA65" s="66"/>
    </row>
    <row r="66" spans="2:27">
      <c r="B66" s="242"/>
      <c r="C66" s="16"/>
      <c r="D66" s="254"/>
      <c r="E66" s="255"/>
      <c r="F66" s="255"/>
      <c r="G66" s="255"/>
      <c r="H66" s="255"/>
      <c r="I66" s="255"/>
      <c r="J66" s="255"/>
      <c r="K66" s="255"/>
      <c r="L66" s="255"/>
      <c r="M66" s="256"/>
      <c r="N66" s="56"/>
      <c r="O66" s="64"/>
      <c r="P66" s="56"/>
      <c r="Q66" s="56"/>
      <c r="R66" s="56"/>
      <c r="S66" s="56"/>
      <c r="T66" s="56"/>
      <c r="U66" s="56"/>
      <c r="V66" s="56"/>
      <c r="W66" s="56"/>
      <c r="X66" s="56"/>
      <c r="Y66" s="56"/>
      <c r="Z66" s="69"/>
      <c r="AA66" s="66"/>
    </row>
    <row r="67" spans="2:27">
      <c r="B67" s="242"/>
      <c r="C67" s="16"/>
      <c r="D67" s="254"/>
      <c r="E67" s="255"/>
      <c r="F67" s="255"/>
      <c r="G67" s="255"/>
      <c r="H67" s="255"/>
      <c r="I67" s="255"/>
      <c r="J67" s="255"/>
      <c r="K67" s="255"/>
      <c r="L67" s="255"/>
      <c r="M67" s="256"/>
      <c r="N67" s="56"/>
      <c r="O67" s="64"/>
      <c r="P67" s="56"/>
      <c r="Q67" s="56"/>
      <c r="R67" s="56"/>
      <c r="S67" s="56"/>
      <c r="T67" s="56"/>
      <c r="U67" s="56"/>
      <c r="V67" s="56"/>
      <c r="W67" s="56"/>
      <c r="X67" s="56"/>
      <c r="Y67" s="56"/>
      <c r="Z67" s="69"/>
      <c r="AA67" s="66"/>
    </row>
    <row r="68" spans="2:27">
      <c r="B68" s="242"/>
      <c r="C68" s="16"/>
      <c r="D68" s="254"/>
      <c r="E68" s="255"/>
      <c r="F68" s="255"/>
      <c r="G68" s="255"/>
      <c r="H68" s="255"/>
      <c r="I68" s="255"/>
      <c r="J68" s="255"/>
      <c r="K68" s="255"/>
      <c r="L68" s="255"/>
      <c r="M68" s="256"/>
      <c r="N68" s="56"/>
      <c r="O68" s="64"/>
      <c r="P68" s="56"/>
      <c r="Q68" s="56"/>
      <c r="R68" s="56"/>
      <c r="S68" s="56"/>
      <c r="T68" s="56"/>
      <c r="U68" s="56"/>
      <c r="V68" s="56"/>
      <c r="W68" s="56"/>
      <c r="X68" s="56"/>
      <c r="Y68" s="56"/>
      <c r="Z68" s="69"/>
      <c r="AA68" s="66"/>
    </row>
    <row r="69" spans="2:27">
      <c r="B69" s="242"/>
      <c r="C69" s="16"/>
      <c r="D69" s="254"/>
      <c r="E69" s="255"/>
      <c r="F69" s="255"/>
      <c r="G69" s="255"/>
      <c r="H69" s="255"/>
      <c r="I69" s="255"/>
      <c r="J69" s="255"/>
      <c r="K69" s="255"/>
      <c r="L69" s="255"/>
      <c r="M69" s="256"/>
      <c r="N69" s="56"/>
      <c r="O69" s="64"/>
      <c r="P69" s="56"/>
      <c r="Q69" s="56"/>
      <c r="R69" s="56"/>
      <c r="S69" s="56"/>
      <c r="T69" s="56"/>
      <c r="U69" s="56"/>
      <c r="V69" s="56"/>
      <c r="W69" s="56"/>
      <c r="X69" s="56"/>
      <c r="Y69" s="56"/>
      <c r="Z69" s="69"/>
      <c r="AA69" s="66"/>
    </row>
    <row r="70" spans="2:27">
      <c r="B70" s="242"/>
      <c r="C70" s="16"/>
      <c r="D70" s="254"/>
      <c r="E70" s="255"/>
      <c r="F70" s="255"/>
      <c r="G70" s="255"/>
      <c r="H70" s="255"/>
      <c r="I70" s="255"/>
      <c r="J70" s="255"/>
      <c r="K70" s="255"/>
      <c r="L70" s="255"/>
      <c r="M70" s="256"/>
      <c r="N70" s="56"/>
      <c r="O70" s="64"/>
      <c r="P70" s="56"/>
      <c r="Q70" s="56"/>
      <c r="R70" s="56"/>
      <c r="S70" s="56"/>
      <c r="T70" s="56"/>
      <c r="U70" s="56"/>
      <c r="V70" s="56"/>
      <c r="W70" s="56"/>
      <c r="X70" s="56"/>
      <c r="Y70" s="56"/>
      <c r="Z70" s="69"/>
      <c r="AA70" s="66"/>
    </row>
    <row r="71" spans="2:27">
      <c r="B71" s="242"/>
      <c r="C71" s="16"/>
      <c r="D71" s="254"/>
      <c r="E71" s="255"/>
      <c r="F71" s="255"/>
      <c r="G71" s="255"/>
      <c r="H71" s="255"/>
      <c r="I71" s="255"/>
      <c r="J71" s="255"/>
      <c r="K71" s="255"/>
      <c r="L71" s="255"/>
      <c r="M71" s="256"/>
      <c r="N71" s="56"/>
      <c r="O71" s="64"/>
      <c r="P71" s="56"/>
      <c r="Q71" s="56"/>
      <c r="R71" s="56"/>
      <c r="S71" s="56"/>
      <c r="T71" s="56"/>
      <c r="U71" s="56"/>
      <c r="V71" s="56"/>
      <c r="W71" s="56"/>
      <c r="X71" s="56"/>
      <c r="Y71" s="56"/>
      <c r="Z71" s="69"/>
      <c r="AA71" s="66"/>
    </row>
    <row r="72" spans="2:27">
      <c r="B72" s="242"/>
      <c r="C72" s="16"/>
      <c r="D72" s="254"/>
      <c r="E72" s="255"/>
      <c r="F72" s="255"/>
      <c r="G72" s="255"/>
      <c r="H72" s="255"/>
      <c r="I72" s="255"/>
      <c r="J72" s="255"/>
      <c r="K72" s="255"/>
      <c r="L72" s="255"/>
      <c r="M72" s="256"/>
      <c r="N72" s="56"/>
      <c r="O72" s="64"/>
      <c r="P72" s="56"/>
      <c r="Q72" s="56"/>
      <c r="R72" s="56"/>
      <c r="S72" s="56"/>
      <c r="T72" s="56"/>
      <c r="U72" s="56"/>
      <c r="V72" s="56"/>
      <c r="W72" s="56"/>
      <c r="X72" s="56"/>
      <c r="Y72" s="56"/>
      <c r="Z72" s="69"/>
      <c r="AA72" s="66"/>
    </row>
    <row r="73" spans="2:27">
      <c r="B73" s="242"/>
      <c r="C73" s="16"/>
      <c r="D73" s="254"/>
      <c r="E73" s="255"/>
      <c r="F73" s="255"/>
      <c r="G73" s="255"/>
      <c r="H73" s="255"/>
      <c r="I73" s="255"/>
      <c r="J73" s="255"/>
      <c r="K73" s="255"/>
      <c r="L73" s="255"/>
      <c r="M73" s="256"/>
      <c r="N73" s="56"/>
      <c r="O73" s="64"/>
      <c r="P73" s="56"/>
      <c r="Q73" s="56"/>
      <c r="R73" s="56"/>
      <c r="S73" s="56"/>
      <c r="T73" s="56"/>
      <c r="U73" s="56"/>
      <c r="V73" s="56"/>
      <c r="W73" s="56"/>
      <c r="X73" s="56"/>
      <c r="Y73" s="56"/>
      <c r="Z73" s="69"/>
      <c r="AA73" s="66"/>
    </row>
    <row r="74" spans="2:27">
      <c r="B74" s="242"/>
      <c r="C74" s="16"/>
      <c r="D74" s="254"/>
      <c r="E74" s="255"/>
      <c r="F74" s="255"/>
      <c r="G74" s="255"/>
      <c r="H74" s="255"/>
      <c r="I74" s="255"/>
      <c r="J74" s="255"/>
      <c r="K74" s="255"/>
      <c r="L74" s="255"/>
      <c r="M74" s="256"/>
      <c r="N74" s="56"/>
      <c r="O74" s="64"/>
      <c r="P74" s="56"/>
      <c r="Q74" s="56"/>
      <c r="R74" s="56"/>
      <c r="S74" s="56"/>
      <c r="T74" s="56"/>
      <c r="U74" s="56"/>
      <c r="V74" s="56"/>
      <c r="W74" s="56"/>
      <c r="X74" s="56"/>
      <c r="Y74" s="56"/>
      <c r="Z74" s="69"/>
      <c r="AA74" s="66"/>
    </row>
    <row r="75" spans="2:27">
      <c r="B75" s="243"/>
      <c r="C75" s="16"/>
      <c r="D75" s="257"/>
      <c r="E75" s="258"/>
      <c r="F75" s="258"/>
      <c r="G75" s="258"/>
      <c r="H75" s="258"/>
      <c r="I75" s="258"/>
      <c r="J75" s="258"/>
      <c r="K75" s="258"/>
      <c r="L75" s="258"/>
      <c r="M75" s="259"/>
      <c r="N75" s="56"/>
      <c r="O75" s="64"/>
      <c r="P75" s="56"/>
      <c r="Q75" s="56"/>
      <c r="R75" s="56"/>
      <c r="S75" s="56"/>
      <c r="T75" s="56"/>
      <c r="U75" s="56"/>
      <c r="V75" s="56"/>
      <c r="W75" s="56"/>
      <c r="X75" s="56"/>
      <c r="Y75" s="56"/>
      <c r="Z75" s="69"/>
      <c r="AA75" s="66"/>
    </row>
    <row r="76" spans="2:27" ht="22.9" customHeight="1">
      <c r="B76" s="244" t="s">
        <v>401</v>
      </c>
      <c r="C76" s="245"/>
      <c r="D76" s="245"/>
      <c r="E76" s="245"/>
      <c r="F76" s="245"/>
      <c r="G76" s="245"/>
      <c r="H76" s="245"/>
      <c r="I76" s="245"/>
      <c r="J76" s="245"/>
      <c r="K76" s="245"/>
      <c r="L76" s="245"/>
      <c r="M76" s="246"/>
      <c r="N76" s="60">
        <f>SUM(N60:N75)</f>
        <v>0</v>
      </c>
      <c r="O76" s="65">
        <f>SUM(O60:O75)</f>
        <v>1630.4341979342578</v>
      </c>
      <c r="P76" s="56"/>
      <c r="Q76" s="56"/>
      <c r="R76" s="56"/>
      <c r="S76" s="56"/>
      <c r="T76" s="56"/>
      <c r="U76" s="56"/>
      <c r="V76" s="56"/>
      <c r="W76" s="56"/>
      <c r="X76" s="56"/>
      <c r="Y76" s="56"/>
      <c r="Z76" s="21">
        <f>SUM(Z60:Z75)</f>
        <v>0</v>
      </c>
      <c r="AA76" s="65">
        <f>SUM(AA60:AA75)</f>
        <v>1630.4341979342578</v>
      </c>
    </row>
    <row r="77" spans="2:27" ht="22.9" customHeight="1">
      <c r="B77" s="122"/>
      <c r="C77" s="122"/>
      <c r="D77" s="122"/>
      <c r="E77" s="122"/>
      <c r="F77" s="122"/>
      <c r="G77" s="122"/>
      <c r="H77" s="122"/>
      <c r="I77" s="122"/>
      <c r="J77" s="122"/>
      <c r="K77" s="122"/>
      <c r="L77" s="122"/>
      <c r="M77" s="122"/>
      <c r="N77" s="50"/>
      <c r="O77" s="50"/>
      <c r="P77" s="50"/>
      <c r="Q77" s="50"/>
      <c r="R77" s="50"/>
      <c r="S77" s="50"/>
      <c r="T77" s="50"/>
      <c r="U77" s="50"/>
      <c r="V77" s="50"/>
      <c r="W77" s="50"/>
      <c r="X77" s="50"/>
      <c r="Y77" s="50"/>
      <c r="Z77" s="50"/>
      <c r="AA77" s="50"/>
    </row>
    <row r="78" spans="2:27" ht="22.9" customHeight="1">
      <c r="B78" s="244" t="s">
        <v>336</v>
      </c>
      <c r="C78" s="245"/>
      <c r="D78" s="245"/>
      <c r="E78" s="245"/>
      <c r="F78" s="245"/>
      <c r="G78" s="245"/>
      <c r="H78" s="245"/>
      <c r="I78" s="245"/>
      <c r="J78" s="245"/>
      <c r="K78" s="245"/>
      <c r="L78" s="245"/>
      <c r="M78" s="246"/>
      <c r="N78" s="22"/>
      <c r="O78" s="64"/>
      <c r="P78" s="22"/>
      <c r="Q78" s="64"/>
      <c r="R78" s="22"/>
      <c r="S78" s="64"/>
      <c r="T78" s="22"/>
      <c r="U78" s="64"/>
      <c r="V78" s="22"/>
      <c r="W78" s="64"/>
      <c r="X78" s="22"/>
      <c r="Y78" s="64"/>
      <c r="Z78" s="21">
        <f>SUM(N78,P78,R78,T78,V78,X78)</f>
        <v>0</v>
      </c>
      <c r="AA78" s="22"/>
    </row>
    <row r="79" spans="2:27" s="24" customFormat="1">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c r="B80" s="222" t="s">
        <v>310</v>
      </c>
      <c r="C80" s="223"/>
      <c r="D80" s="223"/>
      <c r="E80" s="223"/>
      <c r="F80" s="223"/>
      <c r="G80" s="223"/>
      <c r="H80" s="223"/>
      <c r="I80" s="223"/>
      <c r="J80" s="223"/>
      <c r="K80" s="223"/>
      <c r="L80" s="223"/>
      <c r="M80" s="224"/>
      <c r="N80" s="60">
        <f>N78+N58+N47</f>
        <v>0</v>
      </c>
      <c r="O80" s="65">
        <f>O78+O76+O47+O58</f>
        <v>1630.4341979342578</v>
      </c>
      <c r="P80" s="60">
        <f>P78+P58+P47</f>
        <v>432693.19999999995</v>
      </c>
      <c r="Q80" s="65">
        <f>Q78+Q47+Q58</f>
        <v>1433.1088245268184</v>
      </c>
      <c r="R80" s="60">
        <f>R78+R58+R47</f>
        <v>564804.37300000002</v>
      </c>
      <c r="S80" s="65">
        <f>S78+S47+S58</f>
        <v>1918.3799305686066</v>
      </c>
      <c r="T80" s="60">
        <f>T78+T58+T47</f>
        <v>577071.15012000001</v>
      </c>
      <c r="U80" s="65">
        <f>U78+U47+U58</f>
        <v>1997.0093642725699</v>
      </c>
      <c r="V80" s="60">
        <f>V78+V58+V47</f>
        <v>578954.08574080002</v>
      </c>
      <c r="W80" s="65">
        <f>W78+W47+W58</f>
        <v>1924.037781136228</v>
      </c>
      <c r="X80" s="60">
        <f>X78+X58+X47</f>
        <v>586167.25556978211</v>
      </c>
      <c r="Y80" s="65">
        <f>Y78+Y47+Y58</f>
        <v>1927.0298630963152</v>
      </c>
      <c r="Z80" s="60">
        <f>Z78+Z58+Z47</f>
        <v>2739690.0644305819</v>
      </c>
      <c r="AA80" s="58">
        <f>AA78+AA76+AA47+AA58</f>
        <v>10829.999961534797</v>
      </c>
    </row>
    <row r="82" spans="2:25" ht="23.45" customHeight="1">
      <c r="B82" s="222" t="s">
        <v>354</v>
      </c>
      <c r="C82" s="223"/>
      <c r="D82" s="223"/>
      <c r="E82" s="223"/>
      <c r="F82" s="223"/>
      <c r="G82" s="223"/>
      <c r="H82" s="223"/>
      <c r="I82" s="223"/>
      <c r="J82" s="223"/>
      <c r="K82" s="223"/>
      <c r="L82" s="223"/>
      <c r="M82" s="224"/>
      <c r="O82" s="70" t="str">
        <f>IF($AA$80=0,"",IF((O80-O78)/$AA$80&gt;0.083,"True","False"))</f>
        <v>True</v>
      </c>
      <c r="Q82" s="70" t="str">
        <f>IF($AA$80=0,"",IF((Q80-Q78)/$AA$80&gt;0.083,"True","False"))</f>
        <v>True</v>
      </c>
      <c r="S82" s="70" t="str">
        <f>IF($AA$80=0,"",IF((S80-S78)/$AA$80&gt;0.083,"True","False"))</f>
        <v>True</v>
      </c>
      <c r="U82" s="70" t="str">
        <f>IF($AA$80=0,"",IF((U80-U78)/$AA$80&gt;0.083,"True","False"))</f>
        <v>True</v>
      </c>
      <c r="W82" s="70" t="str">
        <f>IF($AA$80=0,"",IF((W80-W78)/$AA$80&gt;0.083,"True","False"))</f>
        <v>True</v>
      </c>
      <c r="Y82" s="70" t="str">
        <f>IF($AA$80=0,"",IF((Y80-Y78)/$AA$80&gt;0.083,"True","False"))</f>
        <v>True</v>
      </c>
    </row>
    <row r="101" spans="2:7">
      <c r="B101" s="1" t="s">
        <v>20</v>
      </c>
      <c r="C101"/>
      <c r="D101" s="1" t="s">
        <v>22</v>
      </c>
      <c r="E101"/>
      <c r="F101"/>
      <c r="G101"/>
    </row>
    <row r="102" spans="2:7">
      <c r="B102" t="s">
        <v>296</v>
      </c>
      <c r="C102"/>
      <c r="D102" t="s">
        <v>23</v>
      </c>
      <c r="E102"/>
      <c r="F102"/>
      <c r="G102"/>
    </row>
    <row r="103" spans="2:7">
      <c r="B103" t="s">
        <v>297</v>
      </c>
      <c r="C103"/>
      <c r="D103" t="s">
        <v>24</v>
      </c>
      <c r="E103"/>
      <c r="F103"/>
      <c r="G103"/>
    </row>
    <row r="104" spans="2:7">
      <c r="B104"/>
      <c r="C104"/>
      <c r="D104" t="s">
        <v>298</v>
      </c>
      <c r="E104"/>
      <c r="F104"/>
      <c r="G104"/>
    </row>
    <row r="105" spans="2:7">
      <c r="B105" s="1" t="s">
        <v>426</v>
      </c>
      <c r="C105"/>
      <c r="D105"/>
      <c r="E105"/>
      <c r="F105"/>
      <c r="G105"/>
    </row>
    <row r="106" spans="2:7">
      <c r="B106" s="123" t="s">
        <v>427</v>
      </c>
      <c r="D106" s="124"/>
    </row>
    <row r="107" spans="2:7">
      <c r="B107" s="123" t="s">
        <v>269</v>
      </c>
      <c r="D107" s="124"/>
    </row>
    <row r="108" spans="2:7">
      <c r="B108" s="123" t="s">
        <v>263</v>
      </c>
      <c r="D108" s="124"/>
    </row>
    <row r="109" spans="2:7">
      <c r="B109" s="123" t="s">
        <v>262</v>
      </c>
      <c r="D109" s="124"/>
    </row>
    <row r="110" spans="2:7">
      <c r="B110" s="123" t="s">
        <v>424</v>
      </c>
      <c r="D110" s="124"/>
    </row>
    <row r="111" spans="2:7">
      <c r="B111" s="123" t="s">
        <v>438</v>
      </c>
      <c r="D111" s="124"/>
    </row>
    <row r="112" spans="2:7">
      <c r="B112" s="123" t="s">
        <v>271</v>
      </c>
      <c r="D112" s="124"/>
    </row>
    <row r="113" spans="2:4">
      <c r="B113" s="123" t="s">
        <v>420</v>
      </c>
      <c r="D113" s="124"/>
    </row>
    <row r="114" spans="2:4">
      <c r="B114" s="123" t="s">
        <v>423</v>
      </c>
      <c r="D114" s="124"/>
    </row>
    <row r="115" spans="2:4">
      <c r="B115" s="123" t="s">
        <v>416</v>
      </c>
      <c r="D115" s="124"/>
    </row>
    <row r="116" spans="2:4">
      <c r="B116" s="123" t="s">
        <v>437</v>
      </c>
      <c r="D116" s="124"/>
    </row>
    <row r="117" spans="2:4">
      <c r="B117" s="123" t="s">
        <v>112</v>
      </c>
      <c r="D117" s="124"/>
    </row>
    <row r="118" spans="2:4">
      <c r="B118" s="123" t="s">
        <v>439</v>
      </c>
      <c r="D118" s="124"/>
    </row>
    <row r="119" spans="2:4">
      <c r="B119" s="123" t="s">
        <v>428</v>
      </c>
      <c r="D119" s="124"/>
    </row>
    <row r="120" spans="2:4">
      <c r="B120" s="123" t="s">
        <v>422</v>
      </c>
      <c r="D120" s="124"/>
    </row>
    <row r="121" spans="2:4">
      <c r="B121" s="123" t="s">
        <v>425</v>
      </c>
      <c r="D121" s="124"/>
    </row>
    <row r="122" spans="2:4">
      <c r="B122" s="123" t="s">
        <v>421</v>
      </c>
      <c r="D122" s="124"/>
    </row>
    <row r="123" spans="2:4">
      <c r="B123" s="9" t="s">
        <v>448</v>
      </c>
      <c r="D123" s="6"/>
    </row>
    <row r="124" spans="2:4">
      <c r="D124" s="6"/>
    </row>
    <row r="125" spans="2:4">
      <c r="D125" s="6"/>
    </row>
    <row r="126" spans="2:4">
      <c r="B126" s="81" t="s">
        <v>417</v>
      </c>
      <c r="D126" s="6"/>
    </row>
    <row r="127" spans="2:4">
      <c r="B127" s="9" t="s">
        <v>415</v>
      </c>
      <c r="D127" s="125"/>
    </row>
    <row r="128" spans="2:4">
      <c r="B128" s="9" t="s">
        <v>418</v>
      </c>
      <c r="D128" s="124"/>
    </row>
    <row r="129" spans="2:4">
      <c r="B129" s="9" t="s">
        <v>450</v>
      </c>
      <c r="D129" s="124"/>
    </row>
    <row r="130" spans="2:4">
      <c r="B130" s="9" t="s">
        <v>266</v>
      </c>
      <c r="D130" s="124"/>
    </row>
    <row r="131" spans="2:4">
      <c r="B131" s="9" t="s">
        <v>295</v>
      </c>
      <c r="D131" s="124"/>
    </row>
    <row r="132" spans="2:4">
      <c r="B132" s="9" t="s">
        <v>428</v>
      </c>
      <c r="D132" s="124"/>
    </row>
    <row r="133" spans="2:4">
      <c r="B133" s="9" t="s">
        <v>419</v>
      </c>
      <c r="D133" s="124"/>
    </row>
    <row r="134" spans="2:4">
      <c r="B134" s="9" t="s">
        <v>448</v>
      </c>
      <c r="D134" s="7"/>
    </row>
    <row r="135" spans="2:4">
      <c r="B135" s="9" t="s">
        <v>449</v>
      </c>
      <c r="D135" s="124"/>
    </row>
    <row r="136" spans="2:4">
      <c r="B136" s="9" t="s">
        <v>429</v>
      </c>
      <c r="D136" s="124"/>
    </row>
    <row r="137" spans="2:4">
      <c r="B137" s="9" t="s">
        <v>264</v>
      </c>
      <c r="D137" s="124"/>
    </row>
    <row r="138" spans="2:4">
      <c r="B138" s="3" t="s">
        <v>572</v>
      </c>
      <c r="D138" s="124"/>
    </row>
  </sheetData>
  <sheetProtection password="F265" sheet="1" objects="1" scenarios="1" formatCells="0" insertColumns="0" insertRows="0" insertHyperlinks="0" deleteColumns="0" deleteRows="0" sort="0" autoFilter="0"/>
  <dataConsolidate/>
  <mergeCells count="40">
    <mergeCell ref="B82:M82"/>
    <mergeCell ref="M14:M15"/>
    <mergeCell ref="B16:B46"/>
    <mergeCell ref="B49:B57"/>
    <mergeCell ref="B58:M58"/>
    <mergeCell ref="B60:B75"/>
    <mergeCell ref="D60:M75"/>
    <mergeCell ref="G14:G15"/>
    <mergeCell ref="H14:H15"/>
    <mergeCell ref="I14:I15"/>
    <mergeCell ref="J14:J15"/>
    <mergeCell ref="K14:K15"/>
    <mergeCell ref="L14:L15"/>
    <mergeCell ref="X13:Y14"/>
    <mergeCell ref="Z13:AA14"/>
    <mergeCell ref="B76:M76"/>
    <mergeCell ref="B78:M78"/>
    <mergeCell ref="B80:M80"/>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B2:E2"/>
    <mergeCell ref="B3:L3"/>
    <mergeCell ref="C4:L4"/>
    <mergeCell ref="M4:V4"/>
    <mergeCell ref="C5:L5"/>
    <mergeCell ref="M5:V5"/>
  </mergeCells>
  <conditionalFormatting sqref="O82 Q82 S82 U82 W82 Y82">
    <cfRule type="containsText" dxfId="15" priority="1" operator="containsText" text="TRUE">
      <formula>NOT(ISERROR(SEARCH("TRUE",O82)))</formula>
    </cfRule>
    <cfRule type="containsText" dxfId="14" priority="2" operator="containsText" text="FALSE">
      <formula>NOT(ISERROR(SEARCH("FALSE",O82)))</formula>
    </cfRule>
  </conditionalFormatting>
  <dataValidations count="26">
    <dataValidation allowBlank="1" showInputMessage="1" showErrorMessage="1" promptTitle="Criteria" prompt="Automatic summation of total 2015-2020 budget by Program." sqref="Z15"/>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additional annual funding requirements to acheive Target Gap" sqref="Y78 W78 S78 O78 Q78 U78"/>
    <dataValidation allowBlank="1" showInputMessage="1" showErrorMessage="1" promptTitle="Criteria" prompt="Input annual Target Gap" sqref="X78 V78 R78 N78 P78 T78"/>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dicate segment(s) targetted by Program" sqref="G12:M13"/>
    <dataValidation type="list" allowBlank="1" showInputMessage="1" showErrorMessage="1" sqref="G59:M59 D59">
      <formula1>$B$102:$B$103</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S82 U82 W82 Y82 O82 Q82"/>
    <dataValidation type="list" allowBlank="1" showInputMessage="1" showErrorMessage="1" sqref="G16:M46 G49:M57">
      <formula1>$B$102:$B$102</formula1>
    </dataValidation>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Select Program Name for each Approved Province Wide Program." sqref="C12:C15"/>
    <dataValidation allowBlank="1" showInputMessage="1" showErrorMessage="1" promptTitle="Critera" prompt="Input programs by funding mechanism (Full Cost Recovery and Pay for Performance)" sqref="B12:B15"/>
    <dataValidation type="list" allowBlank="1" showInputMessage="1" showErrorMessage="1" sqref="C59 C50:C57">
      <formula1>$B$106:$B$124</formula1>
    </dataValidation>
    <dataValidation type="list" allowBlank="1" showInputMessage="1" showErrorMessage="1" sqref="E59">
      <formula1>#REF!</formula1>
    </dataValidation>
    <dataValidation allowBlank="1" showInputMessage="1" showErrorMessage="1" promptTitle="Criteria" prompt="For projects to be completed in 2015, yet funded from the 2011-2014 (and 2015 of 2011-2014 Master CDM Agreement) CDM Framework" sqref="B60:B75"/>
    <dataValidation allowBlank="1" showInputMessage="1" showErrorMessage="1" promptTitle="Criteria" prompt="As per the CDM Plan Submission and Review Criteria Rules, a minimum incremental annual savings of 8.3% of total 2020 savings target is to be achieved in any year." sqref="B82:M82"/>
    <dataValidation type="list" allowBlank="1" showInputMessage="1" showErrorMessage="1" sqref="C16:C46 C49">
      <formula1>$B$127:$B$139</formula1>
    </dataValidation>
    <dataValidation type="list" allowBlank="1" showInputMessage="1" showErrorMessage="1" promptTitle="Criteria" prompt="Select Program Name for each 2011-2014/15 Tier 1 Program for which projects will be completed in 2015." sqref="C60:C75">
      <formula1>$B$106:$B$123</formula1>
    </dataValidation>
    <dataValidation allowBlank="1" showInputMessage="1" showErrorMessage="1" promptTitle="Criteria" prompt="Input total CDM Plan Target Gap" sqref="AA78"/>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topLeftCell="A16" zoomScale="60" zoomScaleNormal="60" workbookViewId="0">
      <selection activeCell="C21" sqref="C21"/>
    </sheetView>
  </sheetViews>
  <sheetFormatPr defaultColWidth="9.140625" defaultRowHeight="1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5" width="15.7109375" style="3" customWidth="1"/>
    <col min="26" max="26" width="21.28515625" style="3" customWidth="1"/>
    <col min="27" max="27" width="19.28515625" style="3" customWidth="1"/>
    <col min="28" max="16384" width="9.140625" style="3"/>
  </cols>
  <sheetData>
    <row r="1" spans="1:27" ht="23.25">
      <c r="A1" s="4" t="s">
        <v>391</v>
      </c>
      <c r="B1" s="4" t="s">
        <v>385</v>
      </c>
    </row>
    <row r="2" spans="1:27" ht="17.45" customHeight="1">
      <c r="A2" s="100"/>
      <c r="B2" s="284"/>
      <c r="C2" s="284"/>
      <c r="D2" s="284"/>
      <c r="E2" s="284"/>
      <c r="F2" s="101"/>
      <c r="G2" s="119"/>
      <c r="H2" s="103"/>
      <c r="I2" s="103"/>
      <c r="J2" s="103"/>
      <c r="K2" s="103"/>
      <c r="L2" s="103"/>
      <c r="M2" s="103"/>
      <c r="N2" s="100"/>
      <c r="O2" s="100"/>
      <c r="P2" s="100"/>
      <c r="Q2" s="100"/>
      <c r="R2" s="100"/>
      <c r="S2" s="100"/>
      <c r="T2" s="100"/>
      <c r="U2" s="100"/>
      <c r="V2" s="100"/>
      <c r="W2" s="100"/>
      <c r="X2" s="100"/>
      <c r="Y2" s="100"/>
      <c r="Z2" s="100"/>
      <c r="AA2" s="100"/>
    </row>
    <row r="3" spans="1:27" ht="21.6" customHeight="1">
      <c r="A3" s="100"/>
      <c r="B3" s="285" t="s">
        <v>305</v>
      </c>
      <c r="C3" s="286"/>
      <c r="D3" s="286"/>
      <c r="E3" s="286"/>
      <c r="F3" s="286"/>
      <c r="G3" s="286"/>
      <c r="H3" s="286"/>
      <c r="I3" s="286"/>
      <c r="J3" s="286"/>
      <c r="K3" s="286"/>
      <c r="L3" s="287"/>
      <c r="M3" s="100"/>
      <c r="N3" s="100"/>
      <c r="O3" s="100"/>
      <c r="P3" s="100"/>
      <c r="Q3" s="100"/>
      <c r="R3" s="100"/>
      <c r="S3" s="100"/>
      <c r="T3" s="100"/>
      <c r="U3" s="100"/>
      <c r="V3" s="100"/>
      <c r="W3" s="100"/>
      <c r="X3" s="100"/>
      <c r="Y3" s="100"/>
      <c r="Z3" s="100"/>
      <c r="AA3" s="100"/>
    </row>
    <row r="4" spans="1:27" ht="27.6" customHeight="1">
      <c r="A4" s="100"/>
      <c r="B4" s="104" t="s">
        <v>323</v>
      </c>
      <c r="C4" s="288" t="s">
        <v>384</v>
      </c>
      <c r="D4" s="289"/>
      <c r="E4" s="289"/>
      <c r="F4" s="289"/>
      <c r="G4" s="289"/>
      <c r="H4" s="289"/>
      <c r="I4" s="289"/>
      <c r="J4" s="289"/>
      <c r="K4" s="289"/>
      <c r="L4" s="290"/>
      <c r="M4" s="291"/>
      <c r="N4" s="292"/>
      <c r="O4" s="292"/>
      <c r="P4" s="292"/>
      <c r="Q4" s="292"/>
      <c r="R4" s="292"/>
      <c r="S4" s="292"/>
      <c r="T4" s="292"/>
      <c r="U4" s="292"/>
      <c r="V4" s="292"/>
      <c r="W4" s="100"/>
      <c r="X4" s="100"/>
      <c r="Y4" s="100"/>
      <c r="Z4" s="100"/>
      <c r="AA4" s="100"/>
    </row>
    <row r="5" spans="1:27" ht="43.9" customHeight="1">
      <c r="A5" s="100"/>
      <c r="B5" s="104" t="s">
        <v>324</v>
      </c>
      <c r="C5" s="289" t="s">
        <v>386</v>
      </c>
      <c r="D5" s="289"/>
      <c r="E5" s="289"/>
      <c r="F5" s="289"/>
      <c r="G5" s="289"/>
      <c r="H5" s="289"/>
      <c r="I5" s="289"/>
      <c r="J5" s="289"/>
      <c r="K5" s="289"/>
      <c r="L5" s="290"/>
      <c r="M5" s="291"/>
      <c r="N5" s="292"/>
      <c r="O5" s="292"/>
      <c r="P5" s="292"/>
      <c r="Q5" s="292"/>
      <c r="R5" s="292"/>
      <c r="S5" s="292"/>
      <c r="T5" s="292"/>
      <c r="U5" s="292"/>
      <c r="V5" s="292"/>
      <c r="W5" s="100"/>
      <c r="X5" s="100"/>
      <c r="Y5" s="100"/>
      <c r="Z5" s="100"/>
      <c r="AA5" s="100"/>
    </row>
    <row r="6" spans="1:27" ht="55.9" customHeight="1">
      <c r="A6" s="100"/>
      <c r="B6" s="105" t="s">
        <v>325</v>
      </c>
      <c r="C6" s="260" t="s">
        <v>387</v>
      </c>
      <c r="D6" s="261"/>
      <c r="E6" s="261"/>
      <c r="F6" s="261"/>
      <c r="G6" s="261"/>
      <c r="H6" s="261"/>
      <c r="I6" s="261"/>
      <c r="J6" s="261"/>
      <c r="K6" s="261"/>
      <c r="L6" s="262"/>
      <c r="M6" s="263"/>
      <c r="N6" s="264"/>
      <c r="O6" s="264"/>
      <c r="P6" s="264"/>
      <c r="Q6" s="264"/>
      <c r="R6" s="264"/>
      <c r="S6" s="264"/>
      <c r="T6" s="264"/>
      <c r="U6" s="264"/>
      <c r="V6" s="264"/>
      <c r="W6" s="100"/>
      <c r="X6" s="100"/>
      <c r="Y6" s="100"/>
      <c r="Z6" s="100"/>
      <c r="AA6" s="100"/>
    </row>
    <row r="7" spans="1:27" ht="41.45" customHeight="1">
      <c r="A7" s="100"/>
      <c r="B7" s="105" t="s">
        <v>337</v>
      </c>
      <c r="C7" s="265" t="s">
        <v>504</v>
      </c>
      <c r="D7" s="266"/>
      <c r="E7" s="266"/>
      <c r="F7" s="266"/>
      <c r="G7" s="266"/>
      <c r="H7" s="266"/>
      <c r="I7" s="266"/>
      <c r="J7" s="266"/>
      <c r="K7" s="266"/>
      <c r="L7" s="267"/>
      <c r="M7" s="120"/>
      <c r="N7" s="121"/>
      <c r="O7" s="121"/>
      <c r="P7" s="121"/>
      <c r="Q7" s="121"/>
      <c r="R7" s="121"/>
      <c r="S7" s="121"/>
      <c r="T7" s="121"/>
      <c r="U7" s="121"/>
      <c r="V7" s="121"/>
      <c r="W7" s="100"/>
      <c r="X7" s="100"/>
      <c r="Y7" s="100"/>
      <c r="Z7" s="100"/>
      <c r="AA7" s="100"/>
    </row>
    <row r="8" spans="1:27">
      <c r="A8" s="100"/>
      <c r="B8" s="100"/>
      <c r="C8" s="100"/>
      <c r="D8" s="100"/>
      <c r="E8" s="100"/>
      <c r="F8" s="100"/>
      <c r="G8" s="108"/>
      <c r="H8" s="100"/>
      <c r="I8" s="100"/>
      <c r="J8" s="100"/>
      <c r="K8" s="100"/>
      <c r="L8" s="100"/>
      <c r="M8" s="100"/>
      <c r="N8" s="100"/>
      <c r="O8" s="100"/>
      <c r="P8" s="100"/>
      <c r="Q8" s="100"/>
      <c r="R8" s="100"/>
      <c r="S8" s="100"/>
      <c r="T8" s="100"/>
      <c r="U8" s="100"/>
      <c r="V8" s="100"/>
      <c r="W8" s="100"/>
      <c r="X8" s="100"/>
      <c r="Y8" s="100"/>
      <c r="Z8" s="100"/>
      <c r="AA8" s="100"/>
    </row>
    <row r="9" spans="1:27" ht="18.75">
      <c r="A9" s="100"/>
      <c r="B9" s="104" t="s">
        <v>440</v>
      </c>
      <c r="C9" s="78" t="str">
        <f>IF('A. General Information'!F13="","",'A. General Information'!F13)</f>
        <v>Orangeville Hydro Limited</v>
      </c>
      <c r="D9" s="109"/>
      <c r="E9" s="100"/>
      <c r="F9" s="100"/>
      <c r="G9" s="108"/>
      <c r="H9" s="100"/>
      <c r="I9" s="100"/>
      <c r="J9" s="100"/>
      <c r="K9" s="100"/>
      <c r="L9" s="100"/>
      <c r="M9" s="100"/>
      <c r="N9" s="100"/>
      <c r="O9" s="100"/>
      <c r="P9" s="100"/>
      <c r="Q9" s="100"/>
      <c r="R9" s="100"/>
      <c r="S9" s="100"/>
      <c r="T9" s="100"/>
      <c r="U9" s="100"/>
      <c r="V9" s="100"/>
      <c r="W9" s="100"/>
      <c r="X9" s="100"/>
      <c r="Y9" s="100"/>
      <c r="Z9" s="100"/>
      <c r="AA9" s="100"/>
    </row>
    <row r="10" spans="1:27">
      <c r="A10" s="100"/>
      <c r="B10" s="100"/>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row>
    <row r="11" spans="1:27" ht="25.15" customHeight="1">
      <c r="A11" s="100"/>
      <c r="B11" s="268" t="s">
        <v>306</v>
      </c>
      <c r="C11" s="269"/>
      <c r="D11" s="269"/>
      <c r="E11" s="269"/>
      <c r="F11" s="269"/>
      <c r="G11" s="269"/>
      <c r="H11" s="269"/>
      <c r="I11" s="269"/>
      <c r="J11" s="269"/>
      <c r="K11" s="269"/>
      <c r="L11" s="269"/>
      <c r="M11" s="269"/>
      <c r="N11" s="269"/>
      <c r="O11" s="269"/>
      <c r="P11" s="269"/>
      <c r="Q11" s="269"/>
      <c r="R11" s="269"/>
      <c r="S11" s="269"/>
      <c r="T11" s="269"/>
      <c r="U11" s="269"/>
      <c r="V11" s="269"/>
      <c r="W11" s="269"/>
      <c r="X11" s="269"/>
      <c r="Y11" s="269"/>
      <c r="Z11" s="269"/>
      <c r="AA11" s="269"/>
    </row>
    <row r="12" spans="1:27" ht="34.15" customHeight="1">
      <c r="A12" s="100"/>
      <c r="B12" s="270" t="s">
        <v>10</v>
      </c>
      <c r="C12" s="273" t="s">
        <v>495</v>
      </c>
      <c r="D12" s="273" t="s">
        <v>496</v>
      </c>
      <c r="E12" s="273" t="s">
        <v>497</v>
      </c>
      <c r="F12" s="273" t="s">
        <v>451</v>
      </c>
      <c r="G12" s="270" t="s">
        <v>356</v>
      </c>
      <c r="H12" s="276"/>
      <c r="I12" s="276"/>
      <c r="J12" s="276"/>
      <c r="K12" s="276"/>
      <c r="L12" s="276"/>
      <c r="M12" s="277"/>
      <c r="N12" s="280" t="s">
        <v>388</v>
      </c>
      <c r="O12" s="281"/>
      <c r="P12" s="281"/>
      <c r="Q12" s="281"/>
      <c r="R12" s="281"/>
      <c r="S12" s="281"/>
      <c r="T12" s="281"/>
      <c r="U12" s="281"/>
      <c r="V12" s="281"/>
      <c r="W12" s="281"/>
      <c r="X12" s="281"/>
      <c r="Y12" s="281"/>
      <c r="Z12" s="281"/>
      <c r="AA12" s="281"/>
    </row>
    <row r="13" spans="1:27" ht="67.900000000000006" customHeight="1">
      <c r="A13" s="100"/>
      <c r="B13" s="271"/>
      <c r="C13" s="274"/>
      <c r="D13" s="274"/>
      <c r="E13" s="274"/>
      <c r="F13" s="274"/>
      <c r="G13" s="272"/>
      <c r="H13" s="278"/>
      <c r="I13" s="278"/>
      <c r="J13" s="278"/>
      <c r="K13" s="278"/>
      <c r="L13" s="278"/>
      <c r="M13" s="279"/>
      <c r="N13" s="227">
        <v>2015</v>
      </c>
      <c r="O13" s="228"/>
      <c r="P13" s="282">
        <v>2016</v>
      </c>
      <c r="Q13" s="282"/>
      <c r="R13" s="227">
        <v>2017</v>
      </c>
      <c r="S13" s="228"/>
      <c r="T13" s="227">
        <v>2018</v>
      </c>
      <c r="U13" s="228"/>
      <c r="V13" s="227">
        <v>2019</v>
      </c>
      <c r="W13" s="228"/>
      <c r="X13" s="227">
        <v>2020</v>
      </c>
      <c r="Y13" s="228"/>
      <c r="Z13" s="231" t="s">
        <v>19</v>
      </c>
      <c r="AA13" s="232"/>
    </row>
    <row r="14" spans="1:27" ht="42" customHeight="1">
      <c r="A14" s="100"/>
      <c r="B14" s="271"/>
      <c r="C14" s="274"/>
      <c r="D14" s="274"/>
      <c r="E14" s="274"/>
      <c r="F14" s="274"/>
      <c r="G14" s="247" t="s">
        <v>12</v>
      </c>
      <c r="H14" s="249" t="s">
        <v>13</v>
      </c>
      <c r="I14" s="247" t="s">
        <v>14</v>
      </c>
      <c r="J14" s="225" t="s">
        <v>353</v>
      </c>
      <c r="K14" s="225" t="s">
        <v>16</v>
      </c>
      <c r="L14" s="225" t="s">
        <v>351</v>
      </c>
      <c r="M14" s="225" t="s">
        <v>17</v>
      </c>
      <c r="N14" s="229"/>
      <c r="O14" s="230"/>
      <c r="P14" s="283"/>
      <c r="Q14" s="283"/>
      <c r="R14" s="229"/>
      <c r="S14" s="230"/>
      <c r="T14" s="229"/>
      <c r="U14" s="230"/>
      <c r="V14" s="229"/>
      <c r="W14" s="230"/>
      <c r="X14" s="229"/>
      <c r="Y14" s="230"/>
      <c r="Z14" s="233"/>
      <c r="AA14" s="234"/>
    </row>
    <row r="15" spans="1:27" ht="78" customHeight="1">
      <c r="A15" s="100"/>
      <c r="B15" s="272"/>
      <c r="C15" s="275"/>
      <c r="D15" s="275"/>
      <c r="E15" s="275"/>
      <c r="F15" s="275"/>
      <c r="G15" s="248"/>
      <c r="H15" s="250"/>
      <c r="I15" s="248"/>
      <c r="J15" s="226"/>
      <c r="K15" s="226"/>
      <c r="L15" s="226"/>
      <c r="M15" s="226"/>
      <c r="N15" s="110" t="s">
        <v>326</v>
      </c>
      <c r="O15" s="110" t="s">
        <v>307</v>
      </c>
      <c r="P15" s="110" t="s">
        <v>326</v>
      </c>
      <c r="Q15" s="110" t="s">
        <v>307</v>
      </c>
      <c r="R15" s="110" t="s">
        <v>326</v>
      </c>
      <c r="S15" s="110" t="s">
        <v>307</v>
      </c>
      <c r="T15" s="110" t="s">
        <v>326</v>
      </c>
      <c r="U15" s="110" t="s">
        <v>307</v>
      </c>
      <c r="V15" s="110" t="s">
        <v>326</v>
      </c>
      <c r="W15" s="110" t="s">
        <v>307</v>
      </c>
      <c r="X15" s="110" t="s">
        <v>326</v>
      </c>
      <c r="Y15" s="110" t="s">
        <v>307</v>
      </c>
      <c r="Z15" s="110" t="s">
        <v>389</v>
      </c>
      <c r="AA15" s="110" t="s">
        <v>312</v>
      </c>
    </row>
    <row r="16" spans="1:27" ht="14.45" customHeight="1">
      <c r="B16" s="238" t="s">
        <v>300</v>
      </c>
      <c r="C16" s="16" t="s">
        <v>429</v>
      </c>
      <c r="D16" s="55"/>
      <c r="E16" s="55"/>
      <c r="F16" s="117">
        <v>42370</v>
      </c>
      <c r="G16" s="48" t="s">
        <v>296</v>
      </c>
      <c r="H16" s="48"/>
      <c r="I16" s="48"/>
      <c r="J16" s="48"/>
      <c r="K16" s="48"/>
      <c r="L16" s="48"/>
      <c r="M16" s="48"/>
      <c r="N16" s="63"/>
      <c r="O16" s="64"/>
      <c r="P16" s="63">
        <v>68097.531986531991</v>
      </c>
      <c r="Q16" s="64">
        <v>40.078006655556166</v>
      </c>
      <c r="R16" s="63">
        <v>54174.709764309766</v>
      </c>
      <c r="S16" s="64">
        <v>14.550390564047238</v>
      </c>
      <c r="T16" s="63">
        <v>54200.642875420875</v>
      </c>
      <c r="U16" s="64">
        <v>14.550390564047238</v>
      </c>
      <c r="V16" s="63">
        <v>50717.353979865322</v>
      </c>
      <c r="W16" s="64">
        <v>13.580364526444088</v>
      </c>
      <c r="X16" s="63">
        <v>52745.199750776432</v>
      </c>
      <c r="Y16" s="64">
        <v>13.580364526444088</v>
      </c>
      <c r="Z16" s="60">
        <f>IF(SUM(N16,P16,R16,T16,V16,X16)=0,"",SUM(N16,P16,R16,T16,V16,X16))</f>
        <v>279935.43835690443</v>
      </c>
      <c r="AA16" s="66">
        <f>Q16+S16+U16+W16+Y16</f>
        <v>96.339516836538806</v>
      </c>
    </row>
    <row r="17" spans="2:27" ht="14.45" customHeight="1">
      <c r="B17" s="239"/>
      <c r="C17" s="16" t="s">
        <v>448</v>
      </c>
      <c r="D17" s="55"/>
      <c r="E17" s="55"/>
      <c r="F17" s="117">
        <v>42370</v>
      </c>
      <c r="G17" s="48" t="s">
        <v>296</v>
      </c>
      <c r="H17" s="48"/>
      <c r="I17" s="48"/>
      <c r="J17" s="48"/>
      <c r="K17" s="48"/>
      <c r="L17" s="48"/>
      <c r="M17" s="48"/>
      <c r="N17" s="63"/>
      <c r="O17" s="64"/>
      <c r="P17" s="63">
        <v>32987.582491582492</v>
      </c>
      <c r="Q17" s="64">
        <v>92.671977078514402</v>
      </c>
      <c r="R17" s="63">
        <v>33771.08148148148</v>
      </c>
      <c r="S17" s="64">
        <v>97.429214082253154</v>
      </c>
      <c r="T17" s="63">
        <v>33874.859380471382</v>
      </c>
      <c r="U17" s="64">
        <v>97.429214082253154</v>
      </c>
      <c r="V17" s="63">
        <v>35256.20379824916</v>
      </c>
      <c r="W17" s="64">
        <v>102.18645108599193</v>
      </c>
      <c r="X17" s="63">
        <v>37066.253548560271</v>
      </c>
      <c r="Y17" s="64">
        <v>108.38968808973073</v>
      </c>
      <c r="Z17" s="60">
        <f t="shared" ref="Z17:Z46" si="0">IF(SUM(N17,P17,R17,T17,V17,X17)=0,"",SUM(N17,P17,R17,T17,V17,X17))</f>
        <v>172955.98070034478</v>
      </c>
      <c r="AA17" s="66">
        <f t="shared" ref="AA17:AA25" si="1">Q17+S17+U17+W17+Y17</f>
        <v>498.1065444187434</v>
      </c>
    </row>
    <row r="18" spans="2:27" ht="28.5">
      <c r="B18" s="239"/>
      <c r="C18" s="16" t="s">
        <v>449</v>
      </c>
      <c r="D18" s="55"/>
      <c r="E18" s="55"/>
      <c r="F18" s="117">
        <v>42370</v>
      </c>
      <c r="G18" s="48" t="s">
        <v>296</v>
      </c>
      <c r="H18" s="48"/>
      <c r="I18" s="48"/>
      <c r="J18" s="48"/>
      <c r="K18" s="48"/>
      <c r="L18" s="48"/>
      <c r="M18" s="48"/>
      <c r="N18" s="63"/>
      <c r="O18" s="64"/>
      <c r="P18" s="63">
        <v>4759.7003367003363</v>
      </c>
      <c r="Q18" s="64">
        <v>3.6784349814438202</v>
      </c>
      <c r="R18" s="63">
        <v>4513.7225589225582</v>
      </c>
      <c r="S18" s="64">
        <v>3.6784349814438202</v>
      </c>
      <c r="T18" s="63">
        <v>4565.588781144781</v>
      </c>
      <c r="U18" s="64">
        <v>3.6784349814438202</v>
      </c>
      <c r="V18" s="63">
        <v>6119.0109900336702</v>
      </c>
      <c r="W18" s="64">
        <v>7.3568699628876404</v>
      </c>
      <c r="X18" s="63">
        <v>6174.0358651892257</v>
      </c>
      <c r="Y18" s="64">
        <v>7.3568699628876404</v>
      </c>
      <c r="Z18" s="60">
        <f t="shared" si="0"/>
        <v>26132.058531990573</v>
      </c>
      <c r="AA18" s="66">
        <f t="shared" si="1"/>
        <v>25.74904487010674</v>
      </c>
    </row>
    <row r="19" spans="2:27">
      <c r="B19" s="239"/>
      <c r="C19" s="16" t="s">
        <v>295</v>
      </c>
      <c r="D19" s="55"/>
      <c r="E19" s="55"/>
      <c r="F19" s="117">
        <v>42370</v>
      </c>
      <c r="G19" s="48"/>
      <c r="H19" s="48" t="s">
        <v>296</v>
      </c>
      <c r="I19" s="48"/>
      <c r="J19" s="48"/>
      <c r="K19" s="48"/>
      <c r="L19" s="48"/>
      <c r="M19" s="48"/>
      <c r="N19" s="63"/>
      <c r="O19" s="64"/>
      <c r="P19" s="63">
        <v>13603.777777777777</v>
      </c>
      <c r="Q19" s="64">
        <v>7.8439508333084804</v>
      </c>
      <c r="R19" s="63">
        <v>11143.31111111111</v>
      </c>
      <c r="S19" s="64">
        <v>7.8439508333084804</v>
      </c>
      <c r="T19" s="63">
        <v>11221.110444444445</v>
      </c>
      <c r="U19" s="64">
        <v>7.8439508333084804</v>
      </c>
      <c r="V19" s="63">
        <v>11301.243757777778</v>
      </c>
      <c r="W19" s="64">
        <v>7.8439508333084804</v>
      </c>
      <c r="X19" s="63">
        <v>11383.781070511111</v>
      </c>
      <c r="Y19" s="64">
        <v>7.8439508333084804</v>
      </c>
      <c r="Z19" s="60">
        <f t="shared" si="0"/>
        <v>58653.224161622224</v>
      </c>
      <c r="AA19" s="66">
        <f t="shared" si="1"/>
        <v>39.219754166542401</v>
      </c>
    </row>
    <row r="20" spans="2:27">
      <c r="B20" s="239"/>
      <c r="C20" s="16" t="s">
        <v>264</v>
      </c>
      <c r="D20" s="55"/>
      <c r="E20" s="55"/>
      <c r="F20" s="117">
        <v>42370</v>
      </c>
      <c r="G20" s="48"/>
      <c r="H20" s="48"/>
      <c r="I20" s="48" t="s">
        <v>296</v>
      </c>
      <c r="J20" s="48" t="s">
        <v>296</v>
      </c>
      <c r="K20" s="48" t="s">
        <v>296</v>
      </c>
      <c r="L20" s="48" t="s">
        <v>296</v>
      </c>
      <c r="M20" s="48" t="s">
        <v>296</v>
      </c>
      <c r="N20" s="63"/>
      <c r="O20" s="64"/>
      <c r="P20" s="63">
        <v>189596.02350168349</v>
      </c>
      <c r="Q20" s="64">
        <v>849.47978799999999</v>
      </c>
      <c r="R20" s="63">
        <v>189084.13461279462</v>
      </c>
      <c r="S20" s="64">
        <v>859.69856099999993</v>
      </c>
      <c r="T20" s="63">
        <v>196215</v>
      </c>
      <c r="U20" s="64">
        <v>827.32331199999987</v>
      </c>
      <c r="V20" s="63">
        <v>205416.39676835015</v>
      </c>
      <c r="W20" s="64">
        <v>839.954702</v>
      </c>
      <c r="X20" s="63">
        <v>176785.50114412795</v>
      </c>
      <c r="Y20" s="64">
        <v>741.91400099999998</v>
      </c>
      <c r="Z20" s="60">
        <f t="shared" si="0"/>
        <v>957097.05602695618</v>
      </c>
      <c r="AA20" s="66">
        <f t="shared" si="1"/>
        <v>4118.3703639999994</v>
      </c>
    </row>
    <row r="21" spans="2:27">
      <c r="B21" s="239"/>
      <c r="C21" s="16" t="s">
        <v>572</v>
      </c>
      <c r="D21" s="55"/>
      <c r="E21" s="55"/>
      <c r="F21" s="117">
        <v>42370</v>
      </c>
      <c r="G21" s="48"/>
      <c r="H21" s="48"/>
      <c r="I21" s="48" t="s">
        <v>296</v>
      </c>
      <c r="J21" s="48"/>
      <c r="K21" s="48"/>
      <c r="L21" s="48"/>
      <c r="M21" s="48"/>
      <c r="N21" s="63"/>
      <c r="O21" s="64"/>
      <c r="P21" s="63">
        <v>79152.127946127948</v>
      </c>
      <c r="Q21" s="64">
        <v>144.07643200000001</v>
      </c>
      <c r="R21" s="63">
        <v>78660.172390572392</v>
      </c>
      <c r="S21" s="64">
        <v>144.07643200000001</v>
      </c>
      <c r="T21" s="63">
        <v>60623.904835016838</v>
      </c>
      <c r="U21" s="64">
        <v>108.05732400000001</v>
      </c>
      <c r="V21" s="63">
        <v>42590.749252794616</v>
      </c>
      <c r="W21" s="64">
        <v>72.038216000000006</v>
      </c>
      <c r="X21" s="63">
        <v>42700.799003105727</v>
      </c>
      <c r="Y21" s="64">
        <v>72.038216000000006</v>
      </c>
      <c r="Z21" s="60">
        <f t="shared" si="0"/>
        <v>303727.75342761754</v>
      </c>
      <c r="AA21" s="66">
        <f t="shared" si="1"/>
        <v>540.28662000000008</v>
      </c>
    </row>
    <row r="22" spans="2:27" ht="28.5">
      <c r="B22" s="239"/>
      <c r="C22" s="16" t="s">
        <v>266</v>
      </c>
      <c r="D22" s="55"/>
      <c r="E22" s="55"/>
      <c r="F22" s="117">
        <v>42370</v>
      </c>
      <c r="G22" s="48"/>
      <c r="H22" s="48"/>
      <c r="I22" s="48"/>
      <c r="J22" s="48" t="s">
        <v>296</v>
      </c>
      <c r="K22" s="48" t="s">
        <v>296</v>
      </c>
      <c r="L22" s="48" t="s">
        <v>296</v>
      </c>
      <c r="M22" s="48" t="s">
        <v>296</v>
      </c>
      <c r="N22" s="63"/>
      <c r="O22" s="64"/>
      <c r="P22" s="63">
        <v>21970.42760942761</v>
      </c>
      <c r="Q22" s="64">
        <v>56.999964600000006</v>
      </c>
      <c r="R22" s="63">
        <v>3006.4498316498316</v>
      </c>
      <c r="S22" s="64">
        <v>0</v>
      </c>
      <c r="T22" s="63">
        <v>3058.3160538720535</v>
      </c>
      <c r="U22" s="64">
        <v>0</v>
      </c>
      <c r="V22" s="63">
        <v>3111.7382627609427</v>
      </c>
      <c r="W22" s="64">
        <v>0</v>
      </c>
      <c r="X22" s="63">
        <v>3166.7631379164982</v>
      </c>
      <c r="Y22" s="64">
        <v>0</v>
      </c>
      <c r="Z22" s="60">
        <f t="shared" si="0"/>
        <v>34313.694895626941</v>
      </c>
      <c r="AA22" s="66">
        <f t="shared" si="1"/>
        <v>56.999964600000006</v>
      </c>
    </row>
    <row r="23" spans="2:27">
      <c r="B23" s="239"/>
      <c r="C23" s="16" t="s">
        <v>415</v>
      </c>
      <c r="D23" s="55"/>
      <c r="E23" s="55"/>
      <c r="F23" s="117">
        <v>42370</v>
      </c>
      <c r="G23" s="48"/>
      <c r="H23" s="48"/>
      <c r="I23" s="48"/>
      <c r="J23" s="48" t="s">
        <v>296</v>
      </c>
      <c r="K23" s="48" t="s">
        <v>296</v>
      </c>
      <c r="L23" s="48" t="s">
        <v>296</v>
      </c>
      <c r="M23" s="48" t="s">
        <v>296</v>
      </c>
      <c r="N23" s="63"/>
      <c r="O23" s="64"/>
      <c r="P23" s="63">
        <v>1933.1683501683501</v>
      </c>
      <c r="Q23" s="64">
        <v>0</v>
      </c>
      <c r="R23" s="63">
        <v>9135.9494612794624</v>
      </c>
      <c r="S23" s="64">
        <v>75.853529999999992</v>
      </c>
      <c r="T23" s="63">
        <v>1834.6125723905723</v>
      </c>
      <c r="U23" s="64">
        <v>0</v>
      </c>
      <c r="V23" s="63">
        <v>9188.5936768350184</v>
      </c>
      <c r="W23" s="64">
        <v>75.853529999999992</v>
      </c>
      <c r="X23" s="63">
        <v>1888.8361144127946</v>
      </c>
      <c r="Y23" s="64">
        <v>0</v>
      </c>
      <c r="Z23" s="60">
        <f t="shared" si="0"/>
        <v>23981.160175086199</v>
      </c>
      <c r="AA23" s="66">
        <f t="shared" si="1"/>
        <v>151.70705999999998</v>
      </c>
    </row>
    <row r="24" spans="2:27" ht="28.5">
      <c r="B24" s="239"/>
      <c r="C24" s="16"/>
      <c r="D24" s="55"/>
      <c r="E24" s="55" t="s">
        <v>522</v>
      </c>
      <c r="F24" s="117">
        <v>43101</v>
      </c>
      <c r="G24" s="48" t="s">
        <v>296</v>
      </c>
      <c r="H24" s="48"/>
      <c r="I24" s="48"/>
      <c r="J24" s="48"/>
      <c r="K24" s="48"/>
      <c r="L24" s="48"/>
      <c r="M24" s="48"/>
      <c r="N24" s="63"/>
      <c r="O24" s="64"/>
      <c r="P24" s="63">
        <v>0</v>
      </c>
      <c r="Q24" s="64">
        <v>0</v>
      </c>
      <c r="R24" s="63">
        <v>0</v>
      </c>
      <c r="S24" s="64">
        <v>0</v>
      </c>
      <c r="T24" s="63">
        <v>297076</v>
      </c>
      <c r="U24" s="64">
        <v>836.16200000000003</v>
      </c>
      <c r="V24" s="63">
        <v>253291</v>
      </c>
      <c r="W24" s="64">
        <v>836.16200000000003</v>
      </c>
      <c r="X24" s="63">
        <v>253291</v>
      </c>
      <c r="Y24" s="64">
        <v>836.16200000000003</v>
      </c>
      <c r="Z24" s="60">
        <f t="shared" si="0"/>
        <v>803658</v>
      </c>
      <c r="AA24" s="66">
        <f t="shared" si="1"/>
        <v>2508.4859999999999</v>
      </c>
    </row>
    <row r="25" spans="2:27" ht="28.5">
      <c r="B25" s="239"/>
      <c r="C25" s="16"/>
      <c r="D25" s="55"/>
      <c r="E25" s="55" t="s">
        <v>523</v>
      </c>
      <c r="F25" s="117">
        <v>43101</v>
      </c>
      <c r="G25" s="48"/>
      <c r="H25" s="48"/>
      <c r="I25" s="48" t="s">
        <v>296</v>
      </c>
      <c r="J25" s="48" t="s">
        <v>296</v>
      </c>
      <c r="K25" s="48" t="s">
        <v>296</v>
      </c>
      <c r="L25" s="48" t="s">
        <v>296</v>
      </c>
      <c r="M25" s="48" t="s">
        <v>296</v>
      </c>
      <c r="N25" s="63"/>
      <c r="O25" s="64"/>
      <c r="P25" s="63">
        <v>0</v>
      </c>
      <c r="Q25" s="64">
        <v>0</v>
      </c>
      <c r="R25" s="63">
        <v>0</v>
      </c>
      <c r="S25" s="64">
        <v>0</v>
      </c>
      <c r="T25" s="63">
        <v>377573</v>
      </c>
      <c r="U25" s="64">
        <v>1523.875</v>
      </c>
      <c r="V25" s="63">
        <v>333788</v>
      </c>
      <c r="W25" s="64">
        <v>1523.875</v>
      </c>
      <c r="X25" s="63">
        <v>333788</v>
      </c>
      <c r="Y25" s="64">
        <v>1523.875</v>
      </c>
      <c r="Z25" s="60">
        <f t="shared" si="0"/>
        <v>1045149</v>
      </c>
      <c r="AA25" s="66">
        <f t="shared" si="1"/>
        <v>4571.625</v>
      </c>
    </row>
    <row r="26" spans="2:27">
      <c r="B26" s="239"/>
      <c r="C26" s="16"/>
      <c r="D26" s="55"/>
      <c r="E26" s="55"/>
      <c r="F26" s="117"/>
      <c r="G26" s="48"/>
      <c r="H26" s="48"/>
      <c r="I26" s="48"/>
      <c r="J26" s="48"/>
      <c r="K26" s="48"/>
      <c r="L26" s="48"/>
      <c r="M26" s="48"/>
      <c r="N26" s="63"/>
      <c r="O26" s="64"/>
      <c r="P26" s="63"/>
      <c r="Q26" s="64"/>
      <c r="R26" s="63"/>
      <c r="S26" s="64"/>
      <c r="T26" s="63"/>
      <c r="U26" s="64"/>
      <c r="V26" s="63"/>
      <c r="W26" s="64"/>
      <c r="X26" s="63"/>
      <c r="Y26" s="64"/>
      <c r="Z26" s="60" t="str">
        <f t="shared" si="0"/>
        <v/>
      </c>
      <c r="AA26" s="66"/>
    </row>
    <row r="27" spans="2:27">
      <c r="B27" s="239"/>
      <c r="C27" s="16"/>
      <c r="D27" s="55"/>
      <c r="E27" s="55"/>
      <c r="F27" s="117"/>
      <c r="G27" s="48"/>
      <c r="H27" s="48"/>
      <c r="I27" s="48"/>
      <c r="J27" s="48"/>
      <c r="K27" s="48"/>
      <c r="L27" s="48"/>
      <c r="M27" s="48"/>
      <c r="N27" s="63"/>
      <c r="O27" s="64"/>
      <c r="P27" s="63"/>
      <c r="Q27" s="64"/>
      <c r="R27" s="63"/>
      <c r="S27" s="64"/>
      <c r="T27" s="63"/>
      <c r="U27" s="64"/>
      <c r="V27" s="63"/>
      <c r="W27" s="64"/>
      <c r="X27" s="63"/>
      <c r="Y27" s="64"/>
      <c r="Z27" s="60" t="str">
        <f t="shared" si="0"/>
        <v/>
      </c>
      <c r="AA27" s="66"/>
    </row>
    <row r="28" spans="2:27">
      <c r="B28" s="239"/>
      <c r="C28" s="16"/>
      <c r="D28" s="55"/>
      <c r="E28" s="55"/>
      <c r="F28" s="117"/>
      <c r="G28" s="48"/>
      <c r="H28" s="48"/>
      <c r="I28" s="48"/>
      <c r="J28" s="48"/>
      <c r="K28" s="48"/>
      <c r="L28" s="48"/>
      <c r="M28" s="48"/>
      <c r="N28" s="63"/>
      <c r="O28" s="64"/>
      <c r="P28" s="63"/>
      <c r="Q28" s="64"/>
      <c r="R28" s="63"/>
      <c r="S28" s="64"/>
      <c r="T28" s="63"/>
      <c r="U28" s="64"/>
      <c r="V28" s="63"/>
      <c r="W28" s="64"/>
      <c r="X28" s="63"/>
      <c r="Y28" s="64"/>
      <c r="Z28" s="60" t="str">
        <f t="shared" si="0"/>
        <v/>
      </c>
      <c r="AA28" s="66"/>
    </row>
    <row r="29" spans="2:27">
      <c r="B29" s="239"/>
      <c r="C29" s="16"/>
      <c r="D29" s="55"/>
      <c r="E29" s="55"/>
      <c r="F29" s="117"/>
      <c r="G29" s="48"/>
      <c r="H29" s="48"/>
      <c r="I29" s="48"/>
      <c r="J29" s="48"/>
      <c r="K29" s="48"/>
      <c r="L29" s="48"/>
      <c r="M29" s="48"/>
      <c r="N29" s="63"/>
      <c r="O29" s="64"/>
      <c r="P29" s="63"/>
      <c r="Q29" s="64"/>
      <c r="R29" s="63"/>
      <c r="S29" s="64"/>
      <c r="T29" s="63"/>
      <c r="U29" s="64"/>
      <c r="V29" s="63"/>
      <c r="W29" s="64"/>
      <c r="X29" s="63"/>
      <c r="Y29" s="64"/>
      <c r="Z29" s="60" t="str">
        <f t="shared" si="0"/>
        <v/>
      </c>
      <c r="AA29" s="66"/>
    </row>
    <row r="30" spans="2:27">
      <c r="B30" s="239"/>
      <c r="C30" s="16"/>
      <c r="D30" s="55"/>
      <c r="E30" s="55"/>
      <c r="F30" s="117"/>
      <c r="G30" s="48"/>
      <c r="H30" s="48"/>
      <c r="I30" s="48"/>
      <c r="J30" s="48"/>
      <c r="K30" s="48"/>
      <c r="L30" s="48"/>
      <c r="M30" s="48"/>
      <c r="N30" s="63"/>
      <c r="O30" s="64"/>
      <c r="P30" s="63"/>
      <c r="Q30" s="64"/>
      <c r="R30" s="63"/>
      <c r="S30" s="64"/>
      <c r="T30" s="63"/>
      <c r="U30" s="64"/>
      <c r="V30" s="63"/>
      <c r="W30" s="64"/>
      <c r="X30" s="63"/>
      <c r="Y30" s="64"/>
      <c r="Z30" s="60" t="str">
        <f t="shared" si="0"/>
        <v/>
      </c>
      <c r="AA30" s="66"/>
    </row>
    <row r="31" spans="2:27">
      <c r="B31" s="239"/>
      <c r="C31" s="16"/>
      <c r="D31" s="55"/>
      <c r="E31" s="55"/>
      <c r="F31" s="117"/>
      <c r="G31" s="48"/>
      <c r="H31" s="48"/>
      <c r="I31" s="48"/>
      <c r="J31" s="48"/>
      <c r="K31" s="48"/>
      <c r="L31" s="48"/>
      <c r="M31" s="48"/>
      <c r="N31" s="63"/>
      <c r="O31" s="64"/>
      <c r="P31" s="63"/>
      <c r="Q31" s="64"/>
      <c r="R31" s="63"/>
      <c r="S31" s="64"/>
      <c r="T31" s="63"/>
      <c r="U31" s="64"/>
      <c r="V31" s="63"/>
      <c r="W31" s="64"/>
      <c r="X31" s="63"/>
      <c r="Y31" s="64"/>
      <c r="Z31" s="60" t="str">
        <f t="shared" si="0"/>
        <v/>
      </c>
      <c r="AA31" s="66"/>
    </row>
    <row r="32" spans="2:27">
      <c r="B32" s="239"/>
      <c r="C32" s="16"/>
      <c r="D32" s="55"/>
      <c r="E32" s="55"/>
      <c r="F32" s="117"/>
      <c r="G32" s="48"/>
      <c r="H32" s="48"/>
      <c r="I32" s="48"/>
      <c r="J32" s="48"/>
      <c r="K32" s="48"/>
      <c r="L32" s="48"/>
      <c r="M32" s="48"/>
      <c r="N32" s="63"/>
      <c r="O32" s="64"/>
      <c r="P32" s="63"/>
      <c r="Q32" s="64"/>
      <c r="R32" s="63"/>
      <c r="S32" s="64"/>
      <c r="T32" s="63"/>
      <c r="U32" s="64"/>
      <c r="V32" s="63"/>
      <c r="W32" s="64"/>
      <c r="X32" s="63"/>
      <c r="Y32" s="64"/>
      <c r="Z32" s="60" t="str">
        <f t="shared" si="0"/>
        <v/>
      </c>
      <c r="AA32" s="66"/>
    </row>
    <row r="33" spans="2:27">
      <c r="B33" s="239"/>
      <c r="C33" s="16"/>
      <c r="D33" s="55"/>
      <c r="E33" s="55"/>
      <c r="F33" s="117"/>
      <c r="G33" s="48"/>
      <c r="H33" s="48"/>
      <c r="I33" s="48"/>
      <c r="J33" s="48"/>
      <c r="K33" s="48"/>
      <c r="L33" s="48"/>
      <c r="M33" s="48"/>
      <c r="N33" s="63"/>
      <c r="O33" s="64"/>
      <c r="P33" s="63"/>
      <c r="Q33" s="64"/>
      <c r="R33" s="63"/>
      <c r="S33" s="64"/>
      <c r="T33" s="63"/>
      <c r="U33" s="64"/>
      <c r="V33" s="63"/>
      <c r="W33" s="64"/>
      <c r="X33" s="63"/>
      <c r="Y33" s="64"/>
      <c r="Z33" s="60" t="str">
        <f t="shared" si="0"/>
        <v/>
      </c>
      <c r="AA33" s="66"/>
    </row>
    <row r="34" spans="2:27">
      <c r="B34" s="239"/>
      <c r="C34" s="16"/>
      <c r="D34" s="55"/>
      <c r="E34" s="55"/>
      <c r="F34" s="117"/>
      <c r="G34" s="48"/>
      <c r="H34" s="48"/>
      <c r="I34" s="48"/>
      <c r="J34" s="48"/>
      <c r="K34" s="48"/>
      <c r="L34" s="48"/>
      <c r="M34" s="48"/>
      <c r="N34" s="63"/>
      <c r="O34" s="64"/>
      <c r="P34" s="63"/>
      <c r="Q34" s="64"/>
      <c r="R34" s="63"/>
      <c r="S34" s="64"/>
      <c r="T34" s="63"/>
      <c r="U34" s="64"/>
      <c r="V34" s="63"/>
      <c r="W34" s="64"/>
      <c r="X34" s="63"/>
      <c r="Y34" s="64"/>
      <c r="Z34" s="60" t="str">
        <f t="shared" si="0"/>
        <v/>
      </c>
      <c r="AA34" s="66"/>
    </row>
    <row r="35" spans="2:27">
      <c r="B35" s="239"/>
      <c r="C35" s="16"/>
      <c r="D35" s="55"/>
      <c r="E35" s="55"/>
      <c r="F35" s="117"/>
      <c r="G35" s="48"/>
      <c r="H35" s="48"/>
      <c r="I35" s="48"/>
      <c r="J35" s="48"/>
      <c r="K35" s="48"/>
      <c r="L35" s="48"/>
      <c r="M35" s="48"/>
      <c r="N35" s="63"/>
      <c r="O35" s="64"/>
      <c r="P35" s="63"/>
      <c r="Q35" s="64"/>
      <c r="R35" s="63"/>
      <c r="S35" s="64"/>
      <c r="T35" s="63"/>
      <c r="U35" s="64"/>
      <c r="V35" s="63"/>
      <c r="W35" s="64"/>
      <c r="X35" s="63"/>
      <c r="Y35" s="64"/>
      <c r="Z35" s="60" t="str">
        <f t="shared" si="0"/>
        <v/>
      </c>
      <c r="AA35" s="66"/>
    </row>
    <row r="36" spans="2:27">
      <c r="B36" s="239"/>
      <c r="C36" s="16"/>
      <c r="D36" s="55"/>
      <c r="E36" s="55"/>
      <c r="F36" s="117"/>
      <c r="G36" s="48"/>
      <c r="H36" s="48"/>
      <c r="I36" s="48"/>
      <c r="J36" s="48"/>
      <c r="K36" s="48"/>
      <c r="L36" s="48"/>
      <c r="M36" s="48"/>
      <c r="N36" s="63"/>
      <c r="O36" s="64"/>
      <c r="P36" s="63"/>
      <c r="Q36" s="64"/>
      <c r="R36" s="63"/>
      <c r="S36" s="64"/>
      <c r="T36" s="63"/>
      <c r="U36" s="64"/>
      <c r="V36" s="63"/>
      <c r="W36" s="64"/>
      <c r="X36" s="63"/>
      <c r="Y36" s="64"/>
      <c r="Z36" s="60" t="str">
        <f t="shared" si="0"/>
        <v/>
      </c>
      <c r="AA36" s="66"/>
    </row>
    <row r="37" spans="2:27">
      <c r="B37" s="239"/>
      <c r="C37" s="16"/>
      <c r="D37" s="55"/>
      <c r="E37" s="55"/>
      <c r="F37" s="117"/>
      <c r="G37" s="48"/>
      <c r="H37" s="48"/>
      <c r="I37" s="48"/>
      <c r="J37" s="48"/>
      <c r="K37" s="48"/>
      <c r="L37" s="48"/>
      <c r="M37" s="48"/>
      <c r="N37" s="63"/>
      <c r="O37" s="64"/>
      <c r="P37" s="63"/>
      <c r="Q37" s="64"/>
      <c r="R37" s="63"/>
      <c r="S37" s="64"/>
      <c r="T37" s="63"/>
      <c r="U37" s="64"/>
      <c r="V37" s="63"/>
      <c r="W37" s="64"/>
      <c r="X37" s="63"/>
      <c r="Y37" s="64"/>
      <c r="Z37" s="60" t="str">
        <f t="shared" si="0"/>
        <v/>
      </c>
      <c r="AA37" s="66"/>
    </row>
    <row r="38" spans="2:27">
      <c r="B38" s="239"/>
      <c r="C38" s="16"/>
      <c r="D38" s="55"/>
      <c r="E38" s="55"/>
      <c r="F38" s="117"/>
      <c r="G38" s="48"/>
      <c r="H38" s="48"/>
      <c r="I38" s="48"/>
      <c r="J38" s="48"/>
      <c r="K38" s="48"/>
      <c r="L38" s="48"/>
      <c r="M38" s="48"/>
      <c r="N38" s="63"/>
      <c r="O38" s="64"/>
      <c r="P38" s="63"/>
      <c r="Q38" s="64"/>
      <c r="R38" s="63"/>
      <c r="S38" s="64"/>
      <c r="T38" s="63"/>
      <c r="U38" s="64"/>
      <c r="V38" s="63"/>
      <c r="W38" s="64"/>
      <c r="X38" s="63"/>
      <c r="Y38" s="64"/>
      <c r="Z38" s="60" t="str">
        <f t="shared" si="0"/>
        <v/>
      </c>
      <c r="AA38" s="66"/>
    </row>
    <row r="39" spans="2:27">
      <c r="B39" s="239"/>
      <c r="C39" s="16"/>
      <c r="D39" s="55"/>
      <c r="E39" s="55"/>
      <c r="F39" s="117"/>
      <c r="G39" s="48"/>
      <c r="H39" s="48"/>
      <c r="I39" s="48"/>
      <c r="J39" s="48"/>
      <c r="K39" s="48"/>
      <c r="L39" s="48"/>
      <c r="M39" s="48"/>
      <c r="N39" s="63"/>
      <c r="O39" s="64"/>
      <c r="P39" s="63"/>
      <c r="Q39" s="64"/>
      <c r="R39" s="63"/>
      <c r="S39" s="64"/>
      <c r="T39" s="63"/>
      <c r="U39" s="64"/>
      <c r="V39" s="63"/>
      <c r="W39" s="64"/>
      <c r="X39" s="63"/>
      <c r="Y39" s="64"/>
      <c r="Z39" s="60" t="str">
        <f t="shared" si="0"/>
        <v/>
      </c>
      <c r="AA39" s="66"/>
    </row>
    <row r="40" spans="2:27">
      <c r="B40" s="239"/>
      <c r="C40" s="16"/>
      <c r="D40" s="55"/>
      <c r="E40" s="55"/>
      <c r="F40" s="117"/>
      <c r="G40" s="48"/>
      <c r="H40" s="48"/>
      <c r="I40" s="48"/>
      <c r="J40" s="48"/>
      <c r="K40" s="48"/>
      <c r="L40" s="48"/>
      <c r="M40" s="48"/>
      <c r="N40" s="63"/>
      <c r="O40" s="64"/>
      <c r="P40" s="63"/>
      <c r="Q40" s="64"/>
      <c r="R40" s="63"/>
      <c r="S40" s="64"/>
      <c r="T40" s="63"/>
      <c r="U40" s="64"/>
      <c r="V40" s="63"/>
      <c r="W40" s="64"/>
      <c r="X40" s="63"/>
      <c r="Y40" s="64"/>
      <c r="Z40" s="60" t="str">
        <f t="shared" si="0"/>
        <v/>
      </c>
      <c r="AA40" s="66"/>
    </row>
    <row r="41" spans="2:27">
      <c r="B41" s="239"/>
      <c r="C41" s="16"/>
      <c r="D41" s="55"/>
      <c r="E41" s="55"/>
      <c r="F41" s="117"/>
      <c r="G41" s="48"/>
      <c r="H41" s="48"/>
      <c r="I41" s="48"/>
      <c r="J41" s="48"/>
      <c r="K41" s="48"/>
      <c r="L41" s="48"/>
      <c r="M41" s="48"/>
      <c r="N41" s="63"/>
      <c r="O41" s="64"/>
      <c r="P41" s="63"/>
      <c r="Q41" s="64"/>
      <c r="R41" s="63"/>
      <c r="S41" s="64"/>
      <c r="T41" s="63"/>
      <c r="U41" s="64"/>
      <c r="V41" s="63"/>
      <c r="W41" s="64"/>
      <c r="X41" s="63"/>
      <c r="Y41" s="64"/>
      <c r="Z41" s="60" t="str">
        <f t="shared" si="0"/>
        <v/>
      </c>
      <c r="AA41" s="66"/>
    </row>
    <row r="42" spans="2:27">
      <c r="B42" s="239"/>
      <c r="C42" s="16"/>
      <c r="D42" s="55"/>
      <c r="E42" s="55"/>
      <c r="F42" s="117"/>
      <c r="G42" s="48"/>
      <c r="H42" s="48"/>
      <c r="I42" s="48"/>
      <c r="J42" s="48"/>
      <c r="K42" s="48"/>
      <c r="L42" s="48"/>
      <c r="M42" s="48"/>
      <c r="N42" s="63"/>
      <c r="O42" s="64"/>
      <c r="P42" s="63"/>
      <c r="Q42" s="64"/>
      <c r="R42" s="63"/>
      <c r="S42" s="64"/>
      <c r="T42" s="63"/>
      <c r="U42" s="64"/>
      <c r="V42" s="63"/>
      <c r="W42" s="64"/>
      <c r="X42" s="63"/>
      <c r="Y42" s="64"/>
      <c r="Z42" s="60" t="str">
        <f t="shared" si="0"/>
        <v/>
      </c>
      <c r="AA42" s="66"/>
    </row>
    <row r="43" spans="2:27">
      <c r="B43" s="239"/>
      <c r="C43" s="16"/>
      <c r="D43" s="55"/>
      <c r="E43" s="55"/>
      <c r="F43" s="117"/>
      <c r="G43" s="48"/>
      <c r="H43" s="48"/>
      <c r="I43" s="48"/>
      <c r="J43" s="48"/>
      <c r="K43" s="48"/>
      <c r="L43" s="48"/>
      <c r="M43" s="48"/>
      <c r="N43" s="63"/>
      <c r="O43" s="64"/>
      <c r="P43" s="63"/>
      <c r="Q43" s="64"/>
      <c r="R43" s="63"/>
      <c r="S43" s="64"/>
      <c r="T43" s="63"/>
      <c r="U43" s="64"/>
      <c r="V43" s="63"/>
      <c r="W43" s="64"/>
      <c r="X43" s="63"/>
      <c r="Y43" s="64"/>
      <c r="Z43" s="60" t="str">
        <f t="shared" si="0"/>
        <v/>
      </c>
      <c r="AA43" s="66"/>
    </row>
    <row r="44" spans="2:27">
      <c r="B44" s="239"/>
      <c r="C44" s="16"/>
      <c r="D44" s="55"/>
      <c r="E44" s="55"/>
      <c r="F44" s="117"/>
      <c r="G44" s="48"/>
      <c r="H44" s="48"/>
      <c r="I44" s="48"/>
      <c r="J44" s="48"/>
      <c r="K44" s="48"/>
      <c r="L44" s="48"/>
      <c r="M44" s="48"/>
      <c r="N44" s="63"/>
      <c r="O44" s="64"/>
      <c r="P44" s="63"/>
      <c r="Q44" s="64"/>
      <c r="R44" s="63"/>
      <c r="S44" s="64"/>
      <c r="T44" s="63"/>
      <c r="U44" s="64"/>
      <c r="V44" s="63"/>
      <c r="W44" s="64"/>
      <c r="X44" s="63"/>
      <c r="Y44" s="64"/>
      <c r="Z44" s="60" t="str">
        <f t="shared" si="0"/>
        <v/>
      </c>
      <c r="AA44" s="66"/>
    </row>
    <row r="45" spans="2:27">
      <c r="B45" s="239"/>
      <c r="C45" s="16"/>
      <c r="D45" s="55"/>
      <c r="E45" s="55"/>
      <c r="F45" s="117"/>
      <c r="G45" s="48"/>
      <c r="H45" s="48"/>
      <c r="I45" s="48"/>
      <c r="J45" s="48"/>
      <c r="K45" s="48"/>
      <c r="L45" s="48"/>
      <c r="M45" s="48"/>
      <c r="N45" s="63"/>
      <c r="O45" s="64"/>
      <c r="P45" s="63"/>
      <c r="Q45" s="64"/>
      <c r="R45" s="63"/>
      <c r="S45" s="64"/>
      <c r="T45" s="63"/>
      <c r="U45" s="64"/>
      <c r="V45" s="63"/>
      <c r="W45" s="64"/>
      <c r="X45" s="63"/>
      <c r="Y45" s="64"/>
      <c r="Z45" s="60" t="str">
        <f t="shared" si="0"/>
        <v/>
      </c>
      <c r="AA45" s="66"/>
    </row>
    <row r="46" spans="2:27">
      <c r="B46" s="240"/>
      <c r="C46" s="16"/>
      <c r="D46" s="55"/>
      <c r="E46" s="55"/>
      <c r="F46" s="117"/>
      <c r="G46" s="48"/>
      <c r="H46" s="48"/>
      <c r="I46" s="48"/>
      <c r="J46" s="48"/>
      <c r="K46" s="48"/>
      <c r="L46" s="48"/>
      <c r="M46" s="48"/>
      <c r="N46" s="63"/>
      <c r="O46" s="64"/>
      <c r="P46" s="63"/>
      <c r="Q46" s="64"/>
      <c r="R46" s="63"/>
      <c r="S46" s="64"/>
      <c r="T46" s="63"/>
      <c r="U46" s="64"/>
      <c r="V46" s="63"/>
      <c r="W46" s="64"/>
      <c r="X46" s="63"/>
      <c r="Y46" s="64"/>
      <c r="Z46" s="60" t="str">
        <f t="shared" si="0"/>
        <v/>
      </c>
      <c r="AA46" s="66"/>
    </row>
    <row r="47" spans="2:27" ht="22.9" customHeight="1">
      <c r="B47" s="111" t="s">
        <v>308</v>
      </c>
      <c r="C47" s="34"/>
      <c r="D47" s="34"/>
      <c r="E47" s="34"/>
      <c r="F47" s="34"/>
      <c r="G47" s="34"/>
      <c r="H47" s="34"/>
      <c r="I47" s="34"/>
      <c r="J47" s="34"/>
      <c r="K47" s="34"/>
      <c r="L47" s="34"/>
      <c r="M47" s="35"/>
      <c r="N47" s="60">
        <f>SUM(N16:N46)</f>
        <v>0</v>
      </c>
      <c r="O47" s="65">
        <f>SUM(O16:O46)</f>
        <v>0</v>
      </c>
      <c r="P47" s="60">
        <f>SUM(P16:P46)</f>
        <v>412100.33999999997</v>
      </c>
      <c r="Q47" s="65">
        <f t="shared" ref="Q47:AA47" si="2">SUM(Q16:Q46)</f>
        <v>1194.8285541488231</v>
      </c>
      <c r="R47" s="60">
        <f>SUM(R16:R46)</f>
        <v>383489.53121212119</v>
      </c>
      <c r="S47" s="65">
        <f t="shared" si="2"/>
        <v>1203.1305134610527</v>
      </c>
      <c r="T47" s="60">
        <f t="shared" si="2"/>
        <v>1040243.0349427609</v>
      </c>
      <c r="U47" s="65">
        <f t="shared" si="2"/>
        <v>3418.9196264610528</v>
      </c>
      <c r="V47" s="60">
        <f t="shared" si="2"/>
        <v>950780.29048666661</v>
      </c>
      <c r="W47" s="65">
        <f t="shared" si="2"/>
        <v>3478.8510844086322</v>
      </c>
      <c r="X47" s="60">
        <f t="shared" si="2"/>
        <v>918990.16963460005</v>
      </c>
      <c r="Y47" s="65">
        <f t="shared" si="2"/>
        <v>3311.1600904123711</v>
      </c>
      <c r="Z47" s="60">
        <f t="shared" si="2"/>
        <v>3705603.3662761487</v>
      </c>
      <c r="AA47" s="65">
        <f t="shared" si="2"/>
        <v>12606.889868891929</v>
      </c>
    </row>
    <row r="48" spans="2:27" s="6" customFormat="1" ht="15" customHeight="1">
      <c r="B48" s="112"/>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c r="B49" s="238" t="s">
        <v>301</v>
      </c>
      <c r="C49" s="16"/>
      <c r="D49" s="55"/>
      <c r="E49" s="55"/>
      <c r="F49" s="117"/>
      <c r="G49" s="48"/>
      <c r="H49" s="48"/>
      <c r="I49" s="48"/>
      <c r="J49" s="48"/>
      <c r="K49" s="48"/>
      <c r="L49" s="48"/>
      <c r="M49" s="48"/>
      <c r="N49" s="63"/>
      <c r="O49" s="64"/>
      <c r="P49" s="63"/>
      <c r="Q49" s="64"/>
      <c r="R49" s="63"/>
      <c r="S49" s="64"/>
      <c r="T49" s="63"/>
      <c r="U49" s="64"/>
      <c r="V49" s="63"/>
      <c r="W49" s="64"/>
      <c r="X49" s="63"/>
      <c r="Y49" s="64"/>
      <c r="Z49" s="60" t="str">
        <f t="shared" ref="Z49:Z57" si="3">IF(SUM(N49,P49,R49,T49,V49,X49)=0,"",SUM(N49,P49,R49,T49,V49,X49))</f>
        <v/>
      </c>
      <c r="AA49" s="66"/>
    </row>
    <row r="50" spans="2:27">
      <c r="B50" s="239"/>
      <c r="C50" s="16"/>
      <c r="D50" s="55"/>
      <c r="E50" s="55"/>
      <c r="F50" s="117"/>
      <c r="G50" s="48"/>
      <c r="H50" s="48"/>
      <c r="I50" s="48"/>
      <c r="J50" s="48"/>
      <c r="K50" s="48"/>
      <c r="L50" s="48"/>
      <c r="M50" s="48"/>
      <c r="N50" s="63"/>
      <c r="O50" s="64"/>
      <c r="P50" s="63"/>
      <c r="Q50" s="64"/>
      <c r="R50" s="63"/>
      <c r="S50" s="64"/>
      <c r="T50" s="63"/>
      <c r="U50" s="64"/>
      <c r="V50" s="63"/>
      <c r="W50" s="64"/>
      <c r="X50" s="63"/>
      <c r="Y50" s="64"/>
      <c r="Z50" s="60" t="str">
        <f t="shared" si="3"/>
        <v/>
      </c>
      <c r="AA50" s="66"/>
    </row>
    <row r="51" spans="2:27">
      <c r="B51" s="239"/>
      <c r="C51" s="16"/>
      <c r="D51" s="55"/>
      <c r="E51" s="55"/>
      <c r="F51" s="117"/>
      <c r="G51" s="48"/>
      <c r="H51" s="48"/>
      <c r="I51" s="48"/>
      <c r="J51" s="48"/>
      <c r="K51" s="48"/>
      <c r="L51" s="48"/>
      <c r="M51" s="48"/>
      <c r="N51" s="63"/>
      <c r="O51" s="64"/>
      <c r="P51" s="63"/>
      <c r="Q51" s="64"/>
      <c r="R51" s="63"/>
      <c r="S51" s="64"/>
      <c r="T51" s="63"/>
      <c r="U51" s="64"/>
      <c r="V51" s="63"/>
      <c r="W51" s="64"/>
      <c r="X51" s="63"/>
      <c r="Y51" s="64"/>
      <c r="Z51" s="60" t="str">
        <f t="shared" si="3"/>
        <v/>
      </c>
      <c r="AA51" s="66"/>
    </row>
    <row r="52" spans="2:27">
      <c r="B52" s="239"/>
      <c r="C52" s="16"/>
      <c r="D52" s="55"/>
      <c r="E52" s="55"/>
      <c r="F52" s="117"/>
      <c r="G52" s="48"/>
      <c r="H52" s="48"/>
      <c r="I52" s="48"/>
      <c r="J52" s="48"/>
      <c r="K52" s="48"/>
      <c r="L52" s="48"/>
      <c r="M52" s="48"/>
      <c r="N52" s="63"/>
      <c r="O52" s="64"/>
      <c r="P52" s="63"/>
      <c r="Q52" s="64"/>
      <c r="R52" s="63"/>
      <c r="S52" s="64"/>
      <c r="T52" s="63"/>
      <c r="U52" s="64"/>
      <c r="V52" s="63"/>
      <c r="W52" s="64"/>
      <c r="X52" s="63"/>
      <c r="Y52" s="64"/>
      <c r="Z52" s="60" t="str">
        <f t="shared" si="3"/>
        <v/>
      </c>
      <c r="AA52" s="66"/>
    </row>
    <row r="53" spans="2:27">
      <c r="B53" s="239"/>
      <c r="C53" s="16"/>
      <c r="D53" s="55"/>
      <c r="E53" s="55"/>
      <c r="F53" s="117"/>
      <c r="G53" s="48"/>
      <c r="H53" s="48"/>
      <c r="I53" s="48"/>
      <c r="J53" s="48"/>
      <c r="K53" s="48"/>
      <c r="L53" s="48"/>
      <c r="M53" s="48"/>
      <c r="N53" s="63"/>
      <c r="O53" s="64"/>
      <c r="P53" s="63"/>
      <c r="Q53" s="64"/>
      <c r="R53" s="63"/>
      <c r="S53" s="64"/>
      <c r="T53" s="63"/>
      <c r="U53" s="64"/>
      <c r="V53" s="63"/>
      <c r="W53" s="64"/>
      <c r="X53" s="63"/>
      <c r="Y53" s="64"/>
      <c r="Z53" s="60" t="str">
        <f t="shared" si="3"/>
        <v/>
      </c>
      <c r="AA53" s="66"/>
    </row>
    <row r="54" spans="2:27">
      <c r="B54" s="239"/>
      <c r="C54" s="16"/>
      <c r="D54" s="55"/>
      <c r="E54" s="55"/>
      <c r="F54" s="117"/>
      <c r="G54" s="48"/>
      <c r="H54" s="48"/>
      <c r="I54" s="48"/>
      <c r="J54" s="48"/>
      <c r="K54" s="48"/>
      <c r="L54" s="48"/>
      <c r="M54" s="48"/>
      <c r="N54" s="63"/>
      <c r="O54" s="64"/>
      <c r="P54" s="63"/>
      <c r="Q54" s="64"/>
      <c r="R54" s="63"/>
      <c r="S54" s="64"/>
      <c r="T54" s="63"/>
      <c r="U54" s="64"/>
      <c r="V54" s="63"/>
      <c r="W54" s="64"/>
      <c r="X54" s="63"/>
      <c r="Y54" s="64"/>
      <c r="Z54" s="60" t="str">
        <f t="shared" si="3"/>
        <v/>
      </c>
      <c r="AA54" s="66"/>
    </row>
    <row r="55" spans="2:27">
      <c r="B55" s="239"/>
      <c r="C55" s="16"/>
      <c r="D55" s="55"/>
      <c r="E55" s="55"/>
      <c r="F55" s="117"/>
      <c r="G55" s="48"/>
      <c r="H55" s="48"/>
      <c r="I55" s="48"/>
      <c r="J55" s="48"/>
      <c r="K55" s="48"/>
      <c r="L55" s="48"/>
      <c r="M55" s="48"/>
      <c r="N55" s="63"/>
      <c r="O55" s="64"/>
      <c r="P55" s="63"/>
      <c r="Q55" s="64"/>
      <c r="R55" s="63"/>
      <c r="S55" s="64"/>
      <c r="T55" s="63"/>
      <c r="U55" s="64"/>
      <c r="V55" s="63"/>
      <c r="W55" s="64"/>
      <c r="X55" s="63"/>
      <c r="Y55" s="64"/>
      <c r="Z55" s="60" t="str">
        <f t="shared" si="3"/>
        <v/>
      </c>
      <c r="AA55" s="66"/>
    </row>
    <row r="56" spans="2:27">
      <c r="B56" s="239"/>
      <c r="C56" s="16"/>
      <c r="D56" s="55"/>
      <c r="E56" s="55"/>
      <c r="F56" s="117"/>
      <c r="G56" s="48"/>
      <c r="H56" s="48"/>
      <c r="I56" s="48"/>
      <c r="J56" s="48"/>
      <c r="K56" s="48"/>
      <c r="L56" s="48"/>
      <c r="M56" s="48"/>
      <c r="N56" s="63"/>
      <c r="O56" s="64"/>
      <c r="P56" s="63"/>
      <c r="Q56" s="64"/>
      <c r="R56" s="63"/>
      <c r="S56" s="64"/>
      <c r="T56" s="63"/>
      <c r="U56" s="64"/>
      <c r="V56" s="63"/>
      <c r="W56" s="64"/>
      <c r="X56" s="63"/>
      <c r="Y56" s="64"/>
      <c r="Z56" s="60" t="str">
        <f t="shared" si="3"/>
        <v/>
      </c>
      <c r="AA56" s="66"/>
    </row>
    <row r="57" spans="2:27">
      <c r="B57" s="240"/>
      <c r="C57" s="16"/>
      <c r="D57" s="55"/>
      <c r="E57" s="55"/>
      <c r="F57" s="117"/>
      <c r="G57" s="48"/>
      <c r="H57" s="48"/>
      <c r="I57" s="48"/>
      <c r="J57" s="48"/>
      <c r="K57" s="48"/>
      <c r="L57" s="48"/>
      <c r="M57" s="48"/>
      <c r="N57" s="63"/>
      <c r="O57" s="64"/>
      <c r="P57" s="63"/>
      <c r="Q57" s="64"/>
      <c r="R57" s="63"/>
      <c r="S57" s="64"/>
      <c r="T57" s="63"/>
      <c r="U57" s="64"/>
      <c r="V57" s="63"/>
      <c r="W57" s="64"/>
      <c r="X57" s="63"/>
      <c r="Y57" s="64"/>
      <c r="Z57" s="60" t="str">
        <f t="shared" si="3"/>
        <v/>
      </c>
      <c r="AA57" s="66"/>
    </row>
    <row r="58" spans="2:27" ht="22.9" customHeight="1">
      <c r="B58" s="235" t="s">
        <v>309</v>
      </c>
      <c r="C58" s="236"/>
      <c r="D58" s="236"/>
      <c r="E58" s="236"/>
      <c r="F58" s="236"/>
      <c r="G58" s="236"/>
      <c r="H58" s="236"/>
      <c r="I58" s="236"/>
      <c r="J58" s="236"/>
      <c r="K58" s="236"/>
      <c r="L58" s="236"/>
      <c r="M58" s="237"/>
      <c r="N58" s="60">
        <f t="shared" ref="N58:AA58" si="4">SUM(N49:N57)</f>
        <v>0</v>
      </c>
      <c r="O58" s="65">
        <f t="shared" si="4"/>
        <v>0</v>
      </c>
      <c r="P58" s="60">
        <f t="shared" si="4"/>
        <v>0</v>
      </c>
      <c r="Q58" s="65">
        <f t="shared" si="4"/>
        <v>0</v>
      </c>
      <c r="R58" s="60">
        <f t="shared" si="4"/>
        <v>0</v>
      </c>
      <c r="S58" s="65">
        <f t="shared" si="4"/>
        <v>0</v>
      </c>
      <c r="T58" s="60">
        <f t="shared" si="4"/>
        <v>0</v>
      </c>
      <c r="U58" s="65">
        <f t="shared" si="4"/>
        <v>0</v>
      </c>
      <c r="V58" s="60">
        <f t="shared" si="4"/>
        <v>0</v>
      </c>
      <c r="W58" s="65">
        <f t="shared" si="4"/>
        <v>0</v>
      </c>
      <c r="X58" s="60">
        <f t="shared" si="4"/>
        <v>0</v>
      </c>
      <c r="Y58" s="65">
        <f t="shared" si="4"/>
        <v>0</v>
      </c>
      <c r="Z58" s="60">
        <f t="shared" si="4"/>
        <v>0</v>
      </c>
      <c r="AA58" s="65">
        <f t="shared" si="4"/>
        <v>0</v>
      </c>
    </row>
    <row r="59" spans="2:27" s="6" customFormat="1" ht="15" customHeight="1">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ht="28.5">
      <c r="B60" s="241" t="s">
        <v>400</v>
      </c>
      <c r="C60" s="143" t="s">
        <v>420</v>
      </c>
      <c r="D60" s="251"/>
      <c r="E60" s="252"/>
      <c r="F60" s="252"/>
      <c r="G60" s="252"/>
      <c r="H60" s="252"/>
      <c r="I60" s="252"/>
      <c r="J60" s="252"/>
      <c r="K60" s="252"/>
      <c r="L60" s="252"/>
      <c r="M60" s="253"/>
      <c r="N60" s="56"/>
      <c r="O60" s="146">
        <v>40.078006655556166</v>
      </c>
      <c r="P60" s="56"/>
      <c r="Q60" s="56"/>
      <c r="R60" s="56"/>
      <c r="S60" s="56"/>
      <c r="T60" s="56"/>
      <c r="U60" s="56"/>
      <c r="V60" s="56"/>
      <c r="W60" s="56"/>
      <c r="X60" s="56"/>
      <c r="Y60" s="56"/>
      <c r="Z60" s="69"/>
      <c r="AA60" s="66">
        <f>O60</f>
        <v>40.078006655556166</v>
      </c>
    </row>
    <row r="61" spans="2:27" ht="28.5">
      <c r="B61" s="242"/>
      <c r="C61" s="143" t="s">
        <v>262</v>
      </c>
      <c r="D61" s="254"/>
      <c r="E61" s="255"/>
      <c r="F61" s="255"/>
      <c r="G61" s="255"/>
      <c r="H61" s="255"/>
      <c r="I61" s="255"/>
      <c r="J61" s="255"/>
      <c r="K61" s="255"/>
      <c r="L61" s="255"/>
      <c r="M61" s="256"/>
      <c r="N61" s="56"/>
      <c r="O61" s="146">
        <v>87.812063775149483</v>
      </c>
      <c r="P61" s="56"/>
      <c r="Q61" s="56"/>
      <c r="R61" s="56"/>
      <c r="S61" s="56"/>
      <c r="T61" s="56"/>
      <c r="U61" s="56"/>
      <c r="V61" s="56"/>
      <c r="W61" s="56"/>
      <c r="X61" s="56"/>
      <c r="Y61" s="56"/>
      <c r="Z61" s="69"/>
      <c r="AA61" s="66">
        <f t="shared" ref="AA61:AA67" si="5">O61</f>
        <v>87.812063775149483</v>
      </c>
    </row>
    <row r="62" spans="2:27" ht="28.5">
      <c r="B62" s="242"/>
      <c r="C62" s="143" t="s">
        <v>425</v>
      </c>
      <c r="D62" s="254"/>
      <c r="E62" s="255"/>
      <c r="F62" s="255"/>
      <c r="G62" s="255"/>
      <c r="H62" s="255"/>
      <c r="I62" s="255"/>
      <c r="J62" s="255"/>
      <c r="K62" s="255"/>
      <c r="L62" s="255"/>
      <c r="M62" s="256"/>
      <c r="N62" s="56"/>
      <c r="O62" s="146">
        <v>3.6784349814438202</v>
      </c>
      <c r="P62" s="56"/>
      <c r="Q62" s="56"/>
      <c r="R62" s="56"/>
      <c r="S62" s="56"/>
      <c r="T62" s="56"/>
      <c r="U62" s="56"/>
      <c r="V62" s="56"/>
      <c r="W62" s="56"/>
      <c r="X62" s="56"/>
      <c r="Y62" s="56"/>
      <c r="Z62" s="69"/>
      <c r="AA62" s="66">
        <f t="shared" si="5"/>
        <v>3.6784349814438202</v>
      </c>
    </row>
    <row r="63" spans="2:27" ht="28.5">
      <c r="B63" s="242"/>
      <c r="C63" s="143" t="s">
        <v>416</v>
      </c>
      <c r="D63" s="254"/>
      <c r="E63" s="255"/>
      <c r="F63" s="255"/>
      <c r="G63" s="255"/>
      <c r="H63" s="255"/>
      <c r="I63" s="255"/>
      <c r="J63" s="255"/>
      <c r="K63" s="255"/>
      <c r="L63" s="255"/>
      <c r="M63" s="256"/>
      <c r="N63" s="56"/>
      <c r="O63" s="146">
        <v>11.765926249962723</v>
      </c>
      <c r="P63" s="56"/>
      <c r="Q63" s="56"/>
      <c r="R63" s="56"/>
      <c r="S63" s="56"/>
      <c r="T63" s="56"/>
      <c r="U63" s="56"/>
      <c r="V63" s="56"/>
      <c r="W63" s="56"/>
      <c r="X63" s="56"/>
      <c r="Y63" s="56"/>
      <c r="Z63" s="69"/>
      <c r="AA63" s="66">
        <f t="shared" si="5"/>
        <v>11.765926249962723</v>
      </c>
    </row>
    <row r="64" spans="2:27">
      <c r="B64" s="242"/>
      <c r="C64" s="143" t="s">
        <v>421</v>
      </c>
      <c r="D64" s="254"/>
      <c r="E64" s="255"/>
      <c r="F64" s="255"/>
      <c r="G64" s="255"/>
      <c r="H64" s="255"/>
      <c r="I64" s="255"/>
      <c r="J64" s="255"/>
      <c r="K64" s="255"/>
      <c r="L64" s="255"/>
      <c r="M64" s="256"/>
      <c r="N64" s="56"/>
      <c r="O64" s="155">
        <v>1371.378154</v>
      </c>
      <c r="P64" s="56"/>
      <c r="Q64" s="56"/>
      <c r="R64" s="56"/>
      <c r="S64" s="56"/>
      <c r="T64" s="56"/>
      <c r="U64" s="56"/>
      <c r="V64" s="56"/>
      <c r="W64" s="56"/>
      <c r="X64" s="56"/>
      <c r="Y64" s="56"/>
      <c r="Z64" s="69"/>
      <c r="AA64" s="66">
        <f t="shared" si="5"/>
        <v>1371.378154</v>
      </c>
    </row>
    <row r="65" spans="2:27">
      <c r="B65" s="242"/>
      <c r="C65" s="143" t="s">
        <v>424</v>
      </c>
      <c r="D65" s="254"/>
      <c r="E65" s="255"/>
      <c r="F65" s="255"/>
      <c r="G65" s="255"/>
      <c r="H65" s="255"/>
      <c r="I65" s="255"/>
      <c r="J65" s="255"/>
      <c r="K65" s="255"/>
      <c r="L65" s="255"/>
      <c r="M65" s="256"/>
      <c r="N65" s="56"/>
      <c r="O65" s="146">
        <v>180.09554</v>
      </c>
      <c r="P65" s="56"/>
      <c r="Q65" s="56"/>
      <c r="R65" s="56"/>
      <c r="S65" s="56"/>
      <c r="T65" s="56"/>
      <c r="U65" s="56"/>
      <c r="V65" s="56"/>
      <c r="W65" s="56"/>
      <c r="X65" s="56"/>
      <c r="Y65" s="56"/>
      <c r="Z65" s="69"/>
      <c r="AA65" s="66">
        <f t="shared" si="5"/>
        <v>180.09554</v>
      </c>
    </row>
    <row r="66" spans="2:27" ht="28.5">
      <c r="B66" s="242"/>
      <c r="C66" s="143" t="s">
        <v>423</v>
      </c>
      <c r="D66" s="254"/>
      <c r="E66" s="255"/>
      <c r="F66" s="255"/>
      <c r="G66" s="255"/>
      <c r="H66" s="255"/>
      <c r="I66" s="255"/>
      <c r="J66" s="255"/>
      <c r="K66" s="255"/>
      <c r="L66" s="255"/>
      <c r="M66" s="256"/>
      <c r="N66" s="56"/>
      <c r="O66" s="146">
        <v>0</v>
      </c>
      <c r="P66" s="56"/>
      <c r="Q66" s="56"/>
      <c r="R66" s="56"/>
      <c r="S66" s="56"/>
      <c r="T66" s="56"/>
      <c r="U66" s="56"/>
      <c r="V66" s="56"/>
      <c r="W66" s="56"/>
      <c r="X66" s="56"/>
      <c r="Y66" s="56"/>
      <c r="Z66" s="69"/>
      <c r="AA66" s="66">
        <f t="shared" si="5"/>
        <v>0</v>
      </c>
    </row>
    <row r="67" spans="2:27">
      <c r="B67" s="242"/>
      <c r="C67" s="143" t="s">
        <v>269</v>
      </c>
      <c r="D67" s="254"/>
      <c r="E67" s="255"/>
      <c r="F67" s="255"/>
      <c r="G67" s="255"/>
      <c r="H67" s="255"/>
      <c r="I67" s="255"/>
      <c r="J67" s="255"/>
      <c r="K67" s="255"/>
      <c r="L67" s="255"/>
      <c r="M67" s="256"/>
      <c r="N67" s="56"/>
      <c r="O67" s="146"/>
      <c r="P67" s="56"/>
      <c r="Q67" s="56"/>
      <c r="R67" s="56"/>
      <c r="S67" s="56"/>
      <c r="T67" s="56"/>
      <c r="U67" s="56"/>
      <c r="V67" s="56"/>
      <c r="W67" s="56"/>
      <c r="X67" s="56"/>
      <c r="Y67" s="56"/>
      <c r="Z67" s="69"/>
      <c r="AA67" s="66">
        <f t="shared" si="5"/>
        <v>0</v>
      </c>
    </row>
    <row r="68" spans="2:27">
      <c r="B68" s="242"/>
      <c r="C68" s="16"/>
      <c r="D68" s="254"/>
      <c r="E68" s="255"/>
      <c r="F68" s="255"/>
      <c r="G68" s="255"/>
      <c r="H68" s="255"/>
      <c r="I68" s="255"/>
      <c r="J68" s="255"/>
      <c r="K68" s="255"/>
      <c r="L68" s="255"/>
      <c r="M68" s="256"/>
      <c r="N68" s="56"/>
      <c r="O68" s="64"/>
      <c r="P68" s="56"/>
      <c r="Q68" s="56"/>
      <c r="R68" s="56"/>
      <c r="S68" s="56"/>
      <c r="T68" s="56"/>
      <c r="U68" s="56"/>
      <c r="V68" s="56"/>
      <c r="W68" s="56"/>
      <c r="X68" s="56"/>
      <c r="Y68" s="56"/>
      <c r="Z68" s="69"/>
      <c r="AA68" s="66"/>
    </row>
    <row r="69" spans="2:27">
      <c r="B69" s="242"/>
      <c r="C69" s="16"/>
      <c r="D69" s="254"/>
      <c r="E69" s="255"/>
      <c r="F69" s="255"/>
      <c r="G69" s="255"/>
      <c r="H69" s="255"/>
      <c r="I69" s="255"/>
      <c r="J69" s="255"/>
      <c r="K69" s="255"/>
      <c r="L69" s="255"/>
      <c r="M69" s="256"/>
      <c r="N69" s="56"/>
      <c r="O69" s="64"/>
      <c r="P69" s="56"/>
      <c r="Q69" s="56"/>
      <c r="R69" s="56"/>
      <c r="S69" s="56"/>
      <c r="T69" s="56"/>
      <c r="U69" s="56"/>
      <c r="V69" s="56"/>
      <c r="W69" s="56"/>
      <c r="X69" s="56"/>
      <c r="Y69" s="56"/>
      <c r="Z69" s="69"/>
      <c r="AA69" s="66"/>
    </row>
    <row r="70" spans="2:27">
      <c r="B70" s="242"/>
      <c r="C70" s="16"/>
      <c r="D70" s="254"/>
      <c r="E70" s="255"/>
      <c r="F70" s="255"/>
      <c r="G70" s="255"/>
      <c r="H70" s="255"/>
      <c r="I70" s="255"/>
      <c r="J70" s="255"/>
      <c r="K70" s="255"/>
      <c r="L70" s="255"/>
      <c r="M70" s="256"/>
      <c r="N70" s="56"/>
      <c r="O70" s="64"/>
      <c r="P70" s="56"/>
      <c r="Q70" s="56"/>
      <c r="R70" s="56"/>
      <c r="S70" s="56"/>
      <c r="T70" s="56"/>
      <c r="U70" s="56"/>
      <c r="V70" s="56"/>
      <c r="W70" s="56"/>
      <c r="X70" s="56"/>
      <c r="Y70" s="56"/>
      <c r="Z70" s="69"/>
      <c r="AA70" s="66"/>
    </row>
    <row r="71" spans="2:27">
      <c r="B71" s="242"/>
      <c r="C71" s="16"/>
      <c r="D71" s="254"/>
      <c r="E71" s="255"/>
      <c r="F71" s="255"/>
      <c r="G71" s="255"/>
      <c r="H71" s="255"/>
      <c r="I71" s="255"/>
      <c r="J71" s="255"/>
      <c r="K71" s="255"/>
      <c r="L71" s="255"/>
      <c r="M71" s="256"/>
      <c r="N71" s="56"/>
      <c r="O71" s="64"/>
      <c r="P71" s="56"/>
      <c r="Q71" s="56"/>
      <c r="R71" s="56"/>
      <c r="S71" s="56"/>
      <c r="T71" s="56"/>
      <c r="U71" s="56"/>
      <c r="V71" s="56"/>
      <c r="W71" s="56"/>
      <c r="X71" s="56"/>
      <c r="Y71" s="56"/>
      <c r="Z71" s="69"/>
      <c r="AA71" s="66"/>
    </row>
    <row r="72" spans="2:27">
      <c r="B72" s="242"/>
      <c r="C72" s="16"/>
      <c r="D72" s="254"/>
      <c r="E72" s="255"/>
      <c r="F72" s="255"/>
      <c r="G72" s="255"/>
      <c r="H72" s="255"/>
      <c r="I72" s="255"/>
      <c r="J72" s="255"/>
      <c r="K72" s="255"/>
      <c r="L72" s="255"/>
      <c r="M72" s="256"/>
      <c r="N72" s="56"/>
      <c r="O72" s="64"/>
      <c r="P72" s="56"/>
      <c r="Q72" s="56"/>
      <c r="R72" s="56"/>
      <c r="S72" s="56"/>
      <c r="T72" s="56"/>
      <c r="U72" s="56"/>
      <c r="V72" s="56"/>
      <c r="W72" s="56"/>
      <c r="X72" s="56"/>
      <c r="Y72" s="56"/>
      <c r="Z72" s="69"/>
      <c r="AA72" s="66"/>
    </row>
    <row r="73" spans="2:27">
      <c r="B73" s="242"/>
      <c r="C73" s="16"/>
      <c r="D73" s="254"/>
      <c r="E73" s="255"/>
      <c r="F73" s="255"/>
      <c r="G73" s="255"/>
      <c r="H73" s="255"/>
      <c r="I73" s="255"/>
      <c r="J73" s="255"/>
      <c r="K73" s="255"/>
      <c r="L73" s="255"/>
      <c r="M73" s="256"/>
      <c r="N73" s="56"/>
      <c r="O73" s="64"/>
      <c r="P73" s="56"/>
      <c r="Q73" s="56"/>
      <c r="R73" s="56"/>
      <c r="S73" s="56"/>
      <c r="T73" s="56"/>
      <c r="U73" s="56"/>
      <c r="V73" s="56"/>
      <c r="W73" s="56"/>
      <c r="X73" s="56"/>
      <c r="Y73" s="56"/>
      <c r="Z73" s="69"/>
      <c r="AA73" s="66"/>
    </row>
    <row r="74" spans="2:27">
      <c r="B74" s="242"/>
      <c r="C74" s="16"/>
      <c r="D74" s="254"/>
      <c r="E74" s="255"/>
      <c r="F74" s="255"/>
      <c r="G74" s="255"/>
      <c r="H74" s="255"/>
      <c r="I74" s="255"/>
      <c r="J74" s="255"/>
      <c r="K74" s="255"/>
      <c r="L74" s="255"/>
      <c r="M74" s="256"/>
      <c r="N74" s="56"/>
      <c r="O74" s="64"/>
      <c r="P74" s="56"/>
      <c r="Q74" s="56"/>
      <c r="R74" s="56"/>
      <c r="S74" s="56"/>
      <c r="T74" s="56"/>
      <c r="U74" s="56"/>
      <c r="V74" s="56"/>
      <c r="W74" s="56"/>
      <c r="X74" s="56"/>
      <c r="Y74" s="56"/>
      <c r="Z74" s="69"/>
      <c r="AA74" s="66"/>
    </row>
    <row r="75" spans="2:27">
      <c r="B75" s="243"/>
      <c r="C75" s="16"/>
      <c r="D75" s="257"/>
      <c r="E75" s="258"/>
      <c r="F75" s="258"/>
      <c r="G75" s="258"/>
      <c r="H75" s="258"/>
      <c r="I75" s="258"/>
      <c r="J75" s="258"/>
      <c r="K75" s="258"/>
      <c r="L75" s="258"/>
      <c r="M75" s="259"/>
      <c r="N75" s="56"/>
      <c r="O75" s="64"/>
      <c r="P75" s="56"/>
      <c r="Q75" s="56"/>
      <c r="R75" s="56"/>
      <c r="S75" s="56"/>
      <c r="T75" s="56"/>
      <c r="U75" s="56"/>
      <c r="V75" s="56"/>
      <c r="W75" s="56"/>
      <c r="X75" s="56"/>
      <c r="Y75" s="56"/>
      <c r="Z75" s="69"/>
      <c r="AA75" s="66"/>
    </row>
    <row r="76" spans="2:27" ht="22.9" customHeight="1">
      <c r="B76" s="244" t="s">
        <v>401</v>
      </c>
      <c r="C76" s="245"/>
      <c r="D76" s="245"/>
      <c r="E76" s="245"/>
      <c r="F76" s="245"/>
      <c r="G76" s="245"/>
      <c r="H76" s="245"/>
      <c r="I76" s="245"/>
      <c r="J76" s="245"/>
      <c r="K76" s="245"/>
      <c r="L76" s="245"/>
      <c r="M76" s="246"/>
      <c r="N76" s="60">
        <f>SUM(N60:N75)</f>
        <v>0</v>
      </c>
      <c r="O76" s="65">
        <f>SUM(O60:O75)</f>
        <v>1694.8081256621122</v>
      </c>
      <c r="P76" s="56"/>
      <c r="Q76" s="56"/>
      <c r="R76" s="56"/>
      <c r="S76" s="56"/>
      <c r="T76" s="56"/>
      <c r="U76" s="56"/>
      <c r="V76" s="56"/>
      <c r="W76" s="56"/>
      <c r="X76" s="56"/>
      <c r="Y76" s="56"/>
      <c r="Z76" s="21">
        <f>SUM(Z60:Z75)</f>
        <v>0</v>
      </c>
      <c r="AA76" s="65">
        <f>SUM(AA60:AA75)</f>
        <v>1694.8081256621122</v>
      </c>
    </row>
    <row r="77" spans="2:27" ht="22.9" customHeight="1">
      <c r="B77" s="122"/>
      <c r="C77" s="122"/>
      <c r="D77" s="122"/>
      <c r="E77" s="122"/>
      <c r="F77" s="122"/>
      <c r="G77" s="122"/>
      <c r="H77" s="122"/>
      <c r="I77" s="122"/>
      <c r="J77" s="122"/>
      <c r="K77" s="122"/>
      <c r="L77" s="122"/>
      <c r="M77" s="122"/>
      <c r="N77" s="50"/>
      <c r="O77" s="50"/>
      <c r="P77" s="50"/>
      <c r="Q77" s="50"/>
      <c r="R77" s="50"/>
      <c r="S77" s="50"/>
      <c r="T77" s="50"/>
      <c r="U77" s="50"/>
      <c r="V77" s="50"/>
      <c r="W77" s="50"/>
      <c r="X77" s="50"/>
      <c r="Y77" s="50"/>
      <c r="Z77" s="50"/>
      <c r="AA77" s="50"/>
    </row>
    <row r="78" spans="2:27" ht="22.9" customHeight="1">
      <c r="B78" s="244" t="s">
        <v>336</v>
      </c>
      <c r="C78" s="245"/>
      <c r="D78" s="245"/>
      <c r="E78" s="245"/>
      <c r="F78" s="245"/>
      <c r="G78" s="245"/>
      <c r="H78" s="245"/>
      <c r="I78" s="245"/>
      <c r="J78" s="245"/>
      <c r="K78" s="245"/>
      <c r="L78" s="245"/>
      <c r="M78" s="246"/>
      <c r="N78" s="22"/>
      <c r="O78" s="64"/>
      <c r="P78" s="22"/>
      <c r="Q78" s="64"/>
      <c r="R78" s="22"/>
      <c r="S78" s="64"/>
      <c r="T78" s="22"/>
      <c r="U78" s="64"/>
      <c r="V78" s="22"/>
      <c r="W78" s="64"/>
      <c r="X78" s="22"/>
      <c r="Y78" s="64"/>
      <c r="Z78" s="21">
        <f>SUM(N78,P78,R78,T78,V78,X78)</f>
        <v>0</v>
      </c>
      <c r="AA78" s="22"/>
    </row>
    <row r="79" spans="2:27" s="24" customFormat="1">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c r="B80" s="222" t="s">
        <v>310</v>
      </c>
      <c r="C80" s="223"/>
      <c r="D80" s="223"/>
      <c r="E80" s="223"/>
      <c r="F80" s="223"/>
      <c r="G80" s="223"/>
      <c r="H80" s="223"/>
      <c r="I80" s="223"/>
      <c r="J80" s="223"/>
      <c r="K80" s="223"/>
      <c r="L80" s="223"/>
      <c r="M80" s="224"/>
      <c r="N80" s="60">
        <f>N78+N58+N47</f>
        <v>0</v>
      </c>
      <c r="O80" s="65">
        <f>O78+O76+O47+O58</f>
        <v>1694.8081256621122</v>
      </c>
      <c r="P80" s="60">
        <f>P78+P58+P47</f>
        <v>412100.33999999997</v>
      </c>
      <c r="Q80" s="65">
        <f>Q78+Q47+Q58</f>
        <v>1194.8285541488231</v>
      </c>
      <c r="R80" s="60">
        <f>R78+R58+R47</f>
        <v>383489.53121212119</v>
      </c>
      <c r="S80" s="65">
        <f>S78+S47+S58</f>
        <v>1203.1305134610527</v>
      </c>
      <c r="T80" s="60">
        <f>T78+T58+T47</f>
        <v>1040243.0349427609</v>
      </c>
      <c r="U80" s="65">
        <f>U78+U47+U58</f>
        <v>3418.9196264610528</v>
      </c>
      <c r="V80" s="60">
        <f>V78+V58+V47</f>
        <v>950780.29048666661</v>
      </c>
      <c r="W80" s="65">
        <f>W78+W47+W58</f>
        <v>3478.8510844086322</v>
      </c>
      <c r="X80" s="60">
        <f>X78+X58+X47</f>
        <v>918990.16963460005</v>
      </c>
      <c r="Y80" s="65">
        <f>Y78+Y47+Y58</f>
        <v>3311.1600904123711</v>
      </c>
      <c r="Z80" s="60">
        <f>Z78+Z58+Z47</f>
        <v>3705603.3662761487</v>
      </c>
      <c r="AA80" s="58">
        <f>AA78+AA76+AA47+AA58</f>
        <v>14301.697994554041</v>
      </c>
    </row>
    <row r="82" spans="2:25" ht="23.45" customHeight="1">
      <c r="B82" s="222" t="s">
        <v>354</v>
      </c>
      <c r="C82" s="223"/>
      <c r="D82" s="223"/>
      <c r="E82" s="223"/>
      <c r="F82" s="223"/>
      <c r="G82" s="223"/>
      <c r="H82" s="223"/>
      <c r="I82" s="223"/>
      <c r="J82" s="223"/>
      <c r="K82" s="223"/>
      <c r="L82" s="223"/>
      <c r="M82" s="224"/>
      <c r="O82" s="70" t="str">
        <f>IF($AA$80=0,"",IF((O80-O78)/$AA$80&gt;0.083,"True","False"))</f>
        <v>True</v>
      </c>
      <c r="Q82" s="70" t="str">
        <f>IF($AA$80=0,"",IF((Q80-Q78)/$AA$80&gt;0.083,"True","False"))</f>
        <v>True</v>
      </c>
      <c r="S82" s="70" t="str">
        <f>IF($AA$80=0,"",IF((S80-S78)/$AA$80&gt;0.083,"True","False"))</f>
        <v>True</v>
      </c>
      <c r="U82" s="70" t="str">
        <f>IF($AA$80=0,"",IF((U80-U78)/$AA$80&gt;0.083,"True","False"))</f>
        <v>True</v>
      </c>
      <c r="W82" s="70" t="str">
        <f>IF($AA$80=0,"",IF((W80-W78)/$AA$80&gt;0.083,"True","False"))</f>
        <v>True</v>
      </c>
      <c r="Y82" s="70" t="str">
        <f>IF($AA$80=0,"",IF((Y80-Y78)/$AA$80&gt;0.083,"True","False"))</f>
        <v>True</v>
      </c>
    </row>
    <row r="101" spans="2:7">
      <c r="B101" s="1" t="s">
        <v>20</v>
      </c>
      <c r="C101"/>
      <c r="D101" s="1" t="s">
        <v>22</v>
      </c>
      <c r="E101"/>
      <c r="F101"/>
      <c r="G101"/>
    </row>
    <row r="102" spans="2:7">
      <c r="B102" t="s">
        <v>296</v>
      </c>
      <c r="C102"/>
      <c r="D102" t="s">
        <v>23</v>
      </c>
      <c r="E102"/>
      <c r="F102"/>
      <c r="G102"/>
    </row>
    <row r="103" spans="2:7">
      <c r="B103" t="s">
        <v>297</v>
      </c>
      <c r="C103"/>
      <c r="D103" t="s">
        <v>24</v>
      </c>
      <c r="E103"/>
      <c r="F103"/>
      <c r="G103"/>
    </row>
    <row r="104" spans="2:7">
      <c r="B104"/>
      <c r="C104"/>
      <c r="D104" t="s">
        <v>298</v>
      </c>
      <c r="E104"/>
      <c r="F104"/>
      <c r="G104"/>
    </row>
    <row r="105" spans="2:7">
      <c r="B105" s="1" t="s">
        <v>426</v>
      </c>
      <c r="C105"/>
      <c r="D105"/>
      <c r="E105"/>
      <c r="F105"/>
      <c r="G105"/>
    </row>
    <row r="106" spans="2:7">
      <c r="B106" s="123" t="s">
        <v>427</v>
      </c>
      <c r="D106" s="124"/>
    </row>
    <row r="107" spans="2:7">
      <c r="B107" s="123" t="s">
        <v>269</v>
      </c>
      <c r="D107" s="124"/>
    </row>
    <row r="108" spans="2:7">
      <c r="B108" s="123" t="s">
        <v>263</v>
      </c>
      <c r="D108" s="124"/>
    </row>
    <row r="109" spans="2:7">
      <c r="B109" s="123" t="s">
        <v>262</v>
      </c>
      <c r="D109" s="124"/>
    </row>
    <row r="110" spans="2:7">
      <c r="B110" s="123" t="s">
        <v>424</v>
      </c>
      <c r="D110" s="124"/>
    </row>
    <row r="111" spans="2:7">
      <c r="B111" s="123" t="s">
        <v>438</v>
      </c>
      <c r="D111" s="124"/>
    </row>
    <row r="112" spans="2:7">
      <c r="B112" s="123" t="s">
        <v>271</v>
      </c>
      <c r="D112" s="124"/>
    </row>
    <row r="113" spans="2:4">
      <c r="B113" s="123" t="s">
        <v>420</v>
      </c>
      <c r="D113" s="124"/>
    </row>
    <row r="114" spans="2:4">
      <c r="B114" s="123" t="s">
        <v>423</v>
      </c>
      <c r="D114" s="124"/>
    </row>
    <row r="115" spans="2:4">
      <c r="B115" s="123" t="s">
        <v>416</v>
      </c>
      <c r="D115" s="124"/>
    </row>
    <row r="116" spans="2:4">
      <c r="B116" s="123" t="s">
        <v>437</v>
      </c>
      <c r="D116" s="124"/>
    </row>
    <row r="117" spans="2:4">
      <c r="B117" s="123" t="s">
        <v>112</v>
      </c>
      <c r="D117" s="124"/>
    </row>
    <row r="118" spans="2:4">
      <c r="B118" s="123" t="s">
        <v>439</v>
      </c>
      <c r="D118" s="124"/>
    </row>
    <row r="119" spans="2:4">
      <c r="B119" s="123" t="s">
        <v>428</v>
      </c>
      <c r="D119" s="124"/>
    </row>
    <row r="120" spans="2:4">
      <c r="B120" s="123" t="s">
        <v>422</v>
      </c>
      <c r="D120" s="124"/>
    </row>
    <row r="121" spans="2:4">
      <c r="B121" s="123" t="s">
        <v>425</v>
      </c>
      <c r="D121" s="124"/>
    </row>
    <row r="122" spans="2:4">
      <c r="B122" s="123" t="s">
        <v>421</v>
      </c>
      <c r="D122" s="124"/>
    </row>
    <row r="123" spans="2:4">
      <c r="D123" s="6"/>
    </row>
    <row r="124" spans="2:4">
      <c r="D124" s="6"/>
    </row>
    <row r="125" spans="2:4">
      <c r="D125" s="6"/>
    </row>
    <row r="126" spans="2:4">
      <c r="B126" s="81" t="s">
        <v>417</v>
      </c>
      <c r="D126" s="6"/>
    </row>
    <row r="127" spans="2:4">
      <c r="B127" s="9" t="s">
        <v>415</v>
      </c>
      <c r="D127" s="125"/>
    </row>
    <row r="128" spans="2:4">
      <c r="B128" s="9" t="s">
        <v>418</v>
      </c>
      <c r="D128" s="124"/>
    </row>
    <row r="129" spans="2:4">
      <c r="B129" s="9" t="s">
        <v>450</v>
      </c>
      <c r="D129" s="124"/>
    </row>
    <row r="130" spans="2:4">
      <c r="B130" s="9" t="s">
        <v>266</v>
      </c>
      <c r="D130" s="124"/>
    </row>
    <row r="131" spans="2:4">
      <c r="B131" s="9" t="s">
        <v>295</v>
      </c>
      <c r="D131" s="124"/>
    </row>
    <row r="132" spans="2:4">
      <c r="B132" s="9" t="s">
        <v>428</v>
      </c>
      <c r="D132" s="124"/>
    </row>
    <row r="133" spans="2:4">
      <c r="B133" s="9" t="s">
        <v>419</v>
      </c>
      <c r="D133" s="124"/>
    </row>
    <row r="134" spans="2:4">
      <c r="B134" s="9" t="s">
        <v>448</v>
      </c>
      <c r="D134" s="7"/>
    </row>
    <row r="135" spans="2:4">
      <c r="B135" s="9" t="s">
        <v>449</v>
      </c>
      <c r="D135" s="124"/>
    </row>
    <row r="136" spans="2:4">
      <c r="B136" s="9" t="s">
        <v>429</v>
      </c>
      <c r="D136" s="124"/>
    </row>
    <row r="137" spans="2:4">
      <c r="B137" s="9" t="s">
        <v>264</v>
      </c>
      <c r="D137" s="124"/>
    </row>
    <row r="138" spans="2:4">
      <c r="B138" s="3" t="s">
        <v>572</v>
      </c>
      <c r="D138" s="124"/>
    </row>
  </sheetData>
  <sheetProtection password="F265" sheet="1" objects="1" scenarios="1" formatCells="0" insertColumns="0" insertRows="0" insertHyperlinks="0" deleteColumns="0" deleteRows="0" sort="0" autoFilter="0"/>
  <dataConsolidate/>
  <mergeCells count="40">
    <mergeCell ref="B82:M82"/>
    <mergeCell ref="M14:M15"/>
    <mergeCell ref="B16:B46"/>
    <mergeCell ref="B49:B57"/>
    <mergeCell ref="B58:M58"/>
    <mergeCell ref="B60:B75"/>
    <mergeCell ref="D60:M75"/>
    <mergeCell ref="G14:G15"/>
    <mergeCell ref="H14:H15"/>
    <mergeCell ref="I14:I15"/>
    <mergeCell ref="J14:J15"/>
    <mergeCell ref="K14:K15"/>
    <mergeCell ref="L14:L15"/>
    <mergeCell ref="X13:Y14"/>
    <mergeCell ref="Z13:AA14"/>
    <mergeCell ref="B76:M76"/>
    <mergeCell ref="B78:M78"/>
    <mergeCell ref="B80:M80"/>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B2:E2"/>
    <mergeCell ref="B3:L3"/>
    <mergeCell ref="C4:L4"/>
    <mergeCell ref="M4:V4"/>
    <mergeCell ref="C5:L5"/>
    <mergeCell ref="M5:V5"/>
  </mergeCells>
  <conditionalFormatting sqref="O82 Q82 S82 U82 W82 Y82">
    <cfRule type="containsText" dxfId="13" priority="1" operator="containsText" text="TRUE">
      <formula>NOT(ISERROR(SEARCH("TRUE",O82)))</formula>
    </cfRule>
    <cfRule type="containsText" dxfId="12" priority="2" operator="containsText" text="FALSE">
      <formula>NOT(ISERROR(SEARCH("FALSE",O82)))</formula>
    </cfRule>
  </conditionalFormatting>
  <dataValidations count="26">
    <dataValidation allowBlank="1" showInputMessage="1" showErrorMessage="1" promptTitle="Criteria" prompt="Input total CDM Plan Target Gap" sqref="AA78"/>
    <dataValidation type="list" allowBlank="1" showInputMessage="1" showErrorMessage="1" promptTitle="Criteria" prompt="Select Program Name for each 2011-2014/15 Tier 1 Program for which projects will be completed in 2015." sqref="C60:C75">
      <formula1>$B$106:$B$123</formula1>
    </dataValidation>
    <dataValidation type="list" allowBlank="1" showInputMessage="1" showErrorMessage="1" sqref="C16:C46 C49">
      <formula1>$B$127:$B$139</formula1>
    </dataValidation>
    <dataValidation allowBlank="1" showInputMessage="1" showErrorMessage="1" promptTitle="Criteria" prompt="As per the CDM Plan Submission and Review Criteria Rules, a minimum incremental annual savings of 8.3% of total 2020 savings target is to be achieved in any year." sqref="B82:M82"/>
    <dataValidation allowBlank="1" showInputMessage="1" showErrorMessage="1" promptTitle="Criteria" prompt="For projects to be completed in 2015, yet funded from the 2011-2014 (and 2015 of 2011-2014 Master CDM Agreement) CDM Framework" sqref="B60:B75"/>
    <dataValidation type="list" allowBlank="1" showInputMessage="1" showErrorMessage="1" sqref="E59">
      <formula1>#REF!</formula1>
    </dataValidation>
    <dataValidation type="list" allowBlank="1" showInputMessage="1" showErrorMessage="1" sqref="C59 C50:C57">
      <formula1>$B$106:$B$124</formula1>
    </dataValidation>
    <dataValidation allowBlank="1" showInputMessage="1" showErrorMessage="1" promptTitle="Critera" prompt="Input programs by funding mechanism (Full Cost Recovery and Pay for Performance)" sqref="B12:B15"/>
    <dataValidation allowBlank="1" showInputMessage="1" showErrorMessage="1" promptTitle="Criteria" prompt="Select Program Name for each Approved Province Wide Program." sqref="C12:C1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type="list" allowBlank="1" showInputMessage="1" showErrorMessage="1" sqref="G16:M46 G49:M57">
      <formula1>$B$102:$B$102</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S82 U82 W82 Y82 O82 Q82"/>
    <dataValidation type="list" allowBlank="1" showInputMessage="1" showErrorMessage="1" sqref="G59:M59 D59">
      <formula1>$B$102:$B$103</formula1>
    </dataValidation>
    <dataValidation allowBlank="1" showInputMessage="1" showErrorMessage="1" promptTitle="Criteria" prompt="Indicate segment(s) targetted by Program" sqref="G12:M13"/>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annual Target Gap" sqref="X78 V78 R78 N78 P78 T78"/>
    <dataValidation allowBlank="1" showInputMessage="1" showErrorMessage="1" promptTitle="Criteria" prompt="Input additional annual funding requirements to acheive Target Gap" sqref="Y78 W78 S78 O78 Q78 U78"/>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Criteria" prompt="Automatic summation of total 2015-2020 budget by Program." sqref="Z15"/>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tabSelected="1" zoomScale="60" zoomScaleNormal="60" workbookViewId="0">
      <selection activeCell="C21" sqref="C21"/>
    </sheetView>
  </sheetViews>
  <sheetFormatPr defaultColWidth="9.140625" defaultRowHeight="1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5" width="15.7109375" style="3" customWidth="1"/>
    <col min="26" max="26" width="20.28515625" style="3" customWidth="1"/>
    <col min="27" max="27" width="19.28515625" style="3" customWidth="1"/>
    <col min="28" max="16384" width="9.140625" style="3"/>
  </cols>
  <sheetData>
    <row r="1" spans="1:27" ht="23.25">
      <c r="A1" s="4" t="s">
        <v>391</v>
      </c>
      <c r="B1" s="4" t="s">
        <v>385</v>
      </c>
    </row>
    <row r="2" spans="1:27" ht="17.45" customHeight="1">
      <c r="A2" s="100"/>
      <c r="B2" s="284"/>
      <c r="C2" s="284"/>
      <c r="D2" s="284"/>
      <c r="E2" s="284"/>
      <c r="F2" s="101"/>
      <c r="G2" s="119"/>
      <c r="H2" s="103"/>
      <c r="I2" s="103"/>
      <c r="J2" s="103"/>
      <c r="K2" s="103"/>
      <c r="L2" s="103"/>
      <c r="M2" s="103"/>
      <c r="N2" s="100"/>
      <c r="O2" s="100"/>
      <c r="P2" s="100"/>
      <c r="Q2" s="100"/>
      <c r="R2" s="100"/>
      <c r="S2" s="100"/>
      <c r="T2" s="100"/>
      <c r="U2" s="100"/>
      <c r="V2" s="100"/>
      <c r="W2" s="100"/>
      <c r="X2" s="100"/>
      <c r="Y2" s="100"/>
      <c r="Z2" s="100"/>
      <c r="AA2" s="100"/>
    </row>
    <row r="3" spans="1:27" ht="21.6" customHeight="1">
      <c r="A3" s="100"/>
      <c r="B3" s="285" t="s">
        <v>305</v>
      </c>
      <c r="C3" s="286"/>
      <c r="D3" s="286"/>
      <c r="E3" s="286"/>
      <c r="F3" s="286"/>
      <c r="G3" s="286"/>
      <c r="H3" s="286"/>
      <c r="I3" s="286"/>
      <c r="J3" s="286"/>
      <c r="K3" s="286"/>
      <c r="L3" s="287"/>
      <c r="M3" s="100"/>
      <c r="N3" s="100"/>
      <c r="O3" s="100"/>
      <c r="P3" s="100"/>
      <c r="Q3" s="100"/>
      <c r="R3" s="100"/>
      <c r="S3" s="100"/>
      <c r="T3" s="100"/>
      <c r="U3" s="100"/>
      <c r="V3" s="100"/>
      <c r="W3" s="100"/>
      <c r="X3" s="100"/>
      <c r="Y3" s="100"/>
      <c r="Z3" s="100"/>
      <c r="AA3" s="100"/>
    </row>
    <row r="4" spans="1:27" ht="27.6" customHeight="1">
      <c r="A4" s="100"/>
      <c r="B4" s="104" t="s">
        <v>323</v>
      </c>
      <c r="C4" s="288" t="s">
        <v>384</v>
      </c>
      <c r="D4" s="289"/>
      <c r="E4" s="289"/>
      <c r="F4" s="289"/>
      <c r="G4" s="289"/>
      <c r="H4" s="289"/>
      <c r="I4" s="289"/>
      <c r="J4" s="289"/>
      <c r="K4" s="289"/>
      <c r="L4" s="290"/>
      <c r="M4" s="291"/>
      <c r="N4" s="292"/>
      <c r="O4" s="292"/>
      <c r="P4" s="292"/>
      <c r="Q4" s="292"/>
      <c r="R4" s="292"/>
      <c r="S4" s="292"/>
      <c r="T4" s="292"/>
      <c r="U4" s="292"/>
      <c r="V4" s="292"/>
      <c r="W4" s="100"/>
      <c r="X4" s="100"/>
      <c r="Y4" s="100"/>
      <c r="Z4" s="100"/>
      <c r="AA4" s="100"/>
    </row>
    <row r="5" spans="1:27" ht="43.9" customHeight="1">
      <c r="A5" s="100"/>
      <c r="B5" s="104" t="s">
        <v>324</v>
      </c>
      <c r="C5" s="289" t="s">
        <v>386</v>
      </c>
      <c r="D5" s="289"/>
      <c r="E5" s="289"/>
      <c r="F5" s="289"/>
      <c r="G5" s="289"/>
      <c r="H5" s="289"/>
      <c r="I5" s="289"/>
      <c r="J5" s="289"/>
      <c r="K5" s="289"/>
      <c r="L5" s="290"/>
      <c r="M5" s="291"/>
      <c r="N5" s="292"/>
      <c r="O5" s="292"/>
      <c r="P5" s="292"/>
      <c r="Q5" s="292"/>
      <c r="R5" s="292"/>
      <c r="S5" s="292"/>
      <c r="T5" s="292"/>
      <c r="U5" s="292"/>
      <c r="V5" s="292"/>
      <c r="W5" s="100"/>
      <c r="X5" s="100"/>
      <c r="Y5" s="100"/>
      <c r="Z5" s="100"/>
      <c r="AA5" s="100"/>
    </row>
    <row r="6" spans="1:27" ht="55.9" customHeight="1">
      <c r="A6" s="100"/>
      <c r="B6" s="105" t="s">
        <v>325</v>
      </c>
      <c r="C6" s="260" t="s">
        <v>387</v>
      </c>
      <c r="D6" s="261"/>
      <c r="E6" s="261"/>
      <c r="F6" s="261"/>
      <c r="G6" s="261"/>
      <c r="H6" s="261"/>
      <c r="I6" s="261"/>
      <c r="J6" s="261"/>
      <c r="K6" s="261"/>
      <c r="L6" s="262"/>
      <c r="M6" s="263"/>
      <c r="N6" s="264"/>
      <c r="O6" s="264"/>
      <c r="P6" s="264"/>
      <c r="Q6" s="264"/>
      <c r="R6" s="264"/>
      <c r="S6" s="264"/>
      <c r="T6" s="264"/>
      <c r="U6" s="264"/>
      <c r="V6" s="264"/>
      <c r="W6" s="100"/>
      <c r="X6" s="100"/>
      <c r="Y6" s="100"/>
      <c r="Z6" s="100"/>
      <c r="AA6" s="100"/>
    </row>
    <row r="7" spans="1:27" ht="41.45" customHeight="1">
      <c r="A7" s="100"/>
      <c r="B7" s="105" t="s">
        <v>337</v>
      </c>
      <c r="C7" s="265" t="s">
        <v>504</v>
      </c>
      <c r="D7" s="266"/>
      <c r="E7" s="266"/>
      <c r="F7" s="266"/>
      <c r="G7" s="266"/>
      <c r="H7" s="266"/>
      <c r="I7" s="266"/>
      <c r="J7" s="266"/>
      <c r="K7" s="266"/>
      <c r="L7" s="267"/>
      <c r="M7" s="120"/>
      <c r="N7" s="121"/>
      <c r="O7" s="121"/>
      <c r="P7" s="121"/>
      <c r="Q7" s="121"/>
      <c r="R7" s="121"/>
      <c r="S7" s="121"/>
      <c r="T7" s="121"/>
      <c r="U7" s="121"/>
      <c r="V7" s="121"/>
      <c r="W7" s="100"/>
      <c r="X7" s="100"/>
      <c r="Y7" s="100"/>
      <c r="Z7" s="100"/>
      <c r="AA7" s="100"/>
    </row>
    <row r="8" spans="1:27">
      <c r="A8" s="100"/>
      <c r="B8" s="100"/>
      <c r="C8" s="100"/>
      <c r="D8" s="100"/>
      <c r="E8" s="100"/>
      <c r="F8" s="100"/>
      <c r="G8" s="108"/>
      <c r="H8" s="100"/>
      <c r="I8" s="100"/>
      <c r="J8" s="100"/>
      <c r="K8" s="100"/>
      <c r="L8" s="100"/>
      <c r="M8" s="100"/>
      <c r="N8" s="100"/>
      <c r="O8" s="100"/>
      <c r="P8" s="100"/>
      <c r="Q8" s="100"/>
      <c r="R8" s="100"/>
      <c r="S8" s="100"/>
      <c r="T8" s="100"/>
      <c r="U8" s="100"/>
      <c r="V8" s="100"/>
      <c r="W8" s="100"/>
      <c r="X8" s="100"/>
      <c r="Y8" s="100"/>
      <c r="Z8" s="100"/>
      <c r="AA8" s="100"/>
    </row>
    <row r="9" spans="1:27" ht="18.75">
      <c r="A9" s="100"/>
      <c r="B9" s="104" t="s">
        <v>443</v>
      </c>
      <c r="C9" s="78" t="str">
        <f>IF('A. General Information'!G13="","",'A. General Information'!G13)</f>
        <v>Ottawa River Power Corporation</v>
      </c>
      <c r="D9" s="109"/>
      <c r="E9" s="100"/>
      <c r="F9" s="100"/>
      <c r="G9" s="108"/>
      <c r="H9" s="100"/>
      <c r="I9" s="100"/>
      <c r="J9" s="100"/>
      <c r="K9" s="100"/>
      <c r="L9" s="100"/>
      <c r="M9" s="100"/>
      <c r="N9" s="100"/>
      <c r="O9" s="100"/>
      <c r="P9" s="100"/>
      <c r="Q9" s="100"/>
      <c r="R9" s="100"/>
      <c r="S9" s="100"/>
      <c r="T9" s="100"/>
      <c r="U9" s="100"/>
      <c r="V9" s="100"/>
      <c r="W9" s="100"/>
      <c r="X9" s="100"/>
      <c r="Y9" s="100"/>
      <c r="Z9" s="100"/>
      <c r="AA9" s="100"/>
    </row>
    <row r="10" spans="1:27">
      <c r="A10" s="100"/>
      <c r="B10" s="100"/>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row>
    <row r="11" spans="1:27" ht="25.15" customHeight="1">
      <c r="A11" s="100"/>
      <c r="B11" s="268" t="s">
        <v>306</v>
      </c>
      <c r="C11" s="269"/>
      <c r="D11" s="269"/>
      <c r="E11" s="269"/>
      <c r="F11" s="269"/>
      <c r="G11" s="269"/>
      <c r="H11" s="269"/>
      <c r="I11" s="269"/>
      <c r="J11" s="269"/>
      <c r="K11" s="269"/>
      <c r="L11" s="269"/>
      <c r="M11" s="269"/>
      <c r="N11" s="269"/>
      <c r="O11" s="269"/>
      <c r="P11" s="269"/>
      <c r="Q11" s="269"/>
      <c r="R11" s="269"/>
      <c r="S11" s="269"/>
      <c r="T11" s="269"/>
      <c r="U11" s="269"/>
      <c r="V11" s="269"/>
      <c r="W11" s="269"/>
      <c r="X11" s="269"/>
      <c r="Y11" s="269"/>
      <c r="Z11" s="269"/>
      <c r="AA11" s="269"/>
    </row>
    <row r="12" spans="1:27" ht="34.15" customHeight="1">
      <c r="A12" s="100"/>
      <c r="B12" s="270" t="s">
        <v>10</v>
      </c>
      <c r="C12" s="273" t="s">
        <v>495</v>
      </c>
      <c r="D12" s="273" t="s">
        <v>496</v>
      </c>
      <c r="E12" s="273" t="s">
        <v>497</v>
      </c>
      <c r="F12" s="273" t="s">
        <v>451</v>
      </c>
      <c r="G12" s="270" t="s">
        <v>356</v>
      </c>
      <c r="H12" s="276"/>
      <c r="I12" s="276"/>
      <c r="J12" s="276"/>
      <c r="K12" s="276"/>
      <c r="L12" s="276"/>
      <c r="M12" s="277"/>
      <c r="N12" s="280" t="s">
        <v>388</v>
      </c>
      <c r="O12" s="281"/>
      <c r="P12" s="281"/>
      <c r="Q12" s="281"/>
      <c r="R12" s="281"/>
      <c r="S12" s="281"/>
      <c r="T12" s="281"/>
      <c r="U12" s="281"/>
      <c r="V12" s="281"/>
      <c r="W12" s="281"/>
      <c r="X12" s="281"/>
      <c r="Y12" s="281"/>
      <c r="Z12" s="281"/>
      <c r="AA12" s="281"/>
    </row>
    <row r="13" spans="1:27" ht="67.900000000000006" customHeight="1">
      <c r="A13" s="100"/>
      <c r="B13" s="271"/>
      <c r="C13" s="274"/>
      <c r="D13" s="274"/>
      <c r="E13" s="274"/>
      <c r="F13" s="274"/>
      <c r="G13" s="272"/>
      <c r="H13" s="278"/>
      <c r="I13" s="278"/>
      <c r="J13" s="278"/>
      <c r="K13" s="278"/>
      <c r="L13" s="278"/>
      <c r="M13" s="279"/>
      <c r="N13" s="227">
        <v>2015</v>
      </c>
      <c r="O13" s="228"/>
      <c r="P13" s="282">
        <v>2016</v>
      </c>
      <c r="Q13" s="282"/>
      <c r="R13" s="227">
        <v>2017</v>
      </c>
      <c r="S13" s="228"/>
      <c r="T13" s="227">
        <v>2018</v>
      </c>
      <c r="U13" s="228"/>
      <c r="V13" s="227">
        <v>2019</v>
      </c>
      <c r="W13" s="228"/>
      <c r="X13" s="227">
        <v>2020</v>
      </c>
      <c r="Y13" s="228"/>
      <c r="Z13" s="231" t="s">
        <v>19</v>
      </c>
      <c r="AA13" s="232"/>
    </row>
    <row r="14" spans="1:27" ht="42" customHeight="1">
      <c r="A14" s="100"/>
      <c r="B14" s="271"/>
      <c r="C14" s="274"/>
      <c r="D14" s="274"/>
      <c r="E14" s="274"/>
      <c r="F14" s="274"/>
      <c r="G14" s="247" t="s">
        <v>12</v>
      </c>
      <c r="H14" s="249" t="s">
        <v>13</v>
      </c>
      <c r="I14" s="247" t="s">
        <v>14</v>
      </c>
      <c r="J14" s="225" t="s">
        <v>353</v>
      </c>
      <c r="K14" s="225" t="s">
        <v>16</v>
      </c>
      <c r="L14" s="225" t="s">
        <v>351</v>
      </c>
      <c r="M14" s="225" t="s">
        <v>17</v>
      </c>
      <c r="N14" s="229"/>
      <c r="O14" s="230"/>
      <c r="P14" s="283"/>
      <c r="Q14" s="283"/>
      <c r="R14" s="229"/>
      <c r="S14" s="230"/>
      <c r="T14" s="229"/>
      <c r="U14" s="230"/>
      <c r="V14" s="229"/>
      <c r="W14" s="230"/>
      <c r="X14" s="229"/>
      <c r="Y14" s="230"/>
      <c r="Z14" s="233"/>
      <c r="AA14" s="234"/>
    </row>
    <row r="15" spans="1:27" ht="78" customHeight="1">
      <c r="A15" s="100"/>
      <c r="B15" s="272"/>
      <c r="C15" s="275"/>
      <c r="D15" s="275"/>
      <c r="E15" s="275"/>
      <c r="F15" s="275"/>
      <c r="G15" s="248"/>
      <c r="H15" s="250"/>
      <c r="I15" s="248"/>
      <c r="J15" s="226"/>
      <c r="K15" s="226"/>
      <c r="L15" s="226"/>
      <c r="M15" s="226"/>
      <c r="N15" s="110" t="s">
        <v>326</v>
      </c>
      <c r="O15" s="110" t="s">
        <v>307</v>
      </c>
      <c r="P15" s="110" t="s">
        <v>326</v>
      </c>
      <c r="Q15" s="110" t="s">
        <v>307</v>
      </c>
      <c r="R15" s="110" t="s">
        <v>326</v>
      </c>
      <c r="S15" s="110" t="s">
        <v>307</v>
      </c>
      <c r="T15" s="110" t="s">
        <v>326</v>
      </c>
      <c r="U15" s="110" t="s">
        <v>307</v>
      </c>
      <c r="V15" s="110" t="s">
        <v>326</v>
      </c>
      <c r="W15" s="110" t="s">
        <v>307</v>
      </c>
      <c r="X15" s="110" t="s">
        <v>326</v>
      </c>
      <c r="Y15" s="110" t="s">
        <v>307</v>
      </c>
      <c r="Z15" s="110" t="s">
        <v>389</v>
      </c>
      <c r="AA15" s="110" t="s">
        <v>312</v>
      </c>
    </row>
    <row r="16" spans="1:27" ht="14.45" customHeight="1">
      <c r="B16" s="238" t="s">
        <v>300</v>
      </c>
      <c r="C16" s="16" t="s">
        <v>429</v>
      </c>
      <c r="D16" s="55"/>
      <c r="E16" s="55"/>
      <c r="F16" s="117">
        <v>42370</v>
      </c>
      <c r="G16" s="48" t="s">
        <v>296</v>
      </c>
      <c r="H16" s="48"/>
      <c r="I16" s="48"/>
      <c r="J16" s="48"/>
      <c r="K16" s="48"/>
      <c r="L16" s="48"/>
      <c r="M16" s="48"/>
      <c r="N16" s="152"/>
      <c r="O16" s="64"/>
      <c r="P16" s="63">
        <v>36615.493434343436</v>
      </c>
      <c r="Q16" s="64">
        <v>17.971254737428765</v>
      </c>
      <c r="R16" s="63">
        <v>31016.343434343435</v>
      </c>
      <c r="S16" s="64">
        <v>7.760208300825191</v>
      </c>
      <c r="T16" s="63">
        <v>31087.0701010101</v>
      </c>
      <c r="U16" s="64">
        <v>7.760208300825191</v>
      </c>
      <c r="V16" s="63">
        <v>31159.918567676767</v>
      </c>
      <c r="W16" s="64">
        <v>7.760208300825191</v>
      </c>
      <c r="X16" s="63">
        <v>31234.952488343435</v>
      </c>
      <c r="Y16" s="64">
        <v>7.760208300825191</v>
      </c>
      <c r="Z16" s="60">
        <f>IF(SUM(N16,P16,R16,T16,V16,X16)=0,"",SUM(N16,P16,R16,T16,V16,X16))</f>
        <v>161113.77802571718</v>
      </c>
      <c r="AA16" s="66">
        <f t="shared" ref="AA16:AA26" si="0">Q16+S16+U16+W16+Y16</f>
        <v>49.012087940729529</v>
      </c>
    </row>
    <row r="17" spans="2:27" ht="14.45" customHeight="1">
      <c r="B17" s="239"/>
      <c r="C17" s="16" t="s">
        <v>448</v>
      </c>
      <c r="D17" s="55"/>
      <c r="E17" s="55"/>
      <c r="F17" s="117">
        <v>42370</v>
      </c>
      <c r="G17" s="48" t="s">
        <v>296</v>
      </c>
      <c r="H17" s="48"/>
      <c r="I17" s="48"/>
      <c r="J17" s="48"/>
      <c r="K17" s="48"/>
      <c r="L17" s="48"/>
      <c r="M17" s="48"/>
      <c r="N17" s="152"/>
      <c r="O17" s="64"/>
      <c r="P17" s="63">
        <v>35472.054646464647</v>
      </c>
      <c r="Q17" s="64">
        <v>83.157503071036828</v>
      </c>
      <c r="R17" s="63">
        <v>36429.464646464643</v>
      </c>
      <c r="S17" s="64">
        <v>87.914740074775608</v>
      </c>
      <c r="T17" s="63">
        <v>36712.371313131312</v>
      </c>
      <c r="U17" s="64">
        <v>87.914740074775608</v>
      </c>
      <c r="V17" s="63">
        <v>38278.765179797978</v>
      </c>
      <c r="W17" s="64">
        <v>92.671977078514402</v>
      </c>
      <c r="X17" s="63">
        <v>38578.900862464645</v>
      </c>
      <c r="Y17" s="64">
        <v>92.671977078514402</v>
      </c>
      <c r="Z17" s="60">
        <f t="shared" ref="Z17:Z46" si="1">IF(SUM(N17,P17,R17,T17,V17,X17)=0,"",SUM(N17,P17,R17,T17,V17,X17))</f>
        <v>185471.55664832323</v>
      </c>
      <c r="AA17" s="66">
        <f t="shared" si="0"/>
        <v>444.33093737761681</v>
      </c>
    </row>
    <row r="18" spans="2:27" ht="28.5">
      <c r="B18" s="239"/>
      <c r="C18" s="16" t="s">
        <v>449</v>
      </c>
      <c r="D18" s="55"/>
      <c r="E18" s="55"/>
      <c r="F18" s="117">
        <v>42370</v>
      </c>
      <c r="G18" s="48" t="s">
        <v>296</v>
      </c>
      <c r="H18" s="48"/>
      <c r="I18" s="48"/>
      <c r="J18" s="48"/>
      <c r="K18" s="48"/>
      <c r="L18" s="48"/>
      <c r="M18" s="48"/>
      <c r="N18" s="152"/>
      <c r="O18" s="64"/>
      <c r="P18" s="63">
        <v>6754.7141414141415</v>
      </c>
      <c r="Q18" s="64">
        <v>1.8392174907219101</v>
      </c>
      <c r="R18" s="63">
        <v>5845.4141414141413</v>
      </c>
      <c r="S18" s="64">
        <v>0</v>
      </c>
      <c r="T18" s="63">
        <v>5986.8674747474752</v>
      </c>
      <c r="U18" s="64">
        <v>0</v>
      </c>
      <c r="V18" s="63">
        <v>6132.5644080808088</v>
      </c>
      <c r="W18" s="64">
        <v>0</v>
      </c>
      <c r="X18" s="63">
        <v>6282.6322494141423</v>
      </c>
      <c r="Y18" s="64">
        <v>0</v>
      </c>
      <c r="Z18" s="60">
        <f t="shared" si="1"/>
        <v>31002.192415070709</v>
      </c>
      <c r="AA18" s="66">
        <f t="shared" si="0"/>
        <v>1.8392174907219101</v>
      </c>
    </row>
    <row r="19" spans="2:27">
      <c r="B19" s="239"/>
      <c r="C19" s="16" t="s">
        <v>295</v>
      </c>
      <c r="D19" s="55"/>
      <c r="E19" s="55"/>
      <c r="F19" s="117">
        <v>42370</v>
      </c>
      <c r="G19" s="48"/>
      <c r="H19" s="48" t="s">
        <v>296</v>
      </c>
      <c r="I19" s="48"/>
      <c r="J19" s="48"/>
      <c r="K19" s="48"/>
      <c r="L19" s="48"/>
      <c r="M19" s="48"/>
      <c r="N19" s="152"/>
      <c r="O19" s="64"/>
      <c r="P19" s="63">
        <v>15378.106666666668</v>
      </c>
      <c r="Q19" s="64">
        <v>3.9219754166542402</v>
      </c>
      <c r="R19" s="63">
        <v>12047.666666666668</v>
      </c>
      <c r="S19" s="64">
        <v>3.9219754166542402</v>
      </c>
      <c r="T19" s="63">
        <v>12259.846666666668</v>
      </c>
      <c r="U19" s="64">
        <v>3.9219754166542402</v>
      </c>
      <c r="V19" s="63">
        <v>12478.392066666667</v>
      </c>
      <c r="W19" s="64">
        <v>3.9219754166542402</v>
      </c>
      <c r="X19" s="63">
        <v>12703</v>
      </c>
      <c r="Y19" s="64">
        <v>3.9219754166542402</v>
      </c>
      <c r="Z19" s="60">
        <f t="shared" si="1"/>
        <v>64867.012066666677</v>
      </c>
      <c r="AA19" s="66">
        <f t="shared" si="0"/>
        <v>19.609877083271201</v>
      </c>
    </row>
    <row r="20" spans="2:27">
      <c r="B20" s="239"/>
      <c r="C20" s="16" t="s">
        <v>264</v>
      </c>
      <c r="D20" s="55"/>
      <c r="E20" s="55"/>
      <c r="F20" s="117">
        <v>42370</v>
      </c>
      <c r="G20" s="48"/>
      <c r="H20" s="48"/>
      <c r="I20" s="48" t="s">
        <v>296</v>
      </c>
      <c r="J20" s="48" t="s">
        <v>296</v>
      </c>
      <c r="K20" s="48" t="s">
        <v>296</v>
      </c>
      <c r="L20" s="48" t="s">
        <v>296</v>
      </c>
      <c r="M20" s="48" t="s">
        <v>296</v>
      </c>
      <c r="N20" s="152"/>
      <c r="O20" s="64"/>
      <c r="P20" s="63">
        <v>159750.76707070708</v>
      </c>
      <c r="Q20" s="64">
        <v>698.69507500000009</v>
      </c>
      <c r="R20" s="63">
        <v>155956.73151515154</v>
      </c>
      <c r="S20" s="64">
        <v>698.69507500000009</v>
      </c>
      <c r="T20" s="63">
        <v>166597.09151515152</v>
      </c>
      <c r="U20" s="64">
        <v>711.32646499999998</v>
      </c>
      <c r="V20" s="63">
        <v>167325.09151515152</v>
      </c>
      <c r="W20" s="64">
        <v>711.32646499999998</v>
      </c>
      <c r="X20" s="63">
        <v>167076.09151515152</v>
      </c>
      <c r="Y20" s="64">
        <v>711.32646499999998</v>
      </c>
      <c r="Z20" s="60">
        <f t="shared" si="1"/>
        <v>816705.77313131327</v>
      </c>
      <c r="AA20" s="66">
        <f t="shared" si="0"/>
        <v>3531.3695450000005</v>
      </c>
    </row>
    <row r="21" spans="2:27">
      <c r="B21" s="239"/>
      <c r="C21" s="16" t="s">
        <v>572</v>
      </c>
      <c r="D21" s="55"/>
      <c r="E21" s="55"/>
      <c r="F21" s="117">
        <v>42370</v>
      </c>
      <c r="G21" s="48"/>
      <c r="H21" s="48"/>
      <c r="I21" s="48" t="s">
        <v>296</v>
      </c>
      <c r="J21" s="48"/>
      <c r="K21" s="48"/>
      <c r="L21" s="48"/>
      <c r="M21" s="48"/>
      <c r="N21" s="152"/>
      <c r="O21" s="64"/>
      <c r="P21" s="63">
        <v>102762.96373737374</v>
      </c>
      <c r="Q21" s="64">
        <v>180.09554</v>
      </c>
      <c r="R21" s="63">
        <v>66165.373737373739</v>
      </c>
      <c r="S21" s="64">
        <v>108.05732400000001</v>
      </c>
      <c r="T21" s="63">
        <v>66448.280404040401</v>
      </c>
      <c r="U21" s="64">
        <v>108.05732400000001</v>
      </c>
      <c r="V21" s="63">
        <v>66739.674270707066</v>
      </c>
      <c r="W21" s="64">
        <v>108.05732400000001</v>
      </c>
      <c r="X21" s="63">
        <v>67039.80995337374</v>
      </c>
      <c r="Y21" s="64">
        <v>108.05732400000001</v>
      </c>
      <c r="Z21" s="60">
        <f t="shared" si="1"/>
        <v>369156.10210286867</v>
      </c>
      <c r="AA21" s="66">
        <f t="shared" si="0"/>
        <v>612.324836</v>
      </c>
    </row>
    <row r="22" spans="2:27" ht="28.5">
      <c r="B22" s="239"/>
      <c r="C22" s="16" t="s">
        <v>266</v>
      </c>
      <c r="D22" s="55"/>
      <c r="E22" s="55"/>
      <c r="F22" s="117">
        <v>42370</v>
      </c>
      <c r="G22" s="48"/>
      <c r="H22" s="48"/>
      <c r="I22" s="48"/>
      <c r="J22" s="48" t="s">
        <v>296</v>
      </c>
      <c r="K22" s="48" t="s">
        <v>296</v>
      </c>
      <c r="L22" s="48" t="s">
        <v>296</v>
      </c>
      <c r="M22" s="48" t="s">
        <v>296</v>
      </c>
      <c r="N22" s="152"/>
      <c r="O22" s="64"/>
      <c r="P22" s="63">
        <v>6078.2595959595956</v>
      </c>
      <c r="Q22" s="64">
        <v>0</v>
      </c>
      <c r="R22" s="63">
        <v>26637.959595959597</v>
      </c>
      <c r="S22" s="64">
        <v>56.999964600000006</v>
      </c>
      <c r="T22" s="63">
        <v>6061.4129292929292</v>
      </c>
      <c r="U22" s="64">
        <v>0</v>
      </c>
      <c r="V22" s="63">
        <v>6207.1098626262628</v>
      </c>
      <c r="W22" s="64">
        <v>0</v>
      </c>
      <c r="X22" s="63">
        <v>6357.1777039595963</v>
      </c>
      <c r="Y22" s="64">
        <v>0</v>
      </c>
      <c r="Z22" s="60">
        <f t="shared" si="1"/>
        <v>51341.919687797985</v>
      </c>
      <c r="AA22" s="66">
        <f t="shared" si="0"/>
        <v>56.999964600000006</v>
      </c>
    </row>
    <row r="23" spans="2:27">
      <c r="B23" s="239"/>
      <c r="C23" s="16" t="s">
        <v>415</v>
      </c>
      <c r="D23" s="55"/>
      <c r="E23" s="55"/>
      <c r="F23" s="117">
        <v>42370</v>
      </c>
      <c r="G23" s="48"/>
      <c r="H23" s="48"/>
      <c r="I23" s="48"/>
      <c r="J23" s="48" t="s">
        <v>296</v>
      </c>
      <c r="K23" s="48" t="s">
        <v>296</v>
      </c>
      <c r="L23" s="48" t="s">
        <v>296</v>
      </c>
      <c r="M23" s="48" t="s">
        <v>296</v>
      </c>
      <c r="N23" s="152"/>
      <c r="O23" s="64"/>
      <c r="P23" s="63">
        <v>3310.0707070707067</v>
      </c>
      <c r="Q23" s="64">
        <v>0</v>
      </c>
      <c r="R23" s="63">
        <v>10556.340707070707</v>
      </c>
      <c r="S23" s="64">
        <v>75.853529999999992</v>
      </c>
      <c r="T23" s="63">
        <v>3299.7973737373732</v>
      </c>
      <c r="U23" s="64">
        <v>0</v>
      </c>
      <c r="V23" s="63">
        <v>10699.915840404039</v>
      </c>
      <c r="W23" s="64">
        <v>75.853529999999992</v>
      </c>
      <c r="X23" s="63">
        <v>3447.6797610707072</v>
      </c>
      <c r="Y23" s="64">
        <v>0</v>
      </c>
      <c r="Z23" s="60">
        <f t="shared" si="1"/>
        <v>31313.804389353532</v>
      </c>
      <c r="AA23" s="66">
        <f t="shared" si="0"/>
        <v>151.70705999999998</v>
      </c>
    </row>
    <row r="24" spans="2:27" ht="28.5">
      <c r="B24" s="239"/>
      <c r="C24" s="16"/>
      <c r="D24" s="55"/>
      <c r="E24" s="55" t="s">
        <v>522</v>
      </c>
      <c r="F24" s="117">
        <v>43101</v>
      </c>
      <c r="G24" s="48" t="s">
        <v>296</v>
      </c>
      <c r="H24" s="48"/>
      <c r="I24" s="48"/>
      <c r="J24" s="48"/>
      <c r="K24" s="48"/>
      <c r="L24" s="48"/>
      <c r="M24" s="48"/>
      <c r="N24" s="63"/>
      <c r="O24" s="64"/>
      <c r="P24" s="63">
        <v>0</v>
      </c>
      <c r="Q24" s="64">
        <v>0</v>
      </c>
      <c r="R24" s="63">
        <v>0</v>
      </c>
      <c r="S24" s="64">
        <v>0</v>
      </c>
      <c r="T24" s="63">
        <v>99856</v>
      </c>
      <c r="U24" s="64">
        <v>333.35899999999998</v>
      </c>
      <c r="V24" s="63">
        <v>94856</v>
      </c>
      <c r="W24" s="64">
        <v>333.35899999999998</v>
      </c>
      <c r="X24" s="63">
        <v>94856</v>
      </c>
      <c r="Y24" s="64">
        <v>333.35899999999998</v>
      </c>
      <c r="Z24" s="60">
        <f t="shared" si="1"/>
        <v>289568</v>
      </c>
      <c r="AA24" s="66">
        <f t="shared" si="0"/>
        <v>1000.077</v>
      </c>
    </row>
    <row r="25" spans="2:27" ht="28.5">
      <c r="B25" s="239"/>
      <c r="C25" s="16"/>
      <c r="D25" s="55"/>
      <c r="E25" s="55" t="s">
        <v>523</v>
      </c>
      <c r="F25" s="117">
        <v>43101</v>
      </c>
      <c r="G25" s="48"/>
      <c r="H25" s="48"/>
      <c r="I25" s="48" t="s">
        <v>296</v>
      </c>
      <c r="J25" s="48" t="s">
        <v>296</v>
      </c>
      <c r="K25" s="48" t="s">
        <v>296</v>
      </c>
      <c r="L25" s="48" t="s">
        <v>296</v>
      </c>
      <c r="M25" s="48" t="s">
        <v>296</v>
      </c>
      <c r="N25" s="63"/>
      <c r="O25" s="64"/>
      <c r="P25" s="63">
        <v>0</v>
      </c>
      <c r="Q25" s="64">
        <v>0</v>
      </c>
      <c r="R25" s="63">
        <v>0</v>
      </c>
      <c r="S25" s="64">
        <v>0</v>
      </c>
      <c r="T25" s="63">
        <v>95297.16</v>
      </c>
      <c r="U25" s="64">
        <v>403.55831999999998</v>
      </c>
      <c r="V25" s="63">
        <v>93267.8</v>
      </c>
      <c r="W25" s="64">
        <v>412.73010000000005</v>
      </c>
      <c r="X25" s="63">
        <v>93267.8</v>
      </c>
      <c r="Y25" s="64">
        <v>412.73010000000005</v>
      </c>
      <c r="Z25" s="60">
        <f t="shared" si="1"/>
        <v>281832.76</v>
      </c>
      <c r="AA25" s="66">
        <f t="shared" si="0"/>
        <v>1229.0185200000001</v>
      </c>
    </row>
    <row r="26" spans="2:27">
      <c r="B26" s="239"/>
      <c r="C26" s="16"/>
      <c r="D26" s="55"/>
      <c r="E26" s="55"/>
      <c r="F26" s="117"/>
      <c r="G26" s="48"/>
      <c r="H26" s="48"/>
      <c r="I26" s="48"/>
      <c r="J26" s="48"/>
      <c r="K26" s="48"/>
      <c r="L26" s="48"/>
      <c r="M26" s="48"/>
      <c r="N26" s="63"/>
      <c r="O26" s="64"/>
      <c r="P26" s="63"/>
      <c r="Q26" s="64"/>
      <c r="R26" s="63"/>
      <c r="S26" s="64"/>
      <c r="T26" s="63"/>
      <c r="U26" s="64"/>
      <c r="V26" s="63"/>
      <c r="W26" s="64"/>
      <c r="X26" s="63"/>
      <c r="Y26" s="64"/>
      <c r="Z26" s="60" t="str">
        <f t="shared" si="1"/>
        <v/>
      </c>
      <c r="AA26" s="66">
        <f t="shared" si="0"/>
        <v>0</v>
      </c>
    </row>
    <row r="27" spans="2:27">
      <c r="B27" s="239"/>
      <c r="C27" s="16"/>
      <c r="D27" s="55"/>
      <c r="E27" s="55"/>
      <c r="F27" s="117"/>
      <c r="G27" s="48"/>
      <c r="H27" s="48"/>
      <c r="I27" s="48"/>
      <c r="J27" s="48"/>
      <c r="K27" s="48"/>
      <c r="L27" s="48"/>
      <c r="M27" s="48"/>
      <c r="N27" s="63"/>
      <c r="O27" s="64"/>
      <c r="P27" s="63"/>
      <c r="Q27" s="64"/>
      <c r="R27" s="63"/>
      <c r="S27" s="64"/>
      <c r="T27" s="63"/>
      <c r="U27" s="64"/>
      <c r="V27" s="63"/>
      <c r="W27" s="64"/>
      <c r="X27" s="63"/>
      <c r="Y27" s="64"/>
      <c r="Z27" s="60" t="str">
        <f t="shared" si="1"/>
        <v/>
      </c>
      <c r="AA27" s="66"/>
    </row>
    <row r="28" spans="2:27">
      <c r="B28" s="239"/>
      <c r="C28" s="16"/>
      <c r="D28" s="55"/>
      <c r="E28" s="55"/>
      <c r="F28" s="117"/>
      <c r="G28" s="48"/>
      <c r="H28" s="48"/>
      <c r="I28" s="48"/>
      <c r="J28" s="48"/>
      <c r="K28" s="48"/>
      <c r="L28" s="48"/>
      <c r="M28" s="48"/>
      <c r="N28" s="63"/>
      <c r="O28" s="64"/>
      <c r="P28" s="63"/>
      <c r="Q28" s="64"/>
      <c r="R28" s="63"/>
      <c r="S28" s="64"/>
      <c r="T28" s="63"/>
      <c r="U28" s="64"/>
      <c r="V28" s="63"/>
      <c r="W28" s="64"/>
      <c r="X28" s="63"/>
      <c r="Y28" s="64"/>
      <c r="Z28" s="60" t="str">
        <f t="shared" si="1"/>
        <v/>
      </c>
      <c r="AA28" s="66"/>
    </row>
    <row r="29" spans="2:27">
      <c r="B29" s="239"/>
      <c r="C29" s="16"/>
      <c r="D29" s="55"/>
      <c r="E29" s="55"/>
      <c r="F29" s="117"/>
      <c r="G29" s="48"/>
      <c r="H29" s="48"/>
      <c r="I29" s="48"/>
      <c r="J29" s="48"/>
      <c r="K29" s="48"/>
      <c r="L29" s="48"/>
      <c r="M29" s="48"/>
      <c r="N29" s="63"/>
      <c r="O29" s="64"/>
      <c r="P29" s="63"/>
      <c r="Q29" s="64"/>
      <c r="R29" s="63"/>
      <c r="S29" s="64"/>
      <c r="T29" s="63"/>
      <c r="U29" s="64"/>
      <c r="V29" s="63"/>
      <c r="W29" s="64"/>
      <c r="X29" s="63"/>
      <c r="Y29" s="64"/>
      <c r="Z29" s="60" t="str">
        <f t="shared" si="1"/>
        <v/>
      </c>
      <c r="AA29" s="66"/>
    </row>
    <row r="30" spans="2:27">
      <c r="B30" s="239"/>
      <c r="C30" s="16"/>
      <c r="D30" s="55"/>
      <c r="E30" s="55"/>
      <c r="F30" s="117"/>
      <c r="G30" s="48"/>
      <c r="H30" s="48"/>
      <c r="I30" s="48"/>
      <c r="J30" s="48"/>
      <c r="K30" s="48"/>
      <c r="L30" s="48"/>
      <c r="M30" s="48"/>
      <c r="N30" s="63"/>
      <c r="O30" s="64"/>
      <c r="P30" s="63"/>
      <c r="Q30" s="64"/>
      <c r="R30" s="63"/>
      <c r="S30" s="64"/>
      <c r="T30" s="63"/>
      <c r="U30" s="64"/>
      <c r="V30" s="63"/>
      <c r="W30" s="64"/>
      <c r="X30" s="63"/>
      <c r="Y30" s="64"/>
      <c r="Z30" s="60" t="str">
        <f t="shared" si="1"/>
        <v/>
      </c>
      <c r="AA30" s="66"/>
    </row>
    <row r="31" spans="2:27">
      <c r="B31" s="239"/>
      <c r="C31" s="16"/>
      <c r="D31" s="55"/>
      <c r="E31" s="55"/>
      <c r="F31" s="117"/>
      <c r="G31" s="48"/>
      <c r="H31" s="48"/>
      <c r="I31" s="48"/>
      <c r="J31" s="48"/>
      <c r="K31" s="48"/>
      <c r="L31" s="48"/>
      <c r="M31" s="48"/>
      <c r="N31" s="63"/>
      <c r="O31" s="64"/>
      <c r="P31" s="63"/>
      <c r="Q31" s="64"/>
      <c r="R31" s="63"/>
      <c r="S31" s="64"/>
      <c r="T31" s="63"/>
      <c r="U31" s="64"/>
      <c r="V31" s="63"/>
      <c r="W31" s="64"/>
      <c r="X31" s="63"/>
      <c r="Y31" s="64"/>
      <c r="Z31" s="60" t="str">
        <f t="shared" si="1"/>
        <v/>
      </c>
      <c r="AA31" s="66"/>
    </row>
    <row r="32" spans="2:27">
      <c r="B32" s="239"/>
      <c r="C32" s="16"/>
      <c r="D32" s="55"/>
      <c r="E32" s="55"/>
      <c r="F32" s="117"/>
      <c r="G32" s="48"/>
      <c r="H32" s="48"/>
      <c r="I32" s="48"/>
      <c r="J32" s="48"/>
      <c r="K32" s="48"/>
      <c r="L32" s="48"/>
      <c r="M32" s="48"/>
      <c r="N32" s="63"/>
      <c r="O32" s="64"/>
      <c r="P32" s="63"/>
      <c r="Q32" s="64"/>
      <c r="R32" s="63"/>
      <c r="S32" s="64"/>
      <c r="T32" s="63"/>
      <c r="U32" s="64"/>
      <c r="V32" s="63"/>
      <c r="W32" s="64"/>
      <c r="X32" s="63"/>
      <c r="Y32" s="64"/>
      <c r="Z32" s="60" t="str">
        <f t="shared" si="1"/>
        <v/>
      </c>
      <c r="AA32" s="66"/>
    </row>
    <row r="33" spans="2:27">
      <c r="B33" s="239"/>
      <c r="C33" s="16"/>
      <c r="D33" s="55"/>
      <c r="E33" s="55"/>
      <c r="F33" s="117"/>
      <c r="G33" s="48"/>
      <c r="H33" s="48"/>
      <c r="I33" s="48"/>
      <c r="J33" s="48"/>
      <c r="K33" s="48"/>
      <c r="L33" s="48"/>
      <c r="M33" s="48"/>
      <c r="N33" s="63"/>
      <c r="O33" s="64"/>
      <c r="P33" s="63"/>
      <c r="Q33" s="64"/>
      <c r="R33" s="63"/>
      <c r="S33" s="64"/>
      <c r="T33" s="63"/>
      <c r="U33" s="64"/>
      <c r="V33" s="63"/>
      <c r="W33" s="64"/>
      <c r="X33" s="63"/>
      <c r="Y33" s="64"/>
      <c r="Z33" s="60" t="str">
        <f t="shared" si="1"/>
        <v/>
      </c>
      <c r="AA33" s="66"/>
    </row>
    <row r="34" spans="2:27">
      <c r="B34" s="239"/>
      <c r="C34" s="16"/>
      <c r="D34" s="55"/>
      <c r="E34" s="55"/>
      <c r="F34" s="117"/>
      <c r="G34" s="48"/>
      <c r="H34" s="48"/>
      <c r="I34" s="48"/>
      <c r="J34" s="48"/>
      <c r="K34" s="48"/>
      <c r="L34" s="48"/>
      <c r="M34" s="48"/>
      <c r="N34" s="63"/>
      <c r="O34" s="64"/>
      <c r="P34" s="63"/>
      <c r="Q34" s="64"/>
      <c r="R34" s="63"/>
      <c r="S34" s="64"/>
      <c r="T34" s="63"/>
      <c r="U34" s="64"/>
      <c r="V34" s="63"/>
      <c r="W34" s="64"/>
      <c r="X34" s="63"/>
      <c r="Y34" s="64"/>
      <c r="Z34" s="60" t="str">
        <f t="shared" si="1"/>
        <v/>
      </c>
      <c r="AA34" s="66"/>
    </row>
    <row r="35" spans="2:27">
      <c r="B35" s="239"/>
      <c r="C35" s="16"/>
      <c r="D35" s="55"/>
      <c r="E35" s="55"/>
      <c r="F35" s="117"/>
      <c r="G35" s="48"/>
      <c r="H35" s="48"/>
      <c r="I35" s="48"/>
      <c r="J35" s="48"/>
      <c r="K35" s="48"/>
      <c r="L35" s="48"/>
      <c r="M35" s="48"/>
      <c r="N35" s="63"/>
      <c r="O35" s="64"/>
      <c r="P35" s="63"/>
      <c r="Q35" s="64"/>
      <c r="R35" s="63"/>
      <c r="S35" s="64"/>
      <c r="T35" s="63"/>
      <c r="U35" s="64"/>
      <c r="V35" s="63"/>
      <c r="W35" s="64"/>
      <c r="X35" s="63"/>
      <c r="Y35" s="64"/>
      <c r="Z35" s="60" t="str">
        <f t="shared" si="1"/>
        <v/>
      </c>
      <c r="AA35" s="66"/>
    </row>
    <row r="36" spans="2:27">
      <c r="B36" s="239"/>
      <c r="C36" s="16"/>
      <c r="D36" s="55"/>
      <c r="E36" s="55"/>
      <c r="F36" s="117"/>
      <c r="G36" s="48"/>
      <c r="H36" s="48"/>
      <c r="I36" s="48"/>
      <c r="J36" s="48"/>
      <c r="K36" s="48"/>
      <c r="L36" s="48"/>
      <c r="M36" s="48"/>
      <c r="N36" s="63"/>
      <c r="O36" s="64"/>
      <c r="P36" s="63"/>
      <c r="Q36" s="64"/>
      <c r="R36" s="63"/>
      <c r="S36" s="64"/>
      <c r="T36" s="63"/>
      <c r="U36" s="64"/>
      <c r="V36" s="63"/>
      <c r="W36" s="64"/>
      <c r="X36" s="63"/>
      <c r="Y36" s="64"/>
      <c r="Z36" s="60" t="str">
        <f t="shared" si="1"/>
        <v/>
      </c>
      <c r="AA36" s="66"/>
    </row>
    <row r="37" spans="2:27">
      <c r="B37" s="239"/>
      <c r="C37" s="16"/>
      <c r="D37" s="55"/>
      <c r="E37" s="55"/>
      <c r="F37" s="117"/>
      <c r="G37" s="48"/>
      <c r="H37" s="48"/>
      <c r="I37" s="48"/>
      <c r="J37" s="48"/>
      <c r="K37" s="48"/>
      <c r="L37" s="48"/>
      <c r="M37" s="48"/>
      <c r="N37" s="63"/>
      <c r="O37" s="64"/>
      <c r="P37" s="63"/>
      <c r="Q37" s="64"/>
      <c r="R37" s="63"/>
      <c r="S37" s="64"/>
      <c r="T37" s="63"/>
      <c r="U37" s="64"/>
      <c r="V37" s="63"/>
      <c r="W37" s="64"/>
      <c r="X37" s="63"/>
      <c r="Y37" s="64"/>
      <c r="Z37" s="60" t="str">
        <f t="shared" si="1"/>
        <v/>
      </c>
      <c r="AA37" s="66"/>
    </row>
    <row r="38" spans="2:27">
      <c r="B38" s="239"/>
      <c r="C38" s="16"/>
      <c r="D38" s="55"/>
      <c r="E38" s="55"/>
      <c r="F38" s="117"/>
      <c r="G38" s="48"/>
      <c r="H38" s="48"/>
      <c r="I38" s="48"/>
      <c r="J38" s="48"/>
      <c r="K38" s="48"/>
      <c r="L38" s="48"/>
      <c r="M38" s="48"/>
      <c r="N38" s="63"/>
      <c r="O38" s="64"/>
      <c r="P38" s="63"/>
      <c r="Q38" s="64"/>
      <c r="R38" s="63"/>
      <c r="S38" s="64"/>
      <c r="T38" s="63"/>
      <c r="U38" s="64"/>
      <c r="V38" s="63"/>
      <c r="W38" s="64"/>
      <c r="X38" s="63"/>
      <c r="Y38" s="64"/>
      <c r="Z38" s="60" t="str">
        <f t="shared" si="1"/>
        <v/>
      </c>
      <c r="AA38" s="66"/>
    </row>
    <row r="39" spans="2:27">
      <c r="B39" s="239"/>
      <c r="C39" s="16"/>
      <c r="D39" s="55"/>
      <c r="E39" s="55"/>
      <c r="F39" s="117"/>
      <c r="G39" s="48"/>
      <c r="H39" s="48"/>
      <c r="I39" s="48"/>
      <c r="J39" s="48"/>
      <c r="K39" s="48"/>
      <c r="L39" s="48"/>
      <c r="M39" s="48"/>
      <c r="N39" s="63"/>
      <c r="O39" s="64"/>
      <c r="P39" s="63"/>
      <c r="Q39" s="64"/>
      <c r="R39" s="63"/>
      <c r="S39" s="64"/>
      <c r="T39" s="63"/>
      <c r="U39" s="64"/>
      <c r="V39" s="63"/>
      <c r="W39" s="64"/>
      <c r="X39" s="63"/>
      <c r="Y39" s="64"/>
      <c r="Z39" s="60" t="str">
        <f t="shared" si="1"/>
        <v/>
      </c>
      <c r="AA39" s="66"/>
    </row>
    <row r="40" spans="2:27">
      <c r="B40" s="239"/>
      <c r="C40" s="16"/>
      <c r="D40" s="55"/>
      <c r="E40" s="55"/>
      <c r="F40" s="117"/>
      <c r="G40" s="48"/>
      <c r="H40" s="48"/>
      <c r="I40" s="48"/>
      <c r="J40" s="48"/>
      <c r="K40" s="48"/>
      <c r="L40" s="48"/>
      <c r="M40" s="48"/>
      <c r="N40" s="63"/>
      <c r="O40" s="64"/>
      <c r="P40" s="63"/>
      <c r="Q40" s="64"/>
      <c r="R40" s="63"/>
      <c r="S40" s="64"/>
      <c r="T40" s="63"/>
      <c r="U40" s="64"/>
      <c r="V40" s="63"/>
      <c r="W40" s="64"/>
      <c r="X40" s="63"/>
      <c r="Y40" s="64"/>
      <c r="Z40" s="60" t="str">
        <f t="shared" si="1"/>
        <v/>
      </c>
      <c r="AA40" s="66"/>
    </row>
    <row r="41" spans="2:27">
      <c r="B41" s="239"/>
      <c r="C41" s="16"/>
      <c r="D41" s="55"/>
      <c r="E41" s="55"/>
      <c r="F41" s="117"/>
      <c r="G41" s="48"/>
      <c r="H41" s="48"/>
      <c r="I41" s="48"/>
      <c r="J41" s="48"/>
      <c r="K41" s="48"/>
      <c r="L41" s="48"/>
      <c r="M41" s="48"/>
      <c r="N41" s="63"/>
      <c r="O41" s="64"/>
      <c r="P41" s="63"/>
      <c r="Q41" s="64"/>
      <c r="R41" s="63"/>
      <c r="S41" s="64"/>
      <c r="T41" s="63"/>
      <c r="U41" s="64"/>
      <c r="V41" s="63"/>
      <c r="W41" s="64"/>
      <c r="X41" s="63"/>
      <c r="Y41" s="64"/>
      <c r="Z41" s="60" t="str">
        <f t="shared" si="1"/>
        <v/>
      </c>
      <c r="AA41" s="66"/>
    </row>
    <row r="42" spans="2:27">
      <c r="B42" s="239"/>
      <c r="C42" s="16"/>
      <c r="D42" s="55"/>
      <c r="E42" s="55"/>
      <c r="F42" s="117"/>
      <c r="G42" s="48"/>
      <c r="H42" s="48"/>
      <c r="I42" s="48"/>
      <c r="J42" s="48"/>
      <c r="K42" s="48"/>
      <c r="L42" s="48"/>
      <c r="M42" s="48"/>
      <c r="N42" s="63"/>
      <c r="O42" s="64"/>
      <c r="P42" s="63"/>
      <c r="Q42" s="64"/>
      <c r="R42" s="63"/>
      <c r="S42" s="64"/>
      <c r="T42" s="63"/>
      <c r="U42" s="64"/>
      <c r="V42" s="63"/>
      <c r="W42" s="64"/>
      <c r="X42" s="63"/>
      <c r="Y42" s="64"/>
      <c r="Z42" s="60" t="str">
        <f t="shared" si="1"/>
        <v/>
      </c>
      <c r="AA42" s="66"/>
    </row>
    <row r="43" spans="2:27">
      <c r="B43" s="239"/>
      <c r="C43" s="16"/>
      <c r="D43" s="55"/>
      <c r="E43" s="55"/>
      <c r="F43" s="117"/>
      <c r="G43" s="48"/>
      <c r="H43" s="48"/>
      <c r="I43" s="48"/>
      <c r="J43" s="48"/>
      <c r="K43" s="48"/>
      <c r="L43" s="48"/>
      <c r="M43" s="48"/>
      <c r="N43" s="63"/>
      <c r="O43" s="64"/>
      <c r="P43" s="63"/>
      <c r="Q43" s="64"/>
      <c r="R43" s="63"/>
      <c r="S43" s="64"/>
      <c r="T43" s="63"/>
      <c r="U43" s="64"/>
      <c r="V43" s="63"/>
      <c r="W43" s="64"/>
      <c r="X43" s="63"/>
      <c r="Y43" s="64"/>
      <c r="Z43" s="60" t="str">
        <f t="shared" si="1"/>
        <v/>
      </c>
      <c r="AA43" s="66"/>
    </row>
    <row r="44" spans="2:27">
      <c r="B44" s="239"/>
      <c r="C44" s="16"/>
      <c r="D44" s="55"/>
      <c r="E44" s="55"/>
      <c r="F44" s="117"/>
      <c r="G44" s="48"/>
      <c r="H44" s="48"/>
      <c r="I44" s="48"/>
      <c r="J44" s="48"/>
      <c r="K44" s="48"/>
      <c r="L44" s="48"/>
      <c r="M44" s="48"/>
      <c r="N44" s="63"/>
      <c r="O44" s="64"/>
      <c r="P44" s="63"/>
      <c r="Q44" s="64"/>
      <c r="R44" s="63"/>
      <c r="S44" s="64"/>
      <c r="T44" s="63"/>
      <c r="U44" s="64"/>
      <c r="V44" s="63"/>
      <c r="W44" s="64"/>
      <c r="X44" s="63"/>
      <c r="Y44" s="64"/>
      <c r="Z44" s="60" t="str">
        <f t="shared" si="1"/>
        <v/>
      </c>
      <c r="AA44" s="66"/>
    </row>
    <row r="45" spans="2:27">
      <c r="B45" s="239"/>
      <c r="C45" s="16"/>
      <c r="D45" s="55"/>
      <c r="E45" s="55"/>
      <c r="F45" s="117"/>
      <c r="G45" s="48"/>
      <c r="H45" s="48"/>
      <c r="I45" s="48"/>
      <c r="J45" s="48"/>
      <c r="K45" s="48"/>
      <c r="L45" s="48"/>
      <c r="M45" s="48"/>
      <c r="N45" s="63"/>
      <c r="O45" s="64"/>
      <c r="P45" s="63"/>
      <c r="Q45" s="64"/>
      <c r="R45" s="63"/>
      <c r="S45" s="64"/>
      <c r="T45" s="63"/>
      <c r="U45" s="64"/>
      <c r="V45" s="63"/>
      <c r="W45" s="64"/>
      <c r="X45" s="63"/>
      <c r="Y45" s="64"/>
      <c r="Z45" s="60" t="str">
        <f t="shared" si="1"/>
        <v/>
      </c>
      <c r="AA45" s="66"/>
    </row>
    <row r="46" spans="2:27">
      <c r="B46" s="240"/>
      <c r="C46" s="16"/>
      <c r="D46" s="55"/>
      <c r="E46" s="55"/>
      <c r="F46" s="117"/>
      <c r="G46" s="48"/>
      <c r="H46" s="48"/>
      <c r="I46" s="48"/>
      <c r="J46" s="48"/>
      <c r="K46" s="48"/>
      <c r="L46" s="48"/>
      <c r="M46" s="48"/>
      <c r="N46" s="63"/>
      <c r="O46" s="64"/>
      <c r="P46" s="63"/>
      <c r="Q46" s="64"/>
      <c r="R46" s="63"/>
      <c r="S46" s="64"/>
      <c r="T46" s="63"/>
      <c r="U46" s="64"/>
      <c r="V46" s="63"/>
      <c r="W46" s="64"/>
      <c r="X46" s="63"/>
      <c r="Y46" s="64"/>
      <c r="Z46" s="60" t="str">
        <f t="shared" si="1"/>
        <v/>
      </c>
      <c r="AA46" s="66"/>
    </row>
    <row r="47" spans="2:27" ht="22.9" customHeight="1">
      <c r="B47" s="111" t="s">
        <v>308</v>
      </c>
      <c r="C47" s="34"/>
      <c r="D47" s="34"/>
      <c r="E47" s="34"/>
      <c r="F47" s="34"/>
      <c r="G47" s="34"/>
      <c r="H47" s="34"/>
      <c r="I47" s="34"/>
      <c r="J47" s="34"/>
      <c r="K47" s="34"/>
      <c r="L47" s="34"/>
      <c r="M47" s="35"/>
      <c r="N47" s="60">
        <f>SUM(N16:N46)</f>
        <v>0</v>
      </c>
      <c r="O47" s="65">
        <f>SUM(O16:O46)</f>
        <v>0</v>
      </c>
      <c r="P47" s="60">
        <f>SUM(P16:P46)</f>
        <v>366122.43000000005</v>
      </c>
      <c r="Q47" s="65">
        <f t="shared" ref="Q47:AA47" si="2">SUM(Q16:Q46)</f>
        <v>985.68056571584179</v>
      </c>
      <c r="R47" s="60">
        <f>SUM(R16:R46)</f>
        <v>344655.29444444447</v>
      </c>
      <c r="S47" s="65">
        <f t="shared" si="2"/>
        <v>1039.2028173922552</v>
      </c>
      <c r="T47" s="60">
        <f t="shared" si="2"/>
        <v>523605.89777777786</v>
      </c>
      <c r="U47" s="65">
        <f t="shared" si="2"/>
        <v>1655.898032792255</v>
      </c>
      <c r="V47" s="60">
        <f t="shared" si="2"/>
        <v>527145.23171111115</v>
      </c>
      <c r="W47" s="65">
        <f t="shared" si="2"/>
        <v>1745.6805797959937</v>
      </c>
      <c r="X47" s="60">
        <f t="shared" si="2"/>
        <v>520844.04453377775</v>
      </c>
      <c r="Y47" s="65">
        <f t="shared" si="2"/>
        <v>1669.8270497959938</v>
      </c>
      <c r="Z47" s="60">
        <f t="shared" si="2"/>
        <v>2282372.8984671114</v>
      </c>
      <c r="AA47" s="65">
        <f t="shared" si="2"/>
        <v>7096.2890454923399</v>
      </c>
    </row>
    <row r="48" spans="2:27" s="6" customFormat="1" ht="15" customHeight="1">
      <c r="B48" s="112"/>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c r="B49" s="238" t="s">
        <v>301</v>
      </c>
      <c r="C49" s="16"/>
      <c r="D49" s="55"/>
      <c r="E49" s="55"/>
      <c r="F49" s="117"/>
      <c r="G49" s="48"/>
      <c r="H49" s="48"/>
      <c r="I49" s="48"/>
      <c r="J49" s="48"/>
      <c r="K49" s="48"/>
      <c r="L49" s="48"/>
      <c r="M49" s="48"/>
      <c r="N49" s="63"/>
      <c r="O49" s="64"/>
      <c r="P49" s="63"/>
      <c r="Q49" s="64"/>
      <c r="R49" s="63"/>
      <c r="S49" s="64"/>
      <c r="T49" s="63"/>
      <c r="U49" s="64"/>
      <c r="V49" s="63"/>
      <c r="W49" s="64"/>
      <c r="X49" s="63"/>
      <c r="Y49" s="64"/>
      <c r="Z49" s="60" t="str">
        <f t="shared" ref="Z49:Z57" si="3">IF(SUM(N49,P49,R49,T49,V49,X49)=0,"",SUM(N49,P49,R49,T49,V49,X49))</f>
        <v/>
      </c>
      <c r="AA49" s="66"/>
    </row>
    <row r="50" spans="2:27">
      <c r="B50" s="239"/>
      <c r="C50" s="16"/>
      <c r="D50" s="55"/>
      <c r="E50" s="55"/>
      <c r="F50" s="117"/>
      <c r="G50" s="48"/>
      <c r="H50" s="48"/>
      <c r="I50" s="48"/>
      <c r="J50" s="48"/>
      <c r="K50" s="48"/>
      <c r="L50" s="48"/>
      <c r="M50" s="48"/>
      <c r="N50" s="63"/>
      <c r="O50" s="64"/>
      <c r="P50" s="63"/>
      <c r="Q50" s="64"/>
      <c r="R50" s="63"/>
      <c r="S50" s="64"/>
      <c r="T50" s="63"/>
      <c r="U50" s="64"/>
      <c r="V50" s="63"/>
      <c r="W50" s="64"/>
      <c r="X50" s="63"/>
      <c r="Y50" s="64"/>
      <c r="Z50" s="60" t="str">
        <f t="shared" si="3"/>
        <v/>
      </c>
      <c r="AA50" s="66"/>
    </row>
    <row r="51" spans="2:27">
      <c r="B51" s="239"/>
      <c r="C51" s="16"/>
      <c r="D51" s="55"/>
      <c r="E51" s="55"/>
      <c r="F51" s="117"/>
      <c r="G51" s="48"/>
      <c r="H51" s="48"/>
      <c r="I51" s="48"/>
      <c r="J51" s="48"/>
      <c r="K51" s="48"/>
      <c r="L51" s="48"/>
      <c r="M51" s="48"/>
      <c r="N51" s="63"/>
      <c r="O51" s="64"/>
      <c r="P51" s="63"/>
      <c r="Q51" s="64"/>
      <c r="R51" s="63"/>
      <c r="S51" s="64"/>
      <c r="T51" s="63"/>
      <c r="U51" s="64"/>
      <c r="V51" s="63"/>
      <c r="W51" s="64"/>
      <c r="X51" s="63"/>
      <c r="Y51" s="64"/>
      <c r="Z51" s="60" t="str">
        <f t="shared" si="3"/>
        <v/>
      </c>
      <c r="AA51" s="66"/>
    </row>
    <row r="52" spans="2:27">
      <c r="B52" s="239"/>
      <c r="C52" s="16"/>
      <c r="D52" s="55"/>
      <c r="E52" s="55"/>
      <c r="F52" s="117"/>
      <c r="G52" s="48"/>
      <c r="H52" s="48"/>
      <c r="I52" s="48"/>
      <c r="J52" s="48"/>
      <c r="K52" s="48"/>
      <c r="L52" s="48"/>
      <c r="M52" s="48"/>
      <c r="N52" s="63"/>
      <c r="O52" s="64"/>
      <c r="P52" s="63"/>
      <c r="Q52" s="64"/>
      <c r="R52" s="63"/>
      <c r="S52" s="64"/>
      <c r="T52" s="63"/>
      <c r="U52" s="64"/>
      <c r="V52" s="63"/>
      <c r="W52" s="64"/>
      <c r="X52" s="63"/>
      <c r="Y52" s="64"/>
      <c r="Z52" s="60" t="str">
        <f t="shared" si="3"/>
        <v/>
      </c>
      <c r="AA52" s="66"/>
    </row>
    <row r="53" spans="2:27">
      <c r="B53" s="239"/>
      <c r="C53" s="16"/>
      <c r="D53" s="55"/>
      <c r="E53" s="55"/>
      <c r="F53" s="117"/>
      <c r="G53" s="48"/>
      <c r="H53" s="48"/>
      <c r="I53" s="48"/>
      <c r="J53" s="48"/>
      <c r="K53" s="48"/>
      <c r="L53" s="48"/>
      <c r="M53" s="48"/>
      <c r="N53" s="63"/>
      <c r="O53" s="64"/>
      <c r="P53" s="63"/>
      <c r="Q53" s="64"/>
      <c r="R53" s="63"/>
      <c r="S53" s="64"/>
      <c r="T53" s="63"/>
      <c r="U53" s="64"/>
      <c r="V53" s="63"/>
      <c r="W53" s="64"/>
      <c r="X53" s="63"/>
      <c r="Y53" s="64"/>
      <c r="Z53" s="60" t="str">
        <f t="shared" si="3"/>
        <v/>
      </c>
      <c r="AA53" s="66"/>
    </row>
    <row r="54" spans="2:27">
      <c r="B54" s="239"/>
      <c r="C54" s="16"/>
      <c r="D54" s="55"/>
      <c r="E54" s="55"/>
      <c r="F54" s="117"/>
      <c r="G54" s="48"/>
      <c r="H54" s="48"/>
      <c r="I54" s="48"/>
      <c r="J54" s="48"/>
      <c r="K54" s="48"/>
      <c r="L54" s="48"/>
      <c r="M54" s="48"/>
      <c r="N54" s="63"/>
      <c r="O54" s="64"/>
      <c r="P54" s="63"/>
      <c r="Q54" s="64"/>
      <c r="R54" s="63"/>
      <c r="S54" s="64"/>
      <c r="T54" s="63"/>
      <c r="U54" s="64"/>
      <c r="V54" s="63"/>
      <c r="W54" s="64"/>
      <c r="X54" s="63"/>
      <c r="Y54" s="64"/>
      <c r="Z54" s="60" t="str">
        <f t="shared" si="3"/>
        <v/>
      </c>
      <c r="AA54" s="66"/>
    </row>
    <row r="55" spans="2:27">
      <c r="B55" s="239"/>
      <c r="C55" s="16"/>
      <c r="D55" s="55"/>
      <c r="E55" s="55"/>
      <c r="F55" s="117"/>
      <c r="G55" s="48"/>
      <c r="H55" s="48"/>
      <c r="I55" s="48"/>
      <c r="J55" s="48"/>
      <c r="K55" s="48"/>
      <c r="L55" s="48"/>
      <c r="M55" s="48"/>
      <c r="N55" s="63"/>
      <c r="O55" s="64"/>
      <c r="P55" s="63"/>
      <c r="Q55" s="64"/>
      <c r="R55" s="63"/>
      <c r="S55" s="64"/>
      <c r="T55" s="63"/>
      <c r="U55" s="64"/>
      <c r="V55" s="63"/>
      <c r="W55" s="64"/>
      <c r="X55" s="63"/>
      <c r="Y55" s="64"/>
      <c r="Z55" s="60" t="str">
        <f t="shared" si="3"/>
        <v/>
      </c>
      <c r="AA55" s="66"/>
    </row>
    <row r="56" spans="2:27">
      <c r="B56" s="239"/>
      <c r="C56" s="16"/>
      <c r="D56" s="55"/>
      <c r="E56" s="55"/>
      <c r="F56" s="117"/>
      <c r="G56" s="48"/>
      <c r="H56" s="48"/>
      <c r="I56" s="48"/>
      <c r="J56" s="48"/>
      <c r="K56" s="48"/>
      <c r="L56" s="48"/>
      <c r="M56" s="48"/>
      <c r="N56" s="63"/>
      <c r="O56" s="64"/>
      <c r="P56" s="63"/>
      <c r="Q56" s="64"/>
      <c r="R56" s="63"/>
      <c r="S56" s="64"/>
      <c r="T56" s="63"/>
      <c r="U56" s="64"/>
      <c r="V56" s="63"/>
      <c r="W56" s="64"/>
      <c r="X56" s="63"/>
      <c r="Y56" s="64"/>
      <c r="Z56" s="60" t="str">
        <f t="shared" si="3"/>
        <v/>
      </c>
      <c r="AA56" s="66"/>
    </row>
    <row r="57" spans="2:27">
      <c r="B57" s="240"/>
      <c r="C57" s="16"/>
      <c r="D57" s="55"/>
      <c r="E57" s="55"/>
      <c r="F57" s="117"/>
      <c r="G57" s="48"/>
      <c r="H57" s="48"/>
      <c r="I57" s="48"/>
      <c r="J57" s="48"/>
      <c r="K57" s="48"/>
      <c r="L57" s="48"/>
      <c r="M57" s="48"/>
      <c r="N57" s="63"/>
      <c r="O57" s="64"/>
      <c r="P57" s="63"/>
      <c r="Q57" s="64"/>
      <c r="R57" s="63"/>
      <c r="S57" s="64"/>
      <c r="T57" s="63"/>
      <c r="U57" s="64"/>
      <c r="V57" s="63"/>
      <c r="W57" s="64"/>
      <c r="X57" s="63"/>
      <c r="Y57" s="64"/>
      <c r="Z57" s="60" t="str">
        <f t="shared" si="3"/>
        <v/>
      </c>
      <c r="AA57" s="66"/>
    </row>
    <row r="58" spans="2:27" ht="22.9" customHeight="1">
      <c r="B58" s="235" t="s">
        <v>309</v>
      </c>
      <c r="C58" s="236"/>
      <c r="D58" s="236"/>
      <c r="E58" s="236"/>
      <c r="F58" s="236"/>
      <c r="G58" s="236"/>
      <c r="H58" s="236"/>
      <c r="I58" s="236"/>
      <c r="J58" s="236"/>
      <c r="K58" s="236"/>
      <c r="L58" s="236"/>
      <c r="M58" s="237"/>
      <c r="N58" s="60">
        <f t="shared" ref="N58:AA58" si="4">SUM(N49:N57)</f>
        <v>0</v>
      </c>
      <c r="O58" s="65">
        <f t="shared" si="4"/>
        <v>0</v>
      </c>
      <c r="P58" s="60">
        <f t="shared" si="4"/>
        <v>0</v>
      </c>
      <c r="Q58" s="65">
        <f t="shared" si="4"/>
        <v>0</v>
      </c>
      <c r="R58" s="60">
        <f t="shared" si="4"/>
        <v>0</v>
      </c>
      <c r="S58" s="65">
        <f t="shared" si="4"/>
        <v>0</v>
      </c>
      <c r="T58" s="60">
        <f t="shared" si="4"/>
        <v>0</v>
      </c>
      <c r="U58" s="65">
        <f t="shared" si="4"/>
        <v>0</v>
      </c>
      <c r="V58" s="60">
        <f t="shared" si="4"/>
        <v>0</v>
      </c>
      <c r="W58" s="65">
        <f t="shared" si="4"/>
        <v>0</v>
      </c>
      <c r="X58" s="60">
        <f t="shared" si="4"/>
        <v>0</v>
      </c>
      <c r="Y58" s="65">
        <f t="shared" si="4"/>
        <v>0</v>
      </c>
      <c r="Z58" s="60">
        <f t="shared" si="4"/>
        <v>0</v>
      </c>
      <c r="AA58" s="65">
        <f t="shared" si="4"/>
        <v>0</v>
      </c>
    </row>
    <row r="59" spans="2:27" s="6" customFormat="1" ht="15" customHeight="1">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ht="28.5">
      <c r="B60" s="241" t="s">
        <v>400</v>
      </c>
      <c r="C60" s="143" t="s">
        <v>420</v>
      </c>
      <c r="D60" s="251"/>
      <c r="E60" s="252"/>
      <c r="F60" s="252"/>
      <c r="G60" s="252"/>
      <c r="H60" s="252"/>
      <c r="I60" s="252"/>
      <c r="J60" s="252"/>
      <c r="K60" s="252"/>
      <c r="L60" s="252"/>
      <c r="M60" s="253"/>
      <c r="N60" s="56"/>
      <c r="O60" s="153">
        <v>17.971254737428765</v>
      </c>
      <c r="P60" s="56"/>
      <c r="Q60" s="56"/>
      <c r="R60" s="56"/>
      <c r="S60" s="56"/>
      <c r="T60" s="56"/>
      <c r="U60" s="56"/>
      <c r="V60" s="56"/>
      <c r="W60" s="56"/>
      <c r="X60" s="56"/>
      <c r="Y60" s="56"/>
      <c r="Z60" s="69"/>
      <c r="AA60" s="66">
        <f>O60</f>
        <v>17.971254737428765</v>
      </c>
    </row>
    <row r="61" spans="2:27" ht="28.5">
      <c r="B61" s="242"/>
      <c r="C61" s="143" t="s">
        <v>262</v>
      </c>
      <c r="D61" s="254"/>
      <c r="E61" s="255"/>
      <c r="F61" s="255"/>
      <c r="G61" s="255"/>
      <c r="H61" s="255"/>
      <c r="I61" s="255"/>
      <c r="J61" s="255"/>
      <c r="K61" s="255"/>
      <c r="L61" s="255"/>
      <c r="M61" s="256"/>
      <c r="N61" s="56"/>
      <c r="O61" s="153">
        <v>81.564770119728252</v>
      </c>
      <c r="P61" s="56"/>
      <c r="Q61" s="56"/>
      <c r="R61" s="56"/>
      <c r="S61" s="56"/>
      <c r="T61" s="56"/>
      <c r="U61" s="56"/>
      <c r="V61" s="56"/>
      <c r="W61" s="56"/>
      <c r="X61" s="56"/>
      <c r="Y61" s="56"/>
      <c r="Z61" s="69"/>
      <c r="AA61" s="66">
        <f t="shared" ref="AA61:AA67" si="5">O61</f>
        <v>81.564770119728252</v>
      </c>
    </row>
    <row r="62" spans="2:27" ht="28.5">
      <c r="B62" s="242"/>
      <c r="C62" s="143" t="s">
        <v>425</v>
      </c>
      <c r="D62" s="254"/>
      <c r="E62" s="255"/>
      <c r="F62" s="255"/>
      <c r="G62" s="255"/>
      <c r="H62" s="255"/>
      <c r="I62" s="255"/>
      <c r="J62" s="255"/>
      <c r="K62" s="255"/>
      <c r="L62" s="255"/>
      <c r="M62" s="256"/>
      <c r="N62" s="56"/>
      <c r="O62" s="153">
        <v>1.8392174907219101</v>
      </c>
      <c r="P62" s="56"/>
      <c r="Q62" s="56"/>
      <c r="R62" s="56"/>
      <c r="S62" s="56"/>
      <c r="T62" s="56"/>
      <c r="U62" s="56"/>
      <c r="V62" s="56"/>
      <c r="W62" s="56"/>
      <c r="X62" s="56"/>
      <c r="Y62" s="56"/>
      <c r="Z62" s="69"/>
      <c r="AA62" s="66">
        <f t="shared" si="5"/>
        <v>1.8392174907219101</v>
      </c>
    </row>
    <row r="63" spans="2:27" ht="28.5">
      <c r="B63" s="242"/>
      <c r="C63" s="143" t="s">
        <v>416</v>
      </c>
      <c r="D63" s="254"/>
      <c r="E63" s="255"/>
      <c r="F63" s="255"/>
      <c r="G63" s="255"/>
      <c r="H63" s="255"/>
      <c r="I63" s="255"/>
      <c r="J63" s="255"/>
      <c r="K63" s="255"/>
      <c r="L63" s="255"/>
      <c r="M63" s="256"/>
      <c r="N63" s="56"/>
      <c r="O63" s="153">
        <v>7.8439508333084804</v>
      </c>
      <c r="P63" s="56"/>
      <c r="Q63" s="56"/>
      <c r="R63" s="56"/>
      <c r="S63" s="56"/>
      <c r="T63" s="56"/>
      <c r="U63" s="56"/>
      <c r="V63" s="56"/>
      <c r="W63" s="56"/>
      <c r="X63" s="56"/>
      <c r="Y63" s="56"/>
      <c r="Z63" s="69"/>
      <c r="AA63" s="66">
        <f t="shared" si="5"/>
        <v>7.8439508333084804</v>
      </c>
    </row>
    <row r="64" spans="2:27">
      <c r="B64" s="242"/>
      <c r="C64" s="143" t="s">
        <v>421</v>
      </c>
      <c r="D64" s="254"/>
      <c r="E64" s="255"/>
      <c r="F64" s="255"/>
      <c r="G64" s="255"/>
      <c r="H64" s="255"/>
      <c r="I64" s="255"/>
      <c r="J64" s="255"/>
      <c r="K64" s="255"/>
      <c r="L64" s="255"/>
      <c r="M64" s="256"/>
      <c r="N64" s="56"/>
      <c r="O64" s="145">
        <v>1102.2480029999999</v>
      </c>
      <c r="P64" s="56"/>
      <c r="Q64" s="56"/>
      <c r="R64" s="56"/>
      <c r="S64" s="56"/>
      <c r="T64" s="56"/>
      <c r="U64" s="56"/>
      <c r="V64" s="56"/>
      <c r="W64" s="56"/>
      <c r="X64" s="56"/>
      <c r="Y64" s="56"/>
      <c r="Z64" s="69"/>
      <c r="AA64" s="66">
        <f t="shared" si="5"/>
        <v>1102.2480029999999</v>
      </c>
    </row>
    <row r="65" spans="2:27">
      <c r="B65" s="242"/>
      <c r="C65" s="143" t="s">
        <v>424</v>
      </c>
      <c r="D65" s="254"/>
      <c r="E65" s="255"/>
      <c r="F65" s="255"/>
      <c r="G65" s="255"/>
      <c r="H65" s="255"/>
      <c r="I65" s="255"/>
      <c r="J65" s="255"/>
      <c r="K65" s="255"/>
      <c r="L65" s="255"/>
      <c r="M65" s="256"/>
      <c r="N65" s="56"/>
      <c r="O65" s="153">
        <v>360.19108</v>
      </c>
      <c r="P65" s="56"/>
      <c r="Q65" s="56"/>
      <c r="R65" s="56"/>
      <c r="S65" s="56"/>
      <c r="T65" s="56"/>
      <c r="U65" s="56"/>
      <c r="V65" s="56"/>
      <c r="W65" s="56"/>
      <c r="X65" s="56"/>
      <c r="Y65" s="56"/>
      <c r="Z65" s="69"/>
      <c r="AA65" s="66">
        <f t="shared" si="5"/>
        <v>360.19108</v>
      </c>
    </row>
    <row r="66" spans="2:27" ht="28.5">
      <c r="B66" s="242"/>
      <c r="C66" s="143" t="s">
        <v>423</v>
      </c>
      <c r="D66" s="254"/>
      <c r="E66" s="255"/>
      <c r="F66" s="255"/>
      <c r="G66" s="255"/>
      <c r="H66" s="255"/>
      <c r="I66" s="255"/>
      <c r="J66" s="255"/>
      <c r="K66" s="255"/>
      <c r="L66" s="255"/>
      <c r="M66" s="256"/>
      <c r="N66" s="56"/>
      <c r="O66" s="153">
        <v>56.999964600000006</v>
      </c>
      <c r="P66" s="56"/>
      <c r="Q66" s="56"/>
      <c r="R66" s="56"/>
      <c r="S66" s="56"/>
      <c r="T66" s="56"/>
      <c r="U66" s="56"/>
      <c r="V66" s="56"/>
      <c r="W66" s="56"/>
      <c r="X66" s="56"/>
      <c r="Y66" s="56"/>
      <c r="Z66" s="69"/>
      <c r="AA66" s="66">
        <f t="shared" si="5"/>
        <v>56.999964600000006</v>
      </c>
    </row>
    <row r="67" spans="2:27">
      <c r="B67" s="242"/>
      <c r="C67" s="143" t="s">
        <v>269</v>
      </c>
      <c r="D67" s="254"/>
      <c r="E67" s="255"/>
      <c r="F67" s="255"/>
      <c r="G67" s="255"/>
      <c r="H67" s="255"/>
      <c r="I67" s="255"/>
      <c r="J67" s="255"/>
      <c r="K67" s="255"/>
      <c r="L67" s="255"/>
      <c r="M67" s="256"/>
      <c r="N67" s="56"/>
      <c r="O67" s="153"/>
      <c r="P67" s="56"/>
      <c r="Q67" s="56"/>
      <c r="R67" s="56"/>
      <c r="S67" s="56"/>
      <c r="T67" s="56"/>
      <c r="U67" s="56"/>
      <c r="V67" s="56"/>
      <c r="W67" s="56"/>
      <c r="X67" s="56"/>
      <c r="Y67" s="56"/>
      <c r="Z67" s="69"/>
      <c r="AA67" s="66">
        <f t="shared" si="5"/>
        <v>0</v>
      </c>
    </row>
    <row r="68" spans="2:27">
      <c r="B68" s="242"/>
      <c r="C68" s="16"/>
      <c r="D68" s="254"/>
      <c r="E68" s="255"/>
      <c r="F68" s="255"/>
      <c r="G68" s="255"/>
      <c r="H68" s="255"/>
      <c r="I68" s="255"/>
      <c r="J68" s="255"/>
      <c r="K68" s="255"/>
      <c r="L68" s="255"/>
      <c r="M68" s="256"/>
      <c r="N68" s="56"/>
      <c r="O68" s="64"/>
      <c r="P68" s="56"/>
      <c r="Q68" s="56"/>
      <c r="R68" s="56"/>
      <c r="S68" s="56"/>
      <c r="T68" s="56"/>
      <c r="U68" s="56"/>
      <c r="V68" s="56"/>
      <c r="W68" s="56"/>
      <c r="X68" s="56"/>
      <c r="Y68" s="56"/>
      <c r="Z68" s="69"/>
      <c r="AA68" s="66"/>
    </row>
    <row r="69" spans="2:27">
      <c r="B69" s="242"/>
      <c r="C69" s="16"/>
      <c r="D69" s="254"/>
      <c r="E69" s="255"/>
      <c r="F69" s="255"/>
      <c r="G69" s="255"/>
      <c r="H69" s="255"/>
      <c r="I69" s="255"/>
      <c r="J69" s="255"/>
      <c r="K69" s="255"/>
      <c r="L69" s="255"/>
      <c r="M69" s="256"/>
      <c r="N69" s="56"/>
      <c r="O69" s="64"/>
      <c r="P69" s="56"/>
      <c r="Q69" s="56"/>
      <c r="R69" s="56"/>
      <c r="S69" s="56"/>
      <c r="T69" s="56"/>
      <c r="U69" s="56"/>
      <c r="V69" s="56"/>
      <c r="W69" s="56"/>
      <c r="X69" s="56"/>
      <c r="Y69" s="56"/>
      <c r="Z69" s="69"/>
      <c r="AA69" s="66"/>
    </row>
    <row r="70" spans="2:27">
      <c r="B70" s="242"/>
      <c r="C70" s="16"/>
      <c r="D70" s="254"/>
      <c r="E70" s="255"/>
      <c r="F70" s="255"/>
      <c r="G70" s="255"/>
      <c r="H70" s="255"/>
      <c r="I70" s="255"/>
      <c r="J70" s="255"/>
      <c r="K70" s="255"/>
      <c r="L70" s="255"/>
      <c r="M70" s="256"/>
      <c r="N70" s="56"/>
      <c r="O70" s="64"/>
      <c r="P70" s="56"/>
      <c r="Q70" s="56"/>
      <c r="R70" s="56"/>
      <c r="S70" s="56"/>
      <c r="T70" s="56"/>
      <c r="U70" s="56"/>
      <c r="V70" s="56"/>
      <c r="W70" s="56"/>
      <c r="X70" s="56"/>
      <c r="Y70" s="56"/>
      <c r="Z70" s="69"/>
      <c r="AA70" s="66"/>
    </row>
    <row r="71" spans="2:27">
      <c r="B71" s="242"/>
      <c r="C71" s="16"/>
      <c r="D71" s="254"/>
      <c r="E71" s="255"/>
      <c r="F71" s="255"/>
      <c r="G71" s="255"/>
      <c r="H71" s="255"/>
      <c r="I71" s="255"/>
      <c r="J71" s="255"/>
      <c r="K71" s="255"/>
      <c r="L71" s="255"/>
      <c r="M71" s="256"/>
      <c r="N71" s="56"/>
      <c r="O71" s="64"/>
      <c r="P71" s="56"/>
      <c r="Q71" s="56"/>
      <c r="R71" s="56"/>
      <c r="S71" s="56"/>
      <c r="T71" s="56"/>
      <c r="U71" s="56"/>
      <c r="V71" s="56"/>
      <c r="W71" s="56"/>
      <c r="X71" s="56"/>
      <c r="Y71" s="56"/>
      <c r="Z71" s="69"/>
      <c r="AA71" s="66"/>
    </row>
    <row r="72" spans="2:27">
      <c r="B72" s="242"/>
      <c r="C72" s="16"/>
      <c r="D72" s="254"/>
      <c r="E72" s="255"/>
      <c r="F72" s="255"/>
      <c r="G72" s="255"/>
      <c r="H72" s="255"/>
      <c r="I72" s="255"/>
      <c r="J72" s="255"/>
      <c r="K72" s="255"/>
      <c r="L72" s="255"/>
      <c r="M72" s="256"/>
      <c r="N72" s="56"/>
      <c r="O72" s="64"/>
      <c r="P72" s="56"/>
      <c r="Q72" s="56"/>
      <c r="R72" s="56"/>
      <c r="S72" s="56"/>
      <c r="T72" s="56"/>
      <c r="U72" s="56"/>
      <c r="V72" s="56"/>
      <c r="W72" s="56"/>
      <c r="X72" s="56"/>
      <c r="Y72" s="56"/>
      <c r="Z72" s="69"/>
      <c r="AA72" s="66"/>
    </row>
    <row r="73" spans="2:27">
      <c r="B73" s="242"/>
      <c r="C73" s="16"/>
      <c r="D73" s="254"/>
      <c r="E73" s="255"/>
      <c r="F73" s="255"/>
      <c r="G73" s="255"/>
      <c r="H73" s="255"/>
      <c r="I73" s="255"/>
      <c r="J73" s="255"/>
      <c r="K73" s="255"/>
      <c r="L73" s="255"/>
      <c r="M73" s="256"/>
      <c r="N73" s="56"/>
      <c r="O73" s="64"/>
      <c r="P73" s="56"/>
      <c r="Q73" s="56"/>
      <c r="R73" s="56"/>
      <c r="S73" s="56"/>
      <c r="T73" s="56"/>
      <c r="U73" s="56"/>
      <c r="V73" s="56"/>
      <c r="W73" s="56"/>
      <c r="X73" s="56"/>
      <c r="Y73" s="56"/>
      <c r="Z73" s="69"/>
      <c r="AA73" s="66"/>
    </row>
    <row r="74" spans="2:27">
      <c r="B74" s="242"/>
      <c r="C74" s="16"/>
      <c r="D74" s="254"/>
      <c r="E74" s="255"/>
      <c r="F74" s="255"/>
      <c r="G74" s="255"/>
      <c r="H74" s="255"/>
      <c r="I74" s="255"/>
      <c r="J74" s="255"/>
      <c r="K74" s="255"/>
      <c r="L74" s="255"/>
      <c r="M74" s="256"/>
      <c r="N74" s="56"/>
      <c r="O74" s="64"/>
      <c r="P74" s="56"/>
      <c r="Q74" s="56"/>
      <c r="R74" s="56"/>
      <c r="S74" s="56"/>
      <c r="T74" s="56"/>
      <c r="U74" s="56"/>
      <c r="V74" s="56"/>
      <c r="W74" s="56"/>
      <c r="X74" s="56"/>
      <c r="Y74" s="56"/>
      <c r="Z74" s="69"/>
      <c r="AA74" s="66"/>
    </row>
    <row r="75" spans="2:27">
      <c r="B75" s="243"/>
      <c r="C75" s="16"/>
      <c r="D75" s="257"/>
      <c r="E75" s="258"/>
      <c r="F75" s="258"/>
      <c r="G75" s="258"/>
      <c r="H75" s="258"/>
      <c r="I75" s="258"/>
      <c r="J75" s="258"/>
      <c r="K75" s="258"/>
      <c r="L75" s="258"/>
      <c r="M75" s="259"/>
      <c r="N75" s="56"/>
      <c r="O75" s="64"/>
      <c r="P75" s="56"/>
      <c r="Q75" s="56"/>
      <c r="R75" s="56"/>
      <c r="S75" s="56"/>
      <c r="T75" s="56"/>
      <c r="U75" s="56"/>
      <c r="V75" s="56"/>
      <c r="W75" s="56"/>
      <c r="X75" s="56"/>
      <c r="Y75" s="56"/>
      <c r="Z75" s="69"/>
      <c r="AA75" s="66"/>
    </row>
    <row r="76" spans="2:27" ht="22.9" customHeight="1">
      <c r="B76" s="244" t="s">
        <v>401</v>
      </c>
      <c r="C76" s="245"/>
      <c r="D76" s="245"/>
      <c r="E76" s="245"/>
      <c r="F76" s="245"/>
      <c r="G76" s="245"/>
      <c r="H76" s="245"/>
      <c r="I76" s="245"/>
      <c r="J76" s="245"/>
      <c r="K76" s="245"/>
      <c r="L76" s="245"/>
      <c r="M76" s="246"/>
      <c r="N76" s="60">
        <f>SUM(N60:N75)</f>
        <v>0</v>
      </c>
      <c r="O76" s="65">
        <f>SUM(O60:O75)</f>
        <v>1628.6582407811875</v>
      </c>
      <c r="P76" s="56"/>
      <c r="Q76" s="56"/>
      <c r="R76" s="56"/>
      <c r="S76" s="56"/>
      <c r="T76" s="56"/>
      <c r="U76" s="56"/>
      <c r="V76" s="56"/>
      <c r="W76" s="56"/>
      <c r="X76" s="56"/>
      <c r="Y76" s="56"/>
      <c r="Z76" s="21">
        <f>SUM(Z60:Z75)</f>
        <v>0</v>
      </c>
      <c r="AA76" s="65">
        <f>SUM(AA60:AA75)</f>
        <v>1628.6582407811875</v>
      </c>
    </row>
    <row r="77" spans="2:27" ht="22.9" customHeight="1">
      <c r="B77" s="122"/>
      <c r="C77" s="122"/>
      <c r="D77" s="122"/>
      <c r="E77" s="122"/>
      <c r="F77" s="122"/>
      <c r="G77" s="122"/>
      <c r="H77" s="122"/>
      <c r="I77" s="122"/>
      <c r="J77" s="122"/>
      <c r="K77" s="122"/>
      <c r="L77" s="122"/>
      <c r="M77" s="122"/>
      <c r="N77" s="50"/>
      <c r="O77" s="50"/>
      <c r="P77" s="50"/>
      <c r="Q77" s="50"/>
      <c r="R77" s="50"/>
      <c r="S77" s="50"/>
      <c r="T77" s="50"/>
      <c r="U77" s="50"/>
      <c r="V77" s="50"/>
      <c r="W77" s="50"/>
      <c r="X77" s="50"/>
      <c r="Y77" s="50"/>
      <c r="Z77" s="50"/>
      <c r="AA77" s="50"/>
    </row>
    <row r="78" spans="2:27" ht="22.9" customHeight="1">
      <c r="B78" s="244" t="s">
        <v>336</v>
      </c>
      <c r="C78" s="245"/>
      <c r="D78" s="245"/>
      <c r="E78" s="245"/>
      <c r="F78" s="245"/>
      <c r="G78" s="245"/>
      <c r="H78" s="245"/>
      <c r="I78" s="245"/>
      <c r="J78" s="245"/>
      <c r="K78" s="245"/>
      <c r="L78" s="245"/>
      <c r="M78" s="246"/>
      <c r="N78" s="22"/>
      <c r="O78" s="64"/>
      <c r="P78" s="22"/>
      <c r="Q78" s="64"/>
      <c r="R78" s="22"/>
      <c r="S78" s="64"/>
      <c r="T78" s="22"/>
      <c r="U78" s="64"/>
      <c r="V78" s="22"/>
      <c r="W78" s="64"/>
      <c r="X78" s="22"/>
      <c r="Y78" s="64"/>
      <c r="Z78" s="21">
        <f>SUM(N78,P78,R78,T78,V78,X78)</f>
        <v>0</v>
      </c>
      <c r="AA78" s="22"/>
    </row>
    <row r="79" spans="2:27" s="24" customFormat="1">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c r="B80" s="222" t="s">
        <v>310</v>
      </c>
      <c r="C80" s="223"/>
      <c r="D80" s="223"/>
      <c r="E80" s="223"/>
      <c r="F80" s="223"/>
      <c r="G80" s="223"/>
      <c r="H80" s="223"/>
      <c r="I80" s="223"/>
      <c r="J80" s="223"/>
      <c r="K80" s="223"/>
      <c r="L80" s="223"/>
      <c r="M80" s="224"/>
      <c r="N80" s="60">
        <f>N78+N58+N47</f>
        <v>0</v>
      </c>
      <c r="O80" s="65">
        <f>O78+O76+O47+O58</f>
        <v>1628.6582407811875</v>
      </c>
      <c r="P80" s="60">
        <f>P78+P58+P47</f>
        <v>366122.43000000005</v>
      </c>
      <c r="Q80" s="65">
        <f>Q78+Q47+Q58</f>
        <v>985.68056571584179</v>
      </c>
      <c r="R80" s="60">
        <f>R78+R58+R47</f>
        <v>344655.29444444447</v>
      </c>
      <c r="S80" s="65">
        <f>S78+S47+S58</f>
        <v>1039.2028173922552</v>
      </c>
      <c r="T80" s="60">
        <f>T78+T58+T47</f>
        <v>523605.89777777786</v>
      </c>
      <c r="U80" s="65">
        <f>U78+U47+U58</f>
        <v>1655.898032792255</v>
      </c>
      <c r="V80" s="60">
        <f>V78+V58+V47</f>
        <v>527145.23171111115</v>
      </c>
      <c r="W80" s="65">
        <f>W78+W47+W58</f>
        <v>1745.6805797959937</v>
      </c>
      <c r="X80" s="60">
        <f>X78+X58+X47</f>
        <v>520844.04453377775</v>
      </c>
      <c r="Y80" s="65">
        <f>Y78+Y47+Y58</f>
        <v>1669.8270497959938</v>
      </c>
      <c r="Z80" s="60">
        <f>Z78+Z58+Z47</f>
        <v>2282372.8984671114</v>
      </c>
      <c r="AA80" s="58">
        <f>AA78+AA76+AA47+AA58</f>
        <v>8724.9472862735274</v>
      </c>
    </row>
    <row r="82" spans="2:25" ht="23.45" customHeight="1">
      <c r="B82" s="222" t="s">
        <v>354</v>
      </c>
      <c r="C82" s="223"/>
      <c r="D82" s="223"/>
      <c r="E82" s="223"/>
      <c r="F82" s="223"/>
      <c r="G82" s="223"/>
      <c r="H82" s="223"/>
      <c r="I82" s="223"/>
      <c r="J82" s="223"/>
      <c r="K82" s="223"/>
      <c r="L82" s="223"/>
      <c r="M82" s="224"/>
      <c r="O82" s="70" t="str">
        <f>IF($AA$80=0,"",IF((O80-O78)/$AA$80&gt;0.083,"True","False"))</f>
        <v>True</v>
      </c>
      <c r="Q82" s="70" t="str">
        <f>IF($AA$80=0,"",IF((Q80-Q78)/$AA$80&gt;0.083,"True","False"))</f>
        <v>True</v>
      </c>
      <c r="S82" s="70" t="str">
        <f>IF($AA$80=0,"",IF((S80-S78)/$AA$80&gt;0.083,"True","False"))</f>
        <v>True</v>
      </c>
      <c r="U82" s="70" t="str">
        <f>IF($AA$80=0,"",IF((U80-U78)/$AA$80&gt;0.083,"True","False"))</f>
        <v>True</v>
      </c>
      <c r="W82" s="70" t="str">
        <f>IF($AA$80=0,"",IF((W80-W78)/$AA$80&gt;0.083,"True","False"))</f>
        <v>True</v>
      </c>
      <c r="Y82" s="70" t="str">
        <f>IF($AA$80=0,"",IF((Y80-Y78)/$AA$80&gt;0.083,"True","False"))</f>
        <v>True</v>
      </c>
    </row>
    <row r="101" spans="2:7">
      <c r="B101" s="1" t="s">
        <v>20</v>
      </c>
      <c r="C101"/>
      <c r="D101" s="1" t="s">
        <v>22</v>
      </c>
      <c r="E101"/>
      <c r="F101"/>
      <c r="G101"/>
    </row>
    <row r="102" spans="2:7">
      <c r="B102" t="s">
        <v>296</v>
      </c>
      <c r="C102"/>
      <c r="D102" t="s">
        <v>23</v>
      </c>
      <c r="E102"/>
      <c r="F102"/>
      <c r="G102"/>
    </row>
    <row r="103" spans="2:7">
      <c r="B103" t="s">
        <v>297</v>
      </c>
      <c r="C103"/>
      <c r="D103" t="s">
        <v>24</v>
      </c>
      <c r="E103"/>
      <c r="F103"/>
      <c r="G103"/>
    </row>
    <row r="104" spans="2:7">
      <c r="B104"/>
      <c r="C104"/>
      <c r="D104" t="s">
        <v>298</v>
      </c>
      <c r="E104"/>
      <c r="F104"/>
      <c r="G104"/>
    </row>
    <row r="105" spans="2:7">
      <c r="B105" s="1" t="s">
        <v>426</v>
      </c>
      <c r="C105"/>
      <c r="D105"/>
      <c r="E105"/>
      <c r="F105"/>
      <c r="G105"/>
    </row>
    <row r="106" spans="2:7">
      <c r="B106" s="123" t="s">
        <v>427</v>
      </c>
      <c r="D106" s="124"/>
    </row>
    <row r="107" spans="2:7">
      <c r="B107" s="123" t="s">
        <v>269</v>
      </c>
      <c r="D107" s="124"/>
    </row>
    <row r="108" spans="2:7">
      <c r="B108" s="123" t="s">
        <v>263</v>
      </c>
      <c r="D108" s="124"/>
    </row>
    <row r="109" spans="2:7">
      <c r="B109" s="123" t="s">
        <v>262</v>
      </c>
      <c r="D109" s="124"/>
    </row>
    <row r="110" spans="2:7">
      <c r="B110" s="123" t="s">
        <v>424</v>
      </c>
      <c r="D110" s="124"/>
    </row>
    <row r="111" spans="2:7">
      <c r="B111" s="123" t="s">
        <v>438</v>
      </c>
      <c r="D111" s="124"/>
    </row>
    <row r="112" spans="2:7">
      <c r="B112" s="123" t="s">
        <v>271</v>
      </c>
      <c r="D112" s="124"/>
    </row>
    <row r="113" spans="2:4">
      <c r="B113" s="123" t="s">
        <v>420</v>
      </c>
      <c r="D113" s="124"/>
    </row>
    <row r="114" spans="2:4">
      <c r="B114" s="123" t="s">
        <v>423</v>
      </c>
      <c r="D114" s="124"/>
    </row>
    <row r="115" spans="2:4">
      <c r="B115" s="123" t="s">
        <v>416</v>
      </c>
      <c r="D115" s="124"/>
    </row>
    <row r="116" spans="2:4">
      <c r="B116" s="123" t="s">
        <v>437</v>
      </c>
      <c r="D116" s="124"/>
    </row>
    <row r="117" spans="2:4">
      <c r="B117" s="123" t="s">
        <v>112</v>
      </c>
      <c r="D117" s="124"/>
    </row>
    <row r="118" spans="2:4">
      <c r="B118" s="123" t="s">
        <v>439</v>
      </c>
      <c r="D118" s="124"/>
    </row>
    <row r="119" spans="2:4">
      <c r="B119" s="123" t="s">
        <v>428</v>
      </c>
      <c r="D119" s="124"/>
    </row>
    <row r="120" spans="2:4">
      <c r="B120" s="123" t="s">
        <v>422</v>
      </c>
      <c r="D120" s="124"/>
    </row>
    <row r="121" spans="2:4">
      <c r="B121" s="123" t="s">
        <v>425</v>
      </c>
      <c r="D121" s="124"/>
    </row>
    <row r="122" spans="2:4">
      <c r="B122" s="123" t="s">
        <v>421</v>
      </c>
      <c r="D122" s="124"/>
    </row>
    <row r="123" spans="2:4">
      <c r="D123" s="6"/>
    </row>
    <row r="124" spans="2:4">
      <c r="D124" s="6"/>
    </row>
    <row r="125" spans="2:4">
      <c r="D125" s="6"/>
    </row>
    <row r="126" spans="2:4">
      <c r="B126" s="81" t="s">
        <v>417</v>
      </c>
      <c r="D126" s="6"/>
    </row>
    <row r="127" spans="2:4">
      <c r="B127" s="9" t="s">
        <v>415</v>
      </c>
      <c r="D127" s="125"/>
    </row>
    <row r="128" spans="2:4">
      <c r="B128" s="9" t="s">
        <v>418</v>
      </c>
      <c r="D128" s="124"/>
    </row>
    <row r="129" spans="2:4">
      <c r="B129" s="9" t="s">
        <v>450</v>
      </c>
      <c r="D129" s="124"/>
    </row>
    <row r="130" spans="2:4">
      <c r="B130" s="9" t="s">
        <v>266</v>
      </c>
      <c r="D130" s="124"/>
    </row>
    <row r="131" spans="2:4">
      <c r="B131" s="9" t="s">
        <v>295</v>
      </c>
      <c r="D131" s="124"/>
    </row>
    <row r="132" spans="2:4">
      <c r="B132" s="9" t="s">
        <v>428</v>
      </c>
      <c r="D132" s="124"/>
    </row>
    <row r="133" spans="2:4">
      <c r="B133" s="9" t="s">
        <v>419</v>
      </c>
      <c r="D133" s="124"/>
    </row>
    <row r="134" spans="2:4">
      <c r="B134" s="9" t="s">
        <v>448</v>
      </c>
      <c r="D134" s="7"/>
    </row>
    <row r="135" spans="2:4">
      <c r="B135" s="9" t="s">
        <v>449</v>
      </c>
      <c r="D135" s="124"/>
    </row>
    <row r="136" spans="2:4">
      <c r="B136" s="9" t="s">
        <v>429</v>
      </c>
      <c r="D136" s="124"/>
    </row>
    <row r="137" spans="2:4">
      <c r="B137" s="9" t="s">
        <v>264</v>
      </c>
      <c r="D137" s="124"/>
    </row>
    <row r="138" spans="2:4">
      <c r="B138" s="3" t="s">
        <v>572</v>
      </c>
      <c r="D138" s="124"/>
    </row>
  </sheetData>
  <sheetProtection password="F265" sheet="1" objects="1" scenarios="1" formatCells="0" insertColumns="0" insertRows="0" insertHyperlinks="0" deleteColumns="0" deleteRows="0" sort="0" autoFilter="0"/>
  <dataConsolidate/>
  <mergeCells count="40">
    <mergeCell ref="B82:M82"/>
    <mergeCell ref="M14:M15"/>
    <mergeCell ref="B16:B46"/>
    <mergeCell ref="B49:B57"/>
    <mergeCell ref="B58:M58"/>
    <mergeCell ref="B60:B75"/>
    <mergeCell ref="D60:M75"/>
    <mergeCell ref="G14:G15"/>
    <mergeCell ref="H14:H15"/>
    <mergeCell ref="I14:I15"/>
    <mergeCell ref="J14:J15"/>
    <mergeCell ref="K14:K15"/>
    <mergeCell ref="L14:L15"/>
    <mergeCell ref="X13:Y14"/>
    <mergeCell ref="Z13:AA14"/>
    <mergeCell ref="B76:M76"/>
    <mergeCell ref="B78:M78"/>
    <mergeCell ref="B80:M80"/>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B2:E2"/>
    <mergeCell ref="B3:L3"/>
    <mergeCell ref="C4:L4"/>
    <mergeCell ref="M4:V4"/>
    <mergeCell ref="C5:L5"/>
    <mergeCell ref="M5:V5"/>
  </mergeCells>
  <conditionalFormatting sqref="O82 Q82 S82 U82 W82 Y82">
    <cfRule type="containsText" dxfId="11" priority="1" operator="containsText" text="TRUE">
      <formula>NOT(ISERROR(SEARCH("TRUE",O82)))</formula>
    </cfRule>
    <cfRule type="containsText" dxfId="10" priority="2" operator="containsText" text="FALSE">
      <formula>NOT(ISERROR(SEARCH("FALSE",O82)))</formula>
    </cfRule>
  </conditionalFormatting>
  <dataValidations count="26">
    <dataValidation allowBlank="1" showInputMessage="1" showErrorMessage="1" promptTitle="Criteria" prompt="Automatic summation of total 2015-2020 budget by Program." sqref="Z15"/>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additional annual funding requirements to acheive Target Gap" sqref="Y78 W78 S78 O78 Q78 U78"/>
    <dataValidation allowBlank="1" showInputMessage="1" showErrorMessage="1" promptTitle="Criteria" prompt="Input annual Target Gap" sqref="X78 V78 R78 N78 P78 T78"/>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dicate segment(s) targetted by Program" sqref="G12:M13"/>
    <dataValidation type="list" allowBlank="1" showInputMessage="1" showErrorMessage="1" sqref="G59:M59 D59">
      <formula1>$B$102:$B$103</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S82 U82 W82 Y82 O82 Q82"/>
    <dataValidation type="list" allowBlank="1" showInputMessage="1" showErrorMessage="1" sqref="G16:M46 G49:M57">
      <formula1>$B$102:$B$102</formula1>
    </dataValidation>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Select Program Name for each Approved Province Wide Program." sqref="C12:C15"/>
    <dataValidation allowBlank="1" showInputMessage="1" showErrorMessage="1" promptTitle="Critera" prompt="Input programs by funding mechanism (Full Cost Recovery and Pay for Performance)" sqref="B12:B15"/>
    <dataValidation type="list" allowBlank="1" showInputMessage="1" showErrorMessage="1" sqref="C59 C50:C57">
      <formula1>$B$106:$B$124</formula1>
    </dataValidation>
    <dataValidation type="list" allowBlank="1" showInputMessage="1" showErrorMessage="1" sqref="E59">
      <formula1>#REF!</formula1>
    </dataValidation>
    <dataValidation allowBlank="1" showInputMessage="1" showErrorMessage="1" promptTitle="Criteria" prompt="For projects to be completed in 2015, yet funded from the 2011-2014 (and 2015 of 2011-2014 Master CDM Agreement) CDM Framework" sqref="B60:B75"/>
    <dataValidation allowBlank="1" showInputMessage="1" showErrorMessage="1" promptTitle="Criteria" prompt="As per the CDM Plan Submission and Review Criteria Rules, a minimum incremental annual savings of 8.3% of total 2020 savings target is to be achieved in any year." sqref="B82:M82"/>
    <dataValidation type="list" allowBlank="1" showInputMessage="1" showErrorMessage="1" sqref="C16:C46 C49">
      <formula1>$B$127:$B$139</formula1>
    </dataValidation>
    <dataValidation type="list" allowBlank="1" showInputMessage="1" showErrorMessage="1" promptTitle="Criteria" prompt="Select Program Name for each 2011-2014/15 Tier 1 Program for which projects will be completed in 2015." sqref="C60:C75">
      <formula1>$B$106:$B$123</formula1>
    </dataValidation>
    <dataValidation allowBlank="1" showInputMessage="1" showErrorMessage="1" promptTitle="Criteria" prompt="Input total CDM Plan Target Gap" sqref="AA78"/>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topLeftCell="A25" zoomScale="60" zoomScaleNormal="60" workbookViewId="0">
      <selection activeCell="C21" sqref="C21"/>
    </sheetView>
  </sheetViews>
  <sheetFormatPr defaultColWidth="9.140625" defaultRowHeight="1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6" width="15.7109375" style="3" customWidth="1"/>
    <col min="27" max="27" width="19.28515625" style="3" customWidth="1"/>
    <col min="28" max="16384" width="9.140625" style="3"/>
  </cols>
  <sheetData>
    <row r="1" spans="1:27" ht="23.25">
      <c r="A1" s="4" t="s">
        <v>391</v>
      </c>
      <c r="B1" s="4" t="s">
        <v>385</v>
      </c>
    </row>
    <row r="2" spans="1:27" ht="17.45" customHeight="1">
      <c r="A2" s="100"/>
      <c r="B2" s="284"/>
      <c r="C2" s="284"/>
      <c r="D2" s="284"/>
      <c r="E2" s="284"/>
      <c r="F2" s="101"/>
      <c r="G2" s="119"/>
      <c r="H2" s="103"/>
      <c r="I2" s="103"/>
      <c r="J2" s="103"/>
      <c r="K2" s="103"/>
      <c r="L2" s="103"/>
      <c r="M2" s="103"/>
      <c r="N2" s="100"/>
      <c r="O2" s="100"/>
      <c r="P2" s="100"/>
      <c r="Q2" s="100"/>
      <c r="R2" s="100"/>
      <c r="S2" s="100"/>
      <c r="T2" s="100"/>
      <c r="U2" s="100"/>
      <c r="V2" s="100"/>
      <c r="W2" s="100"/>
      <c r="X2" s="100"/>
      <c r="Y2" s="100"/>
      <c r="Z2" s="100"/>
      <c r="AA2" s="100"/>
    </row>
    <row r="3" spans="1:27" ht="21.6" customHeight="1">
      <c r="A3" s="100"/>
      <c r="B3" s="285" t="s">
        <v>305</v>
      </c>
      <c r="C3" s="286"/>
      <c r="D3" s="286"/>
      <c r="E3" s="286"/>
      <c r="F3" s="286"/>
      <c r="G3" s="286"/>
      <c r="H3" s="286"/>
      <c r="I3" s="286"/>
      <c r="J3" s="286"/>
      <c r="K3" s="286"/>
      <c r="L3" s="287"/>
      <c r="M3" s="100"/>
      <c r="N3" s="100"/>
      <c r="O3" s="100"/>
      <c r="P3" s="100"/>
      <c r="Q3" s="100"/>
      <c r="R3" s="100"/>
      <c r="S3" s="100"/>
      <c r="T3" s="100"/>
      <c r="U3" s="100"/>
      <c r="V3" s="100"/>
      <c r="W3" s="100"/>
      <c r="X3" s="100"/>
      <c r="Y3" s="100"/>
      <c r="Z3" s="100"/>
      <c r="AA3" s="100"/>
    </row>
    <row r="4" spans="1:27" ht="27.6" customHeight="1">
      <c r="A4" s="100"/>
      <c r="B4" s="104" t="s">
        <v>323</v>
      </c>
      <c r="C4" s="288" t="s">
        <v>384</v>
      </c>
      <c r="D4" s="289"/>
      <c r="E4" s="289"/>
      <c r="F4" s="289"/>
      <c r="G4" s="289"/>
      <c r="H4" s="289"/>
      <c r="I4" s="289"/>
      <c r="J4" s="289"/>
      <c r="K4" s="289"/>
      <c r="L4" s="290"/>
      <c r="M4" s="291"/>
      <c r="N4" s="292"/>
      <c r="O4" s="292"/>
      <c r="P4" s="292"/>
      <c r="Q4" s="292"/>
      <c r="R4" s="292"/>
      <c r="S4" s="292"/>
      <c r="T4" s="292"/>
      <c r="U4" s="292"/>
      <c r="V4" s="292"/>
      <c r="W4" s="100"/>
      <c r="X4" s="100"/>
      <c r="Y4" s="100"/>
      <c r="Z4" s="100"/>
      <c r="AA4" s="100"/>
    </row>
    <row r="5" spans="1:27" ht="43.9" customHeight="1">
      <c r="A5" s="100"/>
      <c r="B5" s="104" t="s">
        <v>324</v>
      </c>
      <c r="C5" s="289" t="s">
        <v>386</v>
      </c>
      <c r="D5" s="289"/>
      <c r="E5" s="289"/>
      <c r="F5" s="289"/>
      <c r="G5" s="289"/>
      <c r="H5" s="289"/>
      <c r="I5" s="289"/>
      <c r="J5" s="289"/>
      <c r="K5" s="289"/>
      <c r="L5" s="290"/>
      <c r="M5" s="291"/>
      <c r="N5" s="292"/>
      <c r="O5" s="292"/>
      <c r="P5" s="292"/>
      <c r="Q5" s="292"/>
      <c r="R5" s="292"/>
      <c r="S5" s="292"/>
      <c r="T5" s="292"/>
      <c r="U5" s="292"/>
      <c r="V5" s="292"/>
      <c r="W5" s="100"/>
      <c r="X5" s="100"/>
      <c r="Y5" s="100"/>
      <c r="Z5" s="100"/>
      <c r="AA5" s="100"/>
    </row>
    <row r="6" spans="1:27" ht="55.9" customHeight="1">
      <c r="A6" s="100"/>
      <c r="B6" s="105" t="s">
        <v>325</v>
      </c>
      <c r="C6" s="260" t="s">
        <v>387</v>
      </c>
      <c r="D6" s="261"/>
      <c r="E6" s="261"/>
      <c r="F6" s="261"/>
      <c r="G6" s="261"/>
      <c r="H6" s="261"/>
      <c r="I6" s="261"/>
      <c r="J6" s="261"/>
      <c r="K6" s="261"/>
      <c r="L6" s="262"/>
      <c r="M6" s="263"/>
      <c r="N6" s="264"/>
      <c r="O6" s="264"/>
      <c r="P6" s="264"/>
      <c r="Q6" s="264"/>
      <c r="R6" s="264"/>
      <c r="S6" s="264"/>
      <c r="T6" s="264"/>
      <c r="U6" s="264"/>
      <c r="V6" s="264"/>
      <c r="W6" s="100"/>
      <c r="X6" s="100"/>
      <c r="Y6" s="100"/>
      <c r="Z6" s="100"/>
      <c r="AA6" s="100"/>
    </row>
    <row r="7" spans="1:27" ht="41.45" customHeight="1">
      <c r="A7" s="100"/>
      <c r="B7" s="105" t="s">
        <v>337</v>
      </c>
      <c r="C7" s="265" t="s">
        <v>504</v>
      </c>
      <c r="D7" s="266"/>
      <c r="E7" s="266"/>
      <c r="F7" s="266"/>
      <c r="G7" s="266"/>
      <c r="H7" s="266"/>
      <c r="I7" s="266"/>
      <c r="J7" s="266"/>
      <c r="K7" s="266"/>
      <c r="L7" s="267"/>
      <c r="M7" s="120"/>
      <c r="N7" s="121"/>
      <c r="O7" s="121"/>
      <c r="P7" s="121"/>
      <c r="Q7" s="121"/>
      <c r="R7" s="121"/>
      <c r="S7" s="121"/>
      <c r="T7" s="121"/>
      <c r="U7" s="121"/>
      <c r="V7" s="121"/>
      <c r="W7" s="100"/>
      <c r="X7" s="100"/>
      <c r="Y7" s="100"/>
      <c r="Z7" s="100"/>
      <c r="AA7" s="100"/>
    </row>
    <row r="8" spans="1:27">
      <c r="A8" s="100"/>
      <c r="B8" s="100"/>
      <c r="C8" s="100"/>
      <c r="D8" s="100"/>
      <c r="E8" s="100"/>
      <c r="F8" s="100"/>
      <c r="G8" s="108"/>
      <c r="H8" s="100"/>
      <c r="I8" s="100"/>
      <c r="J8" s="100"/>
      <c r="K8" s="100"/>
      <c r="L8" s="100"/>
      <c r="M8" s="100"/>
      <c r="N8" s="100"/>
      <c r="O8" s="100"/>
      <c r="P8" s="100"/>
      <c r="Q8" s="100"/>
      <c r="R8" s="100"/>
      <c r="S8" s="100"/>
      <c r="T8" s="100"/>
      <c r="U8" s="100"/>
      <c r="V8" s="100"/>
      <c r="W8" s="100"/>
      <c r="X8" s="100"/>
      <c r="Y8" s="100"/>
      <c r="Z8" s="100"/>
      <c r="AA8" s="100"/>
    </row>
    <row r="9" spans="1:27" ht="18.75">
      <c r="A9" s="100"/>
      <c r="B9" s="104" t="s">
        <v>444</v>
      </c>
      <c r="C9" s="78" t="str">
        <f>IF('A. General Information'!H13="","",'A. General Information'!H13)</f>
        <v>Rideau St. Lawrence Distribution Inc.</v>
      </c>
      <c r="D9" s="109"/>
      <c r="E9" s="100"/>
      <c r="F9" s="100"/>
      <c r="G9" s="108"/>
      <c r="H9" s="100"/>
      <c r="I9" s="100"/>
      <c r="J9" s="100"/>
      <c r="K9" s="100"/>
      <c r="L9" s="100"/>
      <c r="M9" s="100"/>
      <c r="N9" s="100"/>
      <c r="O9" s="100"/>
      <c r="P9" s="100"/>
      <c r="Q9" s="100"/>
      <c r="R9" s="100"/>
      <c r="S9" s="100"/>
      <c r="T9" s="100"/>
      <c r="U9" s="100"/>
      <c r="V9" s="100"/>
      <c r="W9" s="100"/>
      <c r="X9" s="100"/>
      <c r="Y9" s="100"/>
      <c r="Z9" s="100"/>
      <c r="AA9" s="100"/>
    </row>
    <row r="10" spans="1:27">
      <c r="A10" s="100"/>
      <c r="B10" s="100"/>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row>
    <row r="11" spans="1:27" ht="25.15" customHeight="1">
      <c r="A11" s="100"/>
      <c r="B11" s="268" t="s">
        <v>306</v>
      </c>
      <c r="C11" s="269"/>
      <c r="D11" s="269"/>
      <c r="E11" s="269"/>
      <c r="F11" s="269"/>
      <c r="G11" s="269"/>
      <c r="H11" s="269"/>
      <c r="I11" s="269"/>
      <c r="J11" s="269"/>
      <c r="K11" s="269"/>
      <c r="L11" s="269"/>
      <c r="M11" s="269"/>
      <c r="N11" s="269"/>
      <c r="O11" s="269"/>
      <c r="P11" s="269"/>
      <c r="Q11" s="269"/>
      <c r="R11" s="269"/>
      <c r="S11" s="269"/>
      <c r="T11" s="269"/>
      <c r="U11" s="269"/>
      <c r="V11" s="269"/>
      <c r="W11" s="269"/>
      <c r="X11" s="269"/>
      <c r="Y11" s="269"/>
      <c r="Z11" s="269"/>
      <c r="AA11" s="269"/>
    </row>
    <row r="12" spans="1:27" ht="34.15" customHeight="1">
      <c r="A12" s="100"/>
      <c r="B12" s="270" t="s">
        <v>10</v>
      </c>
      <c r="C12" s="273" t="s">
        <v>495</v>
      </c>
      <c r="D12" s="273" t="s">
        <v>496</v>
      </c>
      <c r="E12" s="273" t="s">
        <v>497</v>
      </c>
      <c r="F12" s="273" t="s">
        <v>451</v>
      </c>
      <c r="G12" s="270" t="s">
        <v>356</v>
      </c>
      <c r="H12" s="276"/>
      <c r="I12" s="276"/>
      <c r="J12" s="276"/>
      <c r="K12" s="276"/>
      <c r="L12" s="276"/>
      <c r="M12" s="277"/>
      <c r="N12" s="280" t="s">
        <v>388</v>
      </c>
      <c r="O12" s="281"/>
      <c r="P12" s="281"/>
      <c r="Q12" s="281"/>
      <c r="R12" s="281"/>
      <c r="S12" s="281"/>
      <c r="T12" s="281"/>
      <c r="U12" s="281"/>
      <c r="V12" s="281"/>
      <c r="W12" s="281"/>
      <c r="X12" s="281"/>
      <c r="Y12" s="281"/>
      <c r="Z12" s="281"/>
      <c r="AA12" s="281"/>
    </row>
    <row r="13" spans="1:27" ht="67.900000000000006" customHeight="1">
      <c r="A13" s="100"/>
      <c r="B13" s="271"/>
      <c r="C13" s="274"/>
      <c r="D13" s="274"/>
      <c r="E13" s="274"/>
      <c r="F13" s="274"/>
      <c r="G13" s="272"/>
      <c r="H13" s="278"/>
      <c r="I13" s="278"/>
      <c r="J13" s="278"/>
      <c r="K13" s="278"/>
      <c r="L13" s="278"/>
      <c r="M13" s="279"/>
      <c r="N13" s="227">
        <v>2015</v>
      </c>
      <c r="O13" s="228"/>
      <c r="P13" s="282">
        <v>2016</v>
      </c>
      <c r="Q13" s="282"/>
      <c r="R13" s="227">
        <v>2017</v>
      </c>
      <c r="S13" s="228"/>
      <c r="T13" s="227">
        <v>2018</v>
      </c>
      <c r="U13" s="228"/>
      <c r="V13" s="227">
        <v>2019</v>
      </c>
      <c r="W13" s="228"/>
      <c r="X13" s="227">
        <v>2020</v>
      </c>
      <c r="Y13" s="228"/>
      <c r="Z13" s="231" t="s">
        <v>19</v>
      </c>
      <c r="AA13" s="232"/>
    </row>
    <row r="14" spans="1:27" ht="42" customHeight="1">
      <c r="A14" s="100"/>
      <c r="B14" s="271"/>
      <c r="C14" s="274"/>
      <c r="D14" s="274"/>
      <c r="E14" s="274"/>
      <c r="F14" s="274"/>
      <c r="G14" s="247" t="s">
        <v>12</v>
      </c>
      <c r="H14" s="249" t="s">
        <v>13</v>
      </c>
      <c r="I14" s="247" t="s">
        <v>14</v>
      </c>
      <c r="J14" s="225" t="s">
        <v>353</v>
      </c>
      <c r="K14" s="225" t="s">
        <v>16</v>
      </c>
      <c r="L14" s="225" t="s">
        <v>351</v>
      </c>
      <c r="M14" s="225" t="s">
        <v>17</v>
      </c>
      <c r="N14" s="229"/>
      <c r="O14" s="230"/>
      <c r="P14" s="283"/>
      <c r="Q14" s="283"/>
      <c r="R14" s="229"/>
      <c r="S14" s="230"/>
      <c r="T14" s="229"/>
      <c r="U14" s="230"/>
      <c r="V14" s="229"/>
      <c r="W14" s="230"/>
      <c r="X14" s="229"/>
      <c r="Y14" s="230"/>
      <c r="Z14" s="233"/>
      <c r="AA14" s="234"/>
    </row>
    <row r="15" spans="1:27" ht="78" customHeight="1">
      <c r="A15" s="100"/>
      <c r="B15" s="272"/>
      <c r="C15" s="275"/>
      <c r="D15" s="275"/>
      <c r="E15" s="275"/>
      <c r="F15" s="275"/>
      <c r="G15" s="248"/>
      <c r="H15" s="250"/>
      <c r="I15" s="248"/>
      <c r="J15" s="226"/>
      <c r="K15" s="226"/>
      <c r="L15" s="226"/>
      <c r="M15" s="226"/>
      <c r="N15" s="110" t="s">
        <v>326</v>
      </c>
      <c r="O15" s="110" t="s">
        <v>307</v>
      </c>
      <c r="P15" s="110" t="s">
        <v>326</v>
      </c>
      <c r="Q15" s="110" t="s">
        <v>307</v>
      </c>
      <c r="R15" s="110" t="s">
        <v>326</v>
      </c>
      <c r="S15" s="110" t="s">
        <v>307</v>
      </c>
      <c r="T15" s="110" t="s">
        <v>326</v>
      </c>
      <c r="U15" s="110" t="s">
        <v>307</v>
      </c>
      <c r="V15" s="110" t="s">
        <v>326</v>
      </c>
      <c r="W15" s="110" t="s">
        <v>307</v>
      </c>
      <c r="X15" s="110" t="s">
        <v>326</v>
      </c>
      <c r="Y15" s="110" t="s">
        <v>307</v>
      </c>
      <c r="Z15" s="110" t="s">
        <v>389</v>
      </c>
      <c r="AA15" s="110" t="s">
        <v>312</v>
      </c>
    </row>
    <row r="16" spans="1:27" ht="14.45" customHeight="1">
      <c r="B16" s="238" t="s">
        <v>300</v>
      </c>
      <c r="C16" s="16" t="s">
        <v>429</v>
      </c>
      <c r="D16" s="55"/>
      <c r="E16" s="55"/>
      <c r="F16" s="117">
        <v>42370</v>
      </c>
      <c r="G16" s="48" t="s">
        <v>296</v>
      </c>
      <c r="H16" s="48"/>
      <c r="I16" s="48"/>
      <c r="J16" s="48"/>
      <c r="K16" s="48"/>
      <c r="L16" s="48"/>
      <c r="M16" s="48"/>
      <c r="N16" s="152"/>
      <c r="O16" s="64"/>
      <c r="P16" s="63">
        <v>32172.634680134681</v>
      </c>
      <c r="Q16" s="64">
        <v>12.865731519126975</v>
      </c>
      <c r="R16" s="63">
        <v>29277.051902356903</v>
      </c>
      <c r="S16" s="64">
        <v>7.760208300825191</v>
      </c>
      <c r="T16" s="63">
        <v>29289.841641245792</v>
      </c>
      <c r="U16" s="64">
        <v>7.760208300825191</v>
      </c>
      <c r="V16" s="63">
        <v>29303.015072301347</v>
      </c>
      <c r="W16" s="64">
        <v>7.760208300825191</v>
      </c>
      <c r="X16" s="63">
        <v>29316.583706288569</v>
      </c>
      <c r="Y16" s="64">
        <v>7.760208300825191</v>
      </c>
      <c r="Z16" s="60">
        <f>IF(SUM(N16,P16,R16,T16,V16,X16)=0,"",SUM(N16,P16,R16,T16,V16,X16))</f>
        <v>149359.1270023273</v>
      </c>
      <c r="AA16" s="66">
        <f t="shared" ref="AA16:AA25" si="0">Q16+S16+U16+W16+Y16</f>
        <v>43.906564722427738</v>
      </c>
    </row>
    <row r="17" spans="2:27" ht="14.45" customHeight="1">
      <c r="B17" s="239"/>
      <c r="C17" s="16" t="s">
        <v>448</v>
      </c>
      <c r="D17" s="55"/>
      <c r="E17" s="55"/>
      <c r="F17" s="117">
        <v>42370</v>
      </c>
      <c r="G17" s="48" t="s">
        <v>296</v>
      </c>
      <c r="H17" s="48"/>
      <c r="I17" s="48"/>
      <c r="J17" s="48"/>
      <c r="K17" s="48"/>
      <c r="L17" s="48"/>
      <c r="M17" s="48"/>
      <c r="N17" s="152"/>
      <c r="O17" s="64"/>
      <c r="P17" s="63">
        <v>22117.084175084176</v>
      </c>
      <c r="Q17" s="64">
        <v>54.194844044865363</v>
      </c>
      <c r="R17" s="63">
        <v>21188.631851851853</v>
      </c>
      <c r="S17" s="64">
        <v>54.194844044865363</v>
      </c>
      <c r="T17" s="63">
        <v>21239.790807407408</v>
      </c>
      <c r="U17" s="64">
        <v>54.194844044865363</v>
      </c>
      <c r="V17" s="63">
        <v>21292.484531629631</v>
      </c>
      <c r="W17" s="64">
        <v>54.194844044865363</v>
      </c>
      <c r="X17" s="63">
        <v>21346.759067578518</v>
      </c>
      <c r="Y17" s="64">
        <v>54.194844044865363</v>
      </c>
      <c r="Z17" s="60">
        <f t="shared" ref="Z17:Z46" si="1">IF(SUM(N17,P17,R17,T17,V17,X17)=0,"",SUM(N17,P17,R17,T17,V17,X17))</f>
        <v>107184.75043355158</v>
      </c>
      <c r="AA17" s="66">
        <f t="shared" si="0"/>
        <v>270.97422022432681</v>
      </c>
    </row>
    <row r="18" spans="2:27" ht="28.5">
      <c r="B18" s="239"/>
      <c r="C18" s="16" t="s">
        <v>449</v>
      </c>
      <c r="D18" s="55"/>
      <c r="E18" s="55"/>
      <c r="F18" s="117">
        <v>42370</v>
      </c>
      <c r="G18" s="48" t="s">
        <v>296</v>
      </c>
      <c r="H18" s="48"/>
      <c r="I18" s="48"/>
      <c r="J18" s="48"/>
      <c r="K18" s="48"/>
      <c r="L18" s="48"/>
      <c r="M18" s="48"/>
      <c r="N18" s="152"/>
      <c r="O18" s="64"/>
      <c r="P18" s="63">
        <v>4117.6329966329968</v>
      </c>
      <c r="Q18" s="64">
        <v>3.6784349814438202</v>
      </c>
      <c r="R18" s="63">
        <v>3846.1341077441075</v>
      </c>
      <c r="S18" s="64">
        <v>3.6784349814438202</v>
      </c>
      <c r="T18" s="63">
        <v>3871.7135855218853</v>
      </c>
      <c r="U18" s="64">
        <v>3.6784349814438202</v>
      </c>
      <c r="V18" s="63">
        <v>3898.0604476329968</v>
      </c>
      <c r="W18" s="64">
        <v>3.6784349814438202</v>
      </c>
      <c r="X18" s="63">
        <v>3925.1977156074413</v>
      </c>
      <c r="Y18" s="64">
        <v>3.6784349814438202</v>
      </c>
      <c r="Z18" s="60">
        <f t="shared" si="1"/>
        <v>19658.738853139428</v>
      </c>
      <c r="AA18" s="66">
        <f t="shared" si="0"/>
        <v>18.392174907219101</v>
      </c>
    </row>
    <row r="19" spans="2:27">
      <c r="B19" s="239"/>
      <c r="C19" s="16" t="s">
        <v>295</v>
      </c>
      <c r="D19" s="55"/>
      <c r="E19" s="55"/>
      <c r="F19" s="117">
        <v>42370</v>
      </c>
      <c r="G19" s="48"/>
      <c r="H19" s="48" t="s">
        <v>296</v>
      </c>
      <c r="I19" s="48"/>
      <c r="J19" s="48"/>
      <c r="K19" s="48"/>
      <c r="L19" s="48"/>
      <c r="M19" s="48"/>
      <c r="N19" s="152"/>
      <c r="O19" s="64"/>
      <c r="P19" s="63">
        <v>22097.722222222223</v>
      </c>
      <c r="Q19" s="64">
        <v>23.531852499925446</v>
      </c>
      <c r="R19" s="63">
        <v>21698.97388888889</v>
      </c>
      <c r="S19" s="64">
        <v>23.531852499925446</v>
      </c>
      <c r="T19" s="63">
        <v>21737.343105555556</v>
      </c>
      <c r="U19" s="64">
        <v>23.531852499925446</v>
      </c>
      <c r="V19" s="63">
        <v>21776.863398722224</v>
      </c>
      <c r="W19" s="64">
        <v>23.531852499925446</v>
      </c>
      <c r="X19" s="63">
        <v>21817.569300683888</v>
      </c>
      <c r="Y19" s="64">
        <v>23.531852499925446</v>
      </c>
      <c r="Z19" s="60">
        <f t="shared" si="1"/>
        <v>109128.47191607278</v>
      </c>
      <c r="AA19" s="66">
        <f t="shared" si="0"/>
        <v>117.65926249962723</v>
      </c>
    </row>
    <row r="20" spans="2:27">
      <c r="B20" s="239"/>
      <c r="C20" s="16" t="s">
        <v>264</v>
      </c>
      <c r="D20" s="55"/>
      <c r="E20" s="55"/>
      <c r="F20" s="117">
        <v>42370</v>
      </c>
      <c r="G20" s="48"/>
      <c r="H20" s="48"/>
      <c r="I20" s="48" t="s">
        <v>296</v>
      </c>
      <c r="J20" s="48" t="s">
        <v>296</v>
      </c>
      <c r="K20" s="48" t="s">
        <v>296</v>
      </c>
      <c r="L20" s="48" t="s">
        <v>296</v>
      </c>
      <c r="M20" s="48" t="s">
        <v>296</v>
      </c>
      <c r="N20" s="152"/>
      <c r="O20" s="64"/>
      <c r="P20" s="63">
        <v>72677.574074074073</v>
      </c>
      <c r="Q20" s="64">
        <v>359.50245699999994</v>
      </c>
      <c r="R20" s="63">
        <v>79969.779629629629</v>
      </c>
      <c r="S20" s="64">
        <v>426.29637099999991</v>
      </c>
      <c r="T20" s="63">
        <v>65965.937018518511</v>
      </c>
      <c r="U20" s="64">
        <v>329.57829699999991</v>
      </c>
      <c r="V20" s="63">
        <v>75539.371329074085</v>
      </c>
      <c r="W20" s="64">
        <v>396.37221099999988</v>
      </c>
      <c r="X20" s="63">
        <v>64422.357668946293</v>
      </c>
      <c r="Y20" s="64">
        <v>329.57829699999991</v>
      </c>
      <c r="Z20" s="60">
        <f t="shared" si="1"/>
        <v>358575.01972024259</v>
      </c>
      <c r="AA20" s="66">
        <f t="shared" si="0"/>
        <v>1841.3276329999994</v>
      </c>
    </row>
    <row r="21" spans="2:27">
      <c r="B21" s="239"/>
      <c r="C21" s="16" t="s">
        <v>572</v>
      </c>
      <c r="D21" s="55"/>
      <c r="E21" s="55"/>
      <c r="F21" s="117">
        <v>42370</v>
      </c>
      <c r="G21" s="48"/>
      <c r="H21" s="48"/>
      <c r="I21" s="48" t="s">
        <v>296</v>
      </c>
      <c r="J21" s="48"/>
      <c r="K21" s="48"/>
      <c r="L21" s="48"/>
      <c r="M21" s="48"/>
      <c r="N21" s="152"/>
      <c r="O21" s="64"/>
      <c r="P21" s="63">
        <v>59752.538720538723</v>
      </c>
      <c r="Q21" s="64">
        <v>108.05732400000001</v>
      </c>
      <c r="R21" s="63">
        <v>41069.540942760941</v>
      </c>
      <c r="S21" s="64">
        <v>72.038216000000006</v>
      </c>
      <c r="T21" s="63">
        <v>41120.699898316496</v>
      </c>
      <c r="U21" s="64">
        <v>72.038216000000006</v>
      </c>
      <c r="V21" s="63">
        <v>41173.393622538722</v>
      </c>
      <c r="W21" s="64">
        <v>72.038216000000006</v>
      </c>
      <c r="X21" s="63">
        <v>40476.759067578518</v>
      </c>
      <c r="Y21" s="64">
        <v>72.038216000000006</v>
      </c>
      <c r="Z21" s="60">
        <f t="shared" si="1"/>
        <v>223592.93225173338</v>
      </c>
      <c r="AA21" s="66">
        <f t="shared" si="0"/>
        <v>396.21018800000002</v>
      </c>
    </row>
    <row r="22" spans="2:27" ht="28.5">
      <c r="B22" s="239"/>
      <c r="C22" s="16" t="s">
        <v>266</v>
      </c>
      <c r="D22" s="55"/>
      <c r="E22" s="55"/>
      <c r="F22" s="117">
        <v>42370</v>
      </c>
      <c r="G22" s="48"/>
      <c r="H22" s="48"/>
      <c r="I22" s="48"/>
      <c r="J22" s="48" t="s">
        <v>296</v>
      </c>
      <c r="K22" s="48" t="s">
        <v>296</v>
      </c>
      <c r="L22" s="48" t="s">
        <v>296</v>
      </c>
      <c r="M22" s="48" t="s">
        <v>296</v>
      </c>
      <c r="N22" s="152"/>
      <c r="O22" s="64"/>
      <c r="P22" s="63">
        <v>2499.9057239057238</v>
      </c>
      <c r="Q22" s="64">
        <v>0</v>
      </c>
      <c r="R22" s="63">
        <v>2228.406835016835</v>
      </c>
      <c r="S22" s="64">
        <v>0</v>
      </c>
      <c r="T22" s="63">
        <v>4253.9863127946128</v>
      </c>
      <c r="U22" s="64">
        <v>0</v>
      </c>
      <c r="V22" s="63">
        <v>2280.3331749057238</v>
      </c>
      <c r="W22" s="64">
        <v>0</v>
      </c>
      <c r="X22" s="63">
        <v>2307.4704428801683</v>
      </c>
      <c r="Y22" s="64">
        <v>0</v>
      </c>
      <c r="Z22" s="60">
        <f t="shared" si="1"/>
        <v>13570.102489503064</v>
      </c>
      <c r="AA22" s="66">
        <f t="shared" si="0"/>
        <v>0</v>
      </c>
    </row>
    <row r="23" spans="2:27">
      <c r="B23" s="239"/>
      <c r="C23" s="16" t="s">
        <v>415</v>
      </c>
      <c r="D23" s="55"/>
      <c r="E23" s="55"/>
      <c r="F23" s="117">
        <v>42370</v>
      </c>
      <c r="G23" s="48"/>
      <c r="H23" s="48"/>
      <c r="I23" s="48"/>
      <c r="J23" s="48" t="s">
        <v>296</v>
      </c>
      <c r="K23" s="48" t="s">
        <v>296</v>
      </c>
      <c r="L23" s="48" t="s">
        <v>296</v>
      </c>
      <c r="M23" s="48" t="s">
        <v>296</v>
      </c>
      <c r="N23" s="152"/>
      <c r="O23" s="64"/>
      <c r="P23" s="63">
        <v>1602.9983164983164</v>
      </c>
      <c r="Q23" s="64">
        <v>0</v>
      </c>
      <c r="R23" s="63">
        <v>8796.0188720538717</v>
      </c>
      <c r="S23" s="64">
        <v>75.853529999999992</v>
      </c>
      <c r="T23" s="63">
        <v>1481.5386109427609</v>
      </c>
      <c r="U23" s="64">
        <v>0</v>
      </c>
      <c r="V23" s="63">
        <v>1494.7120419983164</v>
      </c>
      <c r="W23" s="64">
        <v>0</v>
      </c>
      <c r="X23" s="63">
        <v>1508.2806759855387</v>
      </c>
      <c r="Y23" s="64">
        <v>0</v>
      </c>
      <c r="Z23" s="60">
        <f t="shared" si="1"/>
        <v>14883.548517478805</v>
      </c>
      <c r="AA23" s="66">
        <f t="shared" si="0"/>
        <v>75.853529999999992</v>
      </c>
    </row>
    <row r="24" spans="2:27" ht="28.5">
      <c r="B24" s="239"/>
      <c r="C24" s="16"/>
      <c r="D24" s="55"/>
      <c r="E24" s="55" t="s">
        <v>522</v>
      </c>
      <c r="F24" s="117">
        <v>43101</v>
      </c>
      <c r="G24" s="48" t="s">
        <v>296</v>
      </c>
      <c r="H24" s="48"/>
      <c r="I24" s="48"/>
      <c r="J24" s="48"/>
      <c r="K24" s="48"/>
      <c r="L24" s="48"/>
      <c r="M24" s="48"/>
      <c r="N24" s="63"/>
      <c r="O24" s="64"/>
      <c r="P24" s="63">
        <v>0</v>
      </c>
      <c r="Q24" s="64">
        <v>0</v>
      </c>
      <c r="R24" s="63">
        <v>0</v>
      </c>
      <c r="S24" s="64">
        <v>0</v>
      </c>
      <c r="T24" s="63">
        <v>51194</v>
      </c>
      <c r="U24" s="64">
        <v>156.40100000000001</v>
      </c>
      <c r="V24" s="63">
        <v>45929</v>
      </c>
      <c r="W24" s="64">
        <v>156.40100000000001</v>
      </c>
      <c r="X24" s="63">
        <v>45928</v>
      </c>
      <c r="Y24" s="64">
        <v>156.40100000000001</v>
      </c>
      <c r="Z24" s="60">
        <f t="shared" si="1"/>
        <v>143051</v>
      </c>
      <c r="AA24" s="66">
        <f t="shared" si="0"/>
        <v>469.20300000000003</v>
      </c>
    </row>
    <row r="25" spans="2:27" ht="28.5">
      <c r="B25" s="239"/>
      <c r="C25" s="16"/>
      <c r="D25" s="55"/>
      <c r="E25" s="55" t="s">
        <v>523</v>
      </c>
      <c r="F25" s="117">
        <v>43101</v>
      </c>
      <c r="G25" s="48"/>
      <c r="H25" s="48"/>
      <c r="I25" s="48" t="s">
        <v>296</v>
      </c>
      <c r="J25" s="48" t="s">
        <v>296</v>
      </c>
      <c r="K25" s="48" t="s">
        <v>296</v>
      </c>
      <c r="L25" s="48" t="s">
        <v>296</v>
      </c>
      <c r="M25" s="48" t="s">
        <v>296</v>
      </c>
      <c r="N25" s="63"/>
      <c r="O25" s="64"/>
      <c r="P25" s="63">
        <v>0</v>
      </c>
      <c r="Q25" s="64">
        <v>0</v>
      </c>
      <c r="R25" s="63">
        <v>0</v>
      </c>
      <c r="S25" s="64">
        <v>0</v>
      </c>
      <c r="T25" s="63">
        <v>64285.200000000004</v>
      </c>
      <c r="U25" s="64">
        <v>258.77712000000008</v>
      </c>
      <c r="V25" s="63">
        <v>51475</v>
      </c>
      <c r="W25" s="64">
        <v>231.05099999999999</v>
      </c>
      <c r="X25" s="63">
        <v>51475</v>
      </c>
      <c r="Y25" s="64">
        <v>231.05099999999999</v>
      </c>
      <c r="Z25" s="60">
        <f t="shared" si="1"/>
        <v>167235.20000000001</v>
      </c>
      <c r="AA25" s="66">
        <f t="shared" si="0"/>
        <v>720.87912000000006</v>
      </c>
    </row>
    <row r="26" spans="2:27">
      <c r="B26" s="239"/>
      <c r="C26" s="16"/>
      <c r="D26" s="55"/>
      <c r="E26" s="55"/>
      <c r="F26" s="117"/>
      <c r="G26" s="48"/>
      <c r="H26" s="48"/>
      <c r="I26" s="48"/>
      <c r="J26" s="48"/>
      <c r="K26" s="48"/>
      <c r="L26" s="48"/>
      <c r="M26" s="48"/>
      <c r="N26" s="63"/>
      <c r="O26" s="64"/>
      <c r="P26" s="63"/>
      <c r="Q26" s="64"/>
      <c r="R26" s="63"/>
      <c r="S26" s="64"/>
      <c r="T26" s="63"/>
      <c r="U26" s="64"/>
      <c r="V26" s="63"/>
      <c r="W26" s="64"/>
      <c r="X26" s="63"/>
      <c r="Y26" s="64"/>
      <c r="Z26" s="60" t="str">
        <f t="shared" si="1"/>
        <v/>
      </c>
      <c r="AA26" s="66"/>
    </row>
    <row r="27" spans="2:27">
      <c r="B27" s="239"/>
      <c r="C27" s="16"/>
      <c r="D27" s="55"/>
      <c r="E27" s="55"/>
      <c r="F27" s="117"/>
      <c r="G27" s="48"/>
      <c r="H27" s="48"/>
      <c r="I27" s="48"/>
      <c r="J27" s="48"/>
      <c r="K27" s="48"/>
      <c r="L27" s="48"/>
      <c r="M27" s="48"/>
      <c r="N27" s="63"/>
      <c r="O27" s="64"/>
      <c r="P27" s="63"/>
      <c r="Q27" s="64"/>
      <c r="R27" s="63"/>
      <c r="S27" s="64"/>
      <c r="T27" s="63"/>
      <c r="U27" s="64"/>
      <c r="V27" s="63"/>
      <c r="W27" s="64"/>
      <c r="X27" s="63"/>
      <c r="Y27" s="64"/>
      <c r="Z27" s="60" t="str">
        <f t="shared" si="1"/>
        <v/>
      </c>
      <c r="AA27" s="66"/>
    </row>
    <row r="28" spans="2:27">
      <c r="B28" s="239"/>
      <c r="C28" s="16"/>
      <c r="D28" s="55"/>
      <c r="E28" s="55"/>
      <c r="F28" s="117"/>
      <c r="G28" s="48"/>
      <c r="H28" s="48"/>
      <c r="I28" s="48"/>
      <c r="J28" s="48"/>
      <c r="K28" s="48"/>
      <c r="L28" s="48"/>
      <c r="M28" s="48"/>
      <c r="N28" s="63"/>
      <c r="O28" s="64"/>
      <c r="P28" s="63"/>
      <c r="Q28" s="64"/>
      <c r="R28" s="63"/>
      <c r="S28" s="64"/>
      <c r="T28" s="63"/>
      <c r="U28" s="64"/>
      <c r="V28" s="63"/>
      <c r="W28" s="64"/>
      <c r="X28" s="63"/>
      <c r="Y28" s="64"/>
      <c r="Z28" s="60" t="str">
        <f t="shared" si="1"/>
        <v/>
      </c>
      <c r="AA28" s="66"/>
    </row>
    <row r="29" spans="2:27">
      <c r="B29" s="239"/>
      <c r="C29" s="16"/>
      <c r="D29" s="55"/>
      <c r="E29" s="55"/>
      <c r="F29" s="117"/>
      <c r="G29" s="48"/>
      <c r="H29" s="48"/>
      <c r="I29" s="48"/>
      <c r="J29" s="48"/>
      <c r="K29" s="48"/>
      <c r="L29" s="48"/>
      <c r="M29" s="48"/>
      <c r="N29" s="63"/>
      <c r="O29" s="64"/>
      <c r="P29" s="63"/>
      <c r="Q29" s="64"/>
      <c r="R29" s="63"/>
      <c r="S29" s="64"/>
      <c r="T29" s="63"/>
      <c r="U29" s="64"/>
      <c r="V29" s="63"/>
      <c r="W29" s="64"/>
      <c r="X29" s="63"/>
      <c r="Y29" s="64"/>
      <c r="Z29" s="60" t="str">
        <f t="shared" si="1"/>
        <v/>
      </c>
      <c r="AA29" s="66"/>
    </row>
    <row r="30" spans="2:27">
      <c r="B30" s="239"/>
      <c r="C30" s="16"/>
      <c r="D30" s="55"/>
      <c r="E30" s="55"/>
      <c r="F30" s="117"/>
      <c r="G30" s="48"/>
      <c r="H30" s="48"/>
      <c r="I30" s="48"/>
      <c r="J30" s="48"/>
      <c r="K30" s="48"/>
      <c r="L30" s="48"/>
      <c r="M30" s="48"/>
      <c r="N30" s="63"/>
      <c r="O30" s="64"/>
      <c r="P30" s="63"/>
      <c r="Q30" s="64"/>
      <c r="R30" s="63"/>
      <c r="S30" s="64"/>
      <c r="T30" s="63"/>
      <c r="U30" s="64"/>
      <c r="V30" s="63"/>
      <c r="W30" s="64"/>
      <c r="X30" s="63"/>
      <c r="Y30" s="64"/>
      <c r="Z30" s="60" t="str">
        <f t="shared" si="1"/>
        <v/>
      </c>
      <c r="AA30" s="66"/>
    </row>
    <row r="31" spans="2:27">
      <c r="B31" s="239"/>
      <c r="C31" s="16"/>
      <c r="D31" s="55"/>
      <c r="E31" s="55"/>
      <c r="F31" s="117"/>
      <c r="G31" s="48"/>
      <c r="H31" s="48"/>
      <c r="I31" s="48"/>
      <c r="J31" s="48"/>
      <c r="K31" s="48"/>
      <c r="L31" s="48"/>
      <c r="M31" s="48"/>
      <c r="N31" s="63"/>
      <c r="O31" s="64"/>
      <c r="P31" s="63"/>
      <c r="Q31" s="64"/>
      <c r="R31" s="63"/>
      <c r="S31" s="64"/>
      <c r="T31" s="63"/>
      <c r="U31" s="64"/>
      <c r="V31" s="63"/>
      <c r="W31" s="64"/>
      <c r="X31" s="63"/>
      <c r="Y31" s="64"/>
      <c r="Z31" s="60" t="str">
        <f t="shared" si="1"/>
        <v/>
      </c>
      <c r="AA31" s="66"/>
    </row>
    <row r="32" spans="2:27">
      <c r="B32" s="239"/>
      <c r="C32" s="16"/>
      <c r="D32" s="55"/>
      <c r="E32" s="55"/>
      <c r="F32" s="117"/>
      <c r="G32" s="48"/>
      <c r="H32" s="48"/>
      <c r="I32" s="48"/>
      <c r="J32" s="48"/>
      <c r="K32" s="48"/>
      <c r="L32" s="48"/>
      <c r="M32" s="48"/>
      <c r="N32" s="63"/>
      <c r="O32" s="64"/>
      <c r="P32" s="63"/>
      <c r="Q32" s="64"/>
      <c r="R32" s="63"/>
      <c r="S32" s="64"/>
      <c r="T32" s="63"/>
      <c r="U32" s="64"/>
      <c r="V32" s="63"/>
      <c r="W32" s="64"/>
      <c r="X32" s="63"/>
      <c r="Y32" s="64"/>
      <c r="Z32" s="60" t="str">
        <f t="shared" si="1"/>
        <v/>
      </c>
      <c r="AA32" s="66"/>
    </row>
    <row r="33" spans="2:27">
      <c r="B33" s="239"/>
      <c r="C33" s="16"/>
      <c r="D33" s="55"/>
      <c r="E33" s="55"/>
      <c r="F33" s="117"/>
      <c r="G33" s="48"/>
      <c r="H33" s="48"/>
      <c r="I33" s="48"/>
      <c r="J33" s="48"/>
      <c r="K33" s="48"/>
      <c r="L33" s="48"/>
      <c r="M33" s="48"/>
      <c r="N33" s="63"/>
      <c r="O33" s="64"/>
      <c r="P33" s="63"/>
      <c r="Q33" s="64"/>
      <c r="R33" s="63"/>
      <c r="S33" s="64"/>
      <c r="T33" s="63"/>
      <c r="U33" s="64"/>
      <c r="V33" s="63"/>
      <c r="W33" s="64"/>
      <c r="X33" s="63"/>
      <c r="Y33" s="64"/>
      <c r="Z33" s="60" t="str">
        <f t="shared" si="1"/>
        <v/>
      </c>
      <c r="AA33" s="66"/>
    </row>
    <row r="34" spans="2:27">
      <c r="B34" s="239"/>
      <c r="C34" s="16"/>
      <c r="D34" s="55"/>
      <c r="E34" s="55"/>
      <c r="F34" s="117"/>
      <c r="G34" s="48"/>
      <c r="H34" s="48"/>
      <c r="I34" s="48"/>
      <c r="J34" s="48"/>
      <c r="K34" s="48"/>
      <c r="L34" s="48"/>
      <c r="M34" s="48"/>
      <c r="N34" s="63"/>
      <c r="O34" s="64"/>
      <c r="P34" s="63"/>
      <c r="Q34" s="64"/>
      <c r="R34" s="63"/>
      <c r="S34" s="64"/>
      <c r="T34" s="63"/>
      <c r="U34" s="64"/>
      <c r="V34" s="63"/>
      <c r="W34" s="64"/>
      <c r="X34" s="63"/>
      <c r="Y34" s="64"/>
      <c r="Z34" s="60" t="str">
        <f t="shared" si="1"/>
        <v/>
      </c>
      <c r="AA34" s="66"/>
    </row>
    <row r="35" spans="2:27">
      <c r="B35" s="239"/>
      <c r="C35" s="16"/>
      <c r="D35" s="55"/>
      <c r="E35" s="55"/>
      <c r="F35" s="117"/>
      <c r="G35" s="48"/>
      <c r="H35" s="48"/>
      <c r="I35" s="48"/>
      <c r="J35" s="48"/>
      <c r="K35" s="48"/>
      <c r="L35" s="48"/>
      <c r="M35" s="48"/>
      <c r="N35" s="63"/>
      <c r="O35" s="64"/>
      <c r="P35" s="63"/>
      <c r="Q35" s="64"/>
      <c r="R35" s="63"/>
      <c r="S35" s="64"/>
      <c r="T35" s="63"/>
      <c r="U35" s="64"/>
      <c r="V35" s="63"/>
      <c r="W35" s="64"/>
      <c r="X35" s="63"/>
      <c r="Y35" s="64"/>
      <c r="Z35" s="60" t="str">
        <f t="shared" si="1"/>
        <v/>
      </c>
      <c r="AA35" s="66"/>
    </row>
    <row r="36" spans="2:27">
      <c r="B36" s="239"/>
      <c r="C36" s="16"/>
      <c r="D36" s="55"/>
      <c r="E36" s="55"/>
      <c r="F36" s="117"/>
      <c r="G36" s="48"/>
      <c r="H36" s="48"/>
      <c r="I36" s="48"/>
      <c r="J36" s="48"/>
      <c r="K36" s="48"/>
      <c r="L36" s="48"/>
      <c r="M36" s="48"/>
      <c r="N36" s="63"/>
      <c r="O36" s="64"/>
      <c r="P36" s="63"/>
      <c r="Q36" s="64"/>
      <c r="R36" s="63"/>
      <c r="S36" s="64"/>
      <c r="T36" s="63"/>
      <c r="U36" s="64"/>
      <c r="V36" s="63"/>
      <c r="W36" s="64"/>
      <c r="X36" s="63"/>
      <c r="Y36" s="64"/>
      <c r="Z36" s="60" t="str">
        <f t="shared" si="1"/>
        <v/>
      </c>
      <c r="AA36" s="66"/>
    </row>
    <row r="37" spans="2:27">
      <c r="B37" s="239"/>
      <c r="C37" s="16"/>
      <c r="D37" s="55"/>
      <c r="E37" s="55"/>
      <c r="F37" s="117"/>
      <c r="G37" s="48"/>
      <c r="H37" s="48"/>
      <c r="I37" s="48"/>
      <c r="J37" s="48"/>
      <c r="K37" s="48"/>
      <c r="L37" s="48"/>
      <c r="M37" s="48"/>
      <c r="N37" s="63"/>
      <c r="O37" s="64"/>
      <c r="P37" s="63"/>
      <c r="Q37" s="64"/>
      <c r="R37" s="63"/>
      <c r="S37" s="64"/>
      <c r="T37" s="63"/>
      <c r="U37" s="64"/>
      <c r="V37" s="63"/>
      <c r="W37" s="64"/>
      <c r="X37" s="63"/>
      <c r="Y37" s="64"/>
      <c r="Z37" s="60" t="str">
        <f t="shared" si="1"/>
        <v/>
      </c>
      <c r="AA37" s="66"/>
    </row>
    <row r="38" spans="2:27">
      <c r="B38" s="239"/>
      <c r="C38" s="16"/>
      <c r="D38" s="55"/>
      <c r="E38" s="55"/>
      <c r="F38" s="117"/>
      <c r="G38" s="48"/>
      <c r="H38" s="48"/>
      <c r="I38" s="48"/>
      <c r="J38" s="48"/>
      <c r="K38" s="48"/>
      <c r="L38" s="48"/>
      <c r="M38" s="48"/>
      <c r="N38" s="63"/>
      <c r="O38" s="64"/>
      <c r="P38" s="63"/>
      <c r="Q38" s="64"/>
      <c r="R38" s="63"/>
      <c r="S38" s="64"/>
      <c r="T38" s="63"/>
      <c r="U38" s="64"/>
      <c r="V38" s="63"/>
      <c r="W38" s="64"/>
      <c r="X38" s="63"/>
      <c r="Y38" s="64"/>
      <c r="Z38" s="60" t="str">
        <f t="shared" si="1"/>
        <v/>
      </c>
      <c r="AA38" s="66"/>
    </row>
    <row r="39" spans="2:27">
      <c r="B39" s="239"/>
      <c r="C39" s="16"/>
      <c r="D39" s="55"/>
      <c r="E39" s="55"/>
      <c r="F39" s="117"/>
      <c r="G39" s="48"/>
      <c r="H39" s="48"/>
      <c r="I39" s="48"/>
      <c r="J39" s="48"/>
      <c r="K39" s="48"/>
      <c r="L39" s="48"/>
      <c r="M39" s="48"/>
      <c r="N39" s="63"/>
      <c r="O39" s="64"/>
      <c r="P39" s="63"/>
      <c r="Q39" s="64"/>
      <c r="R39" s="63"/>
      <c r="S39" s="64"/>
      <c r="T39" s="63"/>
      <c r="U39" s="64"/>
      <c r="V39" s="63"/>
      <c r="W39" s="64"/>
      <c r="X39" s="63"/>
      <c r="Y39" s="64"/>
      <c r="Z39" s="60" t="str">
        <f t="shared" si="1"/>
        <v/>
      </c>
      <c r="AA39" s="66"/>
    </row>
    <row r="40" spans="2:27">
      <c r="B40" s="239"/>
      <c r="C40" s="16"/>
      <c r="D40" s="55"/>
      <c r="E40" s="55"/>
      <c r="F40" s="117"/>
      <c r="G40" s="48"/>
      <c r="H40" s="48"/>
      <c r="I40" s="48"/>
      <c r="J40" s="48"/>
      <c r="K40" s="48"/>
      <c r="L40" s="48"/>
      <c r="M40" s="48"/>
      <c r="N40" s="63"/>
      <c r="O40" s="64"/>
      <c r="P40" s="63"/>
      <c r="Q40" s="64"/>
      <c r="R40" s="63"/>
      <c r="S40" s="64"/>
      <c r="T40" s="63"/>
      <c r="U40" s="64"/>
      <c r="V40" s="63"/>
      <c r="W40" s="64"/>
      <c r="X40" s="63"/>
      <c r="Y40" s="64"/>
      <c r="Z40" s="60" t="str">
        <f t="shared" si="1"/>
        <v/>
      </c>
      <c r="AA40" s="66"/>
    </row>
    <row r="41" spans="2:27">
      <c r="B41" s="239"/>
      <c r="C41" s="16"/>
      <c r="D41" s="55"/>
      <c r="E41" s="55"/>
      <c r="F41" s="117"/>
      <c r="G41" s="48"/>
      <c r="H41" s="48"/>
      <c r="I41" s="48"/>
      <c r="J41" s="48"/>
      <c r="K41" s="48"/>
      <c r="L41" s="48"/>
      <c r="M41" s="48"/>
      <c r="N41" s="63"/>
      <c r="O41" s="64"/>
      <c r="P41" s="63"/>
      <c r="Q41" s="64"/>
      <c r="R41" s="63"/>
      <c r="S41" s="64"/>
      <c r="T41" s="63"/>
      <c r="U41" s="64"/>
      <c r="V41" s="63"/>
      <c r="W41" s="64"/>
      <c r="X41" s="63"/>
      <c r="Y41" s="64"/>
      <c r="Z41" s="60" t="str">
        <f t="shared" si="1"/>
        <v/>
      </c>
      <c r="AA41" s="66"/>
    </row>
    <row r="42" spans="2:27">
      <c r="B42" s="239"/>
      <c r="C42" s="16"/>
      <c r="D42" s="55"/>
      <c r="E42" s="55"/>
      <c r="F42" s="117"/>
      <c r="G42" s="48"/>
      <c r="H42" s="48"/>
      <c r="I42" s="48"/>
      <c r="J42" s="48"/>
      <c r="K42" s="48"/>
      <c r="L42" s="48"/>
      <c r="M42" s="48"/>
      <c r="N42" s="63"/>
      <c r="O42" s="64"/>
      <c r="P42" s="63"/>
      <c r="Q42" s="64"/>
      <c r="R42" s="63"/>
      <c r="S42" s="64"/>
      <c r="T42" s="63"/>
      <c r="U42" s="64"/>
      <c r="V42" s="63"/>
      <c r="W42" s="64"/>
      <c r="X42" s="63"/>
      <c r="Y42" s="64"/>
      <c r="Z42" s="60" t="str">
        <f t="shared" si="1"/>
        <v/>
      </c>
      <c r="AA42" s="66"/>
    </row>
    <row r="43" spans="2:27">
      <c r="B43" s="239"/>
      <c r="C43" s="16"/>
      <c r="D43" s="55"/>
      <c r="E43" s="55"/>
      <c r="F43" s="117"/>
      <c r="G43" s="48"/>
      <c r="H43" s="48"/>
      <c r="I43" s="48"/>
      <c r="J43" s="48"/>
      <c r="K43" s="48"/>
      <c r="L43" s="48"/>
      <c r="M43" s="48"/>
      <c r="N43" s="63"/>
      <c r="O43" s="64"/>
      <c r="P43" s="63"/>
      <c r="Q43" s="64"/>
      <c r="R43" s="63"/>
      <c r="S43" s="64"/>
      <c r="T43" s="63"/>
      <c r="U43" s="64"/>
      <c r="V43" s="63"/>
      <c r="W43" s="64"/>
      <c r="X43" s="63"/>
      <c r="Y43" s="64"/>
      <c r="Z43" s="60" t="str">
        <f t="shared" si="1"/>
        <v/>
      </c>
      <c r="AA43" s="66"/>
    </row>
    <row r="44" spans="2:27">
      <c r="B44" s="239"/>
      <c r="C44" s="16"/>
      <c r="D44" s="55"/>
      <c r="E44" s="55"/>
      <c r="F44" s="117"/>
      <c r="G44" s="48"/>
      <c r="H44" s="48"/>
      <c r="I44" s="48"/>
      <c r="J44" s="48"/>
      <c r="K44" s="48"/>
      <c r="L44" s="48"/>
      <c r="M44" s="48"/>
      <c r="N44" s="63"/>
      <c r="O44" s="64"/>
      <c r="P44" s="63"/>
      <c r="Q44" s="64"/>
      <c r="R44" s="63"/>
      <c r="S44" s="64"/>
      <c r="T44" s="63"/>
      <c r="U44" s="64"/>
      <c r="V44" s="63"/>
      <c r="W44" s="64"/>
      <c r="X44" s="63"/>
      <c r="Y44" s="64"/>
      <c r="Z44" s="60" t="str">
        <f t="shared" si="1"/>
        <v/>
      </c>
      <c r="AA44" s="66"/>
    </row>
    <row r="45" spans="2:27">
      <c r="B45" s="239"/>
      <c r="C45" s="16"/>
      <c r="D45" s="55"/>
      <c r="E45" s="55"/>
      <c r="F45" s="117"/>
      <c r="G45" s="48"/>
      <c r="H45" s="48"/>
      <c r="I45" s="48"/>
      <c r="J45" s="48"/>
      <c r="K45" s="48"/>
      <c r="L45" s="48"/>
      <c r="M45" s="48"/>
      <c r="N45" s="63"/>
      <c r="O45" s="64"/>
      <c r="P45" s="63"/>
      <c r="Q45" s="64"/>
      <c r="R45" s="63"/>
      <c r="S45" s="64"/>
      <c r="T45" s="63"/>
      <c r="U45" s="64"/>
      <c r="V45" s="63"/>
      <c r="W45" s="64"/>
      <c r="X45" s="63"/>
      <c r="Y45" s="64"/>
      <c r="Z45" s="60" t="str">
        <f t="shared" si="1"/>
        <v/>
      </c>
      <c r="AA45" s="66"/>
    </row>
    <row r="46" spans="2:27">
      <c r="B46" s="240"/>
      <c r="C46" s="16"/>
      <c r="D46" s="55"/>
      <c r="E46" s="55"/>
      <c r="F46" s="117"/>
      <c r="G46" s="48"/>
      <c r="H46" s="48"/>
      <c r="I46" s="48"/>
      <c r="J46" s="48"/>
      <c r="K46" s="48"/>
      <c r="L46" s="48"/>
      <c r="M46" s="48"/>
      <c r="N46" s="63"/>
      <c r="O46" s="64"/>
      <c r="P46" s="63"/>
      <c r="Q46" s="64"/>
      <c r="R46" s="63"/>
      <c r="S46" s="64"/>
      <c r="T46" s="63"/>
      <c r="U46" s="64"/>
      <c r="V46" s="63"/>
      <c r="W46" s="64"/>
      <c r="X46" s="63"/>
      <c r="Y46" s="64"/>
      <c r="Z46" s="60" t="str">
        <f t="shared" si="1"/>
        <v/>
      </c>
      <c r="AA46" s="66"/>
    </row>
    <row r="47" spans="2:27" ht="22.9" customHeight="1">
      <c r="B47" s="111" t="s">
        <v>308</v>
      </c>
      <c r="C47" s="34"/>
      <c r="D47" s="34"/>
      <c r="E47" s="34"/>
      <c r="F47" s="34"/>
      <c r="G47" s="34"/>
      <c r="H47" s="34"/>
      <c r="I47" s="34"/>
      <c r="J47" s="34"/>
      <c r="K47" s="34"/>
      <c r="L47" s="34"/>
      <c r="M47" s="35"/>
      <c r="N47" s="60">
        <f>SUM(N16:N46)</f>
        <v>0</v>
      </c>
      <c r="O47" s="65">
        <f>SUM(O16:O46)</f>
        <v>0</v>
      </c>
      <c r="P47" s="60">
        <f>SUM(P16:P46)</f>
        <v>217038.09090909091</v>
      </c>
      <c r="Q47" s="65">
        <f t="shared" ref="Q47:AA47" si="2">SUM(Q16:Q46)</f>
        <v>561.83064404536151</v>
      </c>
      <c r="R47" s="60">
        <f>SUM(R16:R46)</f>
        <v>208074.53803030303</v>
      </c>
      <c r="S47" s="65">
        <f t="shared" si="2"/>
        <v>663.35345682705974</v>
      </c>
      <c r="T47" s="60">
        <f t="shared" si="2"/>
        <v>304440.05098030303</v>
      </c>
      <c r="U47" s="65">
        <f t="shared" si="2"/>
        <v>905.95997282705991</v>
      </c>
      <c r="V47" s="60">
        <f t="shared" si="2"/>
        <v>294162.23361880303</v>
      </c>
      <c r="W47" s="65">
        <f t="shared" si="2"/>
        <v>945.02776682705962</v>
      </c>
      <c r="X47" s="60">
        <f t="shared" si="2"/>
        <v>282523.97764554899</v>
      </c>
      <c r="Y47" s="65">
        <f t="shared" si="2"/>
        <v>878.23385282705976</v>
      </c>
      <c r="Z47" s="60">
        <f t="shared" si="2"/>
        <v>1306238.891184049</v>
      </c>
      <c r="AA47" s="65">
        <f t="shared" si="2"/>
        <v>3954.4056933536003</v>
      </c>
    </row>
    <row r="48" spans="2:27" s="6" customFormat="1" ht="15" customHeight="1">
      <c r="B48" s="112"/>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c r="B49" s="238" t="s">
        <v>301</v>
      </c>
      <c r="C49" s="16"/>
      <c r="D49" s="55"/>
      <c r="E49" s="55"/>
      <c r="F49" s="117"/>
      <c r="G49" s="48"/>
      <c r="H49" s="48"/>
      <c r="I49" s="48"/>
      <c r="J49" s="48"/>
      <c r="K49" s="48"/>
      <c r="L49" s="48"/>
      <c r="M49" s="48"/>
      <c r="N49" s="63"/>
      <c r="O49" s="64"/>
      <c r="P49" s="63"/>
      <c r="Q49" s="64"/>
      <c r="R49" s="63"/>
      <c r="S49" s="64"/>
      <c r="T49" s="63"/>
      <c r="U49" s="64"/>
      <c r="V49" s="63"/>
      <c r="W49" s="64"/>
      <c r="X49" s="63"/>
      <c r="Y49" s="64"/>
      <c r="Z49" s="60" t="str">
        <f t="shared" ref="Z49:Z57" si="3">IF(SUM(N49,P49,R49,T49,V49,X49)=0,"",SUM(N49,P49,R49,T49,V49,X49))</f>
        <v/>
      </c>
      <c r="AA49" s="66"/>
    </row>
    <row r="50" spans="2:27">
      <c r="B50" s="239"/>
      <c r="C50" s="16"/>
      <c r="D50" s="55"/>
      <c r="E50" s="55"/>
      <c r="F50" s="117"/>
      <c r="G50" s="48"/>
      <c r="H50" s="48"/>
      <c r="I50" s="48"/>
      <c r="J50" s="48"/>
      <c r="K50" s="48"/>
      <c r="L50" s="48"/>
      <c r="M50" s="48"/>
      <c r="N50" s="63"/>
      <c r="O50" s="64"/>
      <c r="P50" s="63"/>
      <c r="Q50" s="64"/>
      <c r="R50" s="63"/>
      <c r="S50" s="64"/>
      <c r="T50" s="63"/>
      <c r="U50" s="64"/>
      <c r="V50" s="63"/>
      <c r="W50" s="64"/>
      <c r="X50" s="63"/>
      <c r="Y50" s="64"/>
      <c r="Z50" s="60" t="str">
        <f t="shared" si="3"/>
        <v/>
      </c>
      <c r="AA50" s="66"/>
    </row>
    <row r="51" spans="2:27">
      <c r="B51" s="239"/>
      <c r="C51" s="16"/>
      <c r="D51" s="55"/>
      <c r="E51" s="55"/>
      <c r="F51" s="117"/>
      <c r="G51" s="48"/>
      <c r="H51" s="48"/>
      <c r="I51" s="48"/>
      <c r="J51" s="48"/>
      <c r="K51" s="48"/>
      <c r="L51" s="48"/>
      <c r="M51" s="48"/>
      <c r="N51" s="63"/>
      <c r="O51" s="64"/>
      <c r="P51" s="63"/>
      <c r="Q51" s="64"/>
      <c r="R51" s="63"/>
      <c r="S51" s="64"/>
      <c r="T51" s="63"/>
      <c r="U51" s="64"/>
      <c r="V51" s="63"/>
      <c r="W51" s="64"/>
      <c r="X51" s="63"/>
      <c r="Y51" s="64"/>
      <c r="Z51" s="60" t="str">
        <f t="shared" si="3"/>
        <v/>
      </c>
      <c r="AA51" s="66"/>
    </row>
    <row r="52" spans="2:27">
      <c r="B52" s="239"/>
      <c r="C52" s="16"/>
      <c r="D52" s="55"/>
      <c r="E52" s="55"/>
      <c r="F52" s="117"/>
      <c r="G52" s="48"/>
      <c r="H52" s="48"/>
      <c r="I52" s="48"/>
      <c r="J52" s="48"/>
      <c r="K52" s="48"/>
      <c r="L52" s="48"/>
      <c r="M52" s="48"/>
      <c r="N52" s="63"/>
      <c r="O52" s="64"/>
      <c r="P52" s="63"/>
      <c r="Q52" s="64"/>
      <c r="R52" s="63"/>
      <c r="S52" s="64"/>
      <c r="T52" s="63"/>
      <c r="U52" s="64"/>
      <c r="V52" s="63"/>
      <c r="W52" s="64"/>
      <c r="X52" s="63"/>
      <c r="Y52" s="64"/>
      <c r="Z52" s="60" t="str">
        <f t="shared" si="3"/>
        <v/>
      </c>
      <c r="AA52" s="66"/>
    </row>
    <row r="53" spans="2:27">
      <c r="B53" s="239"/>
      <c r="C53" s="16"/>
      <c r="D53" s="55"/>
      <c r="E53" s="55"/>
      <c r="F53" s="117"/>
      <c r="G53" s="48"/>
      <c r="H53" s="48"/>
      <c r="I53" s="48"/>
      <c r="J53" s="48"/>
      <c r="K53" s="48"/>
      <c r="L53" s="48"/>
      <c r="M53" s="48"/>
      <c r="N53" s="63"/>
      <c r="O53" s="64"/>
      <c r="P53" s="63"/>
      <c r="Q53" s="64"/>
      <c r="R53" s="63"/>
      <c r="S53" s="64"/>
      <c r="T53" s="63"/>
      <c r="U53" s="64"/>
      <c r="V53" s="63"/>
      <c r="W53" s="64"/>
      <c r="X53" s="63"/>
      <c r="Y53" s="64"/>
      <c r="Z53" s="60" t="str">
        <f t="shared" si="3"/>
        <v/>
      </c>
      <c r="AA53" s="66"/>
    </row>
    <row r="54" spans="2:27">
      <c r="B54" s="239"/>
      <c r="C54" s="16"/>
      <c r="D54" s="55"/>
      <c r="E54" s="55"/>
      <c r="F54" s="117"/>
      <c r="G54" s="48"/>
      <c r="H54" s="48"/>
      <c r="I54" s="48"/>
      <c r="J54" s="48"/>
      <c r="K54" s="48"/>
      <c r="L54" s="48"/>
      <c r="M54" s="48"/>
      <c r="N54" s="63"/>
      <c r="O54" s="64"/>
      <c r="P54" s="63"/>
      <c r="Q54" s="64"/>
      <c r="R54" s="63"/>
      <c r="S54" s="64"/>
      <c r="T54" s="63"/>
      <c r="U54" s="64"/>
      <c r="V54" s="63"/>
      <c r="W54" s="64"/>
      <c r="X54" s="63"/>
      <c r="Y54" s="64"/>
      <c r="Z54" s="60" t="str">
        <f t="shared" si="3"/>
        <v/>
      </c>
      <c r="AA54" s="66"/>
    </row>
    <row r="55" spans="2:27">
      <c r="B55" s="239"/>
      <c r="C55" s="16"/>
      <c r="D55" s="55"/>
      <c r="E55" s="55"/>
      <c r="F55" s="117"/>
      <c r="G55" s="48"/>
      <c r="H55" s="48"/>
      <c r="I55" s="48"/>
      <c r="J55" s="48"/>
      <c r="K55" s="48"/>
      <c r="L55" s="48"/>
      <c r="M55" s="48"/>
      <c r="N55" s="63"/>
      <c r="O55" s="64"/>
      <c r="P55" s="63"/>
      <c r="Q55" s="64"/>
      <c r="R55" s="63"/>
      <c r="S55" s="64"/>
      <c r="T55" s="63"/>
      <c r="U55" s="64"/>
      <c r="V55" s="63"/>
      <c r="W55" s="64"/>
      <c r="X55" s="63"/>
      <c r="Y55" s="64"/>
      <c r="Z55" s="60" t="str">
        <f t="shared" si="3"/>
        <v/>
      </c>
      <c r="AA55" s="66"/>
    </row>
    <row r="56" spans="2:27">
      <c r="B56" s="239"/>
      <c r="C56" s="16"/>
      <c r="D56" s="55"/>
      <c r="E56" s="55"/>
      <c r="F56" s="117"/>
      <c r="G56" s="48"/>
      <c r="H56" s="48"/>
      <c r="I56" s="48"/>
      <c r="J56" s="48"/>
      <c r="K56" s="48"/>
      <c r="L56" s="48"/>
      <c r="M56" s="48"/>
      <c r="N56" s="63"/>
      <c r="O56" s="64"/>
      <c r="P56" s="63"/>
      <c r="Q56" s="64"/>
      <c r="R56" s="63"/>
      <c r="S56" s="64"/>
      <c r="T56" s="63"/>
      <c r="U56" s="64"/>
      <c r="V56" s="63"/>
      <c r="W56" s="64"/>
      <c r="X56" s="63"/>
      <c r="Y56" s="64"/>
      <c r="Z56" s="60" t="str">
        <f t="shared" si="3"/>
        <v/>
      </c>
      <c r="AA56" s="66"/>
    </row>
    <row r="57" spans="2:27">
      <c r="B57" s="240"/>
      <c r="C57" s="16"/>
      <c r="D57" s="55"/>
      <c r="E57" s="55"/>
      <c r="F57" s="117"/>
      <c r="G57" s="48"/>
      <c r="H57" s="48"/>
      <c r="I57" s="48"/>
      <c r="J57" s="48"/>
      <c r="K57" s="48"/>
      <c r="L57" s="48"/>
      <c r="M57" s="48"/>
      <c r="N57" s="63"/>
      <c r="O57" s="64"/>
      <c r="P57" s="63"/>
      <c r="Q57" s="64"/>
      <c r="R57" s="63"/>
      <c r="S57" s="64"/>
      <c r="T57" s="63"/>
      <c r="U57" s="64"/>
      <c r="V57" s="63"/>
      <c r="W57" s="64"/>
      <c r="X57" s="63"/>
      <c r="Y57" s="64"/>
      <c r="Z57" s="60" t="str">
        <f t="shared" si="3"/>
        <v/>
      </c>
      <c r="AA57" s="66"/>
    </row>
    <row r="58" spans="2:27" ht="22.9" customHeight="1">
      <c r="B58" s="235" t="s">
        <v>309</v>
      </c>
      <c r="C58" s="236"/>
      <c r="D58" s="236"/>
      <c r="E58" s="236"/>
      <c r="F58" s="236"/>
      <c r="G58" s="236"/>
      <c r="H58" s="236"/>
      <c r="I58" s="236"/>
      <c r="J58" s="236"/>
      <c r="K58" s="236"/>
      <c r="L58" s="236"/>
      <c r="M58" s="237"/>
      <c r="N58" s="60">
        <f t="shared" ref="N58:AA58" si="4">SUM(N49:N57)</f>
        <v>0</v>
      </c>
      <c r="O58" s="65">
        <f t="shared" si="4"/>
        <v>0</v>
      </c>
      <c r="P58" s="60">
        <f t="shared" si="4"/>
        <v>0</v>
      </c>
      <c r="Q58" s="65">
        <f t="shared" si="4"/>
        <v>0</v>
      </c>
      <c r="R58" s="60">
        <f t="shared" si="4"/>
        <v>0</v>
      </c>
      <c r="S58" s="65">
        <f t="shared" si="4"/>
        <v>0</v>
      </c>
      <c r="T58" s="60">
        <f t="shared" si="4"/>
        <v>0</v>
      </c>
      <c r="U58" s="65">
        <f t="shared" si="4"/>
        <v>0</v>
      </c>
      <c r="V58" s="60">
        <f t="shared" si="4"/>
        <v>0</v>
      </c>
      <c r="W58" s="65">
        <f t="shared" si="4"/>
        <v>0</v>
      </c>
      <c r="X58" s="60">
        <f t="shared" si="4"/>
        <v>0</v>
      </c>
      <c r="Y58" s="65">
        <f t="shared" si="4"/>
        <v>0</v>
      </c>
      <c r="Z58" s="60">
        <f t="shared" si="4"/>
        <v>0</v>
      </c>
      <c r="AA58" s="65">
        <f t="shared" si="4"/>
        <v>0</v>
      </c>
    </row>
    <row r="59" spans="2:27" s="6" customFormat="1" ht="15" customHeight="1">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ht="28.5">
      <c r="B60" s="241" t="s">
        <v>400</v>
      </c>
      <c r="C60" s="143" t="s">
        <v>420</v>
      </c>
      <c r="D60" s="251"/>
      <c r="E60" s="252"/>
      <c r="F60" s="252"/>
      <c r="G60" s="252"/>
      <c r="H60" s="252"/>
      <c r="I60" s="252"/>
      <c r="J60" s="252"/>
      <c r="K60" s="252"/>
      <c r="L60" s="252"/>
      <c r="M60" s="253"/>
      <c r="N60" s="56"/>
      <c r="O60" s="64">
        <v>12.865731519126975</v>
      </c>
      <c r="P60" s="56"/>
      <c r="Q60" s="56"/>
      <c r="R60" s="56"/>
      <c r="S60" s="56"/>
      <c r="T60" s="56"/>
      <c r="U60" s="56"/>
      <c r="V60" s="56"/>
      <c r="W60" s="56"/>
      <c r="X60" s="56"/>
      <c r="Y60" s="56"/>
      <c r="Z60" s="69"/>
      <c r="AA60" s="66">
        <f t="shared" ref="AA60:AA67" si="5">O60</f>
        <v>12.865731519126975</v>
      </c>
    </row>
    <row r="61" spans="2:27" ht="28.5">
      <c r="B61" s="242"/>
      <c r="C61" s="143" t="s">
        <v>262</v>
      </c>
      <c r="D61" s="254"/>
      <c r="E61" s="255"/>
      <c r="F61" s="255"/>
      <c r="G61" s="255"/>
      <c r="H61" s="255"/>
      <c r="I61" s="255"/>
      <c r="J61" s="255"/>
      <c r="K61" s="255"/>
      <c r="L61" s="255"/>
      <c r="M61" s="256"/>
      <c r="N61" s="56"/>
      <c r="O61" s="64">
        <v>41.7883700373878</v>
      </c>
      <c r="P61" s="56"/>
      <c r="Q61" s="56"/>
      <c r="R61" s="56"/>
      <c r="S61" s="56"/>
      <c r="T61" s="56"/>
      <c r="U61" s="56"/>
      <c r="V61" s="56"/>
      <c r="W61" s="56"/>
      <c r="X61" s="56"/>
      <c r="Y61" s="56"/>
      <c r="Z61" s="69"/>
      <c r="AA61" s="66">
        <f t="shared" si="5"/>
        <v>41.7883700373878</v>
      </c>
    </row>
    <row r="62" spans="2:27" ht="28.5">
      <c r="B62" s="242"/>
      <c r="C62" s="143" t="s">
        <v>425</v>
      </c>
      <c r="D62" s="254"/>
      <c r="E62" s="255"/>
      <c r="F62" s="255"/>
      <c r="G62" s="255"/>
      <c r="H62" s="255"/>
      <c r="I62" s="255"/>
      <c r="J62" s="255"/>
      <c r="K62" s="255"/>
      <c r="L62" s="255"/>
      <c r="M62" s="256"/>
      <c r="N62" s="56"/>
      <c r="O62" s="64">
        <v>1.8392174907219101</v>
      </c>
      <c r="P62" s="56"/>
      <c r="Q62" s="56"/>
      <c r="R62" s="56"/>
      <c r="S62" s="56"/>
      <c r="T62" s="56"/>
      <c r="U62" s="56"/>
      <c r="V62" s="56"/>
      <c r="W62" s="56"/>
      <c r="X62" s="56"/>
      <c r="Y62" s="56"/>
      <c r="Z62" s="69"/>
      <c r="AA62" s="66">
        <f t="shared" si="5"/>
        <v>1.8392174907219101</v>
      </c>
    </row>
    <row r="63" spans="2:27" ht="28.5">
      <c r="B63" s="242"/>
      <c r="C63" s="143" t="s">
        <v>416</v>
      </c>
      <c r="D63" s="254"/>
      <c r="E63" s="255"/>
      <c r="F63" s="255"/>
      <c r="G63" s="255"/>
      <c r="H63" s="255"/>
      <c r="I63" s="255"/>
      <c r="J63" s="255"/>
      <c r="K63" s="255"/>
      <c r="L63" s="255"/>
      <c r="M63" s="256"/>
      <c r="N63" s="56"/>
      <c r="O63" s="64">
        <v>23.531852499925446</v>
      </c>
      <c r="P63" s="56"/>
      <c r="Q63" s="56"/>
      <c r="R63" s="56"/>
      <c r="S63" s="56"/>
      <c r="T63" s="56"/>
      <c r="U63" s="56"/>
      <c r="V63" s="56"/>
      <c r="W63" s="56"/>
      <c r="X63" s="56"/>
      <c r="Y63" s="56"/>
      <c r="Z63" s="69"/>
      <c r="AA63" s="66">
        <f t="shared" si="5"/>
        <v>23.531852499925446</v>
      </c>
    </row>
    <row r="64" spans="2:27">
      <c r="B64" s="242"/>
      <c r="C64" s="143" t="s">
        <v>421</v>
      </c>
      <c r="D64" s="254"/>
      <c r="E64" s="255"/>
      <c r="F64" s="255"/>
      <c r="G64" s="255"/>
      <c r="H64" s="255"/>
      <c r="I64" s="255"/>
      <c r="J64" s="255"/>
      <c r="K64" s="255"/>
      <c r="L64" s="255"/>
      <c r="M64" s="256"/>
      <c r="N64" s="56"/>
      <c r="O64" s="148">
        <v>878.00687099999993</v>
      </c>
      <c r="P64" s="56"/>
      <c r="Q64" s="56"/>
      <c r="R64" s="56"/>
      <c r="S64" s="56"/>
      <c r="T64" s="56"/>
      <c r="U64" s="56"/>
      <c r="V64" s="56"/>
      <c r="W64" s="56"/>
      <c r="X64" s="56"/>
      <c r="Y64" s="56"/>
      <c r="Z64" s="69"/>
      <c r="AA64" s="66">
        <f t="shared" si="5"/>
        <v>878.00687099999993</v>
      </c>
    </row>
    <row r="65" spans="2:27">
      <c r="B65" s="242"/>
      <c r="C65" s="143" t="s">
        <v>424</v>
      </c>
      <c r="D65" s="254"/>
      <c r="E65" s="255"/>
      <c r="F65" s="255"/>
      <c r="G65" s="255"/>
      <c r="H65" s="255"/>
      <c r="I65" s="255"/>
      <c r="J65" s="255"/>
      <c r="K65" s="255"/>
      <c r="L65" s="255"/>
      <c r="M65" s="256"/>
      <c r="N65" s="56"/>
      <c r="O65" s="64">
        <v>108.05732400000001</v>
      </c>
      <c r="P65" s="56"/>
      <c r="Q65" s="56"/>
      <c r="R65" s="56"/>
      <c r="S65" s="56"/>
      <c r="T65" s="56"/>
      <c r="U65" s="56"/>
      <c r="V65" s="56"/>
      <c r="W65" s="56"/>
      <c r="X65" s="56"/>
      <c r="Y65" s="56"/>
      <c r="Z65" s="69"/>
      <c r="AA65" s="66">
        <f t="shared" si="5"/>
        <v>108.05732400000001</v>
      </c>
    </row>
    <row r="66" spans="2:27" ht="28.5">
      <c r="B66" s="242"/>
      <c r="C66" s="143" t="s">
        <v>423</v>
      </c>
      <c r="D66" s="254"/>
      <c r="E66" s="255"/>
      <c r="F66" s="255"/>
      <c r="G66" s="255"/>
      <c r="H66" s="255"/>
      <c r="I66" s="255"/>
      <c r="J66" s="255"/>
      <c r="K66" s="255"/>
      <c r="L66" s="255"/>
      <c r="M66" s="256"/>
      <c r="N66" s="56"/>
      <c r="O66" s="64">
        <v>0</v>
      </c>
      <c r="P66" s="56"/>
      <c r="Q66" s="56"/>
      <c r="R66" s="56"/>
      <c r="S66" s="56"/>
      <c r="T66" s="56"/>
      <c r="U66" s="56"/>
      <c r="V66" s="56"/>
      <c r="W66" s="56"/>
      <c r="X66" s="56"/>
      <c r="Y66" s="56"/>
      <c r="Z66" s="69"/>
      <c r="AA66" s="66">
        <f t="shared" si="5"/>
        <v>0</v>
      </c>
    </row>
    <row r="67" spans="2:27">
      <c r="B67" s="242"/>
      <c r="C67" s="143" t="s">
        <v>269</v>
      </c>
      <c r="D67" s="254"/>
      <c r="E67" s="255"/>
      <c r="F67" s="255"/>
      <c r="G67" s="255"/>
      <c r="H67" s="255"/>
      <c r="I67" s="255"/>
      <c r="J67" s="255"/>
      <c r="K67" s="255"/>
      <c r="L67" s="255"/>
      <c r="M67" s="256"/>
      <c r="N67" s="56"/>
      <c r="O67" s="64">
        <v>0</v>
      </c>
      <c r="P67" s="56"/>
      <c r="Q67" s="56"/>
      <c r="R67" s="56"/>
      <c r="S67" s="56"/>
      <c r="T67" s="56"/>
      <c r="U67" s="56"/>
      <c r="V67" s="56"/>
      <c r="W67" s="56"/>
      <c r="X67" s="56"/>
      <c r="Y67" s="56"/>
      <c r="Z67" s="69"/>
      <c r="AA67" s="66">
        <f t="shared" si="5"/>
        <v>0</v>
      </c>
    </row>
    <row r="68" spans="2:27">
      <c r="B68" s="242"/>
      <c r="C68" s="16"/>
      <c r="D68" s="254"/>
      <c r="E68" s="255"/>
      <c r="F68" s="255"/>
      <c r="G68" s="255"/>
      <c r="H68" s="255"/>
      <c r="I68" s="255"/>
      <c r="J68" s="255"/>
      <c r="K68" s="255"/>
      <c r="L68" s="255"/>
      <c r="M68" s="256"/>
      <c r="N68" s="56"/>
      <c r="O68" s="64"/>
      <c r="P68" s="56"/>
      <c r="Q68" s="56"/>
      <c r="R68" s="56"/>
      <c r="S68" s="56"/>
      <c r="T68" s="56"/>
      <c r="U68" s="56"/>
      <c r="V68" s="56"/>
      <c r="W68" s="56"/>
      <c r="X68" s="56"/>
      <c r="Y68" s="56"/>
      <c r="Z68" s="69"/>
      <c r="AA68" s="66"/>
    </row>
    <row r="69" spans="2:27">
      <c r="B69" s="242"/>
      <c r="C69" s="16"/>
      <c r="D69" s="254"/>
      <c r="E69" s="255"/>
      <c r="F69" s="255"/>
      <c r="G69" s="255"/>
      <c r="H69" s="255"/>
      <c r="I69" s="255"/>
      <c r="J69" s="255"/>
      <c r="K69" s="255"/>
      <c r="L69" s="255"/>
      <c r="M69" s="256"/>
      <c r="N69" s="56"/>
      <c r="O69" s="64"/>
      <c r="P69" s="56"/>
      <c r="Q69" s="56"/>
      <c r="R69" s="56"/>
      <c r="S69" s="56"/>
      <c r="T69" s="56"/>
      <c r="U69" s="56"/>
      <c r="V69" s="56"/>
      <c r="W69" s="56"/>
      <c r="X69" s="56"/>
      <c r="Y69" s="56"/>
      <c r="Z69" s="69"/>
      <c r="AA69" s="66"/>
    </row>
    <row r="70" spans="2:27">
      <c r="B70" s="242"/>
      <c r="C70" s="16"/>
      <c r="D70" s="254"/>
      <c r="E70" s="255"/>
      <c r="F70" s="255"/>
      <c r="G70" s="255"/>
      <c r="H70" s="255"/>
      <c r="I70" s="255"/>
      <c r="J70" s="255"/>
      <c r="K70" s="255"/>
      <c r="L70" s="255"/>
      <c r="M70" s="256"/>
      <c r="N70" s="56"/>
      <c r="O70" s="64"/>
      <c r="P70" s="56"/>
      <c r="Q70" s="56"/>
      <c r="R70" s="56"/>
      <c r="S70" s="56"/>
      <c r="T70" s="56"/>
      <c r="U70" s="56"/>
      <c r="V70" s="56"/>
      <c r="W70" s="56"/>
      <c r="X70" s="56"/>
      <c r="Y70" s="56"/>
      <c r="Z70" s="69"/>
      <c r="AA70" s="66"/>
    </row>
    <row r="71" spans="2:27">
      <c r="B71" s="242"/>
      <c r="C71" s="16"/>
      <c r="D71" s="254"/>
      <c r="E71" s="255"/>
      <c r="F71" s="255"/>
      <c r="G71" s="255"/>
      <c r="H71" s="255"/>
      <c r="I71" s="255"/>
      <c r="J71" s="255"/>
      <c r="K71" s="255"/>
      <c r="L71" s="255"/>
      <c r="M71" s="256"/>
      <c r="N71" s="56"/>
      <c r="O71" s="64"/>
      <c r="P71" s="56"/>
      <c r="Q71" s="56"/>
      <c r="R71" s="56"/>
      <c r="S71" s="56"/>
      <c r="T71" s="56"/>
      <c r="U71" s="56"/>
      <c r="V71" s="56"/>
      <c r="W71" s="56"/>
      <c r="X71" s="56"/>
      <c r="Y71" s="56"/>
      <c r="Z71" s="69"/>
      <c r="AA71" s="66"/>
    </row>
    <row r="72" spans="2:27">
      <c r="B72" s="242"/>
      <c r="C72" s="16"/>
      <c r="D72" s="254"/>
      <c r="E72" s="255"/>
      <c r="F72" s="255"/>
      <c r="G72" s="255"/>
      <c r="H72" s="255"/>
      <c r="I72" s="255"/>
      <c r="J72" s="255"/>
      <c r="K72" s="255"/>
      <c r="L72" s="255"/>
      <c r="M72" s="256"/>
      <c r="N72" s="56"/>
      <c r="O72" s="64"/>
      <c r="P72" s="56"/>
      <c r="Q72" s="56"/>
      <c r="R72" s="56"/>
      <c r="S72" s="56"/>
      <c r="T72" s="56"/>
      <c r="U72" s="56"/>
      <c r="V72" s="56"/>
      <c r="W72" s="56"/>
      <c r="X72" s="56"/>
      <c r="Y72" s="56"/>
      <c r="Z72" s="69"/>
      <c r="AA72" s="66"/>
    </row>
    <row r="73" spans="2:27">
      <c r="B73" s="242"/>
      <c r="C73" s="16"/>
      <c r="D73" s="254"/>
      <c r="E73" s="255"/>
      <c r="F73" s="255"/>
      <c r="G73" s="255"/>
      <c r="H73" s="255"/>
      <c r="I73" s="255"/>
      <c r="J73" s="255"/>
      <c r="K73" s="255"/>
      <c r="L73" s="255"/>
      <c r="M73" s="256"/>
      <c r="N73" s="56"/>
      <c r="O73" s="64"/>
      <c r="P73" s="56"/>
      <c r="Q73" s="56"/>
      <c r="R73" s="56"/>
      <c r="S73" s="56"/>
      <c r="T73" s="56"/>
      <c r="U73" s="56"/>
      <c r="V73" s="56"/>
      <c r="W73" s="56"/>
      <c r="X73" s="56"/>
      <c r="Y73" s="56"/>
      <c r="Z73" s="69"/>
      <c r="AA73" s="66"/>
    </row>
    <row r="74" spans="2:27">
      <c r="B74" s="242"/>
      <c r="C74" s="16"/>
      <c r="D74" s="254"/>
      <c r="E74" s="255"/>
      <c r="F74" s="255"/>
      <c r="G74" s="255"/>
      <c r="H74" s="255"/>
      <c r="I74" s="255"/>
      <c r="J74" s="255"/>
      <c r="K74" s="255"/>
      <c r="L74" s="255"/>
      <c r="M74" s="256"/>
      <c r="N74" s="56"/>
      <c r="O74" s="64"/>
      <c r="P74" s="56"/>
      <c r="Q74" s="56"/>
      <c r="R74" s="56"/>
      <c r="S74" s="56"/>
      <c r="T74" s="56"/>
      <c r="U74" s="56"/>
      <c r="V74" s="56"/>
      <c r="W74" s="56"/>
      <c r="X74" s="56"/>
      <c r="Y74" s="56"/>
      <c r="Z74" s="69"/>
      <c r="AA74" s="66"/>
    </row>
    <row r="75" spans="2:27">
      <c r="B75" s="243"/>
      <c r="C75" s="16"/>
      <c r="D75" s="257"/>
      <c r="E75" s="258"/>
      <c r="F75" s="258"/>
      <c r="G75" s="258"/>
      <c r="H75" s="258"/>
      <c r="I75" s="258"/>
      <c r="J75" s="258"/>
      <c r="K75" s="258"/>
      <c r="L75" s="258"/>
      <c r="M75" s="259"/>
      <c r="N75" s="56"/>
      <c r="O75" s="64"/>
      <c r="P75" s="56"/>
      <c r="Q75" s="56"/>
      <c r="R75" s="56"/>
      <c r="S75" s="56"/>
      <c r="T75" s="56"/>
      <c r="U75" s="56"/>
      <c r="V75" s="56"/>
      <c r="W75" s="56"/>
      <c r="X75" s="56"/>
      <c r="Y75" s="56"/>
      <c r="Z75" s="69"/>
      <c r="AA75" s="66"/>
    </row>
    <row r="76" spans="2:27" ht="22.9" customHeight="1">
      <c r="B76" s="244" t="s">
        <v>401</v>
      </c>
      <c r="C76" s="245"/>
      <c r="D76" s="245"/>
      <c r="E76" s="245"/>
      <c r="F76" s="245"/>
      <c r="G76" s="245"/>
      <c r="H76" s="245"/>
      <c r="I76" s="245"/>
      <c r="J76" s="245"/>
      <c r="K76" s="245"/>
      <c r="L76" s="245"/>
      <c r="M76" s="246"/>
      <c r="N76" s="60">
        <f>SUM(N60:N75)</f>
        <v>0</v>
      </c>
      <c r="O76" s="65">
        <f>SUM(O60:O75)</f>
        <v>1066.0893665471622</v>
      </c>
      <c r="P76" s="56"/>
      <c r="Q76" s="56"/>
      <c r="R76" s="56"/>
      <c r="S76" s="56"/>
      <c r="T76" s="56"/>
      <c r="U76" s="56"/>
      <c r="V76" s="56"/>
      <c r="W76" s="56"/>
      <c r="X76" s="56"/>
      <c r="Y76" s="56"/>
      <c r="Z76" s="21">
        <f>SUM(Z60:Z75)</f>
        <v>0</v>
      </c>
      <c r="AA76" s="65">
        <f>SUM(AA60:AA75)</f>
        <v>1066.0893665471622</v>
      </c>
    </row>
    <row r="77" spans="2:27" ht="22.9" customHeight="1">
      <c r="B77" s="122"/>
      <c r="C77" s="122"/>
      <c r="D77" s="122"/>
      <c r="E77" s="122"/>
      <c r="F77" s="122"/>
      <c r="G77" s="122"/>
      <c r="H77" s="122"/>
      <c r="I77" s="122"/>
      <c r="J77" s="122"/>
      <c r="K77" s="122"/>
      <c r="L77" s="122"/>
      <c r="M77" s="122"/>
      <c r="N77" s="50"/>
      <c r="O77" s="50"/>
      <c r="P77" s="50"/>
      <c r="Q77" s="50"/>
      <c r="R77" s="50"/>
      <c r="S77" s="50"/>
      <c r="T77" s="50"/>
      <c r="U77" s="50"/>
      <c r="V77" s="50"/>
      <c r="W77" s="50"/>
      <c r="X77" s="50"/>
      <c r="Y77" s="50"/>
      <c r="Z77" s="50"/>
      <c r="AA77" s="50"/>
    </row>
    <row r="78" spans="2:27" ht="22.9" customHeight="1">
      <c r="B78" s="244" t="s">
        <v>336</v>
      </c>
      <c r="C78" s="245"/>
      <c r="D78" s="245"/>
      <c r="E78" s="245"/>
      <c r="F78" s="245"/>
      <c r="G78" s="245"/>
      <c r="H78" s="245"/>
      <c r="I78" s="245"/>
      <c r="J78" s="245"/>
      <c r="K78" s="245"/>
      <c r="L78" s="245"/>
      <c r="M78" s="246"/>
      <c r="N78" s="22"/>
      <c r="O78" s="64"/>
      <c r="P78" s="22"/>
      <c r="Q78" s="64"/>
      <c r="R78" s="22"/>
      <c r="S78" s="64"/>
      <c r="T78" s="22"/>
      <c r="U78" s="64"/>
      <c r="V78" s="22"/>
      <c r="W78" s="64"/>
      <c r="X78" s="22"/>
      <c r="Y78" s="64"/>
      <c r="Z78" s="21">
        <f>SUM(N78,P78,R78,T78,V78,X78)</f>
        <v>0</v>
      </c>
      <c r="AA78" s="22"/>
    </row>
    <row r="79" spans="2:27" s="24" customFormat="1">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c r="B80" s="222" t="s">
        <v>310</v>
      </c>
      <c r="C80" s="223"/>
      <c r="D80" s="223"/>
      <c r="E80" s="223"/>
      <c r="F80" s="223"/>
      <c r="G80" s="223"/>
      <c r="H80" s="223"/>
      <c r="I80" s="223"/>
      <c r="J80" s="223"/>
      <c r="K80" s="223"/>
      <c r="L80" s="223"/>
      <c r="M80" s="224"/>
      <c r="N80" s="60">
        <f>N78+N58+N47</f>
        <v>0</v>
      </c>
      <c r="O80" s="65">
        <f>O78+O76+O47+O58</f>
        <v>1066.0893665471622</v>
      </c>
      <c r="P80" s="60">
        <f>P78+P58+P47</f>
        <v>217038.09090909091</v>
      </c>
      <c r="Q80" s="65">
        <f>Q78+Q47+Q58</f>
        <v>561.83064404536151</v>
      </c>
      <c r="R80" s="60">
        <f>R78+R58+R47</f>
        <v>208074.53803030303</v>
      </c>
      <c r="S80" s="65">
        <f>S78+S47+S58</f>
        <v>663.35345682705974</v>
      </c>
      <c r="T80" s="60">
        <f>T78+T58+T47</f>
        <v>304440.05098030303</v>
      </c>
      <c r="U80" s="65">
        <f>U78+U47+U58</f>
        <v>905.95997282705991</v>
      </c>
      <c r="V80" s="60">
        <f>V78+V58+V47</f>
        <v>294162.23361880303</v>
      </c>
      <c r="W80" s="65">
        <f>W78+W47+W58</f>
        <v>945.02776682705962</v>
      </c>
      <c r="X80" s="60">
        <f>X78+X58+X47</f>
        <v>282523.97764554899</v>
      </c>
      <c r="Y80" s="65">
        <f>Y78+Y47+Y58</f>
        <v>878.23385282705976</v>
      </c>
      <c r="Z80" s="60">
        <f>Z78+Z58+Z47</f>
        <v>1306238.891184049</v>
      </c>
      <c r="AA80" s="58">
        <f>AA78+AA76+AA47+AA58</f>
        <v>5020.4950599007625</v>
      </c>
    </row>
    <row r="82" spans="2:25" ht="23.45" customHeight="1">
      <c r="B82" s="222" t="s">
        <v>354</v>
      </c>
      <c r="C82" s="223"/>
      <c r="D82" s="223"/>
      <c r="E82" s="223"/>
      <c r="F82" s="223"/>
      <c r="G82" s="223"/>
      <c r="H82" s="223"/>
      <c r="I82" s="223"/>
      <c r="J82" s="223"/>
      <c r="K82" s="223"/>
      <c r="L82" s="223"/>
      <c r="M82" s="224"/>
      <c r="O82" s="70" t="str">
        <f>IF($AA$80=0,"",IF((O80-O78)/$AA$80&gt;0.083,"True","False"))</f>
        <v>True</v>
      </c>
      <c r="Q82" s="70" t="str">
        <f>IF($AA$80=0,"",IF((Q80-Q78)/$AA$80&gt;0.083,"True","False"))</f>
        <v>True</v>
      </c>
      <c r="S82" s="70" t="str">
        <f>IF($AA$80=0,"",IF((S80-S78)/$AA$80&gt;0.083,"True","False"))</f>
        <v>True</v>
      </c>
      <c r="U82" s="70" t="str">
        <f>IF($AA$80=0,"",IF((U80-U78)/$AA$80&gt;0.083,"True","False"))</f>
        <v>True</v>
      </c>
      <c r="W82" s="70" t="str">
        <f>IF($AA$80=0,"",IF((W80-W78)/$AA$80&gt;0.083,"True","False"))</f>
        <v>True</v>
      </c>
      <c r="Y82" s="70" t="str">
        <f>IF($AA$80=0,"",IF((Y80-Y78)/$AA$80&gt;0.083,"True","False"))</f>
        <v>True</v>
      </c>
    </row>
    <row r="101" spans="2:7">
      <c r="B101" s="1" t="s">
        <v>20</v>
      </c>
      <c r="C101"/>
      <c r="D101" s="1" t="s">
        <v>22</v>
      </c>
      <c r="E101"/>
      <c r="F101"/>
      <c r="G101"/>
    </row>
    <row r="102" spans="2:7">
      <c r="B102" t="s">
        <v>296</v>
      </c>
      <c r="C102"/>
      <c r="D102" t="s">
        <v>23</v>
      </c>
      <c r="E102"/>
      <c r="F102"/>
      <c r="G102"/>
    </row>
    <row r="103" spans="2:7">
      <c r="B103" t="s">
        <v>297</v>
      </c>
      <c r="C103"/>
      <c r="D103" t="s">
        <v>24</v>
      </c>
      <c r="E103"/>
      <c r="F103"/>
      <c r="G103"/>
    </row>
    <row r="104" spans="2:7">
      <c r="B104"/>
      <c r="C104"/>
      <c r="D104" t="s">
        <v>298</v>
      </c>
      <c r="E104"/>
      <c r="F104"/>
      <c r="G104"/>
    </row>
    <row r="105" spans="2:7">
      <c r="B105" s="1" t="s">
        <v>426</v>
      </c>
      <c r="C105"/>
      <c r="D105"/>
      <c r="E105"/>
      <c r="F105"/>
      <c r="G105"/>
    </row>
    <row r="106" spans="2:7">
      <c r="B106" s="123" t="s">
        <v>427</v>
      </c>
      <c r="D106" s="124"/>
    </row>
    <row r="107" spans="2:7">
      <c r="B107" s="123" t="s">
        <v>269</v>
      </c>
      <c r="D107" s="124"/>
    </row>
    <row r="108" spans="2:7">
      <c r="B108" s="123" t="s">
        <v>263</v>
      </c>
      <c r="D108" s="124"/>
    </row>
    <row r="109" spans="2:7">
      <c r="B109" s="123" t="s">
        <v>262</v>
      </c>
      <c r="D109" s="124"/>
    </row>
    <row r="110" spans="2:7">
      <c r="B110" s="123" t="s">
        <v>424</v>
      </c>
      <c r="D110" s="124"/>
    </row>
    <row r="111" spans="2:7">
      <c r="B111" s="123" t="s">
        <v>438</v>
      </c>
      <c r="D111" s="124"/>
    </row>
    <row r="112" spans="2:7">
      <c r="B112" s="123" t="s">
        <v>271</v>
      </c>
      <c r="D112" s="124"/>
    </row>
    <row r="113" spans="2:4">
      <c r="B113" s="123" t="s">
        <v>420</v>
      </c>
      <c r="D113" s="124"/>
    </row>
    <row r="114" spans="2:4">
      <c r="B114" s="123" t="s">
        <v>423</v>
      </c>
      <c r="D114" s="124"/>
    </row>
    <row r="115" spans="2:4">
      <c r="B115" s="123" t="s">
        <v>416</v>
      </c>
      <c r="D115" s="124"/>
    </row>
    <row r="116" spans="2:4">
      <c r="B116" s="123" t="s">
        <v>437</v>
      </c>
      <c r="D116" s="124"/>
    </row>
    <row r="117" spans="2:4">
      <c r="B117" s="123" t="s">
        <v>112</v>
      </c>
      <c r="D117" s="124"/>
    </row>
    <row r="118" spans="2:4">
      <c r="B118" s="123" t="s">
        <v>439</v>
      </c>
      <c r="D118" s="124"/>
    </row>
    <row r="119" spans="2:4">
      <c r="B119" s="123" t="s">
        <v>428</v>
      </c>
      <c r="D119" s="124"/>
    </row>
    <row r="120" spans="2:4">
      <c r="B120" s="123" t="s">
        <v>422</v>
      </c>
      <c r="D120" s="124"/>
    </row>
    <row r="121" spans="2:4">
      <c r="B121" s="123" t="s">
        <v>425</v>
      </c>
      <c r="D121" s="124"/>
    </row>
    <row r="122" spans="2:4">
      <c r="B122" s="123" t="s">
        <v>421</v>
      </c>
      <c r="D122" s="124"/>
    </row>
    <row r="123" spans="2:4">
      <c r="D123" s="6"/>
    </row>
    <row r="124" spans="2:4">
      <c r="D124" s="6"/>
    </row>
    <row r="125" spans="2:4">
      <c r="D125" s="6"/>
    </row>
    <row r="126" spans="2:4">
      <c r="B126" s="81" t="s">
        <v>417</v>
      </c>
      <c r="D126" s="6"/>
    </row>
    <row r="127" spans="2:4">
      <c r="B127" s="9" t="s">
        <v>415</v>
      </c>
      <c r="D127" s="125"/>
    </row>
    <row r="128" spans="2:4">
      <c r="B128" s="9" t="s">
        <v>418</v>
      </c>
      <c r="D128" s="124"/>
    </row>
    <row r="129" spans="2:4">
      <c r="B129" s="9" t="s">
        <v>450</v>
      </c>
      <c r="D129" s="124"/>
    </row>
    <row r="130" spans="2:4">
      <c r="B130" s="9" t="s">
        <v>266</v>
      </c>
      <c r="D130" s="124"/>
    </row>
    <row r="131" spans="2:4">
      <c r="B131" s="9" t="s">
        <v>295</v>
      </c>
      <c r="D131" s="124"/>
    </row>
    <row r="132" spans="2:4">
      <c r="B132" s="9" t="s">
        <v>428</v>
      </c>
      <c r="D132" s="124"/>
    </row>
    <row r="133" spans="2:4">
      <c r="B133" s="9" t="s">
        <v>419</v>
      </c>
      <c r="D133" s="124"/>
    </row>
    <row r="134" spans="2:4">
      <c r="B134" s="9" t="s">
        <v>448</v>
      </c>
      <c r="D134" s="7"/>
    </row>
    <row r="135" spans="2:4">
      <c r="B135" s="9" t="s">
        <v>449</v>
      </c>
      <c r="D135" s="124"/>
    </row>
    <row r="136" spans="2:4">
      <c r="B136" s="9" t="s">
        <v>429</v>
      </c>
      <c r="D136" s="124"/>
    </row>
    <row r="137" spans="2:4">
      <c r="B137" s="9" t="s">
        <v>264</v>
      </c>
      <c r="D137" s="124"/>
    </row>
    <row r="138" spans="2:4">
      <c r="B138" s="3" t="s">
        <v>572</v>
      </c>
      <c r="D138" s="124"/>
    </row>
  </sheetData>
  <sheetProtection password="F265" sheet="1" objects="1" scenarios="1" formatCells="0" insertColumns="0" insertRows="0" insertHyperlinks="0" deleteColumns="0" deleteRows="0" sort="0" autoFilter="0"/>
  <dataConsolidate/>
  <mergeCells count="40">
    <mergeCell ref="B82:M82"/>
    <mergeCell ref="M14:M15"/>
    <mergeCell ref="B16:B46"/>
    <mergeCell ref="B49:B57"/>
    <mergeCell ref="B58:M58"/>
    <mergeCell ref="B60:B75"/>
    <mergeCell ref="D60:M75"/>
    <mergeCell ref="G14:G15"/>
    <mergeCell ref="H14:H15"/>
    <mergeCell ref="I14:I15"/>
    <mergeCell ref="J14:J15"/>
    <mergeCell ref="K14:K15"/>
    <mergeCell ref="L14:L15"/>
    <mergeCell ref="X13:Y14"/>
    <mergeCell ref="Z13:AA14"/>
    <mergeCell ref="B76:M76"/>
    <mergeCell ref="B78:M78"/>
    <mergeCell ref="B80:M80"/>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B2:E2"/>
    <mergeCell ref="B3:L3"/>
    <mergeCell ref="C4:L4"/>
    <mergeCell ref="M4:V4"/>
    <mergeCell ref="C5:L5"/>
    <mergeCell ref="M5:V5"/>
  </mergeCells>
  <conditionalFormatting sqref="O82 Q82 S82 U82 W82 Y82">
    <cfRule type="containsText" dxfId="9" priority="1" operator="containsText" text="TRUE">
      <formula>NOT(ISERROR(SEARCH("TRUE",O82)))</formula>
    </cfRule>
    <cfRule type="containsText" dxfId="8" priority="2" operator="containsText" text="FALSE">
      <formula>NOT(ISERROR(SEARCH("FALSE",O82)))</formula>
    </cfRule>
  </conditionalFormatting>
  <dataValidations count="26">
    <dataValidation allowBlank="1" showInputMessage="1" showErrorMessage="1" promptTitle="Criteria" prompt="Input total CDM Plan Target Gap" sqref="AA78"/>
    <dataValidation type="list" allowBlank="1" showInputMessage="1" showErrorMessage="1" promptTitle="Criteria" prompt="Select Program Name for each 2011-2014/15 Tier 1 Program for which projects will be completed in 2015." sqref="C60:C75">
      <formula1>$B$106:$B$123</formula1>
    </dataValidation>
    <dataValidation type="list" allowBlank="1" showInputMessage="1" showErrorMessage="1" sqref="C16:C46 C49">
      <formula1>$B$127:$B$139</formula1>
    </dataValidation>
    <dataValidation allowBlank="1" showInputMessage="1" showErrorMessage="1" promptTitle="Criteria" prompt="As per the CDM Plan Submission and Review Criteria Rules, a minimum incremental annual savings of 8.3% of total 2020 savings target is to be achieved in any year." sqref="B82:M82"/>
    <dataValidation allowBlank="1" showInputMessage="1" showErrorMessage="1" promptTitle="Criteria" prompt="For projects to be completed in 2015, yet funded from the 2011-2014 (and 2015 of 2011-2014 Master CDM Agreement) CDM Framework" sqref="B60:B75"/>
    <dataValidation type="list" allowBlank="1" showInputMessage="1" showErrorMessage="1" sqref="E59">
      <formula1>#REF!</formula1>
    </dataValidation>
    <dataValidation type="list" allowBlank="1" showInputMessage="1" showErrorMessage="1" sqref="C59 C50:C57">
      <formula1>$B$106:$B$124</formula1>
    </dataValidation>
    <dataValidation allowBlank="1" showInputMessage="1" showErrorMessage="1" promptTitle="Critera" prompt="Input programs by funding mechanism (Full Cost Recovery and Pay for Performance)" sqref="B12:B15"/>
    <dataValidation allowBlank="1" showInputMessage="1" showErrorMessage="1" promptTitle="Criteria" prompt="Select Program Name for each Approved Province Wide Program." sqref="C12:C1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type="list" allowBlank="1" showInputMessage="1" showErrorMessage="1" sqref="G16:M46 G49:M57">
      <formula1>$B$102:$B$102</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S82 U82 W82 Y82 O82 Q82"/>
    <dataValidation type="list" allowBlank="1" showInputMessage="1" showErrorMessage="1" sqref="G59:M59 D59">
      <formula1>$B$102:$B$103</formula1>
    </dataValidation>
    <dataValidation allowBlank="1" showInputMessage="1" showErrorMessage="1" promptTitle="Criteria" prompt="Indicate segment(s) targetted by Program" sqref="G12:M13"/>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annual Target Gap" sqref="X78 V78 R78 N78 P78 T78"/>
    <dataValidation allowBlank="1" showInputMessage="1" showErrorMessage="1" promptTitle="Criteria" prompt="Input additional annual funding requirements to acheive Target Gap" sqref="Y78 W78 S78 O78 Q78 U78"/>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Criteria" prompt="Automatic summation of total 2015-2020 budget by Program." sqref="Z15"/>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topLeftCell="A16" zoomScale="60" zoomScaleNormal="60" workbookViewId="0">
      <selection activeCell="D60" sqref="D60:M75"/>
    </sheetView>
  </sheetViews>
  <sheetFormatPr defaultColWidth="9.140625" defaultRowHeight="1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6" width="15.7109375" style="3" customWidth="1"/>
    <col min="27" max="27" width="19.28515625" style="3" customWidth="1"/>
    <col min="28" max="16384" width="9.140625" style="3"/>
  </cols>
  <sheetData>
    <row r="1" spans="1:27" ht="23.25">
      <c r="A1" s="4" t="s">
        <v>391</v>
      </c>
      <c r="B1" s="4" t="s">
        <v>385</v>
      </c>
    </row>
    <row r="2" spans="1:27" ht="17.45" customHeight="1">
      <c r="A2" s="100"/>
      <c r="B2" s="284"/>
      <c r="C2" s="284"/>
      <c r="D2" s="284"/>
      <c r="E2" s="284"/>
      <c r="F2" s="101"/>
      <c r="G2" s="136"/>
      <c r="H2" s="103"/>
      <c r="I2" s="103"/>
      <c r="J2" s="103"/>
      <c r="K2" s="103"/>
      <c r="L2" s="103"/>
      <c r="M2" s="103"/>
      <c r="N2" s="100"/>
      <c r="O2" s="100"/>
      <c r="P2" s="100"/>
      <c r="Q2" s="100"/>
      <c r="R2" s="100"/>
      <c r="S2" s="100"/>
      <c r="T2" s="100"/>
      <c r="U2" s="100"/>
      <c r="V2" s="100"/>
      <c r="W2" s="100"/>
      <c r="X2" s="100"/>
      <c r="Y2" s="100"/>
      <c r="Z2" s="100"/>
      <c r="AA2" s="100"/>
    </row>
    <row r="3" spans="1:27" ht="21.6" customHeight="1">
      <c r="A3" s="100"/>
      <c r="B3" s="285" t="s">
        <v>305</v>
      </c>
      <c r="C3" s="286"/>
      <c r="D3" s="286"/>
      <c r="E3" s="286"/>
      <c r="F3" s="286"/>
      <c r="G3" s="286"/>
      <c r="H3" s="286"/>
      <c r="I3" s="286"/>
      <c r="J3" s="286"/>
      <c r="K3" s="286"/>
      <c r="L3" s="287"/>
      <c r="M3" s="100"/>
      <c r="N3" s="100"/>
      <c r="O3" s="100"/>
      <c r="P3" s="100"/>
      <c r="Q3" s="100"/>
      <c r="R3" s="100"/>
      <c r="S3" s="100"/>
      <c r="T3" s="100"/>
      <c r="U3" s="100"/>
      <c r="V3" s="100"/>
      <c r="W3" s="100"/>
      <c r="X3" s="100"/>
      <c r="Y3" s="100"/>
      <c r="Z3" s="100"/>
      <c r="AA3" s="100"/>
    </row>
    <row r="4" spans="1:27" ht="27.6" customHeight="1">
      <c r="A4" s="100"/>
      <c r="B4" s="104" t="s">
        <v>323</v>
      </c>
      <c r="C4" s="288" t="s">
        <v>384</v>
      </c>
      <c r="D4" s="289"/>
      <c r="E4" s="289"/>
      <c r="F4" s="289"/>
      <c r="G4" s="289"/>
      <c r="H4" s="289"/>
      <c r="I4" s="289"/>
      <c r="J4" s="289"/>
      <c r="K4" s="289"/>
      <c r="L4" s="290"/>
      <c r="M4" s="291"/>
      <c r="N4" s="292"/>
      <c r="O4" s="292"/>
      <c r="P4" s="292"/>
      <c r="Q4" s="292"/>
      <c r="R4" s="292"/>
      <c r="S4" s="292"/>
      <c r="T4" s="292"/>
      <c r="U4" s="292"/>
      <c r="V4" s="292"/>
      <c r="W4" s="100"/>
      <c r="X4" s="100"/>
      <c r="Y4" s="100"/>
      <c r="Z4" s="100"/>
      <c r="AA4" s="100"/>
    </row>
    <row r="5" spans="1:27" ht="43.9" customHeight="1">
      <c r="A5" s="100"/>
      <c r="B5" s="104" t="s">
        <v>324</v>
      </c>
      <c r="C5" s="289" t="s">
        <v>386</v>
      </c>
      <c r="D5" s="289"/>
      <c r="E5" s="289"/>
      <c r="F5" s="289"/>
      <c r="G5" s="289"/>
      <c r="H5" s="289"/>
      <c r="I5" s="289"/>
      <c r="J5" s="289"/>
      <c r="K5" s="289"/>
      <c r="L5" s="290"/>
      <c r="M5" s="291"/>
      <c r="N5" s="292"/>
      <c r="O5" s="292"/>
      <c r="P5" s="292"/>
      <c r="Q5" s="292"/>
      <c r="R5" s="292"/>
      <c r="S5" s="292"/>
      <c r="T5" s="292"/>
      <c r="U5" s="292"/>
      <c r="V5" s="292"/>
      <c r="W5" s="100"/>
      <c r="X5" s="100"/>
      <c r="Y5" s="100"/>
      <c r="Z5" s="100"/>
      <c r="AA5" s="100"/>
    </row>
    <row r="6" spans="1:27" ht="55.9" customHeight="1">
      <c r="A6" s="100"/>
      <c r="B6" s="105" t="s">
        <v>325</v>
      </c>
      <c r="C6" s="260" t="s">
        <v>387</v>
      </c>
      <c r="D6" s="261"/>
      <c r="E6" s="261"/>
      <c r="F6" s="261"/>
      <c r="G6" s="261"/>
      <c r="H6" s="261"/>
      <c r="I6" s="261"/>
      <c r="J6" s="261"/>
      <c r="K6" s="261"/>
      <c r="L6" s="262"/>
      <c r="M6" s="263"/>
      <c r="N6" s="264"/>
      <c r="O6" s="264"/>
      <c r="P6" s="264"/>
      <c r="Q6" s="264"/>
      <c r="R6" s="264"/>
      <c r="S6" s="264"/>
      <c r="T6" s="264"/>
      <c r="U6" s="264"/>
      <c r="V6" s="264"/>
      <c r="W6" s="100"/>
      <c r="X6" s="100"/>
      <c r="Y6" s="100"/>
      <c r="Z6" s="100"/>
      <c r="AA6" s="100"/>
    </row>
    <row r="7" spans="1:27" ht="41.45" customHeight="1">
      <c r="A7" s="100"/>
      <c r="B7" s="105" t="s">
        <v>337</v>
      </c>
      <c r="C7" s="265" t="s">
        <v>504</v>
      </c>
      <c r="D7" s="266"/>
      <c r="E7" s="266"/>
      <c r="F7" s="266"/>
      <c r="G7" s="266"/>
      <c r="H7" s="266"/>
      <c r="I7" s="266"/>
      <c r="J7" s="266"/>
      <c r="K7" s="266"/>
      <c r="L7" s="267"/>
      <c r="M7" s="134"/>
      <c r="N7" s="135"/>
      <c r="O7" s="135"/>
      <c r="P7" s="135"/>
      <c r="Q7" s="135"/>
      <c r="R7" s="135"/>
      <c r="S7" s="135"/>
      <c r="T7" s="135"/>
      <c r="U7" s="135"/>
      <c r="V7" s="135"/>
      <c r="W7" s="100"/>
      <c r="X7" s="100"/>
      <c r="Y7" s="100"/>
      <c r="Z7" s="100"/>
      <c r="AA7" s="100"/>
    </row>
    <row r="8" spans="1:27">
      <c r="A8" s="100"/>
      <c r="B8" s="100"/>
      <c r="C8" s="100"/>
      <c r="D8" s="100"/>
      <c r="E8" s="100"/>
      <c r="F8" s="100"/>
      <c r="G8" s="108"/>
      <c r="H8" s="100"/>
      <c r="I8" s="100"/>
      <c r="J8" s="100"/>
      <c r="K8" s="100"/>
      <c r="L8" s="100"/>
      <c r="M8" s="100"/>
      <c r="N8" s="100"/>
      <c r="O8" s="100"/>
      <c r="P8" s="100"/>
      <c r="Q8" s="100"/>
      <c r="R8" s="100"/>
      <c r="S8" s="100"/>
      <c r="T8" s="100"/>
      <c r="U8" s="100"/>
      <c r="V8" s="100"/>
      <c r="W8" s="100"/>
      <c r="X8" s="100"/>
      <c r="Y8" s="100"/>
      <c r="Z8" s="100"/>
      <c r="AA8" s="100"/>
    </row>
    <row r="9" spans="1:27" ht="18.75">
      <c r="A9" s="100"/>
      <c r="B9" s="104" t="s">
        <v>445</v>
      </c>
      <c r="C9" s="78" t="str">
        <f>IF('A. General Information'!I13="","",'A. General Information'!I13)</f>
        <v>Wasaga Distribution Inc.</v>
      </c>
      <c r="D9" s="109"/>
      <c r="E9" s="100"/>
      <c r="F9" s="100"/>
      <c r="G9" s="108"/>
      <c r="H9" s="100"/>
      <c r="I9" s="100"/>
      <c r="J9" s="100"/>
      <c r="K9" s="100"/>
      <c r="L9" s="100"/>
      <c r="M9" s="100"/>
      <c r="N9" s="100"/>
      <c r="O9" s="100"/>
      <c r="P9" s="100"/>
      <c r="Q9" s="100"/>
      <c r="R9" s="100"/>
      <c r="S9" s="100"/>
      <c r="T9" s="100"/>
      <c r="U9" s="100"/>
      <c r="V9" s="100"/>
      <c r="W9" s="100"/>
      <c r="X9" s="100"/>
      <c r="Y9" s="100"/>
      <c r="Z9" s="100"/>
      <c r="AA9" s="100"/>
    </row>
    <row r="10" spans="1:27">
      <c r="A10" s="100"/>
      <c r="B10" s="100"/>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row>
    <row r="11" spans="1:27" ht="25.15" customHeight="1">
      <c r="A11" s="100"/>
      <c r="B11" s="268" t="s">
        <v>306</v>
      </c>
      <c r="C11" s="269"/>
      <c r="D11" s="269"/>
      <c r="E11" s="269"/>
      <c r="F11" s="269"/>
      <c r="G11" s="269"/>
      <c r="H11" s="269"/>
      <c r="I11" s="269"/>
      <c r="J11" s="269"/>
      <c r="K11" s="269"/>
      <c r="L11" s="269"/>
      <c r="M11" s="269"/>
      <c r="N11" s="269"/>
      <c r="O11" s="269"/>
      <c r="P11" s="269"/>
      <c r="Q11" s="269"/>
      <c r="R11" s="269"/>
      <c r="S11" s="269"/>
      <c r="T11" s="269"/>
      <c r="U11" s="269"/>
      <c r="V11" s="269"/>
      <c r="W11" s="269"/>
      <c r="X11" s="269"/>
      <c r="Y11" s="269"/>
      <c r="Z11" s="269"/>
      <c r="AA11" s="269"/>
    </row>
    <row r="12" spans="1:27" ht="34.15" customHeight="1">
      <c r="A12" s="100"/>
      <c r="B12" s="270" t="s">
        <v>10</v>
      </c>
      <c r="C12" s="273" t="s">
        <v>495</v>
      </c>
      <c r="D12" s="273" t="s">
        <v>496</v>
      </c>
      <c r="E12" s="273" t="s">
        <v>497</v>
      </c>
      <c r="F12" s="273" t="s">
        <v>451</v>
      </c>
      <c r="G12" s="270" t="s">
        <v>356</v>
      </c>
      <c r="H12" s="276"/>
      <c r="I12" s="276"/>
      <c r="J12" s="276"/>
      <c r="K12" s="276"/>
      <c r="L12" s="276"/>
      <c r="M12" s="277"/>
      <c r="N12" s="280" t="s">
        <v>388</v>
      </c>
      <c r="O12" s="281"/>
      <c r="P12" s="281"/>
      <c r="Q12" s="281"/>
      <c r="R12" s="281"/>
      <c r="S12" s="281"/>
      <c r="T12" s="281"/>
      <c r="U12" s="281"/>
      <c r="V12" s="281"/>
      <c r="W12" s="281"/>
      <c r="X12" s="281"/>
      <c r="Y12" s="281"/>
      <c r="Z12" s="281"/>
      <c r="AA12" s="281"/>
    </row>
    <row r="13" spans="1:27" ht="67.900000000000006" customHeight="1">
      <c r="A13" s="100"/>
      <c r="B13" s="271"/>
      <c r="C13" s="274"/>
      <c r="D13" s="274"/>
      <c r="E13" s="274"/>
      <c r="F13" s="274"/>
      <c r="G13" s="272"/>
      <c r="H13" s="278"/>
      <c r="I13" s="278"/>
      <c r="J13" s="278"/>
      <c r="K13" s="278"/>
      <c r="L13" s="278"/>
      <c r="M13" s="279"/>
      <c r="N13" s="227">
        <v>2015</v>
      </c>
      <c r="O13" s="228"/>
      <c r="P13" s="282">
        <v>2016</v>
      </c>
      <c r="Q13" s="282"/>
      <c r="R13" s="227">
        <v>2017</v>
      </c>
      <c r="S13" s="228"/>
      <c r="T13" s="227">
        <v>2018</v>
      </c>
      <c r="U13" s="228"/>
      <c r="V13" s="227">
        <v>2019</v>
      </c>
      <c r="W13" s="228"/>
      <c r="X13" s="227">
        <v>2020</v>
      </c>
      <c r="Y13" s="228"/>
      <c r="Z13" s="231" t="s">
        <v>19</v>
      </c>
      <c r="AA13" s="232"/>
    </row>
    <row r="14" spans="1:27" ht="42" customHeight="1">
      <c r="A14" s="100"/>
      <c r="B14" s="271"/>
      <c r="C14" s="274"/>
      <c r="D14" s="274"/>
      <c r="E14" s="274"/>
      <c r="F14" s="274"/>
      <c r="G14" s="247" t="s">
        <v>12</v>
      </c>
      <c r="H14" s="249" t="s">
        <v>13</v>
      </c>
      <c r="I14" s="247" t="s">
        <v>14</v>
      </c>
      <c r="J14" s="225" t="s">
        <v>353</v>
      </c>
      <c r="K14" s="225" t="s">
        <v>16</v>
      </c>
      <c r="L14" s="225" t="s">
        <v>351</v>
      </c>
      <c r="M14" s="225" t="s">
        <v>17</v>
      </c>
      <c r="N14" s="229"/>
      <c r="O14" s="230"/>
      <c r="P14" s="283"/>
      <c r="Q14" s="283"/>
      <c r="R14" s="229"/>
      <c r="S14" s="230"/>
      <c r="T14" s="229"/>
      <c r="U14" s="230"/>
      <c r="V14" s="229"/>
      <c r="W14" s="230"/>
      <c r="X14" s="229"/>
      <c r="Y14" s="230"/>
      <c r="Z14" s="233"/>
      <c r="AA14" s="234"/>
    </row>
    <row r="15" spans="1:27" ht="78" customHeight="1">
      <c r="A15" s="100"/>
      <c r="B15" s="272"/>
      <c r="C15" s="275"/>
      <c r="D15" s="275"/>
      <c r="E15" s="275"/>
      <c r="F15" s="275"/>
      <c r="G15" s="248"/>
      <c r="H15" s="250"/>
      <c r="I15" s="248"/>
      <c r="J15" s="226"/>
      <c r="K15" s="226"/>
      <c r="L15" s="226"/>
      <c r="M15" s="226"/>
      <c r="N15" s="110" t="s">
        <v>326</v>
      </c>
      <c r="O15" s="110" t="s">
        <v>307</v>
      </c>
      <c r="P15" s="110" t="s">
        <v>326</v>
      </c>
      <c r="Q15" s="110" t="s">
        <v>307</v>
      </c>
      <c r="R15" s="110" t="s">
        <v>326</v>
      </c>
      <c r="S15" s="110" t="s">
        <v>307</v>
      </c>
      <c r="T15" s="110" t="s">
        <v>326</v>
      </c>
      <c r="U15" s="110" t="s">
        <v>307</v>
      </c>
      <c r="V15" s="110" t="s">
        <v>326</v>
      </c>
      <c r="W15" s="110" t="s">
        <v>307</v>
      </c>
      <c r="X15" s="110" t="s">
        <v>326</v>
      </c>
      <c r="Y15" s="110" t="s">
        <v>307</v>
      </c>
      <c r="Z15" s="110" t="s">
        <v>389</v>
      </c>
      <c r="AA15" s="110" t="s">
        <v>312</v>
      </c>
    </row>
    <row r="16" spans="1:27" ht="14.45" customHeight="1">
      <c r="B16" s="238" t="s">
        <v>300</v>
      </c>
      <c r="C16" s="16" t="s">
        <v>429</v>
      </c>
      <c r="D16" s="55"/>
      <c r="E16" s="55"/>
      <c r="F16" s="117">
        <v>42370</v>
      </c>
      <c r="G16" s="48" t="s">
        <v>296</v>
      </c>
      <c r="H16" s="48"/>
      <c r="I16" s="48"/>
      <c r="J16" s="48"/>
      <c r="K16" s="48"/>
      <c r="L16" s="48"/>
      <c r="M16" s="48"/>
      <c r="N16" s="63"/>
      <c r="O16" s="64"/>
      <c r="P16" s="63">
        <v>49917.531986531983</v>
      </c>
      <c r="Q16" s="64">
        <v>28.539617677690888</v>
      </c>
      <c r="R16" s="63">
        <v>47155.043097643094</v>
      </c>
      <c r="S16" s="64">
        <v>12.610338488840938</v>
      </c>
      <c r="T16" s="63">
        <v>47180.976208754211</v>
      </c>
      <c r="U16" s="64">
        <v>12.610338488840938</v>
      </c>
      <c r="V16" s="63">
        <v>47207.68731319865</v>
      </c>
      <c r="W16" s="64">
        <v>12.610338488840938</v>
      </c>
      <c r="X16" s="63">
        <v>47235.199750776432</v>
      </c>
      <c r="Y16" s="64">
        <v>12.610338488840938</v>
      </c>
      <c r="Z16" s="60">
        <f>IF(SUM(N16,P16,R16,T16,V16,X16)=0,"",SUM(N16,P16,R16,T16,V16,X16))</f>
        <v>238696.43835690434</v>
      </c>
      <c r="AA16" s="66">
        <f t="shared" ref="AA16:AA25" si="0">Q16+S16+U16+W16+Y16</f>
        <v>78.980971633054637</v>
      </c>
    </row>
    <row r="17" spans="2:27" ht="14.45" customHeight="1">
      <c r="B17" s="239"/>
      <c r="C17" s="16" t="s">
        <v>448</v>
      </c>
      <c r="D17" s="55"/>
      <c r="E17" s="55"/>
      <c r="F17" s="117">
        <v>42370</v>
      </c>
      <c r="G17" s="48" t="s">
        <v>296</v>
      </c>
      <c r="H17" s="48"/>
      <c r="I17" s="48"/>
      <c r="J17" s="48"/>
      <c r="K17" s="48"/>
      <c r="L17" s="48"/>
      <c r="M17" s="48"/>
      <c r="N17" s="63"/>
      <c r="O17" s="64"/>
      <c r="P17" s="63">
        <v>29587.582491582492</v>
      </c>
      <c r="Q17" s="64">
        <v>79.84626606729806</v>
      </c>
      <c r="R17" s="63">
        <v>29945.626936026936</v>
      </c>
      <c r="S17" s="64">
        <v>82.947884569167442</v>
      </c>
      <c r="T17" s="63">
        <v>30049.359380471382</v>
      </c>
      <c r="U17" s="64">
        <v>82.947884569167442</v>
      </c>
      <c r="V17" s="63">
        <v>31006.20379824916</v>
      </c>
      <c r="W17" s="64">
        <v>86.049503071036838</v>
      </c>
      <c r="X17" s="63">
        <v>31116.253548560271</v>
      </c>
      <c r="Y17" s="64">
        <v>86.049503071036838</v>
      </c>
      <c r="Z17" s="60">
        <f t="shared" ref="Z17:Z46" si="1">IF(SUM(N17,P17,R17,T17,V17,X17)=0,"",SUM(N17,P17,R17,T17,V17,X17))</f>
        <v>151705.02615489025</v>
      </c>
      <c r="AA17" s="66">
        <f t="shared" si="0"/>
        <v>417.84104134770661</v>
      </c>
    </row>
    <row r="18" spans="2:27" ht="28.5">
      <c r="B18" s="239"/>
      <c r="C18" s="16" t="s">
        <v>449</v>
      </c>
      <c r="D18" s="55"/>
      <c r="E18" s="55"/>
      <c r="F18" s="117">
        <v>42370</v>
      </c>
      <c r="G18" s="48" t="s">
        <v>296</v>
      </c>
      <c r="H18" s="48"/>
      <c r="I18" s="48"/>
      <c r="J18" s="48"/>
      <c r="K18" s="48"/>
      <c r="L18" s="48"/>
      <c r="M18" s="48"/>
      <c r="N18" s="63"/>
      <c r="O18" s="64"/>
      <c r="P18" s="63">
        <v>4009.7003367003367</v>
      </c>
      <c r="Q18" s="64">
        <v>1.8392174907219101</v>
      </c>
      <c r="R18" s="63">
        <v>3763.7225589225586</v>
      </c>
      <c r="S18" s="64">
        <v>1.8392174907219101</v>
      </c>
      <c r="T18" s="63">
        <v>3815.588781144781</v>
      </c>
      <c r="U18" s="64">
        <v>1.8392174907219101</v>
      </c>
      <c r="V18" s="63">
        <v>4619.0109900336702</v>
      </c>
      <c r="W18" s="64">
        <v>3.6784349814438202</v>
      </c>
      <c r="X18" s="63">
        <v>4674.0358651892257</v>
      </c>
      <c r="Y18" s="64">
        <v>3.6784349814438202</v>
      </c>
      <c r="Z18" s="60">
        <f t="shared" si="1"/>
        <v>20882.058531990573</v>
      </c>
      <c r="AA18" s="66">
        <f t="shared" si="0"/>
        <v>12.87452243505337</v>
      </c>
    </row>
    <row r="19" spans="2:27">
      <c r="B19" s="239"/>
      <c r="C19" s="16" t="s">
        <v>295</v>
      </c>
      <c r="D19" s="55"/>
      <c r="E19" s="55"/>
      <c r="F19" s="117">
        <v>42370</v>
      </c>
      <c r="G19" s="48"/>
      <c r="H19" s="48" t="s">
        <v>296</v>
      </c>
      <c r="I19" s="48"/>
      <c r="J19" s="48"/>
      <c r="K19" s="48"/>
      <c r="L19" s="48"/>
      <c r="M19" s="48"/>
      <c r="N19" s="63"/>
      <c r="O19" s="64"/>
      <c r="P19" s="63">
        <v>11228.777777777777</v>
      </c>
      <c r="Q19" s="64">
        <v>3.9219754166542402</v>
      </c>
      <c r="R19" s="63">
        <v>7768.3111111111111</v>
      </c>
      <c r="S19" s="64">
        <v>3.9219754166542402</v>
      </c>
      <c r="T19" s="63">
        <v>7846.1104444444445</v>
      </c>
      <c r="U19" s="64">
        <v>3.9219754166542402</v>
      </c>
      <c r="V19" s="63">
        <v>7926.2437577777782</v>
      </c>
      <c r="W19" s="64">
        <v>3.9219754166542402</v>
      </c>
      <c r="X19" s="63">
        <v>8008.7810705111115</v>
      </c>
      <c r="Y19" s="64">
        <v>3.9219754166542402</v>
      </c>
      <c r="Z19" s="60">
        <f t="shared" si="1"/>
        <v>42778.224161622224</v>
      </c>
      <c r="AA19" s="66">
        <f t="shared" si="0"/>
        <v>19.609877083271201</v>
      </c>
    </row>
    <row r="20" spans="2:27">
      <c r="B20" s="239"/>
      <c r="C20" s="16" t="s">
        <v>264</v>
      </c>
      <c r="D20" s="55"/>
      <c r="E20" s="55"/>
      <c r="F20" s="117">
        <v>42370</v>
      </c>
      <c r="G20" s="48"/>
      <c r="H20" s="48"/>
      <c r="I20" s="48" t="s">
        <v>296</v>
      </c>
      <c r="J20" s="48" t="s">
        <v>296</v>
      </c>
      <c r="K20" s="48" t="s">
        <v>296</v>
      </c>
      <c r="L20" s="48" t="s">
        <v>296</v>
      </c>
      <c r="M20" s="48" t="s">
        <v>296</v>
      </c>
      <c r="N20" s="63"/>
      <c r="O20" s="64"/>
      <c r="P20" s="63">
        <v>78150.903501683497</v>
      </c>
      <c r="Q20" s="64">
        <v>305.03951499999994</v>
      </c>
      <c r="R20" s="63">
        <v>70589.494612794602</v>
      </c>
      <c r="S20" s="64">
        <v>308.44664400000005</v>
      </c>
      <c r="T20" s="63">
        <v>63561.32572390572</v>
      </c>
      <c r="U20" s="64">
        <v>255.53837100000001</v>
      </c>
      <c r="V20" s="63">
        <v>58257.936768350162</v>
      </c>
      <c r="W20" s="64">
        <v>212.84887099999997</v>
      </c>
      <c r="X20" s="63">
        <v>53997.370235037044</v>
      </c>
      <c r="Y20" s="64">
        <v>204.94723700000003</v>
      </c>
      <c r="Z20" s="60">
        <f t="shared" si="1"/>
        <v>324557.03084177105</v>
      </c>
      <c r="AA20" s="66">
        <f t="shared" si="0"/>
        <v>1286.8206380000001</v>
      </c>
    </row>
    <row r="21" spans="2:27">
      <c r="B21" s="239"/>
      <c r="C21" s="16" t="s">
        <v>572</v>
      </c>
      <c r="D21" s="55"/>
      <c r="E21" s="55"/>
      <c r="F21" s="117">
        <v>42370</v>
      </c>
      <c r="G21" s="48"/>
      <c r="H21" s="48"/>
      <c r="I21" s="48" t="s">
        <v>296</v>
      </c>
      <c r="J21" s="48"/>
      <c r="K21" s="48"/>
      <c r="L21" s="48"/>
      <c r="M21" s="48"/>
      <c r="N21" s="63"/>
      <c r="O21" s="64"/>
      <c r="P21" s="63">
        <v>33802.127946127948</v>
      </c>
      <c r="Q21" s="64">
        <v>54.028662000000004</v>
      </c>
      <c r="R21" s="63">
        <v>33310.172390572392</v>
      </c>
      <c r="S21" s="64">
        <v>54.028662000000004</v>
      </c>
      <c r="T21" s="63">
        <v>33413.904835016838</v>
      </c>
      <c r="U21" s="64">
        <v>54.028662000000004</v>
      </c>
      <c r="V21" s="63">
        <v>33520.749252794616</v>
      </c>
      <c r="W21" s="64">
        <v>54.028662000000004</v>
      </c>
      <c r="X21" s="63">
        <v>33041.708094014815</v>
      </c>
      <c r="Y21" s="64">
        <v>54.028662000000004</v>
      </c>
      <c r="Z21" s="60">
        <f t="shared" si="1"/>
        <v>167088.66251852663</v>
      </c>
      <c r="AA21" s="66">
        <f t="shared" si="0"/>
        <v>270.14331000000004</v>
      </c>
    </row>
    <row r="22" spans="2:27" ht="28.5">
      <c r="B22" s="239"/>
      <c r="C22" s="16" t="s">
        <v>266</v>
      </c>
      <c r="D22" s="55"/>
      <c r="E22" s="55"/>
      <c r="F22" s="117">
        <v>42370</v>
      </c>
      <c r="G22" s="48"/>
      <c r="H22" s="48"/>
      <c r="I22" s="48"/>
      <c r="J22" s="48" t="s">
        <v>296</v>
      </c>
      <c r="K22" s="48" t="s">
        <v>296</v>
      </c>
      <c r="L22" s="48" t="s">
        <v>296</v>
      </c>
      <c r="M22" s="48" t="s">
        <v>296</v>
      </c>
      <c r="N22" s="63"/>
      <c r="O22" s="64"/>
      <c r="P22" s="63">
        <v>23970.42760942761</v>
      </c>
      <c r="Q22" s="64">
        <v>56.999964600000006</v>
      </c>
      <c r="R22" s="63">
        <v>3006.4498316498316</v>
      </c>
      <c r="S22" s="64">
        <v>0</v>
      </c>
      <c r="T22" s="63">
        <v>3058.3160538720535</v>
      </c>
      <c r="U22" s="64">
        <v>0</v>
      </c>
      <c r="V22" s="63">
        <v>23829.738262760944</v>
      </c>
      <c r="W22" s="64">
        <v>56.999964600000006</v>
      </c>
      <c r="X22" s="63">
        <v>23884.7631379165</v>
      </c>
      <c r="Y22" s="64">
        <v>56.999964600000006</v>
      </c>
      <c r="Z22" s="60">
        <f t="shared" si="1"/>
        <v>77749.694895626933</v>
      </c>
      <c r="AA22" s="66">
        <f t="shared" si="0"/>
        <v>170.99989380000002</v>
      </c>
    </row>
    <row r="23" spans="2:27">
      <c r="B23" s="239"/>
      <c r="C23" s="16" t="s">
        <v>415</v>
      </c>
      <c r="D23" s="55"/>
      <c r="E23" s="55"/>
      <c r="F23" s="117">
        <v>42370</v>
      </c>
      <c r="G23" s="48"/>
      <c r="H23" s="48"/>
      <c r="I23" s="48"/>
      <c r="J23" s="48" t="s">
        <v>296</v>
      </c>
      <c r="K23" s="48" t="s">
        <v>296</v>
      </c>
      <c r="L23" s="48" t="s">
        <v>296</v>
      </c>
      <c r="M23" s="48" t="s">
        <v>296</v>
      </c>
      <c r="N23" s="63"/>
      <c r="O23" s="64"/>
      <c r="P23" s="63">
        <v>1933.1683501683501</v>
      </c>
      <c r="Q23" s="64">
        <v>0</v>
      </c>
      <c r="R23" s="63">
        <v>9135.9494612794624</v>
      </c>
      <c r="S23" s="64">
        <v>75.853529999999992</v>
      </c>
      <c r="T23" s="63">
        <v>1834.6125723905723</v>
      </c>
      <c r="U23" s="64">
        <v>0</v>
      </c>
      <c r="V23" s="63">
        <v>1861.3236768350168</v>
      </c>
      <c r="W23" s="64">
        <v>0</v>
      </c>
      <c r="X23" s="63">
        <v>1888.8361144127946</v>
      </c>
      <c r="Y23" s="64">
        <v>0</v>
      </c>
      <c r="Z23" s="60">
        <f t="shared" si="1"/>
        <v>16653.890175086195</v>
      </c>
      <c r="AA23" s="66">
        <f t="shared" si="0"/>
        <v>75.853529999999992</v>
      </c>
    </row>
    <row r="24" spans="2:27" ht="28.5">
      <c r="B24" s="239"/>
      <c r="C24" s="16"/>
      <c r="D24" s="55"/>
      <c r="E24" s="55" t="s">
        <v>522</v>
      </c>
      <c r="F24" s="117">
        <v>43101</v>
      </c>
      <c r="G24" s="48" t="s">
        <v>296</v>
      </c>
      <c r="H24" s="48"/>
      <c r="I24" s="48"/>
      <c r="J24" s="48"/>
      <c r="K24" s="48"/>
      <c r="L24" s="48"/>
      <c r="M24" s="48"/>
      <c r="N24" s="63"/>
      <c r="O24" s="64"/>
      <c r="P24" s="63">
        <v>0</v>
      </c>
      <c r="Q24" s="64">
        <v>0</v>
      </c>
      <c r="R24" s="63">
        <v>0</v>
      </c>
      <c r="S24" s="64">
        <v>0</v>
      </c>
      <c r="T24" s="63">
        <v>207798</v>
      </c>
      <c r="U24" s="64">
        <v>697.226</v>
      </c>
      <c r="V24" s="63">
        <v>191050</v>
      </c>
      <c r="W24" s="64">
        <v>697.226</v>
      </c>
      <c r="X24" s="63">
        <v>191049</v>
      </c>
      <c r="Y24" s="64">
        <v>697.226</v>
      </c>
      <c r="Z24" s="60">
        <f t="shared" si="1"/>
        <v>589897</v>
      </c>
      <c r="AA24" s="66">
        <f t="shared" si="0"/>
        <v>2091.6779999999999</v>
      </c>
    </row>
    <row r="25" spans="2:27" ht="28.5">
      <c r="B25" s="239"/>
      <c r="C25" s="16"/>
      <c r="D25" s="55"/>
      <c r="E25" s="55" t="s">
        <v>523</v>
      </c>
      <c r="F25" s="117">
        <v>43101</v>
      </c>
      <c r="G25" s="48"/>
      <c r="H25" s="48"/>
      <c r="I25" s="48" t="s">
        <v>296</v>
      </c>
      <c r="J25" s="48" t="s">
        <v>296</v>
      </c>
      <c r="K25" s="48" t="s">
        <v>296</v>
      </c>
      <c r="L25" s="48" t="s">
        <v>296</v>
      </c>
      <c r="M25" s="48" t="s">
        <v>296</v>
      </c>
      <c r="N25" s="63"/>
      <c r="O25" s="64"/>
      <c r="P25" s="63">
        <v>0</v>
      </c>
      <c r="Q25" s="64">
        <v>0</v>
      </c>
      <c r="R25" s="63">
        <v>0</v>
      </c>
      <c r="S25" s="64">
        <v>0</v>
      </c>
      <c r="T25" s="63">
        <v>72712</v>
      </c>
      <c r="U25" s="64">
        <v>196.06700000000001</v>
      </c>
      <c r="V25" s="63">
        <v>55964</v>
      </c>
      <c r="W25" s="64">
        <v>196.06700000000001</v>
      </c>
      <c r="X25" s="63">
        <v>55963</v>
      </c>
      <c r="Y25" s="64">
        <v>196.06700000000001</v>
      </c>
      <c r="Z25" s="60">
        <f t="shared" si="1"/>
        <v>184639</v>
      </c>
      <c r="AA25" s="66">
        <f t="shared" si="0"/>
        <v>588.20100000000002</v>
      </c>
    </row>
    <row r="26" spans="2:27">
      <c r="B26" s="239"/>
      <c r="C26" s="16"/>
      <c r="D26" s="55"/>
      <c r="E26" s="55"/>
      <c r="F26" s="117"/>
      <c r="G26" s="48"/>
      <c r="H26" s="48"/>
      <c r="I26" s="48"/>
      <c r="J26" s="48"/>
      <c r="K26" s="48"/>
      <c r="L26" s="48"/>
      <c r="M26" s="48"/>
      <c r="N26" s="63"/>
      <c r="O26" s="64"/>
      <c r="P26" s="63"/>
      <c r="Q26" s="64"/>
      <c r="R26" s="63"/>
      <c r="S26" s="64"/>
      <c r="T26" s="63"/>
      <c r="U26" s="64"/>
      <c r="V26" s="63"/>
      <c r="W26" s="64"/>
      <c r="X26" s="63"/>
      <c r="Y26" s="64"/>
      <c r="Z26" s="60" t="str">
        <f t="shared" si="1"/>
        <v/>
      </c>
      <c r="AA26" s="66"/>
    </row>
    <row r="27" spans="2:27">
      <c r="B27" s="239"/>
      <c r="C27" s="16"/>
      <c r="D27" s="55"/>
      <c r="E27" s="55"/>
      <c r="F27" s="117"/>
      <c r="G27" s="48"/>
      <c r="H27" s="48"/>
      <c r="I27" s="48"/>
      <c r="J27" s="48"/>
      <c r="K27" s="48"/>
      <c r="L27" s="48"/>
      <c r="M27" s="48"/>
      <c r="N27" s="63"/>
      <c r="O27" s="64"/>
      <c r="P27" s="63"/>
      <c r="Q27" s="64"/>
      <c r="R27" s="63"/>
      <c r="S27" s="64"/>
      <c r="T27" s="63"/>
      <c r="U27" s="64"/>
      <c r="V27" s="63"/>
      <c r="W27" s="64"/>
      <c r="X27" s="63"/>
      <c r="Y27" s="64"/>
      <c r="Z27" s="60" t="str">
        <f t="shared" si="1"/>
        <v/>
      </c>
      <c r="AA27" s="66"/>
    </row>
    <row r="28" spans="2:27">
      <c r="B28" s="239"/>
      <c r="C28" s="16"/>
      <c r="D28" s="55"/>
      <c r="E28" s="55"/>
      <c r="F28" s="117"/>
      <c r="G28" s="48"/>
      <c r="H28" s="48"/>
      <c r="I28" s="48"/>
      <c r="J28" s="48"/>
      <c r="K28" s="48"/>
      <c r="L28" s="48"/>
      <c r="M28" s="48"/>
      <c r="N28" s="63"/>
      <c r="O28" s="64"/>
      <c r="P28" s="63"/>
      <c r="Q28" s="64"/>
      <c r="R28" s="63"/>
      <c r="S28" s="64"/>
      <c r="T28" s="63"/>
      <c r="U28" s="64"/>
      <c r="V28" s="63"/>
      <c r="W28" s="64"/>
      <c r="X28" s="63"/>
      <c r="Y28" s="64"/>
      <c r="Z28" s="60" t="str">
        <f t="shared" si="1"/>
        <v/>
      </c>
      <c r="AA28" s="66"/>
    </row>
    <row r="29" spans="2:27">
      <c r="B29" s="239"/>
      <c r="C29" s="16"/>
      <c r="D29" s="55"/>
      <c r="E29" s="55"/>
      <c r="F29" s="117"/>
      <c r="G29" s="48"/>
      <c r="H29" s="48"/>
      <c r="I29" s="48"/>
      <c r="J29" s="48"/>
      <c r="K29" s="48"/>
      <c r="L29" s="48"/>
      <c r="M29" s="48"/>
      <c r="N29" s="63"/>
      <c r="O29" s="64"/>
      <c r="P29" s="63"/>
      <c r="Q29" s="64"/>
      <c r="R29" s="63"/>
      <c r="S29" s="64"/>
      <c r="T29" s="63"/>
      <c r="U29" s="64"/>
      <c r="V29" s="63"/>
      <c r="W29" s="64"/>
      <c r="X29" s="63"/>
      <c r="Y29" s="64"/>
      <c r="Z29" s="60" t="str">
        <f t="shared" si="1"/>
        <v/>
      </c>
      <c r="AA29" s="66"/>
    </row>
    <row r="30" spans="2:27">
      <c r="B30" s="239"/>
      <c r="C30" s="16"/>
      <c r="D30" s="55"/>
      <c r="E30" s="55"/>
      <c r="F30" s="117"/>
      <c r="G30" s="48"/>
      <c r="H30" s="48"/>
      <c r="I30" s="48"/>
      <c r="J30" s="48"/>
      <c r="K30" s="48"/>
      <c r="L30" s="48"/>
      <c r="M30" s="48"/>
      <c r="N30" s="63"/>
      <c r="O30" s="64"/>
      <c r="P30" s="63"/>
      <c r="Q30" s="64"/>
      <c r="R30" s="63"/>
      <c r="S30" s="64"/>
      <c r="T30" s="63"/>
      <c r="U30" s="64"/>
      <c r="V30" s="63"/>
      <c r="W30" s="64"/>
      <c r="X30" s="63"/>
      <c r="Y30" s="64"/>
      <c r="Z30" s="60" t="str">
        <f t="shared" si="1"/>
        <v/>
      </c>
      <c r="AA30" s="66"/>
    </row>
    <row r="31" spans="2:27">
      <c r="B31" s="239"/>
      <c r="C31" s="16"/>
      <c r="D31" s="55"/>
      <c r="E31" s="55"/>
      <c r="F31" s="117"/>
      <c r="G31" s="48"/>
      <c r="H31" s="48"/>
      <c r="I31" s="48"/>
      <c r="J31" s="48"/>
      <c r="K31" s="48"/>
      <c r="L31" s="48"/>
      <c r="M31" s="48"/>
      <c r="N31" s="63"/>
      <c r="O31" s="64"/>
      <c r="P31" s="63"/>
      <c r="Q31" s="64"/>
      <c r="R31" s="63"/>
      <c r="S31" s="64"/>
      <c r="T31" s="63"/>
      <c r="U31" s="64"/>
      <c r="V31" s="63"/>
      <c r="W31" s="64"/>
      <c r="X31" s="63"/>
      <c r="Y31" s="64"/>
      <c r="Z31" s="60" t="str">
        <f t="shared" si="1"/>
        <v/>
      </c>
      <c r="AA31" s="66"/>
    </row>
    <row r="32" spans="2:27">
      <c r="B32" s="239"/>
      <c r="C32" s="16"/>
      <c r="D32" s="55"/>
      <c r="E32" s="55"/>
      <c r="F32" s="117"/>
      <c r="G32" s="48"/>
      <c r="H32" s="48"/>
      <c r="I32" s="48"/>
      <c r="J32" s="48"/>
      <c r="K32" s="48"/>
      <c r="L32" s="48"/>
      <c r="M32" s="48"/>
      <c r="N32" s="63"/>
      <c r="O32" s="64"/>
      <c r="P32" s="63"/>
      <c r="Q32" s="64"/>
      <c r="R32" s="63"/>
      <c r="S32" s="64"/>
      <c r="T32" s="63"/>
      <c r="U32" s="64"/>
      <c r="V32" s="63"/>
      <c r="W32" s="64"/>
      <c r="X32" s="63"/>
      <c r="Y32" s="64"/>
      <c r="Z32" s="60" t="str">
        <f t="shared" si="1"/>
        <v/>
      </c>
      <c r="AA32" s="66"/>
    </row>
    <row r="33" spans="2:27">
      <c r="B33" s="239"/>
      <c r="C33" s="16"/>
      <c r="D33" s="55"/>
      <c r="E33" s="55"/>
      <c r="F33" s="117"/>
      <c r="G33" s="48"/>
      <c r="H33" s="48"/>
      <c r="I33" s="48"/>
      <c r="J33" s="48"/>
      <c r="K33" s="48"/>
      <c r="L33" s="48"/>
      <c r="M33" s="48"/>
      <c r="N33" s="63"/>
      <c r="O33" s="64"/>
      <c r="P33" s="63"/>
      <c r="Q33" s="64"/>
      <c r="R33" s="63"/>
      <c r="S33" s="64"/>
      <c r="T33" s="63"/>
      <c r="U33" s="64"/>
      <c r="V33" s="63"/>
      <c r="W33" s="64"/>
      <c r="X33" s="63"/>
      <c r="Y33" s="64"/>
      <c r="Z33" s="60" t="str">
        <f t="shared" si="1"/>
        <v/>
      </c>
      <c r="AA33" s="66"/>
    </row>
    <row r="34" spans="2:27">
      <c r="B34" s="239"/>
      <c r="C34" s="16"/>
      <c r="D34" s="55"/>
      <c r="E34" s="55"/>
      <c r="F34" s="117"/>
      <c r="G34" s="48"/>
      <c r="H34" s="48"/>
      <c r="I34" s="48"/>
      <c r="J34" s="48"/>
      <c r="K34" s="48"/>
      <c r="L34" s="48"/>
      <c r="M34" s="48"/>
      <c r="N34" s="63"/>
      <c r="O34" s="64"/>
      <c r="P34" s="63"/>
      <c r="Q34" s="64"/>
      <c r="R34" s="63"/>
      <c r="S34" s="64"/>
      <c r="T34" s="63"/>
      <c r="U34" s="64"/>
      <c r="V34" s="63"/>
      <c r="W34" s="64"/>
      <c r="X34" s="63"/>
      <c r="Y34" s="64"/>
      <c r="Z34" s="60" t="str">
        <f t="shared" si="1"/>
        <v/>
      </c>
      <c r="AA34" s="66"/>
    </row>
    <row r="35" spans="2:27">
      <c r="B35" s="239"/>
      <c r="C35" s="16"/>
      <c r="D35" s="55"/>
      <c r="E35" s="55"/>
      <c r="F35" s="117"/>
      <c r="G35" s="48"/>
      <c r="H35" s="48"/>
      <c r="I35" s="48"/>
      <c r="J35" s="48"/>
      <c r="K35" s="48"/>
      <c r="L35" s="48"/>
      <c r="M35" s="48"/>
      <c r="N35" s="63"/>
      <c r="O35" s="64"/>
      <c r="P35" s="63"/>
      <c r="Q35" s="64"/>
      <c r="R35" s="63"/>
      <c r="S35" s="64"/>
      <c r="T35" s="63"/>
      <c r="U35" s="64"/>
      <c r="V35" s="63"/>
      <c r="W35" s="64"/>
      <c r="X35" s="63"/>
      <c r="Y35" s="64"/>
      <c r="Z35" s="60" t="str">
        <f t="shared" si="1"/>
        <v/>
      </c>
      <c r="AA35" s="66"/>
    </row>
    <row r="36" spans="2:27">
      <c r="B36" s="239"/>
      <c r="C36" s="16"/>
      <c r="D36" s="55"/>
      <c r="E36" s="55"/>
      <c r="F36" s="117"/>
      <c r="G36" s="48"/>
      <c r="H36" s="48"/>
      <c r="I36" s="48"/>
      <c r="J36" s="48"/>
      <c r="K36" s="48"/>
      <c r="L36" s="48"/>
      <c r="M36" s="48"/>
      <c r="N36" s="63"/>
      <c r="O36" s="64"/>
      <c r="P36" s="63"/>
      <c r="Q36" s="64"/>
      <c r="R36" s="63"/>
      <c r="S36" s="64"/>
      <c r="T36" s="63"/>
      <c r="U36" s="64"/>
      <c r="V36" s="63"/>
      <c r="W36" s="64"/>
      <c r="X36" s="63"/>
      <c r="Y36" s="64"/>
      <c r="Z36" s="60" t="str">
        <f t="shared" si="1"/>
        <v/>
      </c>
      <c r="AA36" s="66"/>
    </row>
    <row r="37" spans="2:27">
      <c r="B37" s="239"/>
      <c r="C37" s="16"/>
      <c r="D37" s="55"/>
      <c r="E37" s="55"/>
      <c r="F37" s="117"/>
      <c r="G37" s="48"/>
      <c r="H37" s="48"/>
      <c r="I37" s="48"/>
      <c r="J37" s="48"/>
      <c r="K37" s="48"/>
      <c r="L37" s="48"/>
      <c r="M37" s="48"/>
      <c r="N37" s="63"/>
      <c r="O37" s="64"/>
      <c r="P37" s="63"/>
      <c r="Q37" s="64"/>
      <c r="R37" s="63"/>
      <c r="S37" s="64"/>
      <c r="T37" s="63"/>
      <c r="U37" s="64"/>
      <c r="V37" s="63"/>
      <c r="W37" s="64"/>
      <c r="X37" s="63"/>
      <c r="Y37" s="64"/>
      <c r="Z37" s="60" t="str">
        <f t="shared" si="1"/>
        <v/>
      </c>
      <c r="AA37" s="66"/>
    </row>
    <row r="38" spans="2:27">
      <c r="B38" s="239"/>
      <c r="C38" s="16"/>
      <c r="D38" s="55"/>
      <c r="E38" s="55"/>
      <c r="F38" s="117"/>
      <c r="G38" s="48"/>
      <c r="H38" s="48"/>
      <c r="I38" s="48"/>
      <c r="J38" s="48"/>
      <c r="K38" s="48"/>
      <c r="L38" s="48"/>
      <c r="M38" s="48"/>
      <c r="N38" s="63"/>
      <c r="O38" s="64"/>
      <c r="P38" s="63"/>
      <c r="Q38" s="64"/>
      <c r="R38" s="63"/>
      <c r="S38" s="64"/>
      <c r="T38" s="63"/>
      <c r="U38" s="64"/>
      <c r="V38" s="63"/>
      <c r="W38" s="64"/>
      <c r="X38" s="63"/>
      <c r="Y38" s="64"/>
      <c r="Z38" s="60" t="str">
        <f t="shared" si="1"/>
        <v/>
      </c>
      <c r="AA38" s="66"/>
    </row>
    <row r="39" spans="2:27">
      <c r="B39" s="239"/>
      <c r="C39" s="16"/>
      <c r="D39" s="55"/>
      <c r="E39" s="55"/>
      <c r="F39" s="117"/>
      <c r="G39" s="48"/>
      <c r="H39" s="48"/>
      <c r="I39" s="48"/>
      <c r="J39" s="48"/>
      <c r="K39" s="48"/>
      <c r="L39" s="48"/>
      <c r="M39" s="48"/>
      <c r="N39" s="63"/>
      <c r="O39" s="64"/>
      <c r="P39" s="63"/>
      <c r="Q39" s="64"/>
      <c r="R39" s="63"/>
      <c r="S39" s="64"/>
      <c r="T39" s="63"/>
      <c r="U39" s="64"/>
      <c r="V39" s="63"/>
      <c r="W39" s="64"/>
      <c r="X39" s="63"/>
      <c r="Y39" s="64"/>
      <c r="Z39" s="60" t="str">
        <f t="shared" si="1"/>
        <v/>
      </c>
      <c r="AA39" s="66"/>
    </row>
    <row r="40" spans="2:27">
      <c r="B40" s="239"/>
      <c r="C40" s="16"/>
      <c r="D40" s="55"/>
      <c r="E40" s="55"/>
      <c r="F40" s="117"/>
      <c r="G40" s="48"/>
      <c r="H40" s="48"/>
      <c r="I40" s="48"/>
      <c r="J40" s="48"/>
      <c r="K40" s="48"/>
      <c r="L40" s="48"/>
      <c r="M40" s="48"/>
      <c r="N40" s="63"/>
      <c r="O40" s="64"/>
      <c r="P40" s="63"/>
      <c r="Q40" s="64"/>
      <c r="R40" s="63"/>
      <c r="S40" s="64"/>
      <c r="T40" s="63"/>
      <c r="U40" s="64"/>
      <c r="V40" s="63"/>
      <c r="W40" s="64"/>
      <c r="X40" s="63"/>
      <c r="Y40" s="64"/>
      <c r="Z40" s="60" t="str">
        <f t="shared" si="1"/>
        <v/>
      </c>
      <c r="AA40" s="66"/>
    </row>
    <row r="41" spans="2:27">
      <c r="B41" s="239"/>
      <c r="C41" s="16"/>
      <c r="D41" s="55"/>
      <c r="E41" s="55"/>
      <c r="F41" s="117"/>
      <c r="G41" s="48"/>
      <c r="H41" s="48"/>
      <c r="I41" s="48"/>
      <c r="J41" s="48"/>
      <c r="K41" s="48"/>
      <c r="L41" s="48"/>
      <c r="M41" s="48"/>
      <c r="N41" s="63"/>
      <c r="O41" s="64"/>
      <c r="P41" s="63"/>
      <c r="Q41" s="64"/>
      <c r="R41" s="63"/>
      <c r="S41" s="64"/>
      <c r="T41" s="63"/>
      <c r="U41" s="64"/>
      <c r="V41" s="63"/>
      <c r="W41" s="64"/>
      <c r="X41" s="63"/>
      <c r="Y41" s="64"/>
      <c r="Z41" s="60" t="str">
        <f t="shared" si="1"/>
        <v/>
      </c>
      <c r="AA41" s="66"/>
    </row>
    <row r="42" spans="2:27">
      <c r="B42" s="239"/>
      <c r="C42" s="16"/>
      <c r="D42" s="55"/>
      <c r="E42" s="55"/>
      <c r="F42" s="117"/>
      <c r="G42" s="48"/>
      <c r="H42" s="48"/>
      <c r="I42" s="48"/>
      <c r="J42" s="48"/>
      <c r="K42" s="48"/>
      <c r="L42" s="48"/>
      <c r="M42" s="48"/>
      <c r="N42" s="63"/>
      <c r="O42" s="64"/>
      <c r="P42" s="63"/>
      <c r="Q42" s="64"/>
      <c r="R42" s="63"/>
      <c r="S42" s="64"/>
      <c r="T42" s="63"/>
      <c r="U42" s="64"/>
      <c r="V42" s="63"/>
      <c r="W42" s="64"/>
      <c r="X42" s="63"/>
      <c r="Y42" s="64"/>
      <c r="Z42" s="60" t="str">
        <f t="shared" si="1"/>
        <v/>
      </c>
      <c r="AA42" s="66"/>
    </row>
    <row r="43" spans="2:27">
      <c r="B43" s="239"/>
      <c r="C43" s="16"/>
      <c r="D43" s="55"/>
      <c r="E43" s="55"/>
      <c r="F43" s="117"/>
      <c r="G43" s="48"/>
      <c r="H43" s="48"/>
      <c r="I43" s="48"/>
      <c r="J43" s="48"/>
      <c r="K43" s="48"/>
      <c r="L43" s="48"/>
      <c r="M43" s="48"/>
      <c r="N43" s="63"/>
      <c r="O43" s="64"/>
      <c r="P43" s="63"/>
      <c r="Q43" s="64"/>
      <c r="R43" s="63"/>
      <c r="S43" s="64"/>
      <c r="T43" s="63"/>
      <c r="U43" s="64"/>
      <c r="V43" s="63"/>
      <c r="W43" s="64"/>
      <c r="X43" s="63"/>
      <c r="Y43" s="64"/>
      <c r="Z43" s="60" t="str">
        <f t="shared" si="1"/>
        <v/>
      </c>
      <c r="AA43" s="66"/>
    </row>
    <row r="44" spans="2:27">
      <c r="B44" s="239"/>
      <c r="C44" s="16"/>
      <c r="D44" s="55"/>
      <c r="E44" s="55"/>
      <c r="F44" s="117"/>
      <c r="G44" s="48"/>
      <c r="H44" s="48"/>
      <c r="I44" s="48"/>
      <c r="J44" s="48"/>
      <c r="K44" s="48"/>
      <c r="L44" s="48"/>
      <c r="M44" s="48"/>
      <c r="N44" s="63"/>
      <c r="O44" s="64"/>
      <c r="P44" s="63"/>
      <c r="Q44" s="64"/>
      <c r="R44" s="63"/>
      <c r="S44" s="64"/>
      <c r="T44" s="63"/>
      <c r="U44" s="64"/>
      <c r="V44" s="63"/>
      <c r="W44" s="64"/>
      <c r="X44" s="63"/>
      <c r="Y44" s="64"/>
      <c r="Z44" s="60" t="str">
        <f t="shared" si="1"/>
        <v/>
      </c>
      <c r="AA44" s="66"/>
    </row>
    <row r="45" spans="2:27">
      <c r="B45" s="239"/>
      <c r="C45" s="16"/>
      <c r="D45" s="55"/>
      <c r="E45" s="55"/>
      <c r="F45" s="117"/>
      <c r="G45" s="48"/>
      <c r="H45" s="48"/>
      <c r="I45" s="48"/>
      <c r="J45" s="48"/>
      <c r="K45" s="48"/>
      <c r="L45" s="48"/>
      <c r="M45" s="48"/>
      <c r="N45" s="63"/>
      <c r="O45" s="64"/>
      <c r="P45" s="63"/>
      <c r="Q45" s="64"/>
      <c r="R45" s="63"/>
      <c r="S45" s="64"/>
      <c r="T45" s="63"/>
      <c r="U45" s="64"/>
      <c r="V45" s="63"/>
      <c r="W45" s="64"/>
      <c r="X45" s="63"/>
      <c r="Y45" s="64"/>
      <c r="Z45" s="60" t="str">
        <f t="shared" si="1"/>
        <v/>
      </c>
      <c r="AA45" s="66"/>
    </row>
    <row r="46" spans="2:27">
      <c r="B46" s="240"/>
      <c r="C46" s="16"/>
      <c r="D46" s="55"/>
      <c r="E46" s="55"/>
      <c r="F46" s="117"/>
      <c r="G46" s="48"/>
      <c r="H46" s="48"/>
      <c r="I46" s="48"/>
      <c r="J46" s="48"/>
      <c r="K46" s="48"/>
      <c r="L46" s="48"/>
      <c r="M46" s="48"/>
      <c r="N46" s="63"/>
      <c r="O46" s="64"/>
      <c r="P46" s="63"/>
      <c r="Q46" s="64"/>
      <c r="R46" s="63"/>
      <c r="S46" s="64"/>
      <c r="T46" s="63"/>
      <c r="U46" s="64"/>
      <c r="V46" s="63"/>
      <c r="W46" s="64"/>
      <c r="X46" s="63"/>
      <c r="Y46" s="64"/>
      <c r="Z46" s="60" t="str">
        <f t="shared" si="1"/>
        <v/>
      </c>
      <c r="AA46" s="66"/>
    </row>
    <row r="47" spans="2:27" ht="22.9" customHeight="1">
      <c r="B47" s="111" t="s">
        <v>308</v>
      </c>
      <c r="C47" s="34"/>
      <c r="D47" s="34"/>
      <c r="E47" s="34"/>
      <c r="F47" s="34"/>
      <c r="G47" s="34"/>
      <c r="H47" s="34"/>
      <c r="I47" s="34"/>
      <c r="J47" s="34"/>
      <c r="K47" s="34"/>
      <c r="L47" s="34"/>
      <c r="M47" s="35"/>
      <c r="N47" s="60">
        <f>SUM(N16:N46)</f>
        <v>0</v>
      </c>
      <c r="O47" s="65">
        <f>SUM(O16:O46)</f>
        <v>0</v>
      </c>
      <c r="P47" s="60">
        <f>SUM(P16:P46)</f>
        <v>232600.22</v>
      </c>
      <c r="Q47" s="65">
        <f t="shared" ref="Q47:AA47" si="2">SUM(Q16:Q46)</f>
        <v>530.21521825236505</v>
      </c>
      <c r="R47" s="60">
        <f>SUM(R16:R46)</f>
        <v>204674.77</v>
      </c>
      <c r="S47" s="65">
        <f t="shared" si="2"/>
        <v>539.64825196538459</v>
      </c>
      <c r="T47" s="60">
        <f t="shared" si="2"/>
        <v>471270.19400000002</v>
      </c>
      <c r="U47" s="65">
        <f t="shared" si="2"/>
        <v>1304.1794489653846</v>
      </c>
      <c r="V47" s="60">
        <f t="shared" si="2"/>
        <v>455242.89382</v>
      </c>
      <c r="W47" s="65">
        <f t="shared" si="2"/>
        <v>1323.4307495579758</v>
      </c>
      <c r="X47" s="60">
        <f t="shared" si="2"/>
        <v>450858.94781641819</v>
      </c>
      <c r="Y47" s="65">
        <f t="shared" si="2"/>
        <v>1315.5291155579757</v>
      </c>
      <c r="Z47" s="60">
        <f t="shared" si="2"/>
        <v>1814647.0256364183</v>
      </c>
      <c r="AA47" s="65">
        <f t="shared" si="2"/>
        <v>5013.0027842990858</v>
      </c>
    </row>
    <row r="48" spans="2:27" s="6" customFormat="1" ht="15" customHeight="1">
      <c r="B48" s="112"/>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c r="B49" s="238" t="s">
        <v>301</v>
      </c>
      <c r="C49" s="16"/>
      <c r="D49" s="55"/>
      <c r="E49" s="55"/>
      <c r="F49" s="117"/>
      <c r="G49" s="48"/>
      <c r="H49" s="48"/>
      <c r="I49" s="48"/>
      <c r="J49" s="48"/>
      <c r="K49" s="48"/>
      <c r="L49" s="48"/>
      <c r="M49" s="48"/>
      <c r="N49" s="63"/>
      <c r="O49" s="64"/>
      <c r="P49" s="63"/>
      <c r="Q49" s="64"/>
      <c r="R49" s="63"/>
      <c r="S49" s="64"/>
      <c r="T49" s="63"/>
      <c r="U49" s="64"/>
      <c r="V49" s="63"/>
      <c r="W49" s="64"/>
      <c r="X49" s="63"/>
      <c r="Y49" s="64"/>
      <c r="Z49" s="60" t="str">
        <f t="shared" ref="Z49:Z57" si="3">IF(SUM(N49,P49,R49,T49,V49,X49)=0,"",SUM(N49,P49,R49,T49,V49,X49))</f>
        <v/>
      </c>
      <c r="AA49" s="66"/>
    </row>
    <row r="50" spans="2:27">
      <c r="B50" s="239"/>
      <c r="C50" s="16"/>
      <c r="D50" s="55"/>
      <c r="E50" s="55"/>
      <c r="F50" s="117"/>
      <c r="G50" s="48"/>
      <c r="H50" s="48"/>
      <c r="I50" s="48"/>
      <c r="J50" s="48"/>
      <c r="K50" s="48"/>
      <c r="L50" s="48"/>
      <c r="M50" s="48"/>
      <c r="N50" s="63"/>
      <c r="O50" s="64"/>
      <c r="P50" s="63"/>
      <c r="Q50" s="64"/>
      <c r="R50" s="63"/>
      <c r="S50" s="64"/>
      <c r="T50" s="63"/>
      <c r="U50" s="64"/>
      <c r="V50" s="63"/>
      <c r="W50" s="64"/>
      <c r="X50" s="63"/>
      <c r="Y50" s="64"/>
      <c r="Z50" s="60" t="str">
        <f t="shared" si="3"/>
        <v/>
      </c>
      <c r="AA50" s="66"/>
    </row>
    <row r="51" spans="2:27">
      <c r="B51" s="239"/>
      <c r="C51" s="16"/>
      <c r="D51" s="55"/>
      <c r="E51" s="55"/>
      <c r="F51" s="117"/>
      <c r="G51" s="48"/>
      <c r="H51" s="48"/>
      <c r="I51" s="48"/>
      <c r="J51" s="48"/>
      <c r="K51" s="48"/>
      <c r="L51" s="48"/>
      <c r="M51" s="48"/>
      <c r="N51" s="63"/>
      <c r="O51" s="64"/>
      <c r="P51" s="63"/>
      <c r="Q51" s="64"/>
      <c r="R51" s="63"/>
      <c r="S51" s="64"/>
      <c r="T51" s="63"/>
      <c r="U51" s="64"/>
      <c r="V51" s="63"/>
      <c r="W51" s="64"/>
      <c r="X51" s="63"/>
      <c r="Y51" s="64"/>
      <c r="Z51" s="60" t="str">
        <f t="shared" si="3"/>
        <v/>
      </c>
      <c r="AA51" s="66"/>
    </row>
    <row r="52" spans="2:27">
      <c r="B52" s="239"/>
      <c r="C52" s="16"/>
      <c r="D52" s="55"/>
      <c r="E52" s="55"/>
      <c r="F52" s="117"/>
      <c r="G52" s="48"/>
      <c r="H52" s="48"/>
      <c r="I52" s="48"/>
      <c r="J52" s="48"/>
      <c r="K52" s="48"/>
      <c r="L52" s="48"/>
      <c r="M52" s="48"/>
      <c r="N52" s="63"/>
      <c r="O52" s="64"/>
      <c r="P52" s="63"/>
      <c r="Q52" s="64"/>
      <c r="R52" s="63"/>
      <c r="S52" s="64"/>
      <c r="T52" s="63"/>
      <c r="U52" s="64"/>
      <c r="V52" s="63"/>
      <c r="W52" s="64"/>
      <c r="X52" s="63"/>
      <c r="Y52" s="64"/>
      <c r="Z52" s="60" t="str">
        <f t="shared" si="3"/>
        <v/>
      </c>
      <c r="AA52" s="66"/>
    </row>
    <row r="53" spans="2:27">
      <c r="B53" s="239"/>
      <c r="C53" s="16"/>
      <c r="D53" s="55"/>
      <c r="E53" s="55"/>
      <c r="F53" s="117"/>
      <c r="G53" s="48"/>
      <c r="H53" s="48"/>
      <c r="I53" s="48"/>
      <c r="J53" s="48"/>
      <c r="K53" s="48"/>
      <c r="L53" s="48"/>
      <c r="M53" s="48"/>
      <c r="N53" s="63"/>
      <c r="O53" s="64"/>
      <c r="P53" s="63"/>
      <c r="Q53" s="64"/>
      <c r="R53" s="63"/>
      <c r="S53" s="64"/>
      <c r="T53" s="63"/>
      <c r="U53" s="64"/>
      <c r="V53" s="63"/>
      <c r="W53" s="64"/>
      <c r="X53" s="63"/>
      <c r="Y53" s="64"/>
      <c r="Z53" s="60" t="str">
        <f t="shared" si="3"/>
        <v/>
      </c>
      <c r="AA53" s="66"/>
    </row>
    <row r="54" spans="2:27">
      <c r="B54" s="239"/>
      <c r="C54" s="16"/>
      <c r="D54" s="55"/>
      <c r="E54" s="55"/>
      <c r="F54" s="117"/>
      <c r="G54" s="48"/>
      <c r="H54" s="48"/>
      <c r="I54" s="48"/>
      <c r="J54" s="48"/>
      <c r="K54" s="48"/>
      <c r="L54" s="48"/>
      <c r="M54" s="48"/>
      <c r="N54" s="63"/>
      <c r="O54" s="64"/>
      <c r="P54" s="63"/>
      <c r="Q54" s="64"/>
      <c r="R54" s="63"/>
      <c r="S54" s="64"/>
      <c r="T54" s="63"/>
      <c r="U54" s="64"/>
      <c r="V54" s="63"/>
      <c r="W54" s="64"/>
      <c r="X54" s="63"/>
      <c r="Y54" s="64"/>
      <c r="Z54" s="60" t="str">
        <f t="shared" si="3"/>
        <v/>
      </c>
      <c r="AA54" s="66"/>
    </row>
    <row r="55" spans="2:27">
      <c r="B55" s="239"/>
      <c r="C55" s="16"/>
      <c r="D55" s="55"/>
      <c r="E55" s="55"/>
      <c r="F55" s="117"/>
      <c r="G55" s="48"/>
      <c r="H55" s="48"/>
      <c r="I55" s="48"/>
      <c r="J55" s="48"/>
      <c r="K55" s="48"/>
      <c r="L55" s="48"/>
      <c r="M55" s="48"/>
      <c r="N55" s="63"/>
      <c r="O55" s="64"/>
      <c r="P55" s="63"/>
      <c r="Q55" s="64"/>
      <c r="R55" s="63"/>
      <c r="S55" s="64"/>
      <c r="T55" s="63"/>
      <c r="U55" s="64"/>
      <c r="V55" s="63"/>
      <c r="W55" s="64"/>
      <c r="X55" s="63"/>
      <c r="Y55" s="64"/>
      <c r="Z55" s="60" t="str">
        <f t="shared" si="3"/>
        <v/>
      </c>
      <c r="AA55" s="66"/>
    </row>
    <row r="56" spans="2:27">
      <c r="B56" s="239"/>
      <c r="C56" s="16"/>
      <c r="D56" s="55"/>
      <c r="E56" s="55"/>
      <c r="F56" s="117"/>
      <c r="G56" s="48"/>
      <c r="H56" s="48"/>
      <c r="I56" s="48"/>
      <c r="J56" s="48"/>
      <c r="K56" s="48"/>
      <c r="L56" s="48"/>
      <c r="M56" s="48"/>
      <c r="N56" s="63"/>
      <c r="O56" s="64"/>
      <c r="P56" s="63"/>
      <c r="Q56" s="64"/>
      <c r="R56" s="63"/>
      <c r="S56" s="64"/>
      <c r="T56" s="63"/>
      <c r="U56" s="64"/>
      <c r="V56" s="63"/>
      <c r="W56" s="64"/>
      <c r="X56" s="63"/>
      <c r="Y56" s="64"/>
      <c r="Z56" s="60" t="str">
        <f t="shared" si="3"/>
        <v/>
      </c>
      <c r="AA56" s="66"/>
    </row>
    <row r="57" spans="2:27">
      <c r="B57" s="240"/>
      <c r="C57" s="16"/>
      <c r="D57" s="55"/>
      <c r="E57" s="55"/>
      <c r="F57" s="117"/>
      <c r="G57" s="48"/>
      <c r="H57" s="48"/>
      <c r="I57" s="48"/>
      <c r="J57" s="48"/>
      <c r="K57" s="48"/>
      <c r="L57" s="48"/>
      <c r="M57" s="48"/>
      <c r="N57" s="63"/>
      <c r="O57" s="64"/>
      <c r="P57" s="63"/>
      <c r="Q57" s="64"/>
      <c r="R57" s="63"/>
      <c r="S57" s="64"/>
      <c r="T57" s="63"/>
      <c r="U57" s="64"/>
      <c r="V57" s="63"/>
      <c r="W57" s="64"/>
      <c r="X57" s="63"/>
      <c r="Y57" s="64"/>
      <c r="Z57" s="60" t="str">
        <f t="shared" si="3"/>
        <v/>
      </c>
      <c r="AA57" s="66"/>
    </row>
    <row r="58" spans="2:27" ht="22.9" customHeight="1">
      <c r="B58" s="235" t="s">
        <v>309</v>
      </c>
      <c r="C58" s="236"/>
      <c r="D58" s="236"/>
      <c r="E58" s="236"/>
      <c r="F58" s="236"/>
      <c r="G58" s="236"/>
      <c r="H58" s="236"/>
      <c r="I58" s="236"/>
      <c r="J58" s="236"/>
      <c r="K58" s="236"/>
      <c r="L58" s="236"/>
      <c r="M58" s="237"/>
      <c r="N58" s="60">
        <f t="shared" ref="N58:AA58" si="4">SUM(N49:N57)</f>
        <v>0</v>
      </c>
      <c r="O58" s="65">
        <f t="shared" si="4"/>
        <v>0</v>
      </c>
      <c r="P58" s="60">
        <f t="shared" si="4"/>
        <v>0</v>
      </c>
      <c r="Q58" s="65">
        <f t="shared" si="4"/>
        <v>0</v>
      </c>
      <c r="R58" s="60">
        <f t="shared" si="4"/>
        <v>0</v>
      </c>
      <c r="S58" s="65">
        <f t="shared" si="4"/>
        <v>0</v>
      </c>
      <c r="T58" s="60">
        <f t="shared" si="4"/>
        <v>0</v>
      </c>
      <c r="U58" s="65">
        <f t="shared" si="4"/>
        <v>0</v>
      </c>
      <c r="V58" s="60">
        <f t="shared" si="4"/>
        <v>0</v>
      </c>
      <c r="W58" s="65">
        <f t="shared" si="4"/>
        <v>0</v>
      </c>
      <c r="X58" s="60">
        <f t="shared" si="4"/>
        <v>0</v>
      </c>
      <c r="Y58" s="65">
        <f t="shared" si="4"/>
        <v>0</v>
      </c>
      <c r="Z58" s="60">
        <f t="shared" si="4"/>
        <v>0</v>
      </c>
      <c r="AA58" s="65">
        <f t="shared" si="4"/>
        <v>0</v>
      </c>
    </row>
    <row r="59" spans="2:27" s="6" customFormat="1" ht="15" customHeight="1">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ht="28.5">
      <c r="B60" s="241" t="s">
        <v>400</v>
      </c>
      <c r="C60" s="16" t="s">
        <v>420</v>
      </c>
      <c r="D60" s="251"/>
      <c r="E60" s="252"/>
      <c r="F60" s="252"/>
      <c r="G60" s="252"/>
      <c r="H60" s="252"/>
      <c r="I60" s="252"/>
      <c r="J60" s="252"/>
      <c r="K60" s="252"/>
      <c r="L60" s="252"/>
      <c r="M60" s="253"/>
      <c r="N60" s="56"/>
      <c r="O60" s="147">
        <v>25.016830030936845</v>
      </c>
      <c r="P60" s="56"/>
      <c r="Q60" s="56"/>
      <c r="R60" s="56"/>
      <c r="S60" s="56"/>
      <c r="T60" s="56"/>
      <c r="U60" s="56"/>
      <c r="V60" s="56"/>
      <c r="W60" s="56"/>
      <c r="X60" s="56"/>
      <c r="Y60" s="56"/>
      <c r="Z60" s="69"/>
      <c r="AA60" s="66">
        <f t="shared" ref="AA60:AA67" si="5">O60</f>
        <v>25.016830030936845</v>
      </c>
    </row>
    <row r="61" spans="2:27" ht="28.5">
      <c r="B61" s="242"/>
      <c r="C61" s="16" t="s">
        <v>262</v>
      </c>
      <c r="D61" s="254"/>
      <c r="E61" s="255"/>
      <c r="F61" s="255"/>
      <c r="G61" s="255"/>
      <c r="H61" s="255"/>
      <c r="I61" s="255"/>
      <c r="J61" s="255"/>
      <c r="K61" s="255"/>
      <c r="L61" s="255"/>
      <c r="M61" s="256"/>
      <c r="N61" s="56"/>
      <c r="O61" s="147">
        <v>73.643029063559268</v>
      </c>
      <c r="P61" s="56"/>
      <c r="Q61" s="56"/>
      <c r="R61" s="56"/>
      <c r="S61" s="56"/>
      <c r="T61" s="56"/>
      <c r="U61" s="56"/>
      <c r="V61" s="56"/>
      <c r="W61" s="56"/>
      <c r="X61" s="56"/>
      <c r="Y61" s="56"/>
      <c r="Z61" s="69"/>
      <c r="AA61" s="66">
        <f t="shared" si="5"/>
        <v>73.643029063559268</v>
      </c>
    </row>
    <row r="62" spans="2:27" ht="28.5">
      <c r="B62" s="242"/>
      <c r="C62" s="16" t="s">
        <v>425</v>
      </c>
      <c r="D62" s="254"/>
      <c r="E62" s="255"/>
      <c r="F62" s="255"/>
      <c r="G62" s="255"/>
      <c r="H62" s="255"/>
      <c r="I62" s="255"/>
      <c r="J62" s="255"/>
      <c r="K62" s="255"/>
      <c r="L62" s="255"/>
      <c r="M62" s="256"/>
      <c r="N62" s="56"/>
      <c r="O62" s="147">
        <v>1.8392174907219101</v>
      </c>
      <c r="P62" s="56"/>
      <c r="Q62" s="56"/>
      <c r="R62" s="56"/>
      <c r="S62" s="56"/>
      <c r="T62" s="56"/>
      <c r="U62" s="56"/>
      <c r="V62" s="56"/>
      <c r="W62" s="56"/>
      <c r="X62" s="56"/>
      <c r="Y62" s="56"/>
      <c r="Z62" s="69"/>
      <c r="AA62" s="66">
        <f t="shared" si="5"/>
        <v>1.8392174907219101</v>
      </c>
    </row>
    <row r="63" spans="2:27" ht="28.5">
      <c r="B63" s="242"/>
      <c r="C63" s="16" t="s">
        <v>416</v>
      </c>
      <c r="D63" s="254"/>
      <c r="E63" s="255"/>
      <c r="F63" s="255"/>
      <c r="G63" s="255"/>
      <c r="H63" s="255"/>
      <c r="I63" s="255"/>
      <c r="J63" s="255"/>
      <c r="K63" s="255"/>
      <c r="L63" s="255"/>
      <c r="M63" s="256"/>
      <c r="N63" s="56"/>
      <c r="O63" s="147">
        <v>3.9219754166542402</v>
      </c>
      <c r="P63" s="56"/>
      <c r="Q63" s="56"/>
      <c r="R63" s="56"/>
      <c r="S63" s="56"/>
      <c r="T63" s="56"/>
      <c r="U63" s="56"/>
      <c r="V63" s="56"/>
      <c r="W63" s="56"/>
      <c r="X63" s="56"/>
      <c r="Y63" s="56"/>
      <c r="Z63" s="69"/>
      <c r="AA63" s="66">
        <f t="shared" si="5"/>
        <v>3.9219754166542402</v>
      </c>
    </row>
    <row r="64" spans="2:27">
      <c r="B64" s="242"/>
      <c r="C64" s="16" t="s">
        <v>421</v>
      </c>
      <c r="D64" s="254"/>
      <c r="E64" s="255"/>
      <c r="F64" s="255"/>
      <c r="G64" s="255"/>
      <c r="H64" s="255"/>
      <c r="I64" s="255"/>
      <c r="J64" s="255"/>
      <c r="K64" s="255"/>
      <c r="L64" s="255"/>
      <c r="M64" s="256"/>
      <c r="N64" s="56"/>
      <c r="O64" s="156">
        <v>1166.403601</v>
      </c>
      <c r="P64" s="56"/>
      <c r="Q64" s="56"/>
      <c r="R64" s="56"/>
      <c r="S64" s="56"/>
      <c r="T64" s="56"/>
      <c r="U64" s="56"/>
      <c r="V64" s="56"/>
      <c r="W64" s="56"/>
      <c r="X64" s="56"/>
      <c r="Y64" s="56"/>
      <c r="Z64" s="69"/>
      <c r="AA64" s="66">
        <f t="shared" si="5"/>
        <v>1166.403601</v>
      </c>
    </row>
    <row r="65" spans="2:27">
      <c r="B65" s="242"/>
      <c r="C65" s="16" t="s">
        <v>424</v>
      </c>
      <c r="D65" s="254"/>
      <c r="E65" s="255"/>
      <c r="F65" s="255"/>
      <c r="G65" s="255"/>
      <c r="H65" s="255"/>
      <c r="I65" s="255"/>
      <c r="J65" s="255"/>
      <c r="K65" s="255"/>
      <c r="L65" s="255"/>
      <c r="M65" s="256"/>
      <c r="N65" s="56"/>
      <c r="O65" s="147">
        <v>36.019108000000003</v>
      </c>
      <c r="P65" s="56"/>
      <c r="Q65" s="56"/>
      <c r="R65" s="56"/>
      <c r="S65" s="56"/>
      <c r="T65" s="56"/>
      <c r="U65" s="56"/>
      <c r="V65" s="56"/>
      <c r="W65" s="56"/>
      <c r="X65" s="56"/>
      <c r="Y65" s="56"/>
      <c r="Z65" s="69"/>
      <c r="AA65" s="66">
        <f t="shared" si="5"/>
        <v>36.019108000000003</v>
      </c>
    </row>
    <row r="66" spans="2:27" ht="28.5">
      <c r="B66" s="242"/>
      <c r="C66" s="16" t="s">
        <v>423</v>
      </c>
      <c r="D66" s="254"/>
      <c r="E66" s="255"/>
      <c r="F66" s="255"/>
      <c r="G66" s="255"/>
      <c r="H66" s="255"/>
      <c r="I66" s="255"/>
      <c r="J66" s="255"/>
      <c r="K66" s="255"/>
      <c r="L66" s="255"/>
      <c r="M66" s="256"/>
      <c r="N66" s="56"/>
      <c r="O66" s="147">
        <v>0</v>
      </c>
      <c r="P66" s="56"/>
      <c r="Q66" s="56"/>
      <c r="R66" s="56"/>
      <c r="S66" s="56"/>
      <c r="T66" s="56"/>
      <c r="U66" s="56"/>
      <c r="V66" s="56"/>
      <c r="W66" s="56"/>
      <c r="X66" s="56"/>
      <c r="Y66" s="56"/>
      <c r="Z66" s="69"/>
      <c r="AA66" s="66">
        <f t="shared" si="5"/>
        <v>0</v>
      </c>
    </row>
    <row r="67" spans="2:27">
      <c r="B67" s="242"/>
      <c r="C67" s="16" t="s">
        <v>269</v>
      </c>
      <c r="D67" s="254"/>
      <c r="E67" s="255"/>
      <c r="F67" s="255"/>
      <c r="G67" s="255"/>
      <c r="H67" s="255"/>
      <c r="I67" s="255"/>
      <c r="J67" s="255"/>
      <c r="K67" s="255"/>
      <c r="L67" s="255"/>
      <c r="M67" s="256"/>
      <c r="N67" s="56"/>
      <c r="O67" s="147"/>
      <c r="P67" s="56"/>
      <c r="Q67" s="56"/>
      <c r="R67" s="56"/>
      <c r="S67" s="56"/>
      <c r="T67" s="56"/>
      <c r="U67" s="56"/>
      <c r="V67" s="56"/>
      <c r="W67" s="56"/>
      <c r="X67" s="56"/>
      <c r="Y67" s="56"/>
      <c r="Z67" s="69"/>
      <c r="AA67" s="66">
        <f t="shared" si="5"/>
        <v>0</v>
      </c>
    </row>
    <row r="68" spans="2:27">
      <c r="B68" s="242"/>
      <c r="C68" s="16"/>
      <c r="D68" s="254"/>
      <c r="E68" s="255"/>
      <c r="F68" s="255"/>
      <c r="G68" s="255"/>
      <c r="H68" s="255"/>
      <c r="I68" s="255"/>
      <c r="J68" s="255"/>
      <c r="K68" s="255"/>
      <c r="L68" s="255"/>
      <c r="M68" s="256"/>
      <c r="N68" s="56"/>
      <c r="O68" s="64"/>
      <c r="P68" s="56"/>
      <c r="Q68" s="56"/>
      <c r="R68" s="56"/>
      <c r="S68" s="56"/>
      <c r="T68" s="56"/>
      <c r="U68" s="56"/>
      <c r="V68" s="56"/>
      <c r="W68" s="56"/>
      <c r="X68" s="56"/>
      <c r="Y68" s="56"/>
      <c r="Z68" s="69"/>
      <c r="AA68" s="66"/>
    </row>
    <row r="69" spans="2:27">
      <c r="B69" s="242"/>
      <c r="C69" s="16"/>
      <c r="D69" s="254"/>
      <c r="E69" s="255"/>
      <c r="F69" s="255"/>
      <c r="G69" s="255"/>
      <c r="H69" s="255"/>
      <c r="I69" s="255"/>
      <c r="J69" s="255"/>
      <c r="K69" s="255"/>
      <c r="L69" s="255"/>
      <c r="M69" s="256"/>
      <c r="N69" s="56"/>
      <c r="O69" s="64"/>
      <c r="P69" s="56"/>
      <c r="Q69" s="56"/>
      <c r="R69" s="56"/>
      <c r="S69" s="56"/>
      <c r="T69" s="56"/>
      <c r="U69" s="56"/>
      <c r="V69" s="56"/>
      <c r="W69" s="56"/>
      <c r="X69" s="56"/>
      <c r="Y69" s="56"/>
      <c r="Z69" s="69"/>
      <c r="AA69" s="66"/>
    </row>
    <row r="70" spans="2:27">
      <c r="B70" s="242"/>
      <c r="C70" s="16"/>
      <c r="D70" s="254"/>
      <c r="E70" s="255"/>
      <c r="F70" s="255"/>
      <c r="G70" s="255"/>
      <c r="H70" s="255"/>
      <c r="I70" s="255"/>
      <c r="J70" s="255"/>
      <c r="K70" s="255"/>
      <c r="L70" s="255"/>
      <c r="M70" s="256"/>
      <c r="N70" s="56"/>
      <c r="O70" s="64"/>
      <c r="P70" s="56"/>
      <c r="Q70" s="56"/>
      <c r="R70" s="56"/>
      <c r="S70" s="56"/>
      <c r="T70" s="56"/>
      <c r="U70" s="56"/>
      <c r="V70" s="56"/>
      <c r="W70" s="56"/>
      <c r="X70" s="56"/>
      <c r="Y70" s="56"/>
      <c r="Z70" s="69"/>
      <c r="AA70" s="66"/>
    </row>
    <row r="71" spans="2:27">
      <c r="B71" s="242"/>
      <c r="C71" s="16"/>
      <c r="D71" s="254"/>
      <c r="E71" s="255"/>
      <c r="F71" s="255"/>
      <c r="G71" s="255"/>
      <c r="H71" s="255"/>
      <c r="I71" s="255"/>
      <c r="J71" s="255"/>
      <c r="K71" s="255"/>
      <c r="L71" s="255"/>
      <c r="M71" s="256"/>
      <c r="N71" s="56"/>
      <c r="O71" s="64"/>
      <c r="P71" s="56"/>
      <c r="Q71" s="56"/>
      <c r="R71" s="56"/>
      <c r="S71" s="56"/>
      <c r="T71" s="56"/>
      <c r="U71" s="56"/>
      <c r="V71" s="56"/>
      <c r="W71" s="56"/>
      <c r="X71" s="56"/>
      <c r="Y71" s="56"/>
      <c r="Z71" s="69"/>
      <c r="AA71" s="66"/>
    </row>
    <row r="72" spans="2:27">
      <c r="B72" s="242"/>
      <c r="C72" s="16"/>
      <c r="D72" s="254"/>
      <c r="E72" s="255"/>
      <c r="F72" s="255"/>
      <c r="G72" s="255"/>
      <c r="H72" s="255"/>
      <c r="I72" s="255"/>
      <c r="J72" s="255"/>
      <c r="K72" s="255"/>
      <c r="L72" s="255"/>
      <c r="M72" s="256"/>
      <c r="N72" s="56"/>
      <c r="O72" s="64"/>
      <c r="P72" s="56"/>
      <c r="Q72" s="56"/>
      <c r="R72" s="56"/>
      <c r="S72" s="56"/>
      <c r="T72" s="56"/>
      <c r="U72" s="56"/>
      <c r="V72" s="56"/>
      <c r="W72" s="56"/>
      <c r="X72" s="56"/>
      <c r="Y72" s="56"/>
      <c r="Z72" s="69"/>
      <c r="AA72" s="66"/>
    </row>
    <row r="73" spans="2:27">
      <c r="B73" s="242"/>
      <c r="C73" s="16"/>
      <c r="D73" s="254"/>
      <c r="E73" s="255"/>
      <c r="F73" s="255"/>
      <c r="G73" s="255"/>
      <c r="H73" s="255"/>
      <c r="I73" s="255"/>
      <c r="J73" s="255"/>
      <c r="K73" s="255"/>
      <c r="L73" s="255"/>
      <c r="M73" s="256"/>
      <c r="N73" s="56"/>
      <c r="O73" s="64"/>
      <c r="P73" s="56"/>
      <c r="Q73" s="56"/>
      <c r="R73" s="56"/>
      <c r="S73" s="56"/>
      <c r="T73" s="56"/>
      <c r="U73" s="56"/>
      <c r="V73" s="56"/>
      <c r="W73" s="56"/>
      <c r="X73" s="56"/>
      <c r="Y73" s="56"/>
      <c r="Z73" s="69"/>
      <c r="AA73" s="66"/>
    </row>
    <row r="74" spans="2:27">
      <c r="B74" s="242"/>
      <c r="C74" s="16"/>
      <c r="D74" s="254"/>
      <c r="E74" s="255"/>
      <c r="F74" s="255"/>
      <c r="G74" s="255"/>
      <c r="H74" s="255"/>
      <c r="I74" s="255"/>
      <c r="J74" s="255"/>
      <c r="K74" s="255"/>
      <c r="L74" s="255"/>
      <c r="M74" s="256"/>
      <c r="N74" s="56"/>
      <c r="O74" s="64"/>
      <c r="P74" s="56"/>
      <c r="Q74" s="56"/>
      <c r="R74" s="56"/>
      <c r="S74" s="56"/>
      <c r="T74" s="56"/>
      <c r="U74" s="56"/>
      <c r="V74" s="56"/>
      <c r="W74" s="56"/>
      <c r="X74" s="56"/>
      <c r="Y74" s="56"/>
      <c r="Z74" s="69"/>
      <c r="AA74" s="66"/>
    </row>
    <row r="75" spans="2:27">
      <c r="B75" s="243"/>
      <c r="C75" s="16"/>
      <c r="D75" s="257"/>
      <c r="E75" s="258"/>
      <c r="F75" s="258"/>
      <c r="G75" s="258"/>
      <c r="H75" s="258"/>
      <c r="I75" s="258"/>
      <c r="J75" s="258"/>
      <c r="K75" s="258"/>
      <c r="L75" s="258"/>
      <c r="M75" s="259"/>
      <c r="N75" s="56"/>
      <c r="O75" s="64"/>
      <c r="P75" s="56"/>
      <c r="Q75" s="56"/>
      <c r="R75" s="56"/>
      <c r="S75" s="56"/>
      <c r="T75" s="56"/>
      <c r="U75" s="56"/>
      <c r="V75" s="56"/>
      <c r="W75" s="56"/>
      <c r="X75" s="56"/>
      <c r="Y75" s="56"/>
      <c r="Z75" s="69"/>
      <c r="AA75" s="66"/>
    </row>
    <row r="76" spans="2:27" ht="22.9" customHeight="1">
      <c r="B76" s="244" t="s">
        <v>401</v>
      </c>
      <c r="C76" s="245"/>
      <c r="D76" s="245"/>
      <c r="E76" s="245"/>
      <c r="F76" s="245"/>
      <c r="G76" s="245"/>
      <c r="H76" s="245"/>
      <c r="I76" s="245"/>
      <c r="J76" s="245"/>
      <c r="K76" s="245"/>
      <c r="L76" s="245"/>
      <c r="M76" s="246"/>
      <c r="N76" s="60">
        <f>SUM(N60:N75)</f>
        <v>0</v>
      </c>
      <c r="O76" s="65">
        <f>SUM(O60:O75)</f>
        <v>1306.8437610018723</v>
      </c>
      <c r="P76" s="56"/>
      <c r="Q76" s="56"/>
      <c r="R76" s="56"/>
      <c r="S76" s="56"/>
      <c r="T76" s="56"/>
      <c r="U76" s="56"/>
      <c r="V76" s="56"/>
      <c r="W76" s="56"/>
      <c r="X76" s="56"/>
      <c r="Y76" s="56"/>
      <c r="Z76" s="21">
        <f>SUM(Z60:Z75)</f>
        <v>0</v>
      </c>
      <c r="AA76" s="65">
        <f>SUM(AA60:AA75)</f>
        <v>1306.8437610018723</v>
      </c>
    </row>
    <row r="77" spans="2:27" ht="22.9" customHeight="1">
      <c r="B77" s="133"/>
      <c r="C77" s="133"/>
      <c r="D77" s="133"/>
      <c r="E77" s="133"/>
      <c r="F77" s="133"/>
      <c r="G77" s="133"/>
      <c r="H77" s="133"/>
      <c r="I77" s="133"/>
      <c r="J77" s="133"/>
      <c r="K77" s="133"/>
      <c r="L77" s="133"/>
      <c r="M77" s="133"/>
      <c r="N77" s="50"/>
      <c r="O77" s="50"/>
      <c r="P77" s="50"/>
      <c r="Q77" s="50"/>
      <c r="R77" s="50"/>
      <c r="S77" s="50"/>
      <c r="T77" s="50"/>
      <c r="U77" s="50"/>
      <c r="V77" s="50"/>
      <c r="W77" s="50"/>
      <c r="X77" s="50"/>
      <c r="Y77" s="50"/>
      <c r="Z77" s="50"/>
      <c r="AA77" s="50"/>
    </row>
    <row r="78" spans="2:27" ht="22.9" customHeight="1">
      <c r="B78" s="244" t="s">
        <v>336</v>
      </c>
      <c r="C78" s="245"/>
      <c r="D78" s="245"/>
      <c r="E78" s="245"/>
      <c r="F78" s="245"/>
      <c r="G78" s="245"/>
      <c r="H78" s="245"/>
      <c r="I78" s="245"/>
      <c r="J78" s="245"/>
      <c r="K78" s="245"/>
      <c r="L78" s="245"/>
      <c r="M78" s="246"/>
      <c r="N78" s="22"/>
      <c r="O78" s="64"/>
      <c r="P78" s="22"/>
      <c r="Q78" s="64"/>
      <c r="R78" s="22"/>
      <c r="S78" s="64"/>
      <c r="T78" s="22"/>
      <c r="U78" s="64"/>
      <c r="V78" s="22"/>
      <c r="W78" s="64"/>
      <c r="X78" s="22"/>
      <c r="Y78" s="64"/>
      <c r="Z78" s="21">
        <f>SUM(N78,P78,R78,T78,V78,X78)</f>
        <v>0</v>
      </c>
      <c r="AA78" s="22"/>
    </row>
    <row r="79" spans="2:27" s="24" customFormat="1">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c r="B80" s="222" t="s">
        <v>310</v>
      </c>
      <c r="C80" s="223"/>
      <c r="D80" s="223"/>
      <c r="E80" s="223"/>
      <c r="F80" s="223"/>
      <c r="G80" s="223"/>
      <c r="H80" s="223"/>
      <c r="I80" s="223"/>
      <c r="J80" s="223"/>
      <c r="K80" s="223"/>
      <c r="L80" s="223"/>
      <c r="M80" s="224"/>
      <c r="N80" s="60">
        <f>N78+N58+N47</f>
        <v>0</v>
      </c>
      <c r="O80" s="65">
        <f>O78+O76+O47+O58</f>
        <v>1306.8437610018723</v>
      </c>
      <c r="P80" s="60">
        <f>P78+P58+P47</f>
        <v>232600.22</v>
      </c>
      <c r="Q80" s="65">
        <f>Q78+Q47+Q58</f>
        <v>530.21521825236505</v>
      </c>
      <c r="R80" s="60">
        <f>R78+R58+R47</f>
        <v>204674.77</v>
      </c>
      <c r="S80" s="65">
        <f>S78+S47+S58</f>
        <v>539.64825196538459</v>
      </c>
      <c r="T80" s="60">
        <f>T78+T58+T47</f>
        <v>471270.19400000002</v>
      </c>
      <c r="U80" s="65">
        <f>U78+U47+U58</f>
        <v>1304.1794489653846</v>
      </c>
      <c r="V80" s="60">
        <f>V78+V58+V47</f>
        <v>455242.89382</v>
      </c>
      <c r="W80" s="65">
        <f>W78+W47+W58</f>
        <v>1323.4307495579758</v>
      </c>
      <c r="X80" s="60">
        <f>X78+X58+X47</f>
        <v>450858.94781641819</v>
      </c>
      <c r="Y80" s="65">
        <f>Y78+Y47+Y58</f>
        <v>1315.5291155579757</v>
      </c>
      <c r="Z80" s="60">
        <f>Z78+Z58+Z47</f>
        <v>1814647.0256364183</v>
      </c>
      <c r="AA80" s="58">
        <f>AA78+AA76+AA47+AA58</f>
        <v>6319.8465453009576</v>
      </c>
    </row>
    <row r="82" spans="2:25" ht="23.45" customHeight="1">
      <c r="B82" s="222" t="s">
        <v>354</v>
      </c>
      <c r="C82" s="223"/>
      <c r="D82" s="223"/>
      <c r="E82" s="223"/>
      <c r="F82" s="223"/>
      <c r="G82" s="223"/>
      <c r="H82" s="223"/>
      <c r="I82" s="223"/>
      <c r="J82" s="223"/>
      <c r="K82" s="223"/>
      <c r="L82" s="223"/>
      <c r="M82" s="224"/>
      <c r="O82" s="70" t="str">
        <f>IF($AA$80=0,"",IF((O80-O78)/$AA$80&gt;0.083,"True","False"))</f>
        <v>True</v>
      </c>
      <c r="Q82" s="70" t="str">
        <f>IF($AA$80=0,"",IF((Q80-Q78)/$AA$80&gt;0.083,"True","False"))</f>
        <v>True</v>
      </c>
      <c r="S82" s="70" t="str">
        <f>IF($AA$80=0,"",IF((S80-S78)/$AA$80&gt;0.083,"True","False"))</f>
        <v>True</v>
      </c>
      <c r="U82" s="70" t="str">
        <f>IF($AA$80=0,"",IF((U80-U78)/$AA$80&gt;0.083,"True","False"))</f>
        <v>True</v>
      </c>
      <c r="W82" s="70" t="str">
        <f>IF($AA$80=0,"",IF((W80-W78)/$AA$80&gt;0.083,"True","False"))</f>
        <v>True</v>
      </c>
      <c r="Y82" s="70" t="str">
        <f>IF($AA$80=0,"",IF((Y80-Y78)/$AA$80&gt;0.083,"True","False"))</f>
        <v>True</v>
      </c>
    </row>
    <row r="101" spans="2:7">
      <c r="B101" s="1" t="s">
        <v>20</v>
      </c>
      <c r="C101"/>
      <c r="D101" s="1" t="s">
        <v>22</v>
      </c>
      <c r="E101"/>
      <c r="F101"/>
      <c r="G101"/>
    </row>
    <row r="102" spans="2:7">
      <c r="B102" t="s">
        <v>296</v>
      </c>
      <c r="C102"/>
      <c r="D102" t="s">
        <v>23</v>
      </c>
      <c r="E102"/>
      <c r="F102"/>
      <c r="G102"/>
    </row>
    <row r="103" spans="2:7">
      <c r="B103" t="s">
        <v>297</v>
      </c>
      <c r="C103"/>
      <c r="D103" t="s">
        <v>24</v>
      </c>
      <c r="E103"/>
      <c r="F103"/>
      <c r="G103"/>
    </row>
    <row r="104" spans="2:7">
      <c r="B104"/>
      <c r="C104"/>
      <c r="D104" t="s">
        <v>298</v>
      </c>
      <c r="E104"/>
      <c r="F104"/>
      <c r="G104"/>
    </row>
    <row r="105" spans="2:7">
      <c r="B105" s="1" t="s">
        <v>426</v>
      </c>
      <c r="C105"/>
      <c r="D105"/>
      <c r="E105"/>
      <c r="F105"/>
      <c r="G105"/>
    </row>
    <row r="106" spans="2:7">
      <c r="B106" s="123" t="s">
        <v>427</v>
      </c>
      <c r="D106" s="124"/>
    </row>
    <row r="107" spans="2:7">
      <c r="B107" s="123" t="s">
        <v>269</v>
      </c>
      <c r="D107" s="124"/>
    </row>
    <row r="108" spans="2:7">
      <c r="B108" s="123" t="s">
        <v>263</v>
      </c>
      <c r="D108" s="124"/>
    </row>
    <row r="109" spans="2:7">
      <c r="B109" s="123" t="s">
        <v>262</v>
      </c>
      <c r="D109" s="124"/>
    </row>
    <row r="110" spans="2:7">
      <c r="B110" s="123" t="s">
        <v>424</v>
      </c>
      <c r="D110" s="124"/>
    </row>
    <row r="111" spans="2:7">
      <c r="B111" s="123" t="s">
        <v>438</v>
      </c>
      <c r="D111" s="124"/>
    </row>
    <row r="112" spans="2:7">
      <c r="B112" s="123" t="s">
        <v>271</v>
      </c>
      <c r="D112" s="124"/>
    </row>
    <row r="113" spans="2:4">
      <c r="B113" s="123" t="s">
        <v>420</v>
      </c>
      <c r="D113" s="124"/>
    </row>
    <row r="114" spans="2:4">
      <c r="B114" s="123" t="s">
        <v>423</v>
      </c>
      <c r="D114" s="124"/>
    </row>
    <row r="115" spans="2:4">
      <c r="B115" s="123" t="s">
        <v>416</v>
      </c>
      <c r="D115" s="124"/>
    </row>
    <row r="116" spans="2:4">
      <c r="B116" s="123" t="s">
        <v>437</v>
      </c>
      <c r="D116" s="124"/>
    </row>
    <row r="117" spans="2:4">
      <c r="B117" s="123" t="s">
        <v>112</v>
      </c>
      <c r="D117" s="124"/>
    </row>
    <row r="118" spans="2:4">
      <c r="B118" s="123" t="s">
        <v>439</v>
      </c>
      <c r="D118" s="124"/>
    </row>
    <row r="119" spans="2:4">
      <c r="B119" s="123" t="s">
        <v>428</v>
      </c>
      <c r="D119" s="124"/>
    </row>
    <row r="120" spans="2:4">
      <c r="B120" s="123" t="s">
        <v>422</v>
      </c>
      <c r="D120" s="124"/>
    </row>
    <row r="121" spans="2:4">
      <c r="B121" s="123" t="s">
        <v>425</v>
      </c>
      <c r="D121" s="124"/>
    </row>
    <row r="122" spans="2:4">
      <c r="B122" s="123" t="s">
        <v>421</v>
      </c>
      <c r="D122" s="124"/>
    </row>
    <row r="123" spans="2:4">
      <c r="D123" s="6"/>
    </row>
    <row r="124" spans="2:4">
      <c r="D124" s="6"/>
    </row>
    <row r="125" spans="2:4">
      <c r="D125" s="6"/>
    </row>
    <row r="126" spans="2:4">
      <c r="B126" s="81" t="s">
        <v>417</v>
      </c>
      <c r="D126" s="6"/>
    </row>
    <row r="127" spans="2:4">
      <c r="B127" s="9" t="s">
        <v>415</v>
      </c>
      <c r="D127" s="125"/>
    </row>
    <row r="128" spans="2:4">
      <c r="B128" s="9" t="s">
        <v>418</v>
      </c>
      <c r="D128" s="124"/>
    </row>
    <row r="129" spans="2:4">
      <c r="B129" s="9" t="s">
        <v>450</v>
      </c>
      <c r="D129" s="124"/>
    </row>
    <row r="130" spans="2:4">
      <c r="B130" s="9" t="s">
        <v>266</v>
      </c>
      <c r="D130" s="124"/>
    </row>
    <row r="131" spans="2:4">
      <c r="B131" s="9" t="s">
        <v>295</v>
      </c>
      <c r="D131" s="124"/>
    </row>
    <row r="132" spans="2:4">
      <c r="B132" s="9" t="s">
        <v>428</v>
      </c>
      <c r="D132" s="124"/>
    </row>
    <row r="133" spans="2:4">
      <c r="B133" s="9" t="s">
        <v>419</v>
      </c>
      <c r="D133" s="124"/>
    </row>
    <row r="134" spans="2:4">
      <c r="B134" s="9" t="s">
        <v>448</v>
      </c>
      <c r="D134" s="7"/>
    </row>
    <row r="135" spans="2:4">
      <c r="B135" s="9" t="s">
        <v>449</v>
      </c>
      <c r="D135" s="124"/>
    </row>
    <row r="136" spans="2:4">
      <c r="B136" s="9" t="s">
        <v>429</v>
      </c>
      <c r="D136" s="124"/>
    </row>
    <row r="137" spans="2:4">
      <c r="B137" s="9" t="s">
        <v>264</v>
      </c>
      <c r="D137" s="124"/>
    </row>
    <row r="138" spans="2:4">
      <c r="B138" s="3" t="s">
        <v>572</v>
      </c>
      <c r="D138" s="124"/>
    </row>
  </sheetData>
  <sheetProtection password="F265" sheet="1" objects="1" scenarios="1" formatCells="0" insertColumns="0" insertRows="0" insertHyperlinks="0" deleteColumns="0" deleteRows="0" sort="0" autoFilter="0"/>
  <dataConsolidate/>
  <mergeCells count="40">
    <mergeCell ref="B2:E2"/>
    <mergeCell ref="B3:L3"/>
    <mergeCell ref="C4:L4"/>
    <mergeCell ref="M4:V4"/>
    <mergeCell ref="C5:L5"/>
    <mergeCell ref="M5:V5"/>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X13:Y14"/>
    <mergeCell ref="Z13:AA14"/>
    <mergeCell ref="B76:M76"/>
    <mergeCell ref="B78:M78"/>
    <mergeCell ref="B80:M80"/>
    <mergeCell ref="B82:M82"/>
    <mergeCell ref="M14:M15"/>
    <mergeCell ref="B16:B46"/>
    <mergeCell ref="B49:B57"/>
    <mergeCell ref="B58:M58"/>
    <mergeCell ref="B60:B75"/>
    <mergeCell ref="D60:M75"/>
    <mergeCell ref="G14:G15"/>
    <mergeCell ref="H14:H15"/>
    <mergeCell ref="I14:I15"/>
    <mergeCell ref="J14:J15"/>
    <mergeCell ref="K14:K15"/>
    <mergeCell ref="L14:L15"/>
  </mergeCells>
  <conditionalFormatting sqref="O82 Q82 S82 U82 W82 Y82">
    <cfRule type="containsText" dxfId="7" priority="1" operator="containsText" text="TRUE">
      <formula>NOT(ISERROR(SEARCH("TRUE",O82)))</formula>
    </cfRule>
    <cfRule type="containsText" dxfId="6" priority="2" operator="containsText" text="FALSE">
      <formula>NOT(ISERROR(SEARCH("FALSE",O82)))</formula>
    </cfRule>
  </conditionalFormatting>
  <dataValidations count="26">
    <dataValidation allowBlank="1" showInputMessage="1" showErrorMessage="1" promptTitle="Criteria" prompt="Input proposed Program or Pilot name for which a business case has not been approved by the IESO and being considered by the LDC._x000a_" sqref="E12:E15"/>
    <dataValidation allowBlank="1" showInputMessage="1" showErrorMessage="1" promptTitle="Criteria" prompt="Input estimated start date of Program (e.g., 01-Jan-2016)" sqref="F12:F15"/>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Automatic summation of total 2015-2020 budget by Program." sqref="Z15"/>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additional annual funding requirements to acheive Target Gap" sqref="Y78 W78 S78 O78 Q78 U78"/>
    <dataValidation allowBlank="1" showInputMessage="1" showErrorMessage="1" promptTitle="Criteria" prompt="Input annual Target Gap" sqref="X78 V78 R78 N78 P78 T78"/>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dicate segment(s) targetted by Program" sqref="G12:M13"/>
    <dataValidation type="list" allowBlank="1" showInputMessage="1" showErrorMessage="1" sqref="G59:M59 D59">
      <formula1>$B$102:$B$103</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S82 U82 W82 Y82 O82 Q82"/>
    <dataValidation type="list" allowBlank="1" showInputMessage="1" showErrorMessage="1" sqref="G16:M46 G49:M57">
      <formula1>$B$102:$B$102</formula1>
    </dataValidation>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Select Program Name for each Approved Province Wide Program." sqref="C12:C15"/>
    <dataValidation allowBlank="1" showInputMessage="1" showErrorMessage="1" promptTitle="Critera" prompt="Input programs by funding mechanism (Full Cost Recovery and Pay for Performance)" sqref="B12:B15"/>
    <dataValidation type="list" allowBlank="1" showInputMessage="1" showErrorMessage="1" sqref="C59 C50:C57">
      <formula1>$B$106:$B$124</formula1>
    </dataValidation>
    <dataValidation type="list" allowBlank="1" showInputMessage="1" showErrorMessage="1" sqref="E59">
      <formula1>#REF!</formula1>
    </dataValidation>
    <dataValidation allowBlank="1" showInputMessage="1" showErrorMessage="1" promptTitle="Criteria" prompt="For projects to be completed in 2015, yet funded from the 2011-2014 (and 2015 of 2011-2014 Master CDM Agreement) CDM Framework" sqref="B60:B75"/>
    <dataValidation allowBlank="1" showInputMessage="1" showErrorMessage="1" promptTitle="Criteria" prompt="As per the CDM Plan Submission and Review Criteria Rules, a minimum incremental annual savings of 8.3% of total 2020 savings target is to be achieved in any year." sqref="B82:M82"/>
    <dataValidation type="list" allowBlank="1" showInputMessage="1" showErrorMessage="1" sqref="C16:C46 C49">
      <formula1>$B$127:$B$139</formula1>
    </dataValidation>
    <dataValidation type="list" allowBlank="1" showInputMessage="1" showErrorMessage="1" promptTitle="Criteria" prompt="Select Program Name for each 2011-2014/15 Tier 1 Program for which projects will be completed in 2015." sqref="C60:C75">
      <formula1>$B$106:$B$123</formula1>
    </dataValidation>
    <dataValidation allowBlank="1" showInputMessage="1" showErrorMessage="1" promptTitle="Criteria" prompt="Input total CDM Plan Target Gap" sqref="AA78"/>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zoomScale="80" zoomScaleNormal="80" workbookViewId="0">
      <selection activeCell="C9" sqref="C9"/>
    </sheetView>
  </sheetViews>
  <sheetFormatPr defaultColWidth="9.140625" defaultRowHeight="1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6" width="15.7109375" style="3" customWidth="1"/>
    <col min="27" max="27" width="19.28515625" style="3" customWidth="1"/>
    <col min="28" max="16384" width="9.140625" style="3"/>
  </cols>
  <sheetData>
    <row r="1" spans="1:27" ht="23.25">
      <c r="A1" s="4" t="s">
        <v>391</v>
      </c>
      <c r="B1" s="4" t="s">
        <v>385</v>
      </c>
    </row>
    <row r="2" spans="1:27" ht="17.45" customHeight="1">
      <c r="A2" s="100"/>
      <c r="B2" s="284"/>
      <c r="C2" s="284"/>
      <c r="D2" s="284"/>
      <c r="E2" s="284"/>
      <c r="F2" s="101"/>
      <c r="G2" s="119"/>
      <c r="H2" s="103"/>
      <c r="I2" s="103"/>
      <c r="J2" s="103"/>
      <c r="K2" s="103"/>
      <c r="L2" s="103"/>
      <c r="M2" s="103"/>
      <c r="N2" s="100"/>
      <c r="O2" s="100"/>
      <c r="P2" s="100"/>
      <c r="Q2" s="100"/>
      <c r="R2" s="100"/>
      <c r="S2" s="100"/>
      <c r="T2" s="100"/>
      <c r="U2" s="100"/>
      <c r="V2" s="100"/>
      <c r="W2" s="100"/>
      <c r="X2" s="100"/>
      <c r="Y2" s="100"/>
      <c r="Z2" s="100"/>
      <c r="AA2" s="100"/>
    </row>
    <row r="3" spans="1:27" ht="21.6" customHeight="1">
      <c r="A3" s="100"/>
      <c r="B3" s="285" t="s">
        <v>305</v>
      </c>
      <c r="C3" s="286"/>
      <c r="D3" s="286"/>
      <c r="E3" s="286"/>
      <c r="F3" s="286"/>
      <c r="G3" s="286"/>
      <c r="H3" s="286"/>
      <c r="I3" s="286"/>
      <c r="J3" s="286"/>
      <c r="K3" s="286"/>
      <c r="L3" s="287"/>
      <c r="M3" s="100"/>
      <c r="N3" s="100"/>
      <c r="O3" s="100"/>
      <c r="P3" s="100"/>
      <c r="Q3" s="100"/>
      <c r="R3" s="100"/>
      <c r="S3" s="100"/>
      <c r="T3" s="100"/>
      <c r="U3" s="100"/>
      <c r="V3" s="100"/>
      <c r="W3" s="100"/>
      <c r="X3" s="100"/>
      <c r="Y3" s="100"/>
      <c r="Z3" s="100"/>
      <c r="AA3" s="100"/>
    </row>
    <row r="4" spans="1:27" ht="27.6" customHeight="1">
      <c r="A4" s="100"/>
      <c r="B4" s="104" t="s">
        <v>323</v>
      </c>
      <c r="C4" s="288" t="s">
        <v>384</v>
      </c>
      <c r="D4" s="289"/>
      <c r="E4" s="289"/>
      <c r="F4" s="289"/>
      <c r="G4" s="289"/>
      <c r="H4" s="289"/>
      <c r="I4" s="289"/>
      <c r="J4" s="289"/>
      <c r="K4" s="289"/>
      <c r="L4" s="290"/>
      <c r="M4" s="291"/>
      <c r="N4" s="292"/>
      <c r="O4" s="292"/>
      <c r="P4" s="292"/>
      <c r="Q4" s="292"/>
      <c r="R4" s="292"/>
      <c r="S4" s="292"/>
      <c r="T4" s="292"/>
      <c r="U4" s="292"/>
      <c r="V4" s="292"/>
      <c r="W4" s="100"/>
      <c r="X4" s="100"/>
      <c r="Y4" s="100"/>
      <c r="Z4" s="100"/>
      <c r="AA4" s="100"/>
    </row>
    <row r="5" spans="1:27" ht="43.9" customHeight="1">
      <c r="A5" s="100"/>
      <c r="B5" s="104" t="s">
        <v>324</v>
      </c>
      <c r="C5" s="289" t="s">
        <v>386</v>
      </c>
      <c r="D5" s="289"/>
      <c r="E5" s="289"/>
      <c r="F5" s="289"/>
      <c r="G5" s="289"/>
      <c r="H5" s="289"/>
      <c r="I5" s="289"/>
      <c r="J5" s="289"/>
      <c r="K5" s="289"/>
      <c r="L5" s="290"/>
      <c r="M5" s="291"/>
      <c r="N5" s="292"/>
      <c r="O5" s="292"/>
      <c r="P5" s="292"/>
      <c r="Q5" s="292"/>
      <c r="R5" s="292"/>
      <c r="S5" s="292"/>
      <c r="T5" s="292"/>
      <c r="U5" s="292"/>
      <c r="V5" s="292"/>
      <c r="W5" s="100"/>
      <c r="X5" s="100"/>
      <c r="Y5" s="100"/>
      <c r="Z5" s="100"/>
      <c r="AA5" s="100"/>
    </row>
    <row r="6" spans="1:27" ht="55.9" customHeight="1">
      <c r="A6" s="100"/>
      <c r="B6" s="105" t="s">
        <v>325</v>
      </c>
      <c r="C6" s="260" t="s">
        <v>387</v>
      </c>
      <c r="D6" s="261"/>
      <c r="E6" s="261"/>
      <c r="F6" s="261"/>
      <c r="G6" s="261"/>
      <c r="H6" s="261"/>
      <c r="I6" s="261"/>
      <c r="J6" s="261"/>
      <c r="K6" s="261"/>
      <c r="L6" s="262"/>
      <c r="M6" s="263"/>
      <c r="N6" s="264"/>
      <c r="O6" s="264"/>
      <c r="P6" s="264"/>
      <c r="Q6" s="264"/>
      <c r="R6" s="264"/>
      <c r="S6" s="264"/>
      <c r="T6" s="264"/>
      <c r="U6" s="264"/>
      <c r="V6" s="264"/>
      <c r="W6" s="100"/>
      <c r="X6" s="100"/>
      <c r="Y6" s="100"/>
      <c r="Z6" s="100"/>
      <c r="AA6" s="100"/>
    </row>
    <row r="7" spans="1:27" ht="41.45" customHeight="1">
      <c r="A7" s="100"/>
      <c r="B7" s="105" t="s">
        <v>337</v>
      </c>
      <c r="C7" s="265" t="s">
        <v>504</v>
      </c>
      <c r="D7" s="266"/>
      <c r="E7" s="266"/>
      <c r="F7" s="266"/>
      <c r="G7" s="266"/>
      <c r="H7" s="266"/>
      <c r="I7" s="266"/>
      <c r="J7" s="266"/>
      <c r="K7" s="266"/>
      <c r="L7" s="267"/>
      <c r="M7" s="120"/>
      <c r="N7" s="121"/>
      <c r="O7" s="121"/>
      <c r="P7" s="121"/>
      <c r="Q7" s="121"/>
      <c r="R7" s="121"/>
      <c r="S7" s="121"/>
      <c r="T7" s="121"/>
      <c r="U7" s="121"/>
      <c r="V7" s="121"/>
      <c r="W7" s="100"/>
      <c r="X7" s="100"/>
      <c r="Y7" s="100"/>
      <c r="Z7" s="100"/>
      <c r="AA7" s="100"/>
    </row>
    <row r="8" spans="1:27">
      <c r="A8" s="100"/>
      <c r="B8" s="100"/>
      <c r="C8" s="100"/>
      <c r="D8" s="100"/>
      <c r="E8" s="100"/>
      <c r="F8" s="100"/>
      <c r="G8" s="108"/>
      <c r="H8" s="100"/>
      <c r="I8" s="100"/>
      <c r="J8" s="100"/>
      <c r="K8" s="100"/>
      <c r="L8" s="100"/>
      <c r="M8" s="100"/>
      <c r="N8" s="100"/>
      <c r="O8" s="100"/>
      <c r="P8" s="100"/>
      <c r="Q8" s="100"/>
      <c r="R8" s="100"/>
      <c r="S8" s="100"/>
      <c r="T8" s="100"/>
      <c r="U8" s="100"/>
      <c r="V8" s="100"/>
      <c r="W8" s="100"/>
      <c r="X8" s="100"/>
      <c r="Y8" s="100"/>
      <c r="Z8" s="100"/>
      <c r="AA8" s="100"/>
    </row>
    <row r="9" spans="1:27" ht="18.75">
      <c r="A9" s="100"/>
      <c r="B9" s="104" t="s">
        <v>460</v>
      </c>
      <c r="C9" s="78" t="str">
        <f>IF('A. General Information'!J13="","",'A. General Information'!J13)</f>
        <v/>
      </c>
      <c r="D9" s="109"/>
      <c r="E9" s="100"/>
      <c r="F9" s="100"/>
      <c r="G9" s="108"/>
      <c r="H9" s="100"/>
      <c r="I9" s="100"/>
      <c r="J9" s="100"/>
      <c r="K9" s="100"/>
      <c r="L9" s="100"/>
      <c r="M9" s="100"/>
      <c r="N9" s="100"/>
      <c r="O9" s="100"/>
      <c r="P9" s="100"/>
      <c r="Q9" s="100"/>
      <c r="R9" s="100"/>
      <c r="S9" s="100"/>
      <c r="T9" s="100"/>
      <c r="U9" s="100"/>
      <c r="V9" s="100"/>
      <c r="W9" s="100"/>
      <c r="X9" s="100"/>
      <c r="Y9" s="100"/>
      <c r="Z9" s="100"/>
      <c r="AA9" s="100"/>
    </row>
    <row r="10" spans="1:27">
      <c r="A10" s="100"/>
      <c r="B10" s="100"/>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row>
    <row r="11" spans="1:27" ht="25.15" customHeight="1">
      <c r="A11" s="100"/>
      <c r="B11" s="268" t="s">
        <v>306</v>
      </c>
      <c r="C11" s="269"/>
      <c r="D11" s="269"/>
      <c r="E11" s="269"/>
      <c r="F11" s="269"/>
      <c r="G11" s="269"/>
      <c r="H11" s="269"/>
      <c r="I11" s="269"/>
      <c r="J11" s="269"/>
      <c r="K11" s="269"/>
      <c r="L11" s="269"/>
      <c r="M11" s="269"/>
      <c r="N11" s="269"/>
      <c r="O11" s="269"/>
      <c r="P11" s="269"/>
      <c r="Q11" s="269"/>
      <c r="R11" s="269"/>
      <c r="S11" s="269"/>
      <c r="T11" s="269"/>
      <c r="U11" s="269"/>
      <c r="V11" s="269"/>
      <c r="W11" s="269"/>
      <c r="X11" s="269"/>
      <c r="Y11" s="269"/>
      <c r="Z11" s="269"/>
      <c r="AA11" s="269"/>
    </row>
    <row r="12" spans="1:27" ht="34.15" customHeight="1">
      <c r="A12" s="100"/>
      <c r="B12" s="270" t="s">
        <v>10</v>
      </c>
      <c r="C12" s="273" t="s">
        <v>495</v>
      </c>
      <c r="D12" s="273" t="s">
        <v>496</v>
      </c>
      <c r="E12" s="273" t="s">
        <v>497</v>
      </c>
      <c r="F12" s="273" t="s">
        <v>451</v>
      </c>
      <c r="G12" s="270" t="s">
        <v>356</v>
      </c>
      <c r="H12" s="276"/>
      <c r="I12" s="276"/>
      <c r="J12" s="276"/>
      <c r="K12" s="276"/>
      <c r="L12" s="276"/>
      <c r="M12" s="277"/>
      <c r="N12" s="280" t="s">
        <v>388</v>
      </c>
      <c r="O12" s="281"/>
      <c r="P12" s="281"/>
      <c r="Q12" s="281"/>
      <c r="R12" s="281"/>
      <c r="S12" s="281"/>
      <c r="T12" s="281"/>
      <c r="U12" s="281"/>
      <c r="V12" s="281"/>
      <c r="W12" s="281"/>
      <c r="X12" s="281"/>
      <c r="Y12" s="281"/>
      <c r="Z12" s="281"/>
      <c r="AA12" s="281"/>
    </row>
    <row r="13" spans="1:27" ht="67.900000000000006" customHeight="1">
      <c r="A13" s="100"/>
      <c r="B13" s="271"/>
      <c r="C13" s="274"/>
      <c r="D13" s="274"/>
      <c r="E13" s="274"/>
      <c r="F13" s="274"/>
      <c r="G13" s="272"/>
      <c r="H13" s="278"/>
      <c r="I13" s="278"/>
      <c r="J13" s="278"/>
      <c r="K13" s="278"/>
      <c r="L13" s="278"/>
      <c r="M13" s="279"/>
      <c r="N13" s="227">
        <v>2015</v>
      </c>
      <c r="O13" s="228"/>
      <c r="P13" s="282">
        <v>2016</v>
      </c>
      <c r="Q13" s="282"/>
      <c r="R13" s="227">
        <v>2017</v>
      </c>
      <c r="S13" s="228"/>
      <c r="T13" s="227">
        <v>2018</v>
      </c>
      <c r="U13" s="228"/>
      <c r="V13" s="227">
        <v>2019</v>
      </c>
      <c r="W13" s="228"/>
      <c r="X13" s="227">
        <v>2020</v>
      </c>
      <c r="Y13" s="228"/>
      <c r="Z13" s="231" t="s">
        <v>19</v>
      </c>
      <c r="AA13" s="232"/>
    </row>
    <row r="14" spans="1:27" ht="42" customHeight="1">
      <c r="A14" s="100"/>
      <c r="B14" s="271"/>
      <c r="C14" s="274"/>
      <c r="D14" s="274"/>
      <c r="E14" s="274"/>
      <c r="F14" s="274"/>
      <c r="G14" s="247" t="s">
        <v>12</v>
      </c>
      <c r="H14" s="249" t="s">
        <v>13</v>
      </c>
      <c r="I14" s="247" t="s">
        <v>14</v>
      </c>
      <c r="J14" s="225" t="s">
        <v>353</v>
      </c>
      <c r="K14" s="225" t="s">
        <v>16</v>
      </c>
      <c r="L14" s="225" t="s">
        <v>351</v>
      </c>
      <c r="M14" s="225" t="s">
        <v>17</v>
      </c>
      <c r="N14" s="229"/>
      <c r="O14" s="230"/>
      <c r="P14" s="283"/>
      <c r="Q14" s="283"/>
      <c r="R14" s="229"/>
      <c r="S14" s="230"/>
      <c r="T14" s="229"/>
      <c r="U14" s="230"/>
      <c r="V14" s="229"/>
      <c r="W14" s="230"/>
      <c r="X14" s="229"/>
      <c r="Y14" s="230"/>
      <c r="Z14" s="233"/>
      <c r="AA14" s="234"/>
    </row>
    <row r="15" spans="1:27" ht="78" customHeight="1">
      <c r="A15" s="100"/>
      <c r="B15" s="272"/>
      <c r="C15" s="275"/>
      <c r="D15" s="275"/>
      <c r="E15" s="275"/>
      <c r="F15" s="275"/>
      <c r="G15" s="248"/>
      <c r="H15" s="250"/>
      <c r="I15" s="248"/>
      <c r="J15" s="226"/>
      <c r="K15" s="226"/>
      <c r="L15" s="226"/>
      <c r="M15" s="226"/>
      <c r="N15" s="110" t="s">
        <v>326</v>
      </c>
      <c r="O15" s="110" t="s">
        <v>307</v>
      </c>
      <c r="P15" s="110" t="s">
        <v>326</v>
      </c>
      <c r="Q15" s="110" t="s">
        <v>307</v>
      </c>
      <c r="R15" s="110" t="s">
        <v>326</v>
      </c>
      <c r="S15" s="110" t="s">
        <v>307</v>
      </c>
      <c r="T15" s="110" t="s">
        <v>326</v>
      </c>
      <c r="U15" s="110" t="s">
        <v>307</v>
      </c>
      <c r="V15" s="110" t="s">
        <v>326</v>
      </c>
      <c r="W15" s="110" t="s">
        <v>307</v>
      </c>
      <c r="X15" s="110" t="s">
        <v>326</v>
      </c>
      <c r="Y15" s="110" t="s">
        <v>307</v>
      </c>
      <c r="Z15" s="110" t="s">
        <v>389</v>
      </c>
      <c r="AA15" s="110" t="s">
        <v>312</v>
      </c>
    </row>
    <row r="16" spans="1:27" ht="14.45" customHeight="1">
      <c r="B16" s="238" t="s">
        <v>300</v>
      </c>
      <c r="C16" s="16"/>
      <c r="D16" s="55"/>
      <c r="E16" s="55"/>
      <c r="F16" s="117"/>
      <c r="G16" s="48"/>
      <c r="H16" s="48"/>
      <c r="I16" s="48"/>
      <c r="J16" s="48"/>
      <c r="K16" s="48"/>
      <c r="L16" s="48"/>
      <c r="M16" s="48"/>
      <c r="N16" s="63"/>
      <c r="O16" s="64"/>
      <c r="P16" s="63"/>
      <c r="Q16" s="64"/>
      <c r="R16" s="63"/>
      <c r="S16" s="64"/>
      <c r="T16" s="63"/>
      <c r="U16" s="64"/>
      <c r="V16" s="63"/>
      <c r="W16" s="64"/>
      <c r="X16" s="63"/>
      <c r="Y16" s="64"/>
      <c r="Z16" s="60" t="str">
        <f>IF(SUM(N16,P16,R16,T16,V16,X16)=0,"",SUM(N16,P16,R16,T16,V16,X16))</f>
        <v/>
      </c>
      <c r="AA16" s="66"/>
    </row>
    <row r="17" spans="2:27" ht="14.45" customHeight="1">
      <c r="B17" s="239"/>
      <c r="C17" s="16"/>
      <c r="D17" s="55" t="s">
        <v>355</v>
      </c>
      <c r="E17" s="55"/>
      <c r="F17" s="117"/>
      <c r="G17" s="48"/>
      <c r="H17" s="48"/>
      <c r="I17" s="48"/>
      <c r="J17" s="48"/>
      <c r="K17" s="48"/>
      <c r="L17" s="48"/>
      <c r="M17" s="48"/>
      <c r="N17" s="63"/>
      <c r="O17" s="64"/>
      <c r="P17" s="63"/>
      <c r="Q17" s="64"/>
      <c r="R17" s="63"/>
      <c r="S17" s="64"/>
      <c r="T17" s="63"/>
      <c r="U17" s="64"/>
      <c r="V17" s="63"/>
      <c r="W17" s="64"/>
      <c r="X17" s="63"/>
      <c r="Y17" s="64"/>
      <c r="Z17" s="60" t="str">
        <f t="shared" ref="Z17:Z46" si="0">IF(SUM(N17,P17,R17,T17,V17,X17)=0,"",SUM(N17,P17,R17,T17,V17,X17))</f>
        <v/>
      </c>
      <c r="AA17" s="66"/>
    </row>
    <row r="18" spans="2:27">
      <c r="B18" s="239"/>
      <c r="C18" s="16"/>
      <c r="D18" s="55"/>
      <c r="E18" s="55"/>
      <c r="F18" s="117"/>
      <c r="G18" s="48"/>
      <c r="H18" s="48"/>
      <c r="I18" s="48"/>
      <c r="J18" s="48"/>
      <c r="K18" s="48"/>
      <c r="L18" s="48"/>
      <c r="M18" s="48"/>
      <c r="N18" s="63"/>
      <c r="O18" s="64"/>
      <c r="P18" s="63"/>
      <c r="Q18" s="64"/>
      <c r="R18" s="63"/>
      <c r="S18" s="64"/>
      <c r="T18" s="63"/>
      <c r="U18" s="64"/>
      <c r="V18" s="63"/>
      <c r="W18" s="64"/>
      <c r="X18" s="63"/>
      <c r="Y18" s="64"/>
      <c r="Z18" s="60" t="str">
        <f t="shared" si="0"/>
        <v/>
      </c>
      <c r="AA18" s="66"/>
    </row>
    <row r="19" spans="2:27">
      <c r="B19" s="239"/>
      <c r="C19" s="16"/>
      <c r="D19" s="55"/>
      <c r="E19" s="55"/>
      <c r="F19" s="117"/>
      <c r="G19" s="48"/>
      <c r="H19" s="48"/>
      <c r="I19" s="48"/>
      <c r="J19" s="48"/>
      <c r="K19" s="48"/>
      <c r="L19" s="48"/>
      <c r="M19" s="48"/>
      <c r="N19" s="63"/>
      <c r="O19" s="64"/>
      <c r="P19" s="63"/>
      <c r="Q19" s="64"/>
      <c r="R19" s="63"/>
      <c r="S19" s="64"/>
      <c r="T19" s="63"/>
      <c r="U19" s="64"/>
      <c r="V19" s="63"/>
      <c r="W19" s="64"/>
      <c r="X19" s="63"/>
      <c r="Y19" s="64"/>
      <c r="Z19" s="60" t="str">
        <f t="shared" si="0"/>
        <v/>
      </c>
      <c r="AA19" s="66"/>
    </row>
    <row r="20" spans="2:27">
      <c r="B20" s="239"/>
      <c r="C20" s="16"/>
      <c r="D20" s="55"/>
      <c r="E20" s="55"/>
      <c r="F20" s="117"/>
      <c r="G20" s="48"/>
      <c r="H20" s="48"/>
      <c r="I20" s="48"/>
      <c r="J20" s="48"/>
      <c r="K20" s="48"/>
      <c r="L20" s="48"/>
      <c r="M20" s="48"/>
      <c r="N20" s="63"/>
      <c r="O20" s="64"/>
      <c r="P20" s="63"/>
      <c r="Q20" s="64"/>
      <c r="R20" s="63"/>
      <c r="S20" s="64"/>
      <c r="T20" s="63"/>
      <c r="U20" s="64"/>
      <c r="V20" s="63"/>
      <c r="W20" s="64"/>
      <c r="X20" s="63"/>
      <c r="Y20" s="64"/>
      <c r="Z20" s="60" t="str">
        <f t="shared" si="0"/>
        <v/>
      </c>
      <c r="AA20" s="66"/>
    </row>
    <row r="21" spans="2:27">
      <c r="B21" s="239"/>
      <c r="C21" s="16"/>
      <c r="D21" s="55"/>
      <c r="E21" s="55"/>
      <c r="F21" s="117"/>
      <c r="G21" s="48"/>
      <c r="H21" s="48"/>
      <c r="I21" s="48"/>
      <c r="J21" s="48"/>
      <c r="K21" s="48"/>
      <c r="L21" s="48"/>
      <c r="M21" s="48"/>
      <c r="N21" s="63"/>
      <c r="O21" s="64"/>
      <c r="P21" s="63"/>
      <c r="Q21" s="64"/>
      <c r="R21" s="63"/>
      <c r="S21" s="64"/>
      <c r="T21" s="63"/>
      <c r="U21" s="64"/>
      <c r="V21" s="63"/>
      <c r="W21" s="64"/>
      <c r="X21" s="63"/>
      <c r="Y21" s="64"/>
      <c r="Z21" s="60" t="str">
        <f t="shared" si="0"/>
        <v/>
      </c>
      <c r="AA21" s="66"/>
    </row>
    <row r="22" spans="2:27">
      <c r="B22" s="239"/>
      <c r="C22" s="16"/>
      <c r="D22" s="55"/>
      <c r="E22" s="55"/>
      <c r="F22" s="117"/>
      <c r="G22" s="48"/>
      <c r="H22" s="48"/>
      <c r="I22" s="48"/>
      <c r="J22" s="48"/>
      <c r="K22" s="48"/>
      <c r="L22" s="48"/>
      <c r="M22" s="48"/>
      <c r="N22" s="63"/>
      <c r="O22" s="64"/>
      <c r="P22" s="63"/>
      <c r="Q22" s="64"/>
      <c r="R22" s="63"/>
      <c r="S22" s="64"/>
      <c r="T22" s="63"/>
      <c r="U22" s="64"/>
      <c r="V22" s="63"/>
      <c r="W22" s="64"/>
      <c r="X22" s="63"/>
      <c r="Y22" s="64"/>
      <c r="Z22" s="60" t="str">
        <f t="shared" si="0"/>
        <v/>
      </c>
      <c r="AA22" s="66"/>
    </row>
    <row r="23" spans="2:27">
      <c r="B23" s="239"/>
      <c r="C23" s="16"/>
      <c r="D23" s="55"/>
      <c r="E23" s="55"/>
      <c r="F23" s="117"/>
      <c r="G23" s="48"/>
      <c r="H23" s="48"/>
      <c r="I23" s="48"/>
      <c r="J23" s="48"/>
      <c r="K23" s="48"/>
      <c r="L23" s="48"/>
      <c r="M23" s="48"/>
      <c r="N23" s="63"/>
      <c r="O23" s="64"/>
      <c r="P23" s="63"/>
      <c r="Q23" s="64"/>
      <c r="R23" s="63"/>
      <c r="S23" s="64"/>
      <c r="T23" s="63"/>
      <c r="U23" s="64"/>
      <c r="V23" s="63"/>
      <c r="W23" s="64"/>
      <c r="X23" s="63"/>
      <c r="Y23" s="64"/>
      <c r="Z23" s="60" t="str">
        <f t="shared" si="0"/>
        <v/>
      </c>
      <c r="AA23" s="66"/>
    </row>
    <row r="24" spans="2:27">
      <c r="B24" s="239"/>
      <c r="C24" s="16"/>
      <c r="D24" s="55"/>
      <c r="E24" s="55"/>
      <c r="F24" s="117"/>
      <c r="G24" s="48"/>
      <c r="H24" s="48"/>
      <c r="I24" s="48"/>
      <c r="J24" s="48"/>
      <c r="K24" s="48"/>
      <c r="L24" s="48"/>
      <c r="M24" s="48"/>
      <c r="N24" s="63"/>
      <c r="O24" s="64"/>
      <c r="P24" s="63"/>
      <c r="Q24" s="64"/>
      <c r="R24" s="63"/>
      <c r="S24" s="64"/>
      <c r="T24" s="63"/>
      <c r="U24" s="64"/>
      <c r="V24" s="63"/>
      <c r="W24" s="64"/>
      <c r="X24" s="63"/>
      <c r="Y24" s="64"/>
      <c r="Z24" s="60" t="str">
        <f t="shared" si="0"/>
        <v/>
      </c>
      <c r="AA24" s="66"/>
    </row>
    <row r="25" spans="2:27">
      <c r="B25" s="239"/>
      <c r="C25" s="16"/>
      <c r="D25" s="55"/>
      <c r="E25" s="55"/>
      <c r="F25" s="117"/>
      <c r="G25" s="48"/>
      <c r="H25" s="48"/>
      <c r="I25" s="48"/>
      <c r="J25" s="48"/>
      <c r="K25" s="48"/>
      <c r="L25" s="48"/>
      <c r="M25" s="48"/>
      <c r="N25" s="63"/>
      <c r="O25" s="64"/>
      <c r="P25" s="63"/>
      <c r="Q25" s="64"/>
      <c r="R25" s="63"/>
      <c r="S25" s="64"/>
      <c r="T25" s="63"/>
      <c r="U25" s="64"/>
      <c r="V25" s="63"/>
      <c r="W25" s="64"/>
      <c r="X25" s="63"/>
      <c r="Y25" s="64"/>
      <c r="Z25" s="60" t="str">
        <f t="shared" si="0"/>
        <v/>
      </c>
      <c r="AA25" s="66"/>
    </row>
    <row r="26" spans="2:27">
      <c r="B26" s="239"/>
      <c r="C26" s="16"/>
      <c r="D26" s="55"/>
      <c r="E26" s="55"/>
      <c r="F26" s="117"/>
      <c r="G26" s="48"/>
      <c r="H26" s="48"/>
      <c r="I26" s="48"/>
      <c r="J26" s="48"/>
      <c r="K26" s="48"/>
      <c r="L26" s="48"/>
      <c r="M26" s="48"/>
      <c r="N26" s="63"/>
      <c r="O26" s="64"/>
      <c r="P26" s="63"/>
      <c r="Q26" s="64"/>
      <c r="R26" s="63"/>
      <c r="S26" s="64"/>
      <c r="T26" s="63"/>
      <c r="U26" s="64"/>
      <c r="V26" s="63"/>
      <c r="W26" s="64"/>
      <c r="X26" s="63"/>
      <c r="Y26" s="64"/>
      <c r="Z26" s="60" t="str">
        <f t="shared" si="0"/>
        <v/>
      </c>
      <c r="AA26" s="66"/>
    </row>
    <row r="27" spans="2:27">
      <c r="B27" s="239"/>
      <c r="C27" s="16"/>
      <c r="D27" s="55"/>
      <c r="E27" s="55"/>
      <c r="F27" s="117"/>
      <c r="G27" s="48"/>
      <c r="H27" s="48"/>
      <c r="I27" s="48"/>
      <c r="J27" s="48"/>
      <c r="K27" s="48"/>
      <c r="L27" s="48"/>
      <c r="M27" s="48"/>
      <c r="N27" s="63"/>
      <c r="O27" s="64"/>
      <c r="P27" s="63"/>
      <c r="Q27" s="64"/>
      <c r="R27" s="63"/>
      <c r="S27" s="64"/>
      <c r="T27" s="63"/>
      <c r="U27" s="64"/>
      <c r="V27" s="63"/>
      <c r="W27" s="64"/>
      <c r="X27" s="63"/>
      <c r="Y27" s="64"/>
      <c r="Z27" s="60" t="str">
        <f t="shared" si="0"/>
        <v/>
      </c>
      <c r="AA27" s="66"/>
    </row>
    <row r="28" spans="2:27">
      <c r="B28" s="239"/>
      <c r="C28" s="16"/>
      <c r="D28" s="55"/>
      <c r="E28" s="55"/>
      <c r="F28" s="117"/>
      <c r="G28" s="48"/>
      <c r="H28" s="48"/>
      <c r="I28" s="48"/>
      <c r="J28" s="48"/>
      <c r="K28" s="48"/>
      <c r="L28" s="48"/>
      <c r="M28" s="48"/>
      <c r="N28" s="63"/>
      <c r="O28" s="64"/>
      <c r="P28" s="63"/>
      <c r="Q28" s="64"/>
      <c r="R28" s="63"/>
      <c r="S28" s="64"/>
      <c r="T28" s="63"/>
      <c r="U28" s="64"/>
      <c r="V28" s="63"/>
      <c r="W28" s="64"/>
      <c r="X28" s="63"/>
      <c r="Y28" s="64"/>
      <c r="Z28" s="60" t="str">
        <f t="shared" si="0"/>
        <v/>
      </c>
      <c r="AA28" s="66"/>
    </row>
    <row r="29" spans="2:27">
      <c r="B29" s="239"/>
      <c r="C29" s="16"/>
      <c r="D29" s="55"/>
      <c r="E29" s="55"/>
      <c r="F29" s="117"/>
      <c r="G29" s="48"/>
      <c r="H29" s="48"/>
      <c r="I29" s="48"/>
      <c r="J29" s="48"/>
      <c r="K29" s="48"/>
      <c r="L29" s="48"/>
      <c r="M29" s="48"/>
      <c r="N29" s="63"/>
      <c r="O29" s="64"/>
      <c r="P29" s="63"/>
      <c r="Q29" s="64"/>
      <c r="R29" s="63"/>
      <c r="S29" s="64"/>
      <c r="T29" s="63"/>
      <c r="U29" s="64"/>
      <c r="V29" s="63"/>
      <c r="W29" s="64"/>
      <c r="X29" s="63"/>
      <c r="Y29" s="64"/>
      <c r="Z29" s="60" t="str">
        <f t="shared" si="0"/>
        <v/>
      </c>
      <c r="AA29" s="66"/>
    </row>
    <row r="30" spans="2:27">
      <c r="B30" s="239"/>
      <c r="C30" s="16"/>
      <c r="D30" s="55"/>
      <c r="E30" s="55"/>
      <c r="F30" s="117"/>
      <c r="G30" s="48"/>
      <c r="H30" s="48"/>
      <c r="I30" s="48"/>
      <c r="J30" s="48"/>
      <c r="K30" s="48"/>
      <c r="L30" s="48"/>
      <c r="M30" s="48"/>
      <c r="N30" s="63"/>
      <c r="O30" s="64"/>
      <c r="P30" s="63"/>
      <c r="Q30" s="64"/>
      <c r="R30" s="63"/>
      <c r="S30" s="64"/>
      <c r="T30" s="63"/>
      <c r="U30" s="64"/>
      <c r="V30" s="63"/>
      <c r="W30" s="64"/>
      <c r="X30" s="63"/>
      <c r="Y30" s="64"/>
      <c r="Z30" s="60" t="str">
        <f t="shared" si="0"/>
        <v/>
      </c>
      <c r="AA30" s="66"/>
    </row>
    <row r="31" spans="2:27">
      <c r="B31" s="239"/>
      <c r="C31" s="16"/>
      <c r="D31" s="55"/>
      <c r="E31" s="55"/>
      <c r="F31" s="117"/>
      <c r="G31" s="48"/>
      <c r="H31" s="48"/>
      <c r="I31" s="48"/>
      <c r="J31" s="48"/>
      <c r="K31" s="48"/>
      <c r="L31" s="48"/>
      <c r="M31" s="48"/>
      <c r="N31" s="63"/>
      <c r="O31" s="64"/>
      <c r="P31" s="63"/>
      <c r="Q31" s="64"/>
      <c r="R31" s="63"/>
      <c r="S31" s="64"/>
      <c r="T31" s="63"/>
      <c r="U31" s="64"/>
      <c r="V31" s="63"/>
      <c r="W31" s="64"/>
      <c r="X31" s="63"/>
      <c r="Y31" s="64"/>
      <c r="Z31" s="60" t="str">
        <f t="shared" si="0"/>
        <v/>
      </c>
      <c r="AA31" s="66"/>
    </row>
    <row r="32" spans="2:27">
      <c r="B32" s="239"/>
      <c r="C32" s="16"/>
      <c r="D32" s="55"/>
      <c r="E32" s="55"/>
      <c r="F32" s="117"/>
      <c r="G32" s="48"/>
      <c r="H32" s="48"/>
      <c r="I32" s="48"/>
      <c r="J32" s="48"/>
      <c r="K32" s="48"/>
      <c r="L32" s="48"/>
      <c r="M32" s="48"/>
      <c r="N32" s="63"/>
      <c r="O32" s="64"/>
      <c r="P32" s="63"/>
      <c r="Q32" s="64"/>
      <c r="R32" s="63"/>
      <c r="S32" s="64"/>
      <c r="T32" s="63"/>
      <c r="U32" s="64"/>
      <c r="V32" s="63"/>
      <c r="W32" s="64"/>
      <c r="X32" s="63"/>
      <c r="Y32" s="64"/>
      <c r="Z32" s="60" t="str">
        <f t="shared" si="0"/>
        <v/>
      </c>
      <c r="AA32" s="66"/>
    </row>
    <row r="33" spans="2:27">
      <c r="B33" s="239"/>
      <c r="C33" s="16"/>
      <c r="D33" s="55"/>
      <c r="E33" s="55"/>
      <c r="F33" s="117"/>
      <c r="G33" s="48"/>
      <c r="H33" s="48"/>
      <c r="I33" s="48"/>
      <c r="J33" s="48"/>
      <c r="K33" s="48"/>
      <c r="L33" s="48"/>
      <c r="M33" s="48"/>
      <c r="N33" s="63"/>
      <c r="O33" s="64"/>
      <c r="P33" s="63"/>
      <c r="Q33" s="64"/>
      <c r="R33" s="63"/>
      <c r="S33" s="64"/>
      <c r="T33" s="63"/>
      <c r="U33" s="64"/>
      <c r="V33" s="63"/>
      <c r="W33" s="64"/>
      <c r="X33" s="63"/>
      <c r="Y33" s="64"/>
      <c r="Z33" s="60" t="str">
        <f t="shared" si="0"/>
        <v/>
      </c>
      <c r="AA33" s="66"/>
    </row>
    <row r="34" spans="2:27">
      <c r="B34" s="239"/>
      <c r="C34" s="16"/>
      <c r="D34" s="55"/>
      <c r="E34" s="55"/>
      <c r="F34" s="117"/>
      <c r="G34" s="48"/>
      <c r="H34" s="48"/>
      <c r="I34" s="48"/>
      <c r="J34" s="48"/>
      <c r="K34" s="48"/>
      <c r="L34" s="48"/>
      <c r="M34" s="48"/>
      <c r="N34" s="63"/>
      <c r="O34" s="64"/>
      <c r="P34" s="63"/>
      <c r="Q34" s="64"/>
      <c r="R34" s="63"/>
      <c r="S34" s="64"/>
      <c r="T34" s="63"/>
      <c r="U34" s="64"/>
      <c r="V34" s="63"/>
      <c r="W34" s="64"/>
      <c r="X34" s="63"/>
      <c r="Y34" s="64"/>
      <c r="Z34" s="60" t="str">
        <f t="shared" si="0"/>
        <v/>
      </c>
      <c r="AA34" s="66"/>
    </row>
    <row r="35" spans="2:27">
      <c r="B35" s="239"/>
      <c r="C35" s="16"/>
      <c r="D35" s="55"/>
      <c r="E35" s="55"/>
      <c r="F35" s="117"/>
      <c r="G35" s="48"/>
      <c r="H35" s="48"/>
      <c r="I35" s="48"/>
      <c r="J35" s="48"/>
      <c r="K35" s="48"/>
      <c r="L35" s="48"/>
      <c r="M35" s="48"/>
      <c r="N35" s="63"/>
      <c r="O35" s="64"/>
      <c r="P35" s="63"/>
      <c r="Q35" s="64"/>
      <c r="R35" s="63"/>
      <c r="S35" s="64"/>
      <c r="T35" s="63"/>
      <c r="U35" s="64"/>
      <c r="V35" s="63"/>
      <c r="W35" s="64"/>
      <c r="X35" s="63"/>
      <c r="Y35" s="64"/>
      <c r="Z35" s="60" t="str">
        <f t="shared" si="0"/>
        <v/>
      </c>
      <c r="AA35" s="66"/>
    </row>
    <row r="36" spans="2:27">
      <c r="B36" s="239"/>
      <c r="C36" s="16"/>
      <c r="D36" s="55"/>
      <c r="E36" s="55"/>
      <c r="F36" s="117"/>
      <c r="G36" s="48"/>
      <c r="H36" s="48"/>
      <c r="I36" s="48"/>
      <c r="J36" s="48"/>
      <c r="K36" s="48"/>
      <c r="L36" s="48"/>
      <c r="M36" s="48"/>
      <c r="N36" s="63"/>
      <c r="O36" s="64"/>
      <c r="P36" s="63"/>
      <c r="Q36" s="64"/>
      <c r="R36" s="63"/>
      <c r="S36" s="64"/>
      <c r="T36" s="63"/>
      <c r="U36" s="64"/>
      <c r="V36" s="63"/>
      <c r="W36" s="64"/>
      <c r="X36" s="63"/>
      <c r="Y36" s="64"/>
      <c r="Z36" s="60" t="str">
        <f t="shared" si="0"/>
        <v/>
      </c>
      <c r="AA36" s="66"/>
    </row>
    <row r="37" spans="2:27">
      <c r="B37" s="239"/>
      <c r="C37" s="16"/>
      <c r="D37" s="55"/>
      <c r="E37" s="55"/>
      <c r="F37" s="117"/>
      <c r="G37" s="48"/>
      <c r="H37" s="48"/>
      <c r="I37" s="48"/>
      <c r="J37" s="48"/>
      <c r="K37" s="48"/>
      <c r="L37" s="48"/>
      <c r="M37" s="48"/>
      <c r="N37" s="63"/>
      <c r="O37" s="64"/>
      <c r="P37" s="63"/>
      <c r="Q37" s="64"/>
      <c r="R37" s="63"/>
      <c r="S37" s="64"/>
      <c r="T37" s="63"/>
      <c r="U37" s="64"/>
      <c r="V37" s="63"/>
      <c r="W37" s="64"/>
      <c r="X37" s="63"/>
      <c r="Y37" s="64"/>
      <c r="Z37" s="60" t="str">
        <f t="shared" si="0"/>
        <v/>
      </c>
      <c r="AA37" s="66"/>
    </row>
    <row r="38" spans="2:27">
      <c r="B38" s="239"/>
      <c r="C38" s="16"/>
      <c r="D38" s="55"/>
      <c r="E38" s="55"/>
      <c r="F38" s="117"/>
      <c r="G38" s="48"/>
      <c r="H38" s="48"/>
      <c r="I38" s="48"/>
      <c r="J38" s="48"/>
      <c r="K38" s="48"/>
      <c r="L38" s="48"/>
      <c r="M38" s="48"/>
      <c r="N38" s="63"/>
      <c r="O38" s="64"/>
      <c r="P38" s="63"/>
      <c r="Q38" s="64"/>
      <c r="R38" s="63"/>
      <c r="S38" s="64"/>
      <c r="T38" s="63"/>
      <c r="U38" s="64"/>
      <c r="V38" s="63"/>
      <c r="W38" s="64"/>
      <c r="X38" s="63"/>
      <c r="Y38" s="64"/>
      <c r="Z38" s="60" t="str">
        <f t="shared" si="0"/>
        <v/>
      </c>
      <c r="AA38" s="66"/>
    </row>
    <row r="39" spans="2:27">
      <c r="B39" s="239"/>
      <c r="C39" s="16"/>
      <c r="D39" s="55"/>
      <c r="E39" s="55"/>
      <c r="F39" s="117"/>
      <c r="G39" s="48"/>
      <c r="H39" s="48"/>
      <c r="I39" s="48"/>
      <c r="J39" s="48"/>
      <c r="K39" s="48"/>
      <c r="L39" s="48"/>
      <c r="M39" s="48"/>
      <c r="N39" s="63"/>
      <c r="O39" s="64"/>
      <c r="P39" s="63"/>
      <c r="Q39" s="64"/>
      <c r="R39" s="63"/>
      <c r="S39" s="64"/>
      <c r="T39" s="63"/>
      <c r="U39" s="64"/>
      <c r="V39" s="63"/>
      <c r="W39" s="64"/>
      <c r="X39" s="63"/>
      <c r="Y39" s="64"/>
      <c r="Z39" s="60" t="str">
        <f t="shared" si="0"/>
        <v/>
      </c>
      <c r="AA39" s="66"/>
    </row>
    <row r="40" spans="2:27">
      <c r="B40" s="239"/>
      <c r="C40" s="16"/>
      <c r="D40" s="55"/>
      <c r="E40" s="55"/>
      <c r="F40" s="117"/>
      <c r="G40" s="48"/>
      <c r="H40" s="48"/>
      <c r="I40" s="48"/>
      <c r="J40" s="48"/>
      <c r="K40" s="48"/>
      <c r="L40" s="48"/>
      <c r="M40" s="48"/>
      <c r="N40" s="63"/>
      <c r="O40" s="64"/>
      <c r="P40" s="63"/>
      <c r="Q40" s="64"/>
      <c r="R40" s="63"/>
      <c r="S40" s="64"/>
      <c r="T40" s="63"/>
      <c r="U40" s="64"/>
      <c r="V40" s="63"/>
      <c r="W40" s="64"/>
      <c r="X40" s="63"/>
      <c r="Y40" s="64"/>
      <c r="Z40" s="60" t="str">
        <f t="shared" si="0"/>
        <v/>
      </c>
      <c r="AA40" s="66"/>
    </row>
    <row r="41" spans="2:27">
      <c r="B41" s="239"/>
      <c r="C41" s="16"/>
      <c r="D41" s="55"/>
      <c r="E41" s="55"/>
      <c r="F41" s="117"/>
      <c r="G41" s="48"/>
      <c r="H41" s="48"/>
      <c r="I41" s="48"/>
      <c r="J41" s="48"/>
      <c r="K41" s="48"/>
      <c r="L41" s="48"/>
      <c r="M41" s="48"/>
      <c r="N41" s="63"/>
      <c r="O41" s="64"/>
      <c r="P41" s="63"/>
      <c r="Q41" s="64"/>
      <c r="R41" s="63"/>
      <c r="S41" s="64"/>
      <c r="T41" s="63"/>
      <c r="U41" s="64"/>
      <c r="V41" s="63"/>
      <c r="W41" s="64"/>
      <c r="X41" s="63"/>
      <c r="Y41" s="64"/>
      <c r="Z41" s="60" t="str">
        <f t="shared" si="0"/>
        <v/>
      </c>
      <c r="AA41" s="66"/>
    </row>
    <row r="42" spans="2:27">
      <c r="B42" s="239"/>
      <c r="C42" s="16"/>
      <c r="D42" s="55"/>
      <c r="E42" s="55"/>
      <c r="F42" s="117"/>
      <c r="G42" s="48"/>
      <c r="H42" s="48"/>
      <c r="I42" s="48"/>
      <c r="J42" s="48"/>
      <c r="K42" s="48"/>
      <c r="L42" s="48"/>
      <c r="M42" s="48"/>
      <c r="N42" s="63"/>
      <c r="O42" s="64"/>
      <c r="P42" s="63"/>
      <c r="Q42" s="64"/>
      <c r="R42" s="63"/>
      <c r="S42" s="64"/>
      <c r="T42" s="63"/>
      <c r="U42" s="64"/>
      <c r="V42" s="63"/>
      <c r="W42" s="64"/>
      <c r="X42" s="63"/>
      <c r="Y42" s="64"/>
      <c r="Z42" s="60" t="str">
        <f t="shared" si="0"/>
        <v/>
      </c>
      <c r="AA42" s="66"/>
    </row>
    <row r="43" spans="2:27">
      <c r="B43" s="239"/>
      <c r="C43" s="16"/>
      <c r="D43" s="55"/>
      <c r="E43" s="55"/>
      <c r="F43" s="117"/>
      <c r="G43" s="48"/>
      <c r="H43" s="48"/>
      <c r="I43" s="48"/>
      <c r="J43" s="48"/>
      <c r="K43" s="48"/>
      <c r="L43" s="48"/>
      <c r="M43" s="48"/>
      <c r="N43" s="63"/>
      <c r="O43" s="64"/>
      <c r="P43" s="63"/>
      <c r="Q43" s="64"/>
      <c r="R43" s="63"/>
      <c r="S43" s="64"/>
      <c r="T43" s="63"/>
      <c r="U43" s="64"/>
      <c r="V43" s="63"/>
      <c r="W43" s="64"/>
      <c r="X43" s="63"/>
      <c r="Y43" s="64"/>
      <c r="Z43" s="60" t="str">
        <f t="shared" si="0"/>
        <v/>
      </c>
      <c r="AA43" s="66"/>
    </row>
    <row r="44" spans="2:27">
      <c r="B44" s="239"/>
      <c r="C44" s="16"/>
      <c r="D44" s="55"/>
      <c r="E44" s="55"/>
      <c r="F44" s="117"/>
      <c r="G44" s="48"/>
      <c r="H44" s="48"/>
      <c r="I44" s="48"/>
      <c r="J44" s="48"/>
      <c r="K44" s="48"/>
      <c r="L44" s="48"/>
      <c r="M44" s="48"/>
      <c r="N44" s="63"/>
      <c r="O44" s="64"/>
      <c r="P44" s="63"/>
      <c r="Q44" s="64"/>
      <c r="R44" s="63"/>
      <c r="S44" s="64"/>
      <c r="T44" s="63"/>
      <c r="U44" s="64"/>
      <c r="V44" s="63"/>
      <c r="W44" s="64"/>
      <c r="X44" s="63"/>
      <c r="Y44" s="64"/>
      <c r="Z44" s="60" t="str">
        <f t="shared" si="0"/>
        <v/>
      </c>
      <c r="AA44" s="66"/>
    </row>
    <row r="45" spans="2:27">
      <c r="B45" s="239"/>
      <c r="C45" s="16"/>
      <c r="D45" s="55"/>
      <c r="E45" s="55"/>
      <c r="F45" s="117"/>
      <c r="G45" s="48"/>
      <c r="H45" s="48"/>
      <c r="I45" s="48"/>
      <c r="J45" s="48"/>
      <c r="K45" s="48"/>
      <c r="L45" s="48"/>
      <c r="M45" s="48"/>
      <c r="N45" s="63"/>
      <c r="O45" s="64"/>
      <c r="P45" s="63"/>
      <c r="Q45" s="64"/>
      <c r="R45" s="63"/>
      <c r="S45" s="64"/>
      <c r="T45" s="63"/>
      <c r="U45" s="64"/>
      <c r="V45" s="63"/>
      <c r="W45" s="64"/>
      <c r="X45" s="63"/>
      <c r="Y45" s="64"/>
      <c r="Z45" s="60" t="str">
        <f t="shared" si="0"/>
        <v/>
      </c>
      <c r="AA45" s="66"/>
    </row>
    <row r="46" spans="2:27">
      <c r="B46" s="240"/>
      <c r="C46" s="16"/>
      <c r="D46" s="55"/>
      <c r="E46" s="55"/>
      <c r="F46" s="117"/>
      <c r="G46" s="48"/>
      <c r="H46" s="48"/>
      <c r="I46" s="48"/>
      <c r="J46" s="48"/>
      <c r="K46" s="48"/>
      <c r="L46" s="48"/>
      <c r="M46" s="48"/>
      <c r="N46" s="63"/>
      <c r="O46" s="64"/>
      <c r="P46" s="63"/>
      <c r="Q46" s="64"/>
      <c r="R46" s="63"/>
      <c r="S46" s="64"/>
      <c r="T46" s="63"/>
      <c r="U46" s="64"/>
      <c r="V46" s="63"/>
      <c r="W46" s="64"/>
      <c r="X46" s="63"/>
      <c r="Y46" s="64"/>
      <c r="Z46" s="60" t="str">
        <f t="shared" si="0"/>
        <v/>
      </c>
      <c r="AA46" s="66"/>
    </row>
    <row r="47" spans="2:27" ht="22.9" customHeight="1">
      <c r="B47" s="111" t="s">
        <v>308</v>
      </c>
      <c r="C47" s="34"/>
      <c r="D47" s="34"/>
      <c r="E47" s="34"/>
      <c r="F47" s="34"/>
      <c r="G47" s="34"/>
      <c r="H47" s="34"/>
      <c r="I47" s="34"/>
      <c r="J47" s="34"/>
      <c r="K47" s="34"/>
      <c r="L47" s="34"/>
      <c r="M47" s="35"/>
      <c r="N47" s="60">
        <f>SUM(N16:N46)</f>
        <v>0</v>
      </c>
      <c r="O47" s="65">
        <f>SUM(O16:O46)</f>
        <v>0</v>
      </c>
      <c r="P47" s="60">
        <f>SUM(P16:P46)</f>
        <v>0</v>
      </c>
      <c r="Q47" s="65">
        <f t="shared" ref="Q47:AA47" si="1">SUM(Q16:Q46)</f>
        <v>0</v>
      </c>
      <c r="R47" s="60">
        <f>SUM(R16:R46)</f>
        <v>0</v>
      </c>
      <c r="S47" s="65">
        <f t="shared" si="1"/>
        <v>0</v>
      </c>
      <c r="T47" s="60">
        <f t="shared" si="1"/>
        <v>0</v>
      </c>
      <c r="U47" s="65">
        <f t="shared" si="1"/>
        <v>0</v>
      </c>
      <c r="V47" s="60">
        <f t="shared" si="1"/>
        <v>0</v>
      </c>
      <c r="W47" s="65">
        <f t="shared" si="1"/>
        <v>0</v>
      </c>
      <c r="X47" s="60">
        <f t="shared" si="1"/>
        <v>0</v>
      </c>
      <c r="Y47" s="65">
        <f t="shared" si="1"/>
        <v>0</v>
      </c>
      <c r="Z47" s="60">
        <f t="shared" si="1"/>
        <v>0</v>
      </c>
      <c r="AA47" s="65">
        <f t="shared" si="1"/>
        <v>0</v>
      </c>
    </row>
    <row r="48" spans="2:27" s="6" customFormat="1" ht="15" customHeight="1">
      <c r="B48" s="112"/>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c r="B49" s="238" t="s">
        <v>301</v>
      </c>
      <c r="C49" s="16"/>
      <c r="D49" s="55"/>
      <c r="E49" s="55"/>
      <c r="F49" s="117"/>
      <c r="G49" s="48"/>
      <c r="H49" s="48"/>
      <c r="I49" s="48"/>
      <c r="J49" s="48"/>
      <c r="K49" s="48"/>
      <c r="L49" s="48"/>
      <c r="M49" s="48"/>
      <c r="N49" s="63"/>
      <c r="O49" s="64"/>
      <c r="P49" s="63"/>
      <c r="Q49" s="64"/>
      <c r="R49" s="63"/>
      <c r="S49" s="64"/>
      <c r="T49" s="63"/>
      <c r="U49" s="64"/>
      <c r="V49" s="63"/>
      <c r="W49" s="64"/>
      <c r="X49" s="63"/>
      <c r="Y49" s="64"/>
      <c r="Z49" s="60" t="str">
        <f t="shared" ref="Z49:Z57" si="2">IF(SUM(N49,P49,R49,T49,V49,X49)=0,"",SUM(N49,P49,R49,T49,V49,X49))</f>
        <v/>
      </c>
      <c r="AA49" s="66"/>
    </row>
    <row r="50" spans="2:27">
      <c r="B50" s="239"/>
      <c r="C50" s="16"/>
      <c r="D50" s="55"/>
      <c r="E50" s="55"/>
      <c r="F50" s="117"/>
      <c r="G50" s="48"/>
      <c r="H50" s="48"/>
      <c r="I50" s="48"/>
      <c r="J50" s="48"/>
      <c r="K50" s="48"/>
      <c r="L50" s="48"/>
      <c r="M50" s="48"/>
      <c r="N50" s="63"/>
      <c r="O50" s="64"/>
      <c r="P50" s="63"/>
      <c r="Q50" s="64"/>
      <c r="R50" s="63"/>
      <c r="S50" s="64"/>
      <c r="T50" s="63"/>
      <c r="U50" s="64"/>
      <c r="V50" s="63"/>
      <c r="W50" s="64"/>
      <c r="X50" s="63"/>
      <c r="Y50" s="64"/>
      <c r="Z50" s="60" t="str">
        <f t="shared" si="2"/>
        <v/>
      </c>
      <c r="AA50" s="66"/>
    </row>
    <row r="51" spans="2:27">
      <c r="B51" s="239"/>
      <c r="C51" s="16"/>
      <c r="D51" s="55"/>
      <c r="E51" s="55"/>
      <c r="F51" s="117"/>
      <c r="G51" s="48"/>
      <c r="H51" s="48"/>
      <c r="I51" s="48"/>
      <c r="J51" s="48"/>
      <c r="K51" s="48"/>
      <c r="L51" s="48"/>
      <c r="M51" s="48"/>
      <c r="N51" s="63"/>
      <c r="O51" s="64"/>
      <c r="P51" s="63"/>
      <c r="Q51" s="64"/>
      <c r="R51" s="63"/>
      <c r="S51" s="64"/>
      <c r="T51" s="63"/>
      <c r="U51" s="64"/>
      <c r="V51" s="63"/>
      <c r="W51" s="64"/>
      <c r="X51" s="63"/>
      <c r="Y51" s="64"/>
      <c r="Z51" s="60" t="str">
        <f t="shared" si="2"/>
        <v/>
      </c>
      <c r="AA51" s="66"/>
    </row>
    <row r="52" spans="2:27">
      <c r="B52" s="239"/>
      <c r="C52" s="16"/>
      <c r="D52" s="55"/>
      <c r="E52" s="55"/>
      <c r="F52" s="117"/>
      <c r="G52" s="48"/>
      <c r="H52" s="48"/>
      <c r="I52" s="48"/>
      <c r="J52" s="48"/>
      <c r="K52" s="48"/>
      <c r="L52" s="48"/>
      <c r="M52" s="48"/>
      <c r="N52" s="63"/>
      <c r="O52" s="64"/>
      <c r="P52" s="63"/>
      <c r="Q52" s="64"/>
      <c r="R52" s="63"/>
      <c r="S52" s="64"/>
      <c r="T52" s="63"/>
      <c r="U52" s="64"/>
      <c r="V52" s="63"/>
      <c r="W52" s="64"/>
      <c r="X52" s="63"/>
      <c r="Y52" s="64"/>
      <c r="Z52" s="60" t="str">
        <f t="shared" si="2"/>
        <v/>
      </c>
      <c r="AA52" s="66"/>
    </row>
    <row r="53" spans="2:27">
      <c r="B53" s="239"/>
      <c r="C53" s="16"/>
      <c r="D53" s="55"/>
      <c r="E53" s="55"/>
      <c r="F53" s="117"/>
      <c r="G53" s="48"/>
      <c r="H53" s="48"/>
      <c r="I53" s="48"/>
      <c r="J53" s="48"/>
      <c r="K53" s="48"/>
      <c r="L53" s="48"/>
      <c r="M53" s="48"/>
      <c r="N53" s="63"/>
      <c r="O53" s="64"/>
      <c r="P53" s="63"/>
      <c r="Q53" s="64"/>
      <c r="R53" s="63"/>
      <c r="S53" s="64"/>
      <c r="T53" s="63"/>
      <c r="U53" s="64"/>
      <c r="V53" s="63"/>
      <c r="W53" s="64"/>
      <c r="X53" s="63"/>
      <c r="Y53" s="64"/>
      <c r="Z53" s="60" t="str">
        <f t="shared" si="2"/>
        <v/>
      </c>
      <c r="AA53" s="66"/>
    </row>
    <row r="54" spans="2:27">
      <c r="B54" s="239"/>
      <c r="C54" s="16"/>
      <c r="D54" s="55"/>
      <c r="E54" s="55"/>
      <c r="F54" s="117"/>
      <c r="G54" s="48"/>
      <c r="H54" s="48"/>
      <c r="I54" s="48"/>
      <c r="J54" s="48"/>
      <c r="K54" s="48"/>
      <c r="L54" s="48"/>
      <c r="M54" s="48"/>
      <c r="N54" s="63"/>
      <c r="O54" s="64"/>
      <c r="P54" s="63"/>
      <c r="Q54" s="64"/>
      <c r="R54" s="63"/>
      <c r="S54" s="64"/>
      <c r="T54" s="63"/>
      <c r="U54" s="64"/>
      <c r="V54" s="63"/>
      <c r="W54" s="64"/>
      <c r="X54" s="63"/>
      <c r="Y54" s="64"/>
      <c r="Z54" s="60" t="str">
        <f t="shared" si="2"/>
        <v/>
      </c>
      <c r="AA54" s="66"/>
    </row>
    <row r="55" spans="2:27">
      <c r="B55" s="239"/>
      <c r="C55" s="16"/>
      <c r="D55" s="55"/>
      <c r="E55" s="55"/>
      <c r="F55" s="117"/>
      <c r="G55" s="48"/>
      <c r="H55" s="48"/>
      <c r="I55" s="48"/>
      <c r="J55" s="48"/>
      <c r="K55" s="48"/>
      <c r="L55" s="48"/>
      <c r="M55" s="48"/>
      <c r="N55" s="63"/>
      <c r="O55" s="64"/>
      <c r="P55" s="63"/>
      <c r="Q55" s="64"/>
      <c r="R55" s="63"/>
      <c r="S55" s="64"/>
      <c r="T55" s="63"/>
      <c r="U55" s="64"/>
      <c r="V55" s="63"/>
      <c r="W55" s="64"/>
      <c r="X55" s="63"/>
      <c r="Y55" s="64"/>
      <c r="Z55" s="60" t="str">
        <f t="shared" si="2"/>
        <v/>
      </c>
      <c r="AA55" s="66"/>
    </row>
    <row r="56" spans="2:27">
      <c r="B56" s="239"/>
      <c r="C56" s="16"/>
      <c r="D56" s="55"/>
      <c r="E56" s="55"/>
      <c r="F56" s="117"/>
      <c r="G56" s="48"/>
      <c r="H56" s="48"/>
      <c r="I56" s="48"/>
      <c r="J56" s="48"/>
      <c r="K56" s="48"/>
      <c r="L56" s="48"/>
      <c r="M56" s="48"/>
      <c r="N56" s="63"/>
      <c r="O56" s="64"/>
      <c r="P56" s="63"/>
      <c r="Q56" s="64"/>
      <c r="R56" s="63"/>
      <c r="S56" s="64"/>
      <c r="T56" s="63"/>
      <c r="U56" s="64"/>
      <c r="V56" s="63"/>
      <c r="W56" s="64"/>
      <c r="X56" s="63"/>
      <c r="Y56" s="64"/>
      <c r="Z56" s="60" t="str">
        <f t="shared" si="2"/>
        <v/>
      </c>
      <c r="AA56" s="66"/>
    </row>
    <row r="57" spans="2:27">
      <c r="B57" s="240"/>
      <c r="C57" s="16"/>
      <c r="D57" s="55"/>
      <c r="E57" s="55"/>
      <c r="F57" s="117"/>
      <c r="G57" s="48"/>
      <c r="H57" s="48"/>
      <c r="I57" s="48"/>
      <c r="J57" s="48"/>
      <c r="K57" s="48"/>
      <c r="L57" s="48"/>
      <c r="M57" s="48"/>
      <c r="N57" s="63"/>
      <c r="O57" s="64"/>
      <c r="P57" s="63"/>
      <c r="Q57" s="64"/>
      <c r="R57" s="63"/>
      <c r="S57" s="64"/>
      <c r="T57" s="63"/>
      <c r="U57" s="64"/>
      <c r="V57" s="63"/>
      <c r="W57" s="64"/>
      <c r="X57" s="63"/>
      <c r="Y57" s="64"/>
      <c r="Z57" s="60" t="str">
        <f t="shared" si="2"/>
        <v/>
      </c>
      <c r="AA57" s="66"/>
    </row>
    <row r="58" spans="2:27" ht="22.9" customHeight="1">
      <c r="B58" s="235" t="s">
        <v>309</v>
      </c>
      <c r="C58" s="236"/>
      <c r="D58" s="236"/>
      <c r="E58" s="236"/>
      <c r="F58" s="236"/>
      <c r="G58" s="236"/>
      <c r="H58" s="236"/>
      <c r="I58" s="236"/>
      <c r="J58" s="236"/>
      <c r="K58" s="236"/>
      <c r="L58" s="236"/>
      <c r="M58" s="237"/>
      <c r="N58" s="60">
        <f t="shared" ref="N58:AA58" si="3">SUM(N49:N57)</f>
        <v>0</v>
      </c>
      <c r="O58" s="65">
        <f t="shared" si="3"/>
        <v>0</v>
      </c>
      <c r="P58" s="60">
        <f t="shared" si="3"/>
        <v>0</v>
      </c>
      <c r="Q58" s="65">
        <f t="shared" si="3"/>
        <v>0</v>
      </c>
      <c r="R58" s="60">
        <f t="shared" si="3"/>
        <v>0</v>
      </c>
      <c r="S58" s="65">
        <f t="shared" si="3"/>
        <v>0</v>
      </c>
      <c r="T58" s="60">
        <f t="shared" si="3"/>
        <v>0</v>
      </c>
      <c r="U58" s="65">
        <f t="shared" si="3"/>
        <v>0</v>
      </c>
      <c r="V58" s="60">
        <f t="shared" si="3"/>
        <v>0</v>
      </c>
      <c r="W58" s="65">
        <f t="shared" si="3"/>
        <v>0</v>
      </c>
      <c r="X58" s="60">
        <f t="shared" si="3"/>
        <v>0</v>
      </c>
      <c r="Y58" s="65">
        <f t="shared" si="3"/>
        <v>0</v>
      </c>
      <c r="Z58" s="60">
        <f t="shared" si="3"/>
        <v>0</v>
      </c>
      <c r="AA58" s="65">
        <f t="shared" si="3"/>
        <v>0</v>
      </c>
    </row>
    <row r="59" spans="2:27" s="6" customFormat="1" ht="15" customHeight="1">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c r="B60" s="241" t="s">
        <v>400</v>
      </c>
      <c r="C60" s="16"/>
      <c r="D60" s="251"/>
      <c r="E60" s="252"/>
      <c r="F60" s="252"/>
      <c r="G60" s="252"/>
      <c r="H60" s="252"/>
      <c r="I60" s="252"/>
      <c r="J60" s="252"/>
      <c r="K60" s="252"/>
      <c r="L60" s="252"/>
      <c r="M60" s="253"/>
      <c r="N60" s="56"/>
      <c r="O60" s="64"/>
      <c r="P60" s="56"/>
      <c r="Q60" s="56"/>
      <c r="R60" s="56"/>
      <c r="S60" s="56"/>
      <c r="T60" s="56"/>
      <c r="U60" s="56"/>
      <c r="V60" s="56"/>
      <c r="W60" s="56"/>
      <c r="X60" s="56"/>
      <c r="Y60" s="56"/>
      <c r="Z60" s="69"/>
      <c r="AA60" s="66"/>
    </row>
    <row r="61" spans="2:27">
      <c r="B61" s="242"/>
      <c r="C61" s="16"/>
      <c r="D61" s="254"/>
      <c r="E61" s="255"/>
      <c r="F61" s="255"/>
      <c r="G61" s="255"/>
      <c r="H61" s="255"/>
      <c r="I61" s="255"/>
      <c r="J61" s="255"/>
      <c r="K61" s="255"/>
      <c r="L61" s="255"/>
      <c r="M61" s="256"/>
      <c r="N61" s="56"/>
      <c r="O61" s="64"/>
      <c r="P61" s="56"/>
      <c r="Q61" s="56"/>
      <c r="R61" s="56"/>
      <c r="S61" s="56"/>
      <c r="T61" s="56"/>
      <c r="U61" s="56"/>
      <c r="V61" s="56"/>
      <c r="W61" s="56"/>
      <c r="X61" s="56"/>
      <c r="Y61" s="56"/>
      <c r="Z61" s="69"/>
      <c r="AA61" s="66"/>
    </row>
    <row r="62" spans="2:27">
      <c r="B62" s="242"/>
      <c r="C62" s="16"/>
      <c r="D62" s="254"/>
      <c r="E62" s="255"/>
      <c r="F62" s="255"/>
      <c r="G62" s="255"/>
      <c r="H62" s="255"/>
      <c r="I62" s="255"/>
      <c r="J62" s="255"/>
      <c r="K62" s="255"/>
      <c r="L62" s="255"/>
      <c r="M62" s="256"/>
      <c r="N62" s="56"/>
      <c r="O62" s="64"/>
      <c r="P62" s="56"/>
      <c r="Q62" s="56"/>
      <c r="R62" s="56"/>
      <c r="S62" s="56"/>
      <c r="T62" s="56"/>
      <c r="U62" s="56"/>
      <c r="V62" s="56"/>
      <c r="W62" s="56"/>
      <c r="X62" s="56"/>
      <c r="Y62" s="56"/>
      <c r="Z62" s="69"/>
      <c r="AA62" s="66"/>
    </row>
    <row r="63" spans="2:27">
      <c r="B63" s="242"/>
      <c r="C63" s="16"/>
      <c r="D63" s="254"/>
      <c r="E63" s="255"/>
      <c r="F63" s="255"/>
      <c r="G63" s="255"/>
      <c r="H63" s="255"/>
      <c r="I63" s="255"/>
      <c r="J63" s="255"/>
      <c r="K63" s="255"/>
      <c r="L63" s="255"/>
      <c r="M63" s="256"/>
      <c r="N63" s="56"/>
      <c r="O63" s="64"/>
      <c r="P63" s="56"/>
      <c r="Q63" s="56"/>
      <c r="R63" s="56"/>
      <c r="S63" s="56"/>
      <c r="T63" s="56"/>
      <c r="U63" s="56"/>
      <c r="V63" s="56"/>
      <c r="W63" s="56"/>
      <c r="X63" s="56"/>
      <c r="Y63" s="56"/>
      <c r="Z63" s="69"/>
      <c r="AA63" s="66"/>
    </row>
    <row r="64" spans="2:27">
      <c r="B64" s="242"/>
      <c r="C64" s="16"/>
      <c r="D64" s="254"/>
      <c r="E64" s="255"/>
      <c r="F64" s="255"/>
      <c r="G64" s="255"/>
      <c r="H64" s="255"/>
      <c r="I64" s="255"/>
      <c r="J64" s="255"/>
      <c r="K64" s="255"/>
      <c r="L64" s="255"/>
      <c r="M64" s="256"/>
      <c r="N64" s="56"/>
      <c r="O64" s="64"/>
      <c r="P64" s="56"/>
      <c r="Q64" s="56"/>
      <c r="R64" s="56"/>
      <c r="S64" s="56"/>
      <c r="T64" s="56"/>
      <c r="U64" s="56"/>
      <c r="V64" s="56"/>
      <c r="W64" s="56"/>
      <c r="X64" s="56"/>
      <c r="Y64" s="56"/>
      <c r="Z64" s="69"/>
      <c r="AA64" s="66"/>
    </row>
    <row r="65" spans="2:27">
      <c r="B65" s="242"/>
      <c r="C65" s="16"/>
      <c r="D65" s="254"/>
      <c r="E65" s="255"/>
      <c r="F65" s="255"/>
      <c r="G65" s="255"/>
      <c r="H65" s="255"/>
      <c r="I65" s="255"/>
      <c r="J65" s="255"/>
      <c r="K65" s="255"/>
      <c r="L65" s="255"/>
      <c r="M65" s="256"/>
      <c r="N65" s="56"/>
      <c r="O65" s="64"/>
      <c r="P65" s="56"/>
      <c r="Q65" s="56"/>
      <c r="R65" s="56"/>
      <c r="S65" s="56"/>
      <c r="T65" s="56"/>
      <c r="U65" s="56"/>
      <c r="V65" s="56"/>
      <c r="W65" s="56"/>
      <c r="X65" s="56"/>
      <c r="Y65" s="56"/>
      <c r="Z65" s="69"/>
      <c r="AA65" s="66"/>
    </row>
    <row r="66" spans="2:27">
      <c r="B66" s="242"/>
      <c r="C66" s="16"/>
      <c r="D66" s="254"/>
      <c r="E66" s="255"/>
      <c r="F66" s="255"/>
      <c r="G66" s="255"/>
      <c r="H66" s="255"/>
      <c r="I66" s="255"/>
      <c r="J66" s="255"/>
      <c r="K66" s="255"/>
      <c r="L66" s="255"/>
      <c r="M66" s="256"/>
      <c r="N66" s="56"/>
      <c r="O66" s="64"/>
      <c r="P66" s="56"/>
      <c r="Q66" s="56"/>
      <c r="R66" s="56"/>
      <c r="S66" s="56"/>
      <c r="T66" s="56"/>
      <c r="U66" s="56"/>
      <c r="V66" s="56"/>
      <c r="W66" s="56"/>
      <c r="X66" s="56"/>
      <c r="Y66" s="56"/>
      <c r="Z66" s="69"/>
      <c r="AA66" s="66"/>
    </row>
    <row r="67" spans="2:27">
      <c r="B67" s="242"/>
      <c r="C67" s="16"/>
      <c r="D67" s="254"/>
      <c r="E67" s="255"/>
      <c r="F67" s="255"/>
      <c r="G67" s="255"/>
      <c r="H67" s="255"/>
      <c r="I67" s="255"/>
      <c r="J67" s="255"/>
      <c r="K67" s="255"/>
      <c r="L67" s="255"/>
      <c r="M67" s="256"/>
      <c r="N67" s="56"/>
      <c r="O67" s="64"/>
      <c r="P67" s="56"/>
      <c r="Q67" s="56"/>
      <c r="R67" s="56"/>
      <c r="S67" s="56"/>
      <c r="T67" s="56"/>
      <c r="U67" s="56"/>
      <c r="V67" s="56"/>
      <c r="W67" s="56"/>
      <c r="X67" s="56"/>
      <c r="Y67" s="56"/>
      <c r="Z67" s="69"/>
      <c r="AA67" s="66"/>
    </row>
    <row r="68" spans="2:27">
      <c r="B68" s="242"/>
      <c r="C68" s="16"/>
      <c r="D68" s="254"/>
      <c r="E68" s="255"/>
      <c r="F68" s="255"/>
      <c r="G68" s="255"/>
      <c r="H68" s="255"/>
      <c r="I68" s="255"/>
      <c r="J68" s="255"/>
      <c r="K68" s="255"/>
      <c r="L68" s="255"/>
      <c r="M68" s="256"/>
      <c r="N68" s="56"/>
      <c r="O68" s="64"/>
      <c r="P68" s="56"/>
      <c r="Q68" s="56"/>
      <c r="R68" s="56"/>
      <c r="S68" s="56"/>
      <c r="T68" s="56"/>
      <c r="U68" s="56"/>
      <c r="V68" s="56"/>
      <c r="W68" s="56"/>
      <c r="X68" s="56"/>
      <c r="Y68" s="56"/>
      <c r="Z68" s="69"/>
      <c r="AA68" s="66"/>
    </row>
    <row r="69" spans="2:27">
      <c r="B69" s="242"/>
      <c r="C69" s="16"/>
      <c r="D69" s="254"/>
      <c r="E69" s="255"/>
      <c r="F69" s="255"/>
      <c r="G69" s="255"/>
      <c r="H69" s="255"/>
      <c r="I69" s="255"/>
      <c r="J69" s="255"/>
      <c r="K69" s="255"/>
      <c r="L69" s="255"/>
      <c r="M69" s="256"/>
      <c r="N69" s="56"/>
      <c r="O69" s="64"/>
      <c r="P69" s="56"/>
      <c r="Q69" s="56"/>
      <c r="R69" s="56"/>
      <c r="S69" s="56"/>
      <c r="T69" s="56"/>
      <c r="U69" s="56"/>
      <c r="V69" s="56"/>
      <c r="W69" s="56"/>
      <c r="X69" s="56"/>
      <c r="Y69" s="56"/>
      <c r="Z69" s="69"/>
      <c r="AA69" s="66"/>
    </row>
    <row r="70" spans="2:27">
      <c r="B70" s="242"/>
      <c r="C70" s="16"/>
      <c r="D70" s="254"/>
      <c r="E70" s="255"/>
      <c r="F70" s="255"/>
      <c r="G70" s="255"/>
      <c r="H70" s="255"/>
      <c r="I70" s="255"/>
      <c r="J70" s="255"/>
      <c r="K70" s="255"/>
      <c r="L70" s="255"/>
      <c r="M70" s="256"/>
      <c r="N70" s="56"/>
      <c r="O70" s="64"/>
      <c r="P70" s="56"/>
      <c r="Q70" s="56"/>
      <c r="R70" s="56"/>
      <c r="S70" s="56"/>
      <c r="T70" s="56"/>
      <c r="U70" s="56"/>
      <c r="V70" s="56"/>
      <c r="W70" s="56"/>
      <c r="X70" s="56"/>
      <c r="Y70" s="56"/>
      <c r="Z70" s="69"/>
      <c r="AA70" s="66"/>
    </row>
    <row r="71" spans="2:27">
      <c r="B71" s="242"/>
      <c r="C71" s="16"/>
      <c r="D71" s="254"/>
      <c r="E71" s="255"/>
      <c r="F71" s="255"/>
      <c r="G71" s="255"/>
      <c r="H71" s="255"/>
      <c r="I71" s="255"/>
      <c r="J71" s="255"/>
      <c r="K71" s="255"/>
      <c r="L71" s="255"/>
      <c r="M71" s="256"/>
      <c r="N71" s="56"/>
      <c r="O71" s="64"/>
      <c r="P71" s="56"/>
      <c r="Q71" s="56"/>
      <c r="R71" s="56"/>
      <c r="S71" s="56"/>
      <c r="T71" s="56"/>
      <c r="U71" s="56"/>
      <c r="V71" s="56"/>
      <c r="W71" s="56"/>
      <c r="X71" s="56"/>
      <c r="Y71" s="56"/>
      <c r="Z71" s="69"/>
      <c r="AA71" s="66"/>
    </row>
    <row r="72" spans="2:27">
      <c r="B72" s="242"/>
      <c r="C72" s="16"/>
      <c r="D72" s="254"/>
      <c r="E72" s="255"/>
      <c r="F72" s="255"/>
      <c r="G72" s="255"/>
      <c r="H72" s="255"/>
      <c r="I72" s="255"/>
      <c r="J72" s="255"/>
      <c r="K72" s="255"/>
      <c r="L72" s="255"/>
      <c r="M72" s="256"/>
      <c r="N72" s="56"/>
      <c r="O72" s="64"/>
      <c r="P72" s="56"/>
      <c r="Q72" s="56"/>
      <c r="R72" s="56"/>
      <c r="S72" s="56"/>
      <c r="T72" s="56"/>
      <c r="U72" s="56"/>
      <c r="V72" s="56"/>
      <c r="W72" s="56"/>
      <c r="X72" s="56"/>
      <c r="Y72" s="56"/>
      <c r="Z72" s="69"/>
      <c r="AA72" s="66"/>
    </row>
    <row r="73" spans="2:27">
      <c r="B73" s="242"/>
      <c r="C73" s="16"/>
      <c r="D73" s="254"/>
      <c r="E73" s="255"/>
      <c r="F73" s="255"/>
      <c r="G73" s="255"/>
      <c r="H73" s="255"/>
      <c r="I73" s="255"/>
      <c r="J73" s="255"/>
      <c r="K73" s="255"/>
      <c r="L73" s="255"/>
      <c r="M73" s="256"/>
      <c r="N73" s="56"/>
      <c r="O73" s="64"/>
      <c r="P73" s="56"/>
      <c r="Q73" s="56"/>
      <c r="R73" s="56"/>
      <c r="S73" s="56"/>
      <c r="T73" s="56"/>
      <c r="U73" s="56"/>
      <c r="V73" s="56"/>
      <c r="W73" s="56"/>
      <c r="X73" s="56"/>
      <c r="Y73" s="56"/>
      <c r="Z73" s="69"/>
      <c r="AA73" s="66"/>
    </row>
    <row r="74" spans="2:27">
      <c r="B74" s="242"/>
      <c r="C74" s="16"/>
      <c r="D74" s="254"/>
      <c r="E74" s="255"/>
      <c r="F74" s="255"/>
      <c r="G74" s="255"/>
      <c r="H74" s="255"/>
      <c r="I74" s="255"/>
      <c r="J74" s="255"/>
      <c r="K74" s="255"/>
      <c r="L74" s="255"/>
      <c r="M74" s="256"/>
      <c r="N74" s="56"/>
      <c r="O74" s="64"/>
      <c r="P74" s="56"/>
      <c r="Q74" s="56"/>
      <c r="R74" s="56"/>
      <c r="S74" s="56"/>
      <c r="T74" s="56"/>
      <c r="U74" s="56"/>
      <c r="V74" s="56"/>
      <c r="W74" s="56"/>
      <c r="X74" s="56"/>
      <c r="Y74" s="56"/>
      <c r="Z74" s="69"/>
      <c r="AA74" s="66"/>
    </row>
    <row r="75" spans="2:27">
      <c r="B75" s="243"/>
      <c r="C75" s="16"/>
      <c r="D75" s="257"/>
      <c r="E75" s="258"/>
      <c r="F75" s="258"/>
      <c r="G75" s="258"/>
      <c r="H75" s="258"/>
      <c r="I75" s="258"/>
      <c r="J75" s="258"/>
      <c r="K75" s="258"/>
      <c r="L75" s="258"/>
      <c r="M75" s="259"/>
      <c r="N75" s="56"/>
      <c r="O75" s="64"/>
      <c r="P75" s="56"/>
      <c r="Q75" s="56"/>
      <c r="R75" s="56"/>
      <c r="S75" s="56"/>
      <c r="T75" s="56"/>
      <c r="U75" s="56"/>
      <c r="V75" s="56"/>
      <c r="W75" s="56"/>
      <c r="X75" s="56"/>
      <c r="Y75" s="56"/>
      <c r="Z75" s="69"/>
      <c r="AA75" s="66"/>
    </row>
    <row r="76" spans="2:27" ht="22.9" customHeight="1">
      <c r="B76" s="244" t="s">
        <v>401</v>
      </c>
      <c r="C76" s="245"/>
      <c r="D76" s="245"/>
      <c r="E76" s="245"/>
      <c r="F76" s="245"/>
      <c r="G76" s="245"/>
      <c r="H76" s="245"/>
      <c r="I76" s="245"/>
      <c r="J76" s="245"/>
      <c r="K76" s="245"/>
      <c r="L76" s="245"/>
      <c r="M76" s="246"/>
      <c r="N76" s="60">
        <f>SUM(N60:N75)</f>
        <v>0</v>
      </c>
      <c r="O76" s="65">
        <f>SUM(O60:O75)</f>
        <v>0</v>
      </c>
      <c r="P76" s="56"/>
      <c r="Q76" s="56"/>
      <c r="R76" s="56"/>
      <c r="S76" s="56"/>
      <c r="T76" s="56"/>
      <c r="U76" s="56"/>
      <c r="V76" s="56"/>
      <c r="W76" s="56"/>
      <c r="X76" s="56"/>
      <c r="Y76" s="56"/>
      <c r="Z76" s="21">
        <f>SUM(Z60:Z75)</f>
        <v>0</v>
      </c>
      <c r="AA76" s="65">
        <f>SUM(AA60:AA75)</f>
        <v>0</v>
      </c>
    </row>
    <row r="77" spans="2:27" ht="22.9" customHeight="1">
      <c r="B77" s="122"/>
      <c r="C77" s="122"/>
      <c r="D77" s="122"/>
      <c r="E77" s="122"/>
      <c r="F77" s="122"/>
      <c r="G77" s="122"/>
      <c r="H77" s="122"/>
      <c r="I77" s="122"/>
      <c r="J77" s="122"/>
      <c r="K77" s="122"/>
      <c r="L77" s="122"/>
      <c r="M77" s="122"/>
      <c r="N77" s="50"/>
      <c r="O77" s="50"/>
      <c r="P77" s="50"/>
      <c r="Q77" s="50"/>
      <c r="R77" s="50"/>
      <c r="S77" s="50"/>
      <c r="T77" s="50"/>
      <c r="U77" s="50"/>
      <c r="V77" s="50"/>
      <c r="W77" s="50"/>
      <c r="X77" s="50"/>
      <c r="Y77" s="50"/>
      <c r="Z77" s="50"/>
      <c r="AA77" s="50"/>
    </row>
    <row r="78" spans="2:27" ht="22.9" customHeight="1">
      <c r="B78" s="244" t="s">
        <v>336</v>
      </c>
      <c r="C78" s="245"/>
      <c r="D78" s="245"/>
      <c r="E78" s="245"/>
      <c r="F78" s="245"/>
      <c r="G78" s="245"/>
      <c r="H78" s="245"/>
      <c r="I78" s="245"/>
      <c r="J78" s="245"/>
      <c r="K78" s="245"/>
      <c r="L78" s="245"/>
      <c r="M78" s="246"/>
      <c r="N78" s="22"/>
      <c r="O78" s="64"/>
      <c r="P78" s="22"/>
      <c r="Q78" s="64"/>
      <c r="R78" s="22"/>
      <c r="S78" s="64"/>
      <c r="T78" s="22"/>
      <c r="U78" s="64"/>
      <c r="V78" s="22"/>
      <c r="W78" s="64"/>
      <c r="X78" s="22"/>
      <c r="Y78" s="64"/>
      <c r="Z78" s="21">
        <f>SUM(N78,P78,R78,T78,V78,X78)</f>
        <v>0</v>
      </c>
      <c r="AA78" s="22"/>
    </row>
    <row r="79" spans="2:27" s="24" customFormat="1">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c r="B80" s="222" t="s">
        <v>310</v>
      </c>
      <c r="C80" s="223"/>
      <c r="D80" s="223"/>
      <c r="E80" s="223"/>
      <c r="F80" s="223"/>
      <c r="G80" s="223"/>
      <c r="H80" s="223"/>
      <c r="I80" s="223"/>
      <c r="J80" s="223"/>
      <c r="K80" s="223"/>
      <c r="L80" s="223"/>
      <c r="M80" s="224"/>
      <c r="N80" s="60">
        <f>N78+N58+N47</f>
        <v>0</v>
      </c>
      <c r="O80" s="65">
        <f>O78+O76+O47+O58</f>
        <v>0</v>
      </c>
      <c r="P80" s="60">
        <f>P78+P58+P47</f>
        <v>0</v>
      </c>
      <c r="Q80" s="65">
        <f>Q78+Q47+Q58</f>
        <v>0</v>
      </c>
      <c r="R80" s="60">
        <f>R78+R58+R47</f>
        <v>0</v>
      </c>
      <c r="S80" s="65">
        <f>S78+S47+S58</f>
        <v>0</v>
      </c>
      <c r="T80" s="60">
        <f>T78+T58+T47</f>
        <v>0</v>
      </c>
      <c r="U80" s="65">
        <f>U78+U47+U58</f>
        <v>0</v>
      </c>
      <c r="V80" s="60">
        <f>V78+V58+V47</f>
        <v>0</v>
      </c>
      <c r="W80" s="65">
        <f>W78+W47+W58</f>
        <v>0</v>
      </c>
      <c r="X80" s="60">
        <f>X78+X58+X47</f>
        <v>0</v>
      </c>
      <c r="Y80" s="65">
        <f>Y78+Y47+Y58</f>
        <v>0</v>
      </c>
      <c r="Z80" s="60">
        <f>Z78+Z58+Z47</f>
        <v>0</v>
      </c>
      <c r="AA80" s="65">
        <f>AA78+AA76+AA47+AA58</f>
        <v>0</v>
      </c>
    </row>
    <row r="82" spans="2:25" ht="23.45" customHeight="1">
      <c r="B82" s="222" t="s">
        <v>354</v>
      </c>
      <c r="C82" s="223"/>
      <c r="D82" s="223"/>
      <c r="E82" s="223"/>
      <c r="F82" s="223"/>
      <c r="G82" s="223"/>
      <c r="H82" s="223"/>
      <c r="I82" s="223"/>
      <c r="J82" s="223"/>
      <c r="K82" s="223"/>
      <c r="L82" s="223"/>
      <c r="M82" s="224"/>
      <c r="O82" s="70" t="str">
        <f>IF($AA$80=0,"",IF((O80-O78)/$AA$80&gt;0.083,"True","False"))</f>
        <v/>
      </c>
      <c r="Q82" s="70" t="str">
        <f>IF($AA$80=0,"",IF((Q80-Q78)/$AA$80&gt;0.083,"True","False"))</f>
        <v/>
      </c>
      <c r="S82" s="70" t="str">
        <f>IF($AA$80=0,"",IF((S80-S78)/$AA$80&gt;0.083,"True","False"))</f>
        <v/>
      </c>
      <c r="U82" s="70" t="str">
        <f>IF($AA$80=0,"",IF((U80-U78)/$AA$80&gt;0.083,"True","False"))</f>
        <v/>
      </c>
      <c r="W82" s="70" t="str">
        <f>IF($AA$80=0,"",IF((W80-W78)/$AA$80&gt;0.083,"True","False"))</f>
        <v/>
      </c>
      <c r="Y82" s="70" t="str">
        <f>IF($AA$80=0,"",IF((Y80-Y78)/$AA$80&gt;0.083,"True","False"))</f>
        <v/>
      </c>
    </row>
    <row r="101" spans="2:7">
      <c r="B101" s="1" t="s">
        <v>20</v>
      </c>
      <c r="C101"/>
      <c r="D101" s="1" t="s">
        <v>22</v>
      </c>
      <c r="E101"/>
      <c r="F101"/>
      <c r="G101"/>
    </row>
    <row r="102" spans="2:7">
      <c r="B102" t="s">
        <v>296</v>
      </c>
      <c r="C102"/>
      <c r="D102" t="s">
        <v>23</v>
      </c>
      <c r="E102"/>
      <c r="F102"/>
      <c r="G102"/>
    </row>
    <row r="103" spans="2:7">
      <c r="B103" t="s">
        <v>297</v>
      </c>
      <c r="C103"/>
      <c r="D103" t="s">
        <v>24</v>
      </c>
      <c r="E103"/>
      <c r="F103"/>
      <c r="G103"/>
    </row>
    <row r="104" spans="2:7">
      <c r="B104"/>
      <c r="C104"/>
      <c r="D104" t="s">
        <v>298</v>
      </c>
      <c r="E104"/>
      <c r="F104"/>
      <c r="G104"/>
    </row>
    <row r="105" spans="2:7">
      <c r="B105" s="1" t="s">
        <v>426</v>
      </c>
      <c r="C105"/>
      <c r="D105"/>
      <c r="E105"/>
      <c r="F105"/>
      <c r="G105"/>
    </row>
    <row r="106" spans="2:7">
      <c r="B106" s="123" t="s">
        <v>427</v>
      </c>
      <c r="D106" s="124"/>
    </row>
    <row r="107" spans="2:7">
      <c r="B107" s="123" t="s">
        <v>269</v>
      </c>
      <c r="D107" s="124"/>
    </row>
    <row r="108" spans="2:7">
      <c r="B108" s="123" t="s">
        <v>263</v>
      </c>
      <c r="D108" s="124"/>
    </row>
    <row r="109" spans="2:7">
      <c r="B109" s="123" t="s">
        <v>262</v>
      </c>
      <c r="D109" s="124"/>
    </row>
    <row r="110" spans="2:7">
      <c r="B110" s="123" t="s">
        <v>424</v>
      </c>
      <c r="D110" s="124"/>
    </row>
    <row r="111" spans="2:7">
      <c r="B111" s="123" t="s">
        <v>438</v>
      </c>
      <c r="D111" s="124"/>
    </row>
    <row r="112" spans="2:7">
      <c r="B112" s="123" t="s">
        <v>271</v>
      </c>
      <c r="D112" s="124"/>
    </row>
    <row r="113" spans="2:4">
      <c r="B113" s="123" t="s">
        <v>420</v>
      </c>
      <c r="D113" s="124"/>
    </row>
    <row r="114" spans="2:4">
      <c r="B114" s="123" t="s">
        <v>423</v>
      </c>
      <c r="D114" s="124"/>
    </row>
    <row r="115" spans="2:4">
      <c r="B115" s="123" t="s">
        <v>416</v>
      </c>
      <c r="D115" s="124"/>
    </row>
    <row r="116" spans="2:4">
      <c r="B116" s="123" t="s">
        <v>437</v>
      </c>
      <c r="D116" s="124"/>
    </row>
    <row r="117" spans="2:4">
      <c r="B117" s="123" t="s">
        <v>112</v>
      </c>
      <c r="D117" s="124"/>
    </row>
    <row r="118" spans="2:4">
      <c r="B118" s="123" t="s">
        <v>439</v>
      </c>
      <c r="D118" s="124"/>
    </row>
    <row r="119" spans="2:4">
      <c r="B119" s="123" t="s">
        <v>428</v>
      </c>
      <c r="D119" s="124"/>
    </row>
    <row r="120" spans="2:4">
      <c r="B120" s="123" t="s">
        <v>422</v>
      </c>
      <c r="D120" s="124"/>
    </row>
    <row r="121" spans="2:4">
      <c r="B121" s="123" t="s">
        <v>425</v>
      </c>
      <c r="D121" s="124"/>
    </row>
    <row r="122" spans="2:4">
      <c r="B122" s="123" t="s">
        <v>421</v>
      </c>
      <c r="D122" s="124"/>
    </row>
    <row r="123" spans="2:4">
      <c r="D123" s="6"/>
    </row>
    <row r="124" spans="2:4">
      <c r="D124" s="6"/>
    </row>
    <row r="125" spans="2:4">
      <c r="D125" s="6"/>
    </row>
    <row r="126" spans="2:4">
      <c r="B126" s="81" t="s">
        <v>417</v>
      </c>
      <c r="D126" s="6"/>
    </row>
    <row r="127" spans="2:4">
      <c r="B127" s="9" t="s">
        <v>415</v>
      </c>
      <c r="D127" s="125"/>
    </row>
    <row r="128" spans="2:4">
      <c r="B128" s="9" t="s">
        <v>418</v>
      </c>
      <c r="D128" s="124"/>
    </row>
    <row r="129" spans="2:4">
      <c r="B129" s="9" t="s">
        <v>450</v>
      </c>
      <c r="D129" s="124"/>
    </row>
    <row r="130" spans="2:4">
      <c r="B130" s="9" t="s">
        <v>266</v>
      </c>
      <c r="D130" s="124"/>
    </row>
    <row r="131" spans="2:4">
      <c r="B131" s="9" t="s">
        <v>295</v>
      </c>
      <c r="D131" s="124"/>
    </row>
    <row r="132" spans="2:4">
      <c r="B132" s="9" t="s">
        <v>428</v>
      </c>
      <c r="D132" s="124"/>
    </row>
    <row r="133" spans="2:4">
      <c r="B133" s="9" t="s">
        <v>419</v>
      </c>
      <c r="D133" s="124"/>
    </row>
    <row r="134" spans="2:4">
      <c r="B134" s="9" t="s">
        <v>448</v>
      </c>
      <c r="D134" s="7"/>
    </row>
    <row r="135" spans="2:4">
      <c r="B135" s="9" t="s">
        <v>449</v>
      </c>
      <c r="D135" s="124"/>
    </row>
    <row r="136" spans="2:4">
      <c r="B136" s="9" t="s">
        <v>429</v>
      </c>
      <c r="D136" s="124"/>
    </row>
    <row r="137" spans="2:4">
      <c r="B137" s="9" t="s">
        <v>264</v>
      </c>
      <c r="D137" s="124"/>
    </row>
    <row r="138" spans="2:4">
      <c r="D138" s="124"/>
    </row>
  </sheetData>
  <sheetProtection password="F265" sheet="1" objects="1" scenarios="1" formatCells="0" insertColumns="0" insertRows="0" insertHyperlinks="0" deleteColumns="0" deleteRows="0" sort="0" autoFilter="0"/>
  <dataConsolidate/>
  <mergeCells count="40">
    <mergeCell ref="B82:M82"/>
    <mergeCell ref="M14:M15"/>
    <mergeCell ref="B16:B46"/>
    <mergeCell ref="B49:B57"/>
    <mergeCell ref="B58:M58"/>
    <mergeCell ref="B60:B75"/>
    <mergeCell ref="D60:M75"/>
    <mergeCell ref="G14:G15"/>
    <mergeCell ref="H14:H15"/>
    <mergeCell ref="I14:I15"/>
    <mergeCell ref="J14:J15"/>
    <mergeCell ref="K14:K15"/>
    <mergeCell ref="L14:L15"/>
    <mergeCell ref="X13:Y14"/>
    <mergeCell ref="Z13:AA14"/>
    <mergeCell ref="B76:M76"/>
    <mergeCell ref="B78:M78"/>
    <mergeCell ref="B80:M80"/>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B2:E2"/>
    <mergeCell ref="B3:L3"/>
    <mergeCell ref="C4:L4"/>
    <mergeCell ref="M4:V4"/>
    <mergeCell ref="C5:L5"/>
    <mergeCell ref="M5:V5"/>
  </mergeCells>
  <conditionalFormatting sqref="O82 Q82 S82 U82 W82 Y82">
    <cfRule type="containsText" dxfId="5" priority="1" operator="containsText" text="TRUE">
      <formula>NOT(ISERROR(SEARCH("TRUE",O82)))</formula>
    </cfRule>
    <cfRule type="containsText" dxfId="4" priority="2" operator="containsText" text="FALSE">
      <formula>NOT(ISERROR(SEARCH("FALSE",O82)))</formula>
    </cfRule>
  </conditionalFormatting>
  <dataValidations count="26">
    <dataValidation allowBlank="1" showInputMessage="1" showErrorMessage="1" promptTitle="Criteria" prompt="Input total CDM Plan Target Gap" sqref="AA78"/>
    <dataValidation type="list" allowBlank="1" showInputMessage="1" showErrorMessage="1" promptTitle="Criteria" prompt="Select Program Name for each 2011-2014/15 Tier 1 Program for which projects will be completed in 2015." sqref="C60:C75">
      <formula1>$B$106:$B$123</formula1>
    </dataValidation>
    <dataValidation type="list" allowBlank="1" showInputMessage="1" showErrorMessage="1" sqref="C16:C46 C49">
      <formula1>$B$127:$B$139</formula1>
    </dataValidation>
    <dataValidation allowBlank="1" showInputMessage="1" showErrorMessage="1" promptTitle="Criteria" prompt="As per the CDM Plan Submission and Review Criteria Rules, a minimum incremental annual savings of 8.3% of total 2020 savings target is to be achieved in any year." sqref="B82:M82"/>
    <dataValidation allowBlank="1" showInputMessage="1" showErrorMessage="1" promptTitle="Criteria" prompt="For projects to be completed in 2015, yet funded from the 2011-2014 (and 2015 of 2011-2014 Master CDM Agreement) CDM Framework" sqref="B60:B75"/>
    <dataValidation type="list" allowBlank="1" showInputMessage="1" showErrorMessage="1" sqref="E59">
      <formula1>#REF!</formula1>
    </dataValidation>
    <dataValidation type="list" allowBlank="1" showInputMessage="1" showErrorMessage="1" sqref="C59 C50:C57">
      <formula1>$B$106:$B$124</formula1>
    </dataValidation>
    <dataValidation allowBlank="1" showInputMessage="1" showErrorMessage="1" promptTitle="Critera" prompt="Input programs by funding mechanism (Full Cost Recovery and Pay for Performance)" sqref="B12:B15"/>
    <dataValidation allowBlank="1" showInputMessage="1" showErrorMessage="1" promptTitle="Criteria" prompt="Select Program Name for each Approved Province Wide Program." sqref="C12:C1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type="list" allowBlank="1" showInputMessage="1" showErrorMessage="1" sqref="G16:M46 G49:M57">
      <formula1>$B$102:$B$102</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S82 U82 W82 Y82 O82 Q82"/>
    <dataValidation type="list" allowBlank="1" showInputMessage="1" showErrorMessage="1" sqref="G59:M59 D59">
      <formula1>$B$102:$B$103</formula1>
    </dataValidation>
    <dataValidation allowBlank="1" showInputMessage="1" showErrorMessage="1" promptTitle="Criteria" prompt="Indicate segment(s) targetted by Program" sqref="G12:M13"/>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annual Target Gap" sqref="X78 V78 R78 N78 P78 T78"/>
    <dataValidation allowBlank="1" showInputMessage="1" showErrorMessage="1" promptTitle="Criteria" prompt="Input additional annual funding requirements to acheive Target Gap" sqref="Y78 W78 S78 O78 Q78 U78"/>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Criteria" prompt="Automatic summation of total 2015-2020 budget by Program." sqref="Z15"/>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topLeftCell="A10" zoomScale="80" zoomScaleNormal="80" workbookViewId="0"/>
  </sheetViews>
  <sheetFormatPr defaultColWidth="9.140625" defaultRowHeight="1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6" width="15.7109375" style="3" customWidth="1"/>
    <col min="27" max="27" width="19.28515625" style="3" customWidth="1"/>
    <col min="28" max="16384" width="9.140625" style="3"/>
  </cols>
  <sheetData>
    <row r="1" spans="1:27" ht="23.25">
      <c r="A1" s="4" t="s">
        <v>391</v>
      </c>
      <c r="B1" s="4" t="s">
        <v>385</v>
      </c>
    </row>
    <row r="2" spans="1:27" ht="17.45" customHeight="1">
      <c r="A2" s="100"/>
      <c r="B2" s="284"/>
      <c r="C2" s="284"/>
      <c r="D2" s="284"/>
      <c r="E2" s="284"/>
      <c r="F2" s="101"/>
      <c r="G2" s="119"/>
      <c r="H2" s="103"/>
      <c r="I2" s="103"/>
      <c r="J2" s="103"/>
      <c r="K2" s="103"/>
      <c r="L2" s="103"/>
      <c r="M2" s="103"/>
      <c r="N2" s="100"/>
      <c r="O2" s="100"/>
      <c r="P2" s="100"/>
      <c r="Q2" s="100"/>
      <c r="R2" s="100"/>
      <c r="S2" s="100"/>
      <c r="T2" s="100"/>
      <c r="U2" s="100"/>
      <c r="V2" s="100"/>
      <c r="W2" s="100"/>
      <c r="X2" s="100"/>
      <c r="Y2" s="100"/>
      <c r="Z2" s="100"/>
      <c r="AA2" s="100"/>
    </row>
    <row r="3" spans="1:27" ht="21.6" customHeight="1">
      <c r="A3" s="100"/>
      <c r="B3" s="285" t="s">
        <v>305</v>
      </c>
      <c r="C3" s="286"/>
      <c r="D3" s="286"/>
      <c r="E3" s="286"/>
      <c r="F3" s="286"/>
      <c r="G3" s="286"/>
      <c r="H3" s="286"/>
      <c r="I3" s="286"/>
      <c r="J3" s="286"/>
      <c r="K3" s="286"/>
      <c r="L3" s="287"/>
      <c r="M3" s="100"/>
      <c r="N3" s="100"/>
      <c r="O3" s="100"/>
      <c r="P3" s="100"/>
      <c r="Q3" s="100"/>
      <c r="R3" s="100"/>
      <c r="S3" s="100"/>
      <c r="T3" s="100"/>
      <c r="U3" s="100"/>
      <c r="V3" s="100"/>
      <c r="W3" s="100"/>
      <c r="X3" s="100"/>
      <c r="Y3" s="100"/>
      <c r="Z3" s="100"/>
      <c r="AA3" s="100"/>
    </row>
    <row r="4" spans="1:27" ht="27.6" customHeight="1">
      <c r="A4" s="100"/>
      <c r="B4" s="104" t="s">
        <v>323</v>
      </c>
      <c r="C4" s="288" t="s">
        <v>384</v>
      </c>
      <c r="D4" s="289"/>
      <c r="E4" s="289"/>
      <c r="F4" s="289"/>
      <c r="G4" s="289"/>
      <c r="H4" s="289"/>
      <c r="I4" s="289"/>
      <c r="J4" s="289"/>
      <c r="K4" s="289"/>
      <c r="L4" s="290"/>
      <c r="M4" s="291"/>
      <c r="N4" s="292"/>
      <c r="O4" s="292"/>
      <c r="P4" s="292"/>
      <c r="Q4" s="292"/>
      <c r="R4" s="292"/>
      <c r="S4" s="292"/>
      <c r="T4" s="292"/>
      <c r="U4" s="292"/>
      <c r="V4" s="292"/>
      <c r="W4" s="100"/>
      <c r="X4" s="100"/>
      <c r="Y4" s="100"/>
      <c r="Z4" s="100"/>
      <c r="AA4" s="100"/>
    </row>
    <row r="5" spans="1:27" ht="43.9" customHeight="1">
      <c r="A5" s="100"/>
      <c r="B5" s="104" t="s">
        <v>324</v>
      </c>
      <c r="C5" s="289" t="s">
        <v>386</v>
      </c>
      <c r="D5" s="289"/>
      <c r="E5" s="289"/>
      <c r="F5" s="289"/>
      <c r="G5" s="289"/>
      <c r="H5" s="289"/>
      <c r="I5" s="289"/>
      <c r="J5" s="289"/>
      <c r="K5" s="289"/>
      <c r="L5" s="290"/>
      <c r="M5" s="291"/>
      <c r="N5" s="292"/>
      <c r="O5" s="292"/>
      <c r="P5" s="292"/>
      <c r="Q5" s="292"/>
      <c r="R5" s="292"/>
      <c r="S5" s="292"/>
      <c r="T5" s="292"/>
      <c r="U5" s="292"/>
      <c r="V5" s="292"/>
      <c r="W5" s="100"/>
      <c r="X5" s="100"/>
      <c r="Y5" s="100"/>
      <c r="Z5" s="100"/>
      <c r="AA5" s="100"/>
    </row>
    <row r="6" spans="1:27" ht="55.9" customHeight="1">
      <c r="A6" s="100"/>
      <c r="B6" s="105" t="s">
        <v>325</v>
      </c>
      <c r="C6" s="260" t="s">
        <v>387</v>
      </c>
      <c r="D6" s="261"/>
      <c r="E6" s="261"/>
      <c r="F6" s="261"/>
      <c r="G6" s="261"/>
      <c r="H6" s="261"/>
      <c r="I6" s="261"/>
      <c r="J6" s="261"/>
      <c r="K6" s="261"/>
      <c r="L6" s="262"/>
      <c r="M6" s="263"/>
      <c r="N6" s="264"/>
      <c r="O6" s="264"/>
      <c r="P6" s="264"/>
      <c r="Q6" s="264"/>
      <c r="R6" s="264"/>
      <c r="S6" s="264"/>
      <c r="T6" s="264"/>
      <c r="U6" s="264"/>
      <c r="V6" s="264"/>
      <c r="W6" s="100"/>
      <c r="X6" s="100"/>
      <c r="Y6" s="100"/>
      <c r="Z6" s="100"/>
      <c r="AA6" s="100"/>
    </row>
    <row r="7" spans="1:27" ht="41.45" customHeight="1">
      <c r="A7" s="100"/>
      <c r="B7" s="105" t="s">
        <v>337</v>
      </c>
      <c r="C7" s="265" t="s">
        <v>504</v>
      </c>
      <c r="D7" s="266"/>
      <c r="E7" s="266"/>
      <c r="F7" s="266"/>
      <c r="G7" s="266"/>
      <c r="H7" s="266"/>
      <c r="I7" s="266"/>
      <c r="J7" s="266"/>
      <c r="K7" s="266"/>
      <c r="L7" s="267"/>
      <c r="M7" s="120"/>
      <c r="N7" s="121"/>
      <c r="O7" s="121"/>
      <c r="P7" s="121"/>
      <c r="Q7" s="121"/>
      <c r="R7" s="121"/>
      <c r="S7" s="121"/>
      <c r="T7" s="121"/>
      <c r="U7" s="121"/>
      <c r="V7" s="121"/>
      <c r="W7" s="100"/>
      <c r="X7" s="100"/>
      <c r="Y7" s="100"/>
      <c r="Z7" s="100"/>
      <c r="AA7" s="100"/>
    </row>
    <row r="8" spans="1:27">
      <c r="A8" s="100"/>
      <c r="B8" s="100"/>
      <c r="C8" s="100"/>
      <c r="D8" s="100"/>
      <c r="E8" s="100"/>
      <c r="F8" s="100"/>
      <c r="G8" s="108"/>
      <c r="H8" s="100"/>
      <c r="I8" s="100"/>
      <c r="J8" s="100"/>
      <c r="K8" s="100"/>
      <c r="L8" s="100"/>
      <c r="M8" s="100"/>
      <c r="N8" s="100"/>
      <c r="O8" s="100"/>
      <c r="P8" s="100"/>
      <c r="Q8" s="100"/>
      <c r="R8" s="100"/>
      <c r="S8" s="100"/>
      <c r="T8" s="100"/>
      <c r="U8" s="100"/>
      <c r="V8" s="100"/>
      <c r="W8" s="100"/>
      <c r="X8" s="100"/>
      <c r="Y8" s="100"/>
      <c r="Z8" s="100"/>
      <c r="AA8" s="100"/>
    </row>
    <row r="9" spans="1:27" ht="18.75">
      <c r="A9" s="100"/>
      <c r="B9" s="104" t="s">
        <v>464</v>
      </c>
      <c r="C9" s="78" t="str">
        <f>IF('A. General Information'!K13="","",'A. General Information'!K13)</f>
        <v/>
      </c>
      <c r="D9" s="109"/>
      <c r="E9" s="100"/>
      <c r="F9" s="100"/>
      <c r="G9" s="108"/>
      <c r="H9" s="100"/>
      <c r="I9" s="100"/>
      <c r="J9" s="100"/>
      <c r="K9" s="100"/>
      <c r="L9" s="100"/>
      <c r="M9" s="100"/>
      <c r="N9" s="100"/>
      <c r="O9" s="100"/>
      <c r="P9" s="100"/>
      <c r="Q9" s="100"/>
      <c r="R9" s="100"/>
      <c r="S9" s="100"/>
      <c r="T9" s="100"/>
      <c r="U9" s="100"/>
      <c r="V9" s="100"/>
      <c r="W9" s="100"/>
      <c r="X9" s="100"/>
      <c r="Y9" s="100"/>
      <c r="Z9" s="100"/>
      <c r="AA9" s="100"/>
    </row>
    <row r="10" spans="1:27">
      <c r="A10" s="100"/>
      <c r="B10" s="100"/>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row>
    <row r="11" spans="1:27" ht="25.15" customHeight="1">
      <c r="A11" s="100"/>
      <c r="B11" s="268" t="s">
        <v>306</v>
      </c>
      <c r="C11" s="269"/>
      <c r="D11" s="269"/>
      <c r="E11" s="269"/>
      <c r="F11" s="269"/>
      <c r="G11" s="269"/>
      <c r="H11" s="269"/>
      <c r="I11" s="269"/>
      <c r="J11" s="269"/>
      <c r="K11" s="269"/>
      <c r="L11" s="269"/>
      <c r="M11" s="269"/>
      <c r="N11" s="269"/>
      <c r="O11" s="269"/>
      <c r="P11" s="269"/>
      <c r="Q11" s="269"/>
      <c r="R11" s="269"/>
      <c r="S11" s="269"/>
      <c r="T11" s="269"/>
      <c r="U11" s="269"/>
      <c r="V11" s="269"/>
      <c r="W11" s="269"/>
      <c r="X11" s="269"/>
      <c r="Y11" s="269"/>
      <c r="Z11" s="269"/>
      <c r="AA11" s="269"/>
    </row>
    <row r="12" spans="1:27" ht="34.15" customHeight="1">
      <c r="A12" s="100"/>
      <c r="B12" s="270" t="s">
        <v>10</v>
      </c>
      <c r="C12" s="273" t="s">
        <v>495</v>
      </c>
      <c r="D12" s="273" t="s">
        <v>496</v>
      </c>
      <c r="E12" s="273" t="s">
        <v>497</v>
      </c>
      <c r="F12" s="273" t="s">
        <v>451</v>
      </c>
      <c r="G12" s="270" t="s">
        <v>356</v>
      </c>
      <c r="H12" s="276"/>
      <c r="I12" s="276"/>
      <c r="J12" s="276"/>
      <c r="K12" s="276"/>
      <c r="L12" s="276"/>
      <c r="M12" s="277"/>
      <c r="N12" s="280" t="s">
        <v>388</v>
      </c>
      <c r="O12" s="281"/>
      <c r="P12" s="281"/>
      <c r="Q12" s="281"/>
      <c r="R12" s="281"/>
      <c r="S12" s="281"/>
      <c r="T12" s="281"/>
      <c r="U12" s="281"/>
      <c r="V12" s="281"/>
      <c r="W12" s="281"/>
      <c r="X12" s="281"/>
      <c r="Y12" s="281"/>
      <c r="Z12" s="281"/>
      <c r="AA12" s="281"/>
    </row>
    <row r="13" spans="1:27" ht="67.900000000000006" customHeight="1">
      <c r="A13" s="100"/>
      <c r="B13" s="271"/>
      <c r="C13" s="274"/>
      <c r="D13" s="274"/>
      <c r="E13" s="274"/>
      <c r="F13" s="274"/>
      <c r="G13" s="272"/>
      <c r="H13" s="278"/>
      <c r="I13" s="278"/>
      <c r="J13" s="278"/>
      <c r="K13" s="278"/>
      <c r="L13" s="278"/>
      <c r="M13" s="279"/>
      <c r="N13" s="227">
        <v>2015</v>
      </c>
      <c r="O13" s="228"/>
      <c r="P13" s="282">
        <v>2016</v>
      </c>
      <c r="Q13" s="282"/>
      <c r="R13" s="227">
        <v>2017</v>
      </c>
      <c r="S13" s="228"/>
      <c r="T13" s="227">
        <v>2018</v>
      </c>
      <c r="U13" s="228"/>
      <c r="V13" s="227">
        <v>2019</v>
      </c>
      <c r="W13" s="228"/>
      <c r="X13" s="227">
        <v>2020</v>
      </c>
      <c r="Y13" s="228"/>
      <c r="Z13" s="231" t="s">
        <v>19</v>
      </c>
      <c r="AA13" s="232"/>
    </row>
    <row r="14" spans="1:27" ht="42" customHeight="1">
      <c r="A14" s="100"/>
      <c r="B14" s="271"/>
      <c r="C14" s="274"/>
      <c r="D14" s="274"/>
      <c r="E14" s="274"/>
      <c r="F14" s="274"/>
      <c r="G14" s="247" t="s">
        <v>12</v>
      </c>
      <c r="H14" s="249" t="s">
        <v>13</v>
      </c>
      <c r="I14" s="247" t="s">
        <v>14</v>
      </c>
      <c r="J14" s="225" t="s">
        <v>353</v>
      </c>
      <c r="K14" s="225" t="s">
        <v>16</v>
      </c>
      <c r="L14" s="225" t="s">
        <v>351</v>
      </c>
      <c r="M14" s="225" t="s">
        <v>17</v>
      </c>
      <c r="N14" s="229"/>
      <c r="O14" s="230"/>
      <c r="P14" s="283"/>
      <c r="Q14" s="283"/>
      <c r="R14" s="229"/>
      <c r="S14" s="230"/>
      <c r="T14" s="229"/>
      <c r="U14" s="230"/>
      <c r="V14" s="229"/>
      <c r="W14" s="230"/>
      <c r="X14" s="229"/>
      <c r="Y14" s="230"/>
      <c r="Z14" s="233"/>
      <c r="AA14" s="234"/>
    </row>
    <row r="15" spans="1:27" ht="78" customHeight="1">
      <c r="A15" s="100"/>
      <c r="B15" s="272"/>
      <c r="C15" s="275"/>
      <c r="D15" s="275"/>
      <c r="E15" s="275"/>
      <c r="F15" s="275"/>
      <c r="G15" s="248"/>
      <c r="H15" s="250"/>
      <c r="I15" s="248"/>
      <c r="J15" s="226"/>
      <c r="K15" s="226"/>
      <c r="L15" s="226"/>
      <c r="M15" s="226"/>
      <c r="N15" s="110" t="s">
        <v>326</v>
      </c>
      <c r="O15" s="110" t="s">
        <v>307</v>
      </c>
      <c r="P15" s="110" t="s">
        <v>326</v>
      </c>
      <c r="Q15" s="110" t="s">
        <v>307</v>
      </c>
      <c r="R15" s="110" t="s">
        <v>326</v>
      </c>
      <c r="S15" s="110" t="s">
        <v>307</v>
      </c>
      <c r="T15" s="110" t="s">
        <v>326</v>
      </c>
      <c r="U15" s="110" t="s">
        <v>307</v>
      </c>
      <c r="V15" s="110" t="s">
        <v>326</v>
      </c>
      <c r="W15" s="110" t="s">
        <v>307</v>
      </c>
      <c r="X15" s="110" t="s">
        <v>326</v>
      </c>
      <c r="Y15" s="110" t="s">
        <v>307</v>
      </c>
      <c r="Z15" s="110" t="s">
        <v>389</v>
      </c>
      <c r="AA15" s="110" t="s">
        <v>312</v>
      </c>
    </row>
    <row r="16" spans="1:27" ht="14.45" customHeight="1">
      <c r="B16" s="238" t="s">
        <v>300</v>
      </c>
      <c r="C16" s="16"/>
      <c r="D16" s="55"/>
      <c r="E16" s="55"/>
      <c r="F16" s="117"/>
      <c r="G16" s="48"/>
      <c r="H16" s="48"/>
      <c r="I16" s="48"/>
      <c r="J16" s="48"/>
      <c r="K16" s="48"/>
      <c r="L16" s="48"/>
      <c r="M16" s="48"/>
      <c r="N16" s="63"/>
      <c r="O16" s="64"/>
      <c r="P16" s="63"/>
      <c r="Q16" s="64"/>
      <c r="R16" s="63"/>
      <c r="S16" s="64"/>
      <c r="T16" s="63"/>
      <c r="U16" s="64"/>
      <c r="V16" s="63"/>
      <c r="W16" s="64"/>
      <c r="X16" s="63"/>
      <c r="Y16" s="64"/>
      <c r="Z16" s="60" t="str">
        <f>IF(SUM(N16,P16,R16,T16,V16,X16)=0,"",SUM(N16,P16,R16,T16,V16,X16))</f>
        <v/>
      </c>
      <c r="AA16" s="66"/>
    </row>
    <row r="17" spans="2:27" ht="14.45" customHeight="1">
      <c r="B17" s="239"/>
      <c r="C17" s="16"/>
      <c r="D17" s="55" t="s">
        <v>355</v>
      </c>
      <c r="E17" s="55"/>
      <c r="F17" s="117"/>
      <c r="G17" s="48"/>
      <c r="H17" s="48"/>
      <c r="I17" s="48"/>
      <c r="J17" s="48"/>
      <c r="K17" s="48"/>
      <c r="L17" s="48"/>
      <c r="M17" s="48"/>
      <c r="N17" s="63"/>
      <c r="O17" s="64"/>
      <c r="P17" s="63"/>
      <c r="Q17" s="64"/>
      <c r="R17" s="63"/>
      <c r="S17" s="64"/>
      <c r="T17" s="63"/>
      <c r="U17" s="64"/>
      <c r="V17" s="63"/>
      <c r="W17" s="64"/>
      <c r="X17" s="63"/>
      <c r="Y17" s="64"/>
      <c r="Z17" s="60" t="str">
        <f t="shared" ref="Z17:Z46" si="0">IF(SUM(N17,P17,R17,T17,V17,X17)=0,"",SUM(N17,P17,R17,T17,V17,X17))</f>
        <v/>
      </c>
      <c r="AA17" s="66"/>
    </row>
    <row r="18" spans="2:27">
      <c r="B18" s="239"/>
      <c r="C18" s="16"/>
      <c r="D18" s="55"/>
      <c r="E18" s="55"/>
      <c r="F18" s="117"/>
      <c r="G18" s="48"/>
      <c r="H18" s="48"/>
      <c r="I18" s="48"/>
      <c r="J18" s="48"/>
      <c r="K18" s="48"/>
      <c r="L18" s="48"/>
      <c r="M18" s="48"/>
      <c r="N18" s="63"/>
      <c r="O18" s="64"/>
      <c r="P18" s="63"/>
      <c r="Q18" s="64"/>
      <c r="R18" s="63"/>
      <c r="S18" s="64"/>
      <c r="T18" s="63"/>
      <c r="U18" s="64"/>
      <c r="V18" s="63"/>
      <c r="W18" s="64"/>
      <c r="X18" s="63"/>
      <c r="Y18" s="64"/>
      <c r="Z18" s="60" t="str">
        <f t="shared" si="0"/>
        <v/>
      </c>
      <c r="AA18" s="66"/>
    </row>
    <row r="19" spans="2:27">
      <c r="B19" s="239"/>
      <c r="C19" s="16"/>
      <c r="D19" s="55"/>
      <c r="E19" s="55"/>
      <c r="F19" s="117"/>
      <c r="G19" s="48"/>
      <c r="H19" s="48"/>
      <c r="I19" s="48"/>
      <c r="J19" s="48"/>
      <c r="K19" s="48"/>
      <c r="L19" s="48"/>
      <c r="M19" s="48"/>
      <c r="N19" s="63"/>
      <c r="O19" s="64"/>
      <c r="P19" s="63"/>
      <c r="Q19" s="64"/>
      <c r="R19" s="63"/>
      <c r="S19" s="64"/>
      <c r="T19" s="63"/>
      <c r="U19" s="64"/>
      <c r="V19" s="63"/>
      <c r="W19" s="64"/>
      <c r="X19" s="63"/>
      <c r="Y19" s="64"/>
      <c r="Z19" s="60" t="str">
        <f t="shared" si="0"/>
        <v/>
      </c>
      <c r="AA19" s="66"/>
    </row>
    <row r="20" spans="2:27">
      <c r="B20" s="239"/>
      <c r="C20" s="16"/>
      <c r="D20" s="55"/>
      <c r="E20" s="55"/>
      <c r="F20" s="117"/>
      <c r="G20" s="48"/>
      <c r="H20" s="48"/>
      <c r="I20" s="48"/>
      <c r="J20" s="48"/>
      <c r="K20" s="48"/>
      <c r="L20" s="48"/>
      <c r="M20" s="48"/>
      <c r="N20" s="63"/>
      <c r="O20" s="64"/>
      <c r="P20" s="63"/>
      <c r="Q20" s="64"/>
      <c r="R20" s="63"/>
      <c r="S20" s="64"/>
      <c r="T20" s="63"/>
      <c r="U20" s="64"/>
      <c r="V20" s="63"/>
      <c r="W20" s="64"/>
      <c r="X20" s="63"/>
      <c r="Y20" s="64"/>
      <c r="Z20" s="60" t="str">
        <f t="shared" si="0"/>
        <v/>
      </c>
      <c r="AA20" s="66"/>
    </row>
    <row r="21" spans="2:27">
      <c r="B21" s="239"/>
      <c r="C21" s="16"/>
      <c r="D21" s="55"/>
      <c r="E21" s="55"/>
      <c r="F21" s="117"/>
      <c r="G21" s="48"/>
      <c r="H21" s="48"/>
      <c r="I21" s="48"/>
      <c r="J21" s="48"/>
      <c r="K21" s="48"/>
      <c r="L21" s="48"/>
      <c r="M21" s="48"/>
      <c r="N21" s="63"/>
      <c r="O21" s="64"/>
      <c r="P21" s="63"/>
      <c r="Q21" s="64"/>
      <c r="R21" s="63"/>
      <c r="S21" s="64"/>
      <c r="T21" s="63"/>
      <c r="U21" s="64"/>
      <c r="V21" s="63"/>
      <c r="W21" s="64"/>
      <c r="X21" s="63"/>
      <c r="Y21" s="64"/>
      <c r="Z21" s="60" t="str">
        <f t="shared" si="0"/>
        <v/>
      </c>
      <c r="AA21" s="66"/>
    </row>
    <row r="22" spans="2:27">
      <c r="B22" s="239"/>
      <c r="C22" s="16"/>
      <c r="D22" s="55"/>
      <c r="E22" s="55"/>
      <c r="F22" s="117"/>
      <c r="G22" s="48"/>
      <c r="H22" s="48"/>
      <c r="I22" s="48"/>
      <c r="J22" s="48"/>
      <c r="K22" s="48"/>
      <c r="L22" s="48"/>
      <c r="M22" s="48"/>
      <c r="N22" s="63"/>
      <c r="O22" s="64"/>
      <c r="P22" s="63"/>
      <c r="Q22" s="64"/>
      <c r="R22" s="63"/>
      <c r="S22" s="64"/>
      <c r="T22" s="63"/>
      <c r="U22" s="64"/>
      <c r="V22" s="63"/>
      <c r="W22" s="64"/>
      <c r="X22" s="63"/>
      <c r="Y22" s="64"/>
      <c r="Z22" s="60" t="str">
        <f t="shared" si="0"/>
        <v/>
      </c>
      <c r="AA22" s="66"/>
    </row>
    <row r="23" spans="2:27">
      <c r="B23" s="239"/>
      <c r="C23" s="16"/>
      <c r="D23" s="55"/>
      <c r="E23" s="55"/>
      <c r="F23" s="117"/>
      <c r="G23" s="48"/>
      <c r="H23" s="48"/>
      <c r="I23" s="48"/>
      <c r="J23" s="48"/>
      <c r="K23" s="48"/>
      <c r="L23" s="48"/>
      <c r="M23" s="48"/>
      <c r="N23" s="63"/>
      <c r="O23" s="64"/>
      <c r="P23" s="63"/>
      <c r="Q23" s="64"/>
      <c r="R23" s="63"/>
      <c r="S23" s="64"/>
      <c r="T23" s="63"/>
      <c r="U23" s="64"/>
      <c r="V23" s="63"/>
      <c r="W23" s="64"/>
      <c r="X23" s="63"/>
      <c r="Y23" s="64"/>
      <c r="Z23" s="60" t="str">
        <f t="shared" si="0"/>
        <v/>
      </c>
      <c r="AA23" s="66"/>
    </row>
    <row r="24" spans="2:27">
      <c r="B24" s="239"/>
      <c r="C24" s="16"/>
      <c r="D24" s="55"/>
      <c r="E24" s="55"/>
      <c r="F24" s="117"/>
      <c r="G24" s="48"/>
      <c r="H24" s="48"/>
      <c r="I24" s="48"/>
      <c r="J24" s="48"/>
      <c r="K24" s="48"/>
      <c r="L24" s="48"/>
      <c r="M24" s="48"/>
      <c r="N24" s="63"/>
      <c r="O24" s="64"/>
      <c r="P24" s="63"/>
      <c r="Q24" s="64"/>
      <c r="R24" s="63"/>
      <c r="S24" s="64"/>
      <c r="T24" s="63"/>
      <c r="U24" s="64"/>
      <c r="V24" s="63"/>
      <c r="W24" s="64"/>
      <c r="X24" s="63"/>
      <c r="Y24" s="64"/>
      <c r="Z24" s="60" t="str">
        <f t="shared" si="0"/>
        <v/>
      </c>
      <c r="AA24" s="66"/>
    </row>
    <row r="25" spans="2:27">
      <c r="B25" s="239"/>
      <c r="C25" s="16"/>
      <c r="D25" s="55"/>
      <c r="E25" s="55"/>
      <c r="F25" s="117"/>
      <c r="G25" s="48"/>
      <c r="H25" s="48"/>
      <c r="I25" s="48"/>
      <c r="J25" s="48"/>
      <c r="K25" s="48"/>
      <c r="L25" s="48"/>
      <c r="M25" s="48"/>
      <c r="N25" s="63"/>
      <c r="O25" s="64"/>
      <c r="P25" s="63"/>
      <c r="Q25" s="64"/>
      <c r="R25" s="63"/>
      <c r="S25" s="64"/>
      <c r="T25" s="63"/>
      <c r="U25" s="64"/>
      <c r="V25" s="63"/>
      <c r="W25" s="64"/>
      <c r="X25" s="63"/>
      <c r="Y25" s="64"/>
      <c r="Z25" s="60" t="str">
        <f t="shared" si="0"/>
        <v/>
      </c>
      <c r="AA25" s="66"/>
    </row>
    <row r="26" spans="2:27">
      <c r="B26" s="239"/>
      <c r="C26" s="16"/>
      <c r="D26" s="55"/>
      <c r="E26" s="55"/>
      <c r="F26" s="117"/>
      <c r="G26" s="48"/>
      <c r="H26" s="48"/>
      <c r="I26" s="48"/>
      <c r="J26" s="48"/>
      <c r="K26" s="48"/>
      <c r="L26" s="48"/>
      <c r="M26" s="48"/>
      <c r="N26" s="63"/>
      <c r="O26" s="64"/>
      <c r="P26" s="63"/>
      <c r="Q26" s="64"/>
      <c r="R26" s="63"/>
      <c r="S26" s="64"/>
      <c r="T26" s="63"/>
      <c r="U26" s="64"/>
      <c r="V26" s="63"/>
      <c r="W26" s="64"/>
      <c r="X26" s="63"/>
      <c r="Y26" s="64"/>
      <c r="Z26" s="60" t="str">
        <f t="shared" si="0"/>
        <v/>
      </c>
      <c r="AA26" s="66"/>
    </row>
    <row r="27" spans="2:27">
      <c r="B27" s="239"/>
      <c r="C27" s="16"/>
      <c r="D27" s="55"/>
      <c r="E27" s="55"/>
      <c r="F27" s="117"/>
      <c r="G27" s="48"/>
      <c r="H27" s="48"/>
      <c r="I27" s="48"/>
      <c r="J27" s="48"/>
      <c r="K27" s="48"/>
      <c r="L27" s="48"/>
      <c r="M27" s="48"/>
      <c r="N27" s="63"/>
      <c r="O27" s="64"/>
      <c r="P27" s="63"/>
      <c r="Q27" s="64"/>
      <c r="R27" s="63"/>
      <c r="S27" s="64"/>
      <c r="T27" s="63"/>
      <c r="U27" s="64"/>
      <c r="V27" s="63"/>
      <c r="W27" s="64"/>
      <c r="X27" s="63"/>
      <c r="Y27" s="64"/>
      <c r="Z27" s="60" t="str">
        <f t="shared" si="0"/>
        <v/>
      </c>
      <c r="AA27" s="66"/>
    </row>
    <row r="28" spans="2:27">
      <c r="B28" s="239"/>
      <c r="C28" s="16"/>
      <c r="D28" s="55"/>
      <c r="E28" s="55"/>
      <c r="F28" s="117"/>
      <c r="G28" s="48"/>
      <c r="H28" s="48"/>
      <c r="I28" s="48"/>
      <c r="J28" s="48"/>
      <c r="K28" s="48"/>
      <c r="L28" s="48"/>
      <c r="M28" s="48"/>
      <c r="N28" s="63"/>
      <c r="O28" s="64"/>
      <c r="P28" s="63"/>
      <c r="Q28" s="64"/>
      <c r="R28" s="63"/>
      <c r="S28" s="64"/>
      <c r="T28" s="63"/>
      <c r="U28" s="64"/>
      <c r="V28" s="63"/>
      <c r="W28" s="64"/>
      <c r="X28" s="63"/>
      <c r="Y28" s="64"/>
      <c r="Z28" s="60" t="str">
        <f t="shared" si="0"/>
        <v/>
      </c>
      <c r="AA28" s="66"/>
    </row>
    <row r="29" spans="2:27">
      <c r="B29" s="239"/>
      <c r="C29" s="16"/>
      <c r="D29" s="55"/>
      <c r="E29" s="55"/>
      <c r="F29" s="117"/>
      <c r="G29" s="48"/>
      <c r="H29" s="48"/>
      <c r="I29" s="48"/>
      <c r="J29" s="48"/>
      <c r="K29" s="48"/>
      <c r="L29" s="48"/>
      <c r="M29" s="48"/>
      <c r="N29" s="63"/>
      <c r="O29" s="64"/>
      <c r="P29" s="63"/>
      <c r="Q29" s="64"/>
      <c r="R29" s="63"/>
      <c r="S29" s="64"/>
      <c r="T29" s="63"/>
      <c r="U29" s="64"/>
      <c r="V29" s="63"/>
      <c r="W29" s="64"/>
      <c r="X29" s="63"/>
      <c r="Y29" s="64"/>
      <c r="Z29" s="60" t="str">
        <f t="shared" si="0"/>
        <v/>
      </c>
      <c r="AA29" s="66"/>
    </row>
    <row r="30" spans="2:27">
      <c r="B30" s="239"/>
      <c r="C30" s="16"/>
      <c r="D30" s="55"/>
      <c r="E30" s="55"/>
      <c r="F30" s="117"/>
      <c r="G30" s="48"/>
      <c r="H30" s="48"/>
      <c r="I30" s="48"/>
      <c r="J30" s="48"/>
      <c r="K30" s="48"/>
      <c r="L30" s="48"/>
      <c r="M30" s="48"/>
      <c r="N30" s="63"/>
      <c r="O30" s="64"/>
      <c r="P30" s="63"/>
      <c r="Q30" s="64"/>
      <c r="R30" s="63"/>
      <c r="S30" s="64"/>
      <c r="T30" s="63"/>
      <c r="U30" s="64"/>
      <c r="V30" s="63"/>
      <c r="W30" s="64"/>
      <c r="X30" s="63"/>
      <c r="Y30" s="64"/>
      <c r="Z30" s="60" t="str">
        <f t="shared" si="0"/>
        <v/>
      </c>
      <c r="AA30" s="66"/>
    </row>
    <row r="31" spans="2:27">
      <c r="B31" s="239"/>
      <c r="C31" s="16"/>
      <c r="D31" s="55"/>
      <c r="E31" s="55"/>
      <c r="F31" s="117"/>
      <c r="G31" s="48"/>
      <c r="H31" s="48"/>
      <c r="I31" s="48"/>
      <c r="J31" s="48"/>
      <c r="K31" s="48"/>
      <c r="L31" s="48"/>
      <c r="M31" s="48"/>
      <c r="N31" s="63"/>
      <c r="O31" s="64"/>
      <c r="P31" s="63"/>
      <c r="Q31" s="64"/>
      <c r="R31" s="63"/>
      <c r="S31" s="64"/>
      <c r="T31" s="63"/>
      <c r="U31" s="64"/>
      <c r="V31" s="63"/>
      <c r="W31" s="64"/>
      <c r="X31" s="63"/>
      <c r="Y31" s="64"/>
      <c r="Z31" s="60" t="str">
        <f t="shared" si="0"/>
        <v/>
      </c>
      <c r="AA31" s="66"/>
    </row>
    <row r="32" spans="2:27">
      <c r="B32" s="239"/>
      <c r="C32" s="16"/>
      <c r="D32" s="55"/>
      <c r="E32" s="55"/>
      <c r="F32" s="117"/>
      <c r="G32" s="48"/>
      <c r="H32" s="48"/>
      <c r="I32" s="48"/>
      <c r="J32" s="48"/>
      <c r="K32" s="48"/>
      <c r="L32" s="48"/>
      <c r="M32" s="48"/>
      <c r="N32" s="63"/>
      <c r="O32" s="64"/>
      <c r="P32" s="63"/>
      <c r="Q32" s="64"/>
      <c r="R32" s="63"/>
      <c r="S32" s="64"/>
      <c r="T32" s="63"/>
      <c r="U32" s="64"/>
      <c r="V32" s="63"/>
      <c r="W32" s="64"/>
      <c r="X32" s="63"/>
      <c r="Y32" s="64"/>
      <c r="Z32" s="60" t="str">
        <f t="shared" si="0"/>
        <v/>
      </c>
      <c r="AA32" s="66"/>
    </row>
    <row r="33" spans="2:27">
      <c r="B33" s="239"/>
      <c r="C33" s="16"/>
      <c r="D33" s="55"/>
      <c r="E33" s="55"/>
      <c r="F33" s="117"/>
      <c r="G33" s="48"/>
      <c r="H33" s="48"/>
      <c r="I33" s="48"/>
      <c r="J33" s="48"/>
      <c r="K33" s="48"/>
      <c r="L33" s="48"/>
      <c r="M33" s="48"/>
      <c r="N33" s="63"/>
      <c r="O33" s="64"/>
      <c r="P33" s="63"/>
      <c r="Q33" s="64"/>
      <c r="R33" s="63"/>
      <c r="S33" s="64"/>
      <c r="T33" s="63"/>
      <c r="U33" s="64"/>
      <c r="V33" s="63"/>
      <c r="W33" s="64"/>
      <c r="X33" s="63"/>
      <c r="Y33" s="64"/>
      <c r="Z33" s="60" t="str">
        <f t="shared" si="0"/>
        <v/>
      </c>
      <c r="AA33" s="66"/>
    </row>
    <row r="34" spans="2:27">
      <c r="B34" s="239"/>
      <c r="C34" s="16"/>
      <c r="D34" s="55"/>
      <c r="E34" s="55"/>
      <c r="F34" s="117"/>
      <c r="G34" s="48"/>
      <c r="H34" s="48"/>
      <c r="I34" s="48"/>
      <c r="J34" s="48"/>
      <c r="K34" s="48"/>
      <c r="L34" s="48"/>
      <c r="M34" s="48"/>
      <c r="N34" s="63"/>
      <c r="O34" s="64"/>
      <c r="P34" s="63"/>
      <c r="Q34" s="64"/>
      <c r="R34" s="63"/>
      <c r="S34" s="64"/>
      <c r="T34" s="63"/>
      <c r="U34" s="64"/>
      <c r="V34" s="63"/>
      <c r="W34" s="64"/>
      <c r="X34" s="63"/>
      <c r="Y34" s="64"/>
      <c r="Z34" s="60" t="str">
        <f t="shared" si="0"/>
        <v/>
      </c>
      <c r="AA34" s="66"/>
    </row>
    <row r="35" spans="2:27">
      <c r="B35" s="239"/>
      <c r="C35" s="16"/>
      <c r="D35" s="55"/>
      <c r="E35" s="55"/>
      <c r="F35" s="117"/>
      <c r="G35" s="48"/>
      <c r="H35" s="48"/>
      <c r="I35" s="48"/>
      <c r="J35" s="48"/>
      <c r="K35" s="48"/>
      <c r="L35" s="48"/>
      <c r="M35" s="48"/>
      <c r="N35" s="63"/>
      <c r="O35" s="64"/>
      <c r="P35" s="63"/>
      <c r="Q35" s="64"/>
      <c r="R35" s="63"/>
      <c r="S35" s="64"/>
      <c r="T35" s="63"/>
      <c r="U35" s="64"/>
      <c r="V35" s="63"/>
      <c r="W35" s="64"/>
      <c r="X35" s="63"/>
      <c r="Y35" s="64"/>
      <c r="Z35" s="60" t="str">
        <f t="shared" si="0"/>
        <v/>
      </c>
      <c r="AA35" s="66"/>
    </row>
    <row r="36" spans="2:27">
      <c r="B36" s="239"/>
      <c r="C36" s="16"/>
      <c r="D36" s="55"/>
      <c r="E36" s="55"/>
      <c r="F36" s="117"/>
      <c r="G36" s="48"/>
      <c r="H36" s="48"/>
      <c r="I36" s="48"/>
      <c r="J36" s="48"/>
      <c r="K36" s="48"/>
      <c r="L36" s="48"/>
      <c r="M36" s="48"/>
      <c r="N36" s="63"/>
      <c r="O36" s="64"/>
      <c r="P36" s="63"/>
      <c r="Q36" s="64"/>
      <c r="R36" s="63"/>
      <c r="S36" s="64"/>
      <c r="T36" s="63"/>
      <c r="U36" s="64"/>
      <c r="V36" s="63"/>
      <c r="W36" s="64"/>
      <c r="X36" s="63"/>
      <c r="Y36" s="64"/>
      <c r="Z36" s="60" t="str">
        <f t="shared" si="0"/>
        <v/>
      </c>
      <c r="AA36" s="66"/>
    </row>
    <row r="37" spans="2:27">
      <c r="B37" s="239"/>
      <c r="C37" s="16"/>
      <c r="D37" s="55"/>
      <c r="E37" s="55"/>
      <c r="F37" s="117"/>
      <c r="G37" s="48"/>
      <c r="H37" s="48"/>
      <c r="I37" s="48"/>
      <c r="J37" s="48"/>
      <c r="K37" s="48"/>
      <c r="L37" s="48"/>
      <c r="M37" s="48"/>
      <c r="N37" s="63"/>
      <c r="O37" s="64"/>
      <c r="P37" s="63"/>
      <c r="Q37" s="64"/>
      <c r="R37" s="63"/>
      <c r="S37" s="64"/>
      <c r="T37" s="63"/>
      <c r="U37" s="64"/>
      <c r="V37" s="63"/>
      <c r="W37" s="64"/>
      <c r="X37" s="63"/>
      <c r="Y37" s="64"/>
      <c r="Z37" s="60" t="str">
        <f t="shared" si="0"/>
        <v/>
      </c>
      <c r="AA37" s="66"/>
    </row>
    <row r="38" spans="2:27">
      <c r="B38" s="239"/>
      <c r="C38" s="16"/>
      <c r="D38" s="55"/>
      <c r="E38" s="55"/>
      <c r="F38" s="117"/>
      <c r="G38" s="48"/>
      <c r="H38" s="48"/>
      <c r="I38" s="48"/>
      <c r="J38" s="48"/>
      <c r="K38" s="48"/>
      <c r="L38" s="48"/>
      <c r="M38" s="48"/>
      <c r="N38" s="63"/>
      <c r="O38" s="64"/>
      <c r="P38" s="63"/>
      <c r="Q38" s="64"/>
      <c r="R38" s="63"/>
      <c r="S38" s="64"/>
      <c r="T38" s="63"/>
      <c r="U38" s="64"/>
      <c r="V38" s="63"/>
      <c r="W38" s="64"/>
      <c r="X38" s="63"/>
      <c r="Y38" s="64"/>
      <c r="Z38" s="60" t="str">
        <f t="shared" si="0"/>
        <v/>
      </c>
      <c r="AA38" s="66"/>
    </row>
    <row r="39" spans="2:27">
      <c r="B39" s="239"/>
      <c r="C39" s="16"/>
      <c r="D39" s="55"/>
      <c r="E39" s="55"/>
      <c r="F39" s="117"/>
      <c r="G39" s="48"/>
      <c r="H39" s="48"/>
      <c r="I39" s="48"/>
      <c r="J39" s="48"/>
      <c r="K39" s="48"/>
      <c r="L39" s="48"/>
      <c r="M39" s="48"/>
      <c r="N39" s="63"/>
      <c r="O39" s="64"/>
      <c r="P39" s="63"/>
      <c r="Q39" s="64"/>
      <c r="R39" s="63"/>
      <c r="S39" s="64"/>
      <c r="T39" s="63"/>
      <c r="U39" s="64"/>
      <c r="V39" s="63"/>
      <c r="W39" s="64"/>
      <c r="X39" s="63"/>
      <c r="Y39" s="64"/>
      <c r="Z39" s="60" t="str">
        <f t="shared" si="0"/>
        <v/>
      </c>
      <c r="AA39" s="66"/>
    </row>
    <row r="40" spans="2:27">
      <c r="B40" s="239"/>
      <c r="C40" s="16"/>
      <c r="D40" s="55"/>
      <c r="E40" s="55"/>
      <c r="F40" s="117"/>
      <c r="G40" s="48"/>
      <c r="H40" s="48"/>
      <c r="I40" s="48"/>
      <c r="J40" s="48"/>
      <c r="K40" s="48"/>
      <c r="L40" s="48"/>
      <c r="M40" s="48"/>
      <c r="N40" s="63"/>
      <c r="O40" s="64"/>
      <c r="P40" s="63"/>
      <c r="Q40" s="64"/>
      <c r="R40" s="63"/>
      <c r="S40" s="64"/>
      <c r="T40" s="63"/>
      <c r="U40" s="64"/>
      <c r="V40" s="63"/>
      <c r="W40" s="64"/>
      <c r="X40" s="63"/>
      <c r="Y40" s="64"/>
      <c r="Z40" s="60" t="str">
        <f t="shared" si="0"/>
        <v/>
      </c>
      <c r="AA40" s="66"/>
    </row>
    <row r="41" spans="2:27">
      <c r="B41" s="239"/>
      <c r="C41" s="16"/>
      <c r="D41" s="55"/>
      <c r="E41" s="55"/>
      <c r="F41" s="117"/>
      <c r="G41" s="48"/>
      <c r="H41" s="48"/>
      <c r="I41" s="48"/>
      <c r="J41" s="48"/>
      <c r="K41" s="48"/>
      <c r="L41" s="48"/>
      <c r="M41" s="48"/>
      <c r="N41" s="63"/>
      <c r="O41" s="64"/>
      <c r="P41" s="63"/>
      <c r="Q41" s="64"/>
      <c r="R41" s="63"/>
      <c r="S41" s="64"/>
      <c r="T41" s="63"/>
      <c r="U41" s="64"/>
      <c r="V41" s="63"/>
      <c r="W41" s="64"/>
      <c r="X41" s="63"/>
      <c r="Y41" s="64"/>
      <c r="Z41" s="60" t="str">
        <f t="shared" si="0"/>
        <v/>
      </c>
      <c r="AA41" s="66"/>
    </row>
    <row r="42" spans="2:27">
      <c r="B42" s="239"/>
      <c r="C42" s="16"/>
      <c r="D42" s="55"/>
      <c r="E42" s="55"/>
      <c r="F42" s="117"/>
      <c r="G42" s="48"/>
      <c r="H42" s="48"/>
      <c r="I42" s="48"/>
      <c r="J42" s="48"/>
      <c r="K42" s="48"/>
      <c r="L42" s="48"/>
      <c r="M42" s="48"/>
      <c r="N42" s="63"/>
      <c r="O42" s="64"/>
      <c r="P42" s="63"/>
      <c r="Q42" s="64"/>
      <c r="R42" s="63"/>
      <c r="S42" s="64"/>
      <c r="T42" s="63"/>
      <c r="U42" s="64"/>
      <c r="V42" s="63"/>
      <c r="W42" s="64"/>
      <c r="X42" s="63"/>
      <c r="Y42" s="64"/>
      <c r="Z42" s="60" t="str">
        <f t="shared" si="0"/>
        <v/>
      </c>
      <c r="AA42" s="66"/>
    </row>
    <row r="43" spans="2:27">
      <c r="B43" s="239"/>
      <c r="C43" s="16"/>
      <c r="D43" s="55"/>
      <c r="E43" s="55"/>
      <c r="F43" s="117"/>
      <c r="G43" s="48"/>
      <c r="H43" s="48"/>
      <c r="I43" s="48"/>
      <c r="J43" s="48"/>
      <c r="K43" s="48"/>
      <c r="L43" s="48"/>
      <c r="M43" s="48"/>
      <c r="N43" s="63"/>
      <c r="O43" s="64"/>
      <c r="P43" s="63"/>
      <c r="Q43" s="64"/>
      <c r="R43" s="63"/>
      <c r="S43" s="64"/>
      <c r="T43" s="63"/>
      <c r="U43" s="64"/>
      <c r="V43" s="63"/>
      <c r="W43" s="64"/>
      <c r="X43" s="63"/>
      <c r="Y43" s="64"/>
      <c r="Z43" s="60" t="str">
        <f t="shared" si="0"/>
        <v/>
      </c>
      <c r="AA43" s="66"/>
    </row>
    <row r="44" spans="2:27">
      <c r="B44" s="239"/>
      <c r="C44" s="16"/>
      <c r="D44" s="55"/>
      <c r="E44" s="55"/>
      <c r="F44" s="117"/>
      <c r="G44" s="48"/>
      <c r="H44" s="48"/>
      <c r="I44" s="48"/>
      <c r="J44" s="48"/>
      <c r="K44" s="48"/>
      <c r="L44" s="48"/>
      <c r="M44" s="48"/>
      <c r="N44" s="63"/>
      <c r="O44" s="64"/>
      <c r="P44" s="63"/>
      <c r="Q44" s="64"/>
      <c r="R44" s="63"/>
      <c r="S44" s="64"/>
      <c r="T44" s="63"/>
      <c r="U44" s="64"/>
      <c r="V44" s="63"/>
      <c r="W44" s="64"/>
      <c r="X44" s="63"/>
      <c r="Y44" s="64"/>
      <c r="Z44" s="60" t="str">
        <f t="shared" si="0"/>
        <v/>
      </c>
      <c r="AA44" s="66"/>
    </row>
    <row r="45" spans="2:27">
      <c r="B45" s="239"/>
      <c r="C45" s="16"/>
      <c r="D45" s="55"/>
      <c r="E45" s="55"/>
      <c r="F45" s="117"/>
      <c r="G45" s="48"/>
      <c r="H45" s="48"/>
      <c r="I45" s="48"/>
      <c r="J45" s="48"/>
      <c r="K45" s="48"/>
      <c r="L45" s="48"/>
      <c r="M45" s="48"/>
      <c r="N45" s="63"/>
      <c r="O45" s="64"/>
      <c r="P45" s="63"/>
      <c r="Q45" s="64"/>
      <c r="R45" s="63"/>
      <c r="S45" s="64"/>
      <c r="T45" s="63"/>
      <c r="U45" s="64"/>
      <c r="V45" s="63"/>
      <c r="W45" s="64"/>
      <c r="X45" s="63"/>
      <c r="Y45" s="64"/>
      <c r="Z45" s="60" t="str">
        <f t="shared" si="0"/>
        <v/>
      </c>
      <c r="AA45" s="66"/>
    </row>
    <row r="46" spans="2:27">
      <c r="B46" s="240"/>
      <c r="C46" s="16"/>
      <c r="D46" s="55"/>
      <c r="E46" s="55"/>
      <c r="F46" s="117"/>
      <c r="G46" s="48"/>
      <c r="H46" s="48"/>
      <c r="I46" s="48"/>
      <c r="J46" s="48"/>
      <c r="K46" s="48"/>
      <c r="L46" s="48"/>
      <c r="M46" s="48"/>
      <c r="N46" s="63"/>
      <c r="O46" s="64"/>
      <c r="P46" s="63"/>
      <c r="Q46" s="64"/>
      <c r="R46" s="63"/>
      <c r="S46" s="64"/>
      <c r="T46" s="63"/>
      <c r="U46" s="64"/>
      <c r="V46" s="63"/>
      <c r="W46" s="64"/>
      <c r="X46" s="63"/>
      <c r="Y46" s="64"/>
      <c r="Z46" s="60" t="str">
        <f t="shared" si="0"/>
        <v/>
      </c>
      <c r="AA46" s="66"/>
    </row>
    <row r="47" spans="2:27" ht="22.9" customHeight="1">
      <c r="B47" s="111" t="s">
        <v>308</v>
      </c>
      <c r="C47" s="34"/>
      <c r="D47" s="34"/>
      <c r="E47" s="34"/>
      <c r="F47" s="34"/>
      <c r="G47" s="34"/>
      <c r="H47" s="34"/>
      <c r="I47" s="34"/>
      <c r="J47" s="34"/>
      <c r="K47" s="34"/>
      <c r="L47" s="34"/>
      <c r="M47" s="35"/>
      <c r="N47" s="60">
        <f>SUM(N16:N46)</f>
        <v>0</v>
      </c>
      <c r="O47" s="65">
        <f>SUM(O16:O46)</f>
        <v>0</v>
      </c>
      <c r="P47" s="60">
        <f>SUM(P16:P46)</f>
        <v>0</v>
      </c>
      <c r="Q47" s="65">
        <f t="shared" ref="Q47:AA47" si="1">SUM(Q16:Q46)</f>
        <v>0</v>
      </c>
      <c r="R47" s="60">
        <f>SUM(R16:R46)</f>
        <v>0</v>
      </c>
      <c r="S47" s="65">
        <f t="shared" si="1"/>
        <v>0</v>
      </c>
      <c r="T47" s="60">
        <f t="shared" si="1"/>
        <v>0</v>
      </c>
      <c r="U47" s="65">
        <f t="shared" si="1"/>
        <v>0</v>
      </c>
      <c r="V47" s="60">
        <f t="shared" si="1"/>
        <v>0</v>
      </c>
      <c r="W47" s="65">
        <f t="shared" si="1"/>
        <v>0</v>
      </c>
      <c r="X47" s="60">
        <f t="shared" si="1"/>
        <v>0</v>
      </c>
      <c r="Y47" s="65">
        <f t="shared" si="1"/>
        <v>0</v>
      </c>
      <c r="Z47" s="60">
        <f t="shared" si="1"/>
        <v>0</v>
      </c>
      <c r="AA47" s="65">
        <f t="shared" si="1"/>
        <v>0</v>
      </c>
    </row>
    <row r="48" spans="2:27" s="6" customFormat="1" ht="15" customHeight="1">
      <c r="B48" s="112"/>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c r="B49" s="238" t="s">
        <v>301</v>
      </c>
      <c r="C49" s="16"/>
      <c r="D49" s="55"/>
      <c r="E49" s="55"/>
      <c r="F49" s="117"/>
      <c r="G49" s="48"/>
      <c r="H49" s="48"/>
      <c r="I49" s="48"/>
      <c r="J49" s="48"/>
      <c r="K49" s="48"/>
      <c r="L49" s="48"/>
      <c r="M49" s="48"/>
      <c r="N49" s="63"/>
      <c r="O49" s="64"/>
      <c r="P49" s="63"/>
      <c r="Q49" s="64"/>
      <c r="R49" s="63"/>
      <c r="S49" s="64"/>
      <c r="T49" s="63"/>
      <c r="U49" s="64"/>
      <c r="V49" s="63"/>
      <c r="W49" s="64"/>
      <c r="X49" s="63"/>
      <c r="Y49" s="64"/>
      <c r="Z49" s="60" t="str">
        <f t="shared" ref="Z49:Z57" si="2">IF(SUM(N49,P49,R49,T49,V49,X49)=0,"",SUM(N49,P49,R49,T49,V49,X49))</f>
        <v/>
      </c>
      <c r="AA49" s="66"/>
    </row>
    <row r="50" spans="2:27">
      <c r="B50" s="239"/>
      <c r="C50" s="16"/>
      <c r="D50" s="55"/>
      <c r="E50" s="55"/>
      <c r="F50" s="117"/>
      <c r="G50" s="48"/>
      <c r="H50" s="48"/>
      <c r="I50" s="48"/>
      <c r="J50" s="48"/>
      <c r="K50" s="48"/>
      <c r="L50" s="48"/>
      <c r="M50" s="48"/>
      <c r="N50" s="63"/>
      <c r="O50" s="64"/>
      <c r="P50" s="63"/>
      <c r="Q50" s="64"/>
      <c r="R50" s="63"/>
      <c r="S50" s="64"/>
      <c r="T50" s="63"/>
      <c r="U50" s="64"/>
      <c r="V50" s="63"/>
      <c r="W50" s="64"/>
      <c r="X50" s="63"/>
      <c r="Y50" s="64"/>
      <c r="Z50" s="60" t="str">
        <f t="shared" si="2"/>
        <v/>
      </c>
      <c r="AA50" s="66"/>
    </row>
    <row r="51" spans="2:27">
      <c r="B51" s="239"/>
      <c r="C51" s="16"/>
      <c r="D51" s="55"/>
      <c r="E51" s="55"/>
      <c r="F51" s="117"/>
      <c r="G51" s="48"/>
      <c r="H51" s="48"/>
      <c r="I51" s="48"/>
      <c r="J51" s="48"/>
      <c r="K51" s="48"/>
      <c r="L51" s="48"/>
      <c r="M51" s="48"/>
      <c r="N51" s="63"/>
      <c r="O51" s="64"/>
      <c r="P51" s="63"/>
      <c r="Q51" s="64"/>
      <c r="R51" s="63"/>
      <c r="S51" s="64"/>
      <c r="T51" s="63"/>
      <c r="U51" s="64"/>
      <c r="V51" s="63"/>
      <c r="W51" s="64"/>
      <c r="X51" s="63"/>
      <c r="Y51" s="64"/>
      <c r="Z51" s="60" t="str">
        <f t="shared" si="2"/>
        <v/>
      </c>
      <c r="AA51" s="66"/>
    </row>
    <row r="52" spans="2:27">
      <c r="B52" s="239"/>
      <c r="C52" s="16"/>
      <c r="D52" s="55"/>
      <c r="E52" s="55"/>
      <c r="F52" s="117"/>
      <c r="G52" s="48"/>
      <c r="H52" s="48"/>
      <c r="I52" s="48"/>
      <c r="J52" s="48"/>
      <c r="K52" s="48"/>
      <c r="L52" s="48"/>
      <c r="M52" s="48"/>
      <c r="N52" s="63"/>
      <c r="O52" s="64"/>
      <c r="P52" s="63"/>
      <c r="Q52" s="64"/>
      <c r="R52" s="63"/>
      <c r="S52" s="64"/>
      <c r="T52" s="63"/>
      <c r="U52" s="64"/>
      <c r="V52" s="63"/>
      <c r="W52" s="64"/>
      <c r="X52" s="63"/>
      <c r="Y52" s="64"/>
      <c r="Z52" s="60" t="str">
        <f t="shared" si="2"/>
        <v/>
      </c>
      <c r="AA52" s="66"/>
    </row>
    <row r="53" spans="2:27">
      <c r="B53" s="239"/>
      <c r="C53" s="16"/>
      <c r="D53" s="55"/>
      <c r="E53" s="55"/>
      <c r="F53" s="117"/>
      <c r="G53" s="48"/>
      <c r="H53" s="48"/>
      <c r="I53" s="48"/>
      <c r="J53" s="48"/>
      <c r="K53" s="48"/>
      <c r="L53" s="48"/>
      <c r="M53" s="48"/>
      <c r="N53" s="63"/>
      <c r="O53" s="64"/>
      <c r="P53" s="63"/>
      <c r="Q53" s="64"/>
      <c r="R53" s="63"/>
      <c r="S53" s="64"/>
      <c r="T53" s="63"/>
      <c r="U53" s="64"/>
      <c r="V53" s="63"/>
      <c r="W53" s="64"/>
      <c r="X53" s="63"/>
      <c r="Y53" s="64"/>
      <c r="Z53" s="60" t="str">
        <f t="shared" si="2"/>
        <v/>
      </c>
      <c r="AA53" s="66"/>
    </row>
    <row r="54" spans="2:27">
      <c r="B54" s="239"/>
      <c r="C54" s="16"/>
      <c r="D54" s="55"/>
      <c r="E54" s="55"/>
      <c r="F54" s="117"/>
      <c r="G54" s="48"/>
      <c r="H54" s="48"/>
      <c r="I54" s="48"/>
      <c r="J54" s="48"/>
      <c r="K54" s="48"/>
      <c r="L54" s="48"/>
      <c r="M54" s="48"/>
      <c r="N54" s="63"/>
      <c r="O54" s="64"/>
      <c r="P54" s="63"/>
      <c r="Q54" s="64"/>
      <c r="R54" s="63"/>
      <c r="S54" s="64"/>
      <c r="T54" s="63"/>
      <c r="U54" s="64"/>
      <c r="V54" s="63"/>
      <c r="W54" s="64"/>
      <c r="X54" s="63"/>
      <c r="Y54" s="64"/>
      <c r="Z54" s="60" t="str">
        <f t="shared" si="2"/>
        <v/>
      </c>
      <c r="AA54" s="66"/>
    </row>
    <row r="55" spans="2:27">
      <c r="B55" s="239"/>
      <c r="C55" s="16"/>
      <c r="D55" s="55"/>
      <c r="E55" s="55"/>
      <c r="F55" s="117"/>
      <c r="G55" s="48"/>
      <c r="H55" s="48"/>
      <c r="I55" s="48"/>
      <c r="J55" s="48"/>
      <c r="K55" s="48"/>
      <c r="L55" s="48"/>
      <c r="M55" s="48"/>
      <c r="N55" s="63"/>
      <c r="O55" s="64"/>
      <c r="P55" s="63"/>
      <c r="Q55" s="64"/>
      <c r="R55" s="63"/>
      <c r="S55" s="64"/>
      <c r="T55" s="63"/>
      <c r="U55" s="64"/>
      <c r="V55" s="63"/>
      <c r="W55" s="64"/>
      <c r="X55" s="63"/>
      <c r="Y55" s="64"/>
      <c r="Z55" s="60" t="str">
        <f t="shared" si="2"/>
        <v/>
      </c>
      <c r="AA55" s="66"/>
    </row>
    <row r="56" spans="2:27">
      <c r="B56" s="239"/>
      <c r="C56" s="16"/>
      <c r="D56" s="55"/>
      <c r="E56" s="55"/>
      <c r="F56" s="117"/>
      <c r="G56" s="48"/>
      <c r="H56" s="48"/>
      <c r="I56" s="48"/>
      <c r="J56" s="48"/>
      <c r="K56" s="48"/>
      <c r="L56" s="48"/>
      <c r="M56" s="48"/>
      <c r="N56" s="63"/>
      <c r="O56" s="64"/>
      <c r="P56" s="63"/>
      <c r="Q56" s="64"/>
      <c r="R56" s="63"/>
      <c r="S56" s="64"/>
      <c r="T56" s="63"/>
      <c r="U56" s="64"/>
      <c r="V56" s="63"/>
      <c r="W56" s="64"/>
      <c r="X56" s="63"/>
      <c r="Y56" s="64"/>
      <c r="Z56" s="60" t="str">
        <f t="shared" si="2"/>
        <v/>
      </c>
      <c r="AA56" s="66"/>
    </row>
    <row r="57" spans="2:27">
      <c r="B57" s="240"/>
      <c r="C57" s="16"/>
      <c r="D57" s="55"/>
      <c r="E57" s="55"/>
      <c r="F57" s="117"/>
      <c r="G57" s="48"/>
      <c r="H57" s="48"/>
      <c r="I57" s="48"/>
      <c r="J57" s="48"/>
      <c r="K57" s="48"/>
      <c r="L57" s="48"/>
      <c r="M57" s="48"/>
      <c r="N57" s="63"/>
      <c r="O57" s="64"/>
      <c r="P57" s="63"/>
      <c r="Q57" s="64"/>
      <c r="R57" s="63"/>
      <c r="S57" s="64"/>
      <c r="T57" s="63"/>
      <c r="U57" s="64"/>
      <c r="V57" s="63"/>
      <c r="W57" s="64"/>
      <c r="X57" s="63"/>
      <c r="Y57" s="64"/>
      <c r="Z57" s="60" t="str">
        <f t="shared" si="2"/>
        <v/>
      </c>
      <c r="AA57" s="66"/>
    </row>
    <row r="58" spans="2:27" ht="22.9" customHeight="1">
      <c r="B58" s="235" t="s">
        <v>309</v>
      </c>
      <c r="C58" s="236"/>
      <c r="D58" s="236"/>
      <c r="E58" s="236"/>
      <c r="F58" s="236"/>
      <c r="G58" s="236"/>
      <c r="H58" s="236"/>
      <c r="I58" s="236"/>
      <c r="J58" s="236"/>
      <c r="K58" s="236"/>
      <c r="L58" s="236"/>
      <c r="M58" s="237"/>
      <c r="N58" s="60">
        <f t="shared" ref="N58:AA58" si="3">SUM(N49:N57)</f>
        <v>0</v>
      </c>
      <c r="O58" s="65">
        <f t="shared" si="3"/>
        <v>0</v>
      </c>
      <c r="P58" s="60">
        <f t="shared" si="3"/>
        <v>0</v>
      </c>
      <c r="Q58" s="65">
        <f t="shared" si="3"/>
        <v>0</v>
      </c>
      <c r="R58" s="60">
        <f t="shared" si="3"/>
        <v>0</v>
      </c>
      <c r="S58" s="65">
        <f t="shared" si="3"/>
        <v>0</v>
      </c>
      <c r="T58" s="60">
        <f t="shared" si="3"/>
        <v>0</v>
      </c>
      <c r="U58" s="65">
        <f t="shared" si="3"/>
        <v>0</v>
      </c>
      <c r="V58" s="60">
        <f t="shared" si="3"/>
        <v>0</v>
      </c>
      <c r="W58" s="65">
        <f t="shared" si="3"/>
        <v>0</v>
      </c>
      <c r="X58" s="60">
        <f t="shared" si="3"/>
        <v>0</v>
      </c>
      <c r="Y58" s="65">
        <f t="shared" si="3"/>
        <v>0</v>
      </c>
      <c r="Z58" s="60">
        <f t="shared" si="3"/>
        <v>0</v>
      </c>
      <c r="AA58" s="65">
        <f t="shared" si="3"/>
        <v>0</v>
      </c>
    </row>
    <row r="59" spans="2:27" s="6" customFormat="1" ht="15" customHeight="1">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c r="B60" s="241" t="s">
        <v>400</v>
      </c>
      <c r="C60" s="16"/>
      <c r="D60" s="251"/>
      <c r="E60" s="252"/>
      <c r="F60" s="252"/>
      <c r="G60" s="252"/>
      <c r="H60" s="252"/>
      <c r="I60" s="252"/>
      <c r="J60" s="252"/>
      <c r="K60" s="252"/>
      <c r="L60" s="252"/>
      <c r="M60" s="253"/>
      <c r="N60" s="56"/>
      <c r="O60" s="64"/>
      <c r="P60" s="56"/>
      <c r="Q60" s="56"/>
      <c r="R60" s="56"/>
      <c r="S60" s="56"/>
      <c r="T60" s="56"/>
      <c r="U60" s="56"/>
      <c r="V60" s="56"/>
      <c r="W60" s="56"/>
      <c r="X60" s="56"/>
      <c r="Y60" s="56"/>
      <c r="Z60" s="69"/>
      <c r="AA60" s="66"/>
    </row>
    <row r="61" spans="2:27">
      <c r="B61" s="242"/>
      <c r="C61" s="16"/>
      <c r="D61" s="254"/>
      <c r="E61" s="255"/>
      <c r="F61" s="255"/>
      <c r="G61" s="255"/>
      <c r="H61" s="255"/>
      <c r="I61" s="255"/>
      <c r="J61" s="255"/>
      <c r="K61" s="255"/>
      <c r="L61" s="255"/>
      <c r="M61" s="256"/>
      <c r="N61" s="56"/>
      <c r="O61" s="64"/>
      <c r="P61" s="56"/>
      <c r="Q61" s="56"/>
      <c r="R61" s="56"/>
      <c r="S61" s="56"/>
      <c r="T61" s="56"/>
      <c r="U61" s="56"/>
      <c r="V61" s="56"/>
      <c r="W61" s="56"/>
      <c r="X61" s="56"/>
      <c r="Y61" s="56"/>
      <c r="Z61" s="69"/>
      <c r="AA61" s="66"/>
    </row>
    <row r="62" spans="2:27">
      <c r="B62" s="242"/>
      <c r="C62" s="16"/>
      <c r="D62" s="254"/>
      <c r="E62" s="255"/>
      <c r="F62" s="255"/>
      <c r="G62" s="255"/>
      <c r="H62" s="255"/>
      <c r="I62" s="255"/>
      <c r="J62" s="255"/>
      <c r="K62" s="255"/>
      <c r="L62" s="255"/>
      <c r="M62" s="256"/>
      <c r="N62" s="56"/>
      <c r="O62" s="64"/>
      <c r="P62" s="56"/>
      <c r="Q62" s="56"/>
      <c r="R62" s="56"/>
      <c r="S62" s="56"/>
      <c r="T62" s="56"/>
      <c r="U62" s="56"/>
      <c r="V62" s="56"/>
      <c r="W62" s="56"/>
      <c r="X62" s="56"/>
      <c r="Y62" s="56"/>
      <c r="Z62" s="69"/>
      <c r="AA62" s="66"/>
    </row>
    <row r="63" spans="2:27">
      <c r="B63" s="242"/>
      <c r="C63" s="16"/>
      <c r="D63" s="254"/>
      <c r="E63" s="255"/>
      <c r="F63" s="255"/>
      <c r="G63" s="255"/>
      <c r="H63" s="255"/>
      <c r="I63" s="255"/>
      <c r="J63" s="255"/>
      <c r="K63" s="255"/>
      <c r="L63" s="255"/>
      <c r="M63" s="256"/>
      <c r="N63" s="56"/>
      <c r="O63" s="64"/>
      <c r="P63" s="56"/>
      <c r="Q63" s="56"/>
      <c r="R63" s="56"/>
      <c r="S63" s="56"/>
      <c r="T63" s="56"/>
      <c r="U63" s="56"/>
      <c r="V63" s="56"/>
      <c r="W63" s="56"/>
      <c r="X63" s="56"/>
      <c r="Y63" s="56"/>
      <c r="Z63" s="69"/>
      <c r="AA63" s="66"/>
    </row>
    <row r="64" spans="2:27">
      <c r="B64" s="242"/>
      <c r="C64" s="16"/>
      <c r="D64" s="254"/>
      <c r="E64" s="255"/>
      <c r="F64" s="255"/>
      <c r="G64" s="255"/>
      <c r="H64" s="255"/>
      <c r="I64" s="255"/>
      <c r="J64" s="255"/>
      <c r="K64" s="255"/>
      <c r="L64" s="255"/>
      <c r="M64" s="256"/>
      <c r="N64" s="56"/>
      <c r="O64" s="64"/>
      <c r="P64" s="56"/>
      <c r="Q64" s="56"/>
      <c r="R64" s="56"/>
      <c r="S64" s="56"/>
      <c r="T64" s="56"/>
      <c r="U64" s="56"/>
      <c r="V64" s="56"/>
      <c r="W64" s="56"/>
      <c r="X64" s="56"/>
      <c r="Y64" s="56"/>
      <c r="Z64" s="69"/>
      <c r="AA64" s="66"/>
    </row>
    <row r="65" spans="2:27">
      <c r="B65" s="242"/>
      <c r="C65" s="16"/>
      <c r="D65" s="254"/>
      <c r="E65" s="255"/>
      <c r="F65" s="255"/>
      <c r="G65" s="255"/>
      <c r="H65" s="255"/>
      <c r="I65" s="255"/>
      <c r="J65" s="255"/>
      <c r="K65" s="255"/>
      <c r="L65" s="255"/>
      <c r="M65" s="256"/>
      <c r="N65" s="56"/>
      <c r="O65" s="64"/>
      <c r="P65" s="56"/>
      <c r="Q65" s="56"/>
      <c r="R65" s="56"/>
      <c r="S65" s="56"/>
      <c r="T65" s="56"/>
      <c r="U65" s="56"/>
      <c r="V65" s="56"/>
      <c r="W65" s="56"/>
      <c r="X65" s="56"/>
      <c r="Y65" s="56"/>
      <c r="Z65" s="69"/>
      <c r="AA65" s="66"/>
    </row>
    <row r="66" spans="2:27">
      <c r="B66" s="242"/>
      <c r="C66" s="16"/>
      <c r="D66" s="254"/>
      <c r="E66" s="255"/>
      <c r="F66" s="255"/>
      <c r="G66" s="255"/>
      <c r="H66" s="255"/>
      <c r="I66" s="255"/>
      <c r="J66" s="255"/>
      <c r="K66" s="255"/>
      <c r="L66" s="255"/>
      <c r="M66" s="256"/>
      <c r="N66" s="56"/>
      <c r="O66" s="64"/>
      <c r="P66" s="56"/>
      <c r="Q66" s="56"/>
      <c r="R66" s="56"/>
      <c r="S66" s="56"/>
      <c r="T66" s="56"/>
      <c r="U66" s="56"/>
      <c r="V66" s="56"/>
      <c r="W66" s="56"/>
      <c r="X66" s="56"/>
      <c r="Y66" s="56"/>
      <c r="Z66" s="69"/>
      <c r="AA66" s="66"/>
    </row>
    <row r="67" spans="2:27">
      <c r="B67" s="242"/>
      <c r="C67" s="16"/>
      <c r="D67" s="254"/>
      <c r="E67" s="255"/>
      <c r="F67" s="255"/>
      <c r="G67" s="255"/>
      <c r="H67" s="255"/>
      <c r="I67" s="255"/>
      <c r="J67" s="255"/>
      <c r="K67" s="255"/>
      <c r="L67" s="255"/>
      <c r="M67" s="256"/>
      <c r="N67" s="56"/>
      <c r="O67" s="64"/>
      <c r="P67" s="56"/>
      <c r="Q67" s="56"/>
      <c r="R67" s="56"/>
      <c r="S67" s="56"/>
      <c r="T67" s="56"/>
      <c r="U67" s="56"/>
      <c r="V67" s="56"/>
      <c r="W67" s="56"/>
      <c r="X67" s="56"/>
      <c r="Y67" s="56"/>
      <c r="Z67" s="69"/>
      <c r="AA67" s="66"/>
    </row>
    <row r="68" spans="2:27">
      <c r="B68" s="242"/>
      <c r="C68" s="16"/>
      <c r="D68" s="254"/>
      <c r="E68" s="255"/>
      <c r="F68" s="255"/>
      <c r="G68" s="255"/>
      <c r="H68" s="255"/>
      <c r="I68" s="255"/>
      <c r="J68" s="255"/>
      <c r="K68" s="255"/>
      <c r="L68" s="255"/>
      <c r="M68" s="256"/>
      <c r="N68" s="56"/>
      <c r="O68" s="64"/>
      <c r="P68" s="56"/>
      <c r="Q68" s="56"/>
      <c r="R68" s="56"/>
      <c r="S68" s="56"/>
      <c r="T68" s="56"/>
      <c r="U68" s="56"/>
      <c r="V68" s="56"/>
      <c r="W68" s="56"/>
      <c r="X68" s="56"/>
      <c r="Y68" s="56"/>
      <c r="Z68" s="69"/>
      <c r="AA68" s="66"/>
    </row>
    <row r="69" spans="2:27">
      <c r="B69" s="242"/>
      <c r="C69" s="16"/>
      <c r="D69" s="254"/>
      <c r="E69" s="255"/>
      <c r="F69" s="255"/>
      <c r="G69" s="255"/>
      <c r="H69" s="255"/>
      <c r="I69" s="255"/>
      <c r="J69" s="255"/>
      <c r="K69" s="255"/>
      <c r="L69" s="255"/>
      <c r="M69" s="256"/>
      <c r="N69" s="56"/>
      <c r="O69" s="64"/>
      <c r="P69" s="56"/>
      <c r="Q69" s="56"/>
      <c r="R69" s="56"/>
      <c r="S69" s="56"/>
      <c r="T69" s="56"/>
      <c r="U69" s="56"/>
      <c r="V69" s="56"/>
      <c r="W69" s="56"/>
      <c r="X69" s="56"/>
      <c r="Y69" s="56"/>
      <c r="Z69" s="69"/>
      <c r="AA69" s="66"/>
    </row>
    <row r="70" spans="2:27">
      <c r="B70" s="242"/>
      <c r="C70" s="16"/>
      <c r="D70" s="254"/>
      <c r="E70" s="255"/>
      <c r="F70" s="255"/>
      <c r="G70" s="255"/>
      <c r="H70" s="255"/>
      <c r="I70" s="255"/>
      <c r="J70" s="255"/>
      <c r="K70" s="255"/>
      <c r="L70" s="255"/>
      <c r="M70" s="256"/>
      <c r="N70" s="56"/>
      <c r="O70" s="64"/>
      <c r="P70" s="56"/>
      <c r="Q70" s="56"/>
      <c r="R70" s="56"/>
      <c r="S70" s="56"/>
      <c r="T70" s="56"/>
      <c r="U70" s="56"/>
      <c r="V70" s="56"/>
      <c r="W70" s="56"/>
      <c r="X70" s="56"/>
      <c r="Y70" s="56"/>
      <c r="Z70" s="69"/>
      <c r="AA70" s="66"/>
    </row>
    <row r="71" spans="2:27">
      <c r="B71" s="242"/>
      <c r="C71" s="16"/>
      <c r="D71" s="254"/>
      <c r="E71" s="255"/>
      <c r="F71" s="255"/>
      <c r="G71" s="255"/>
      <c r="H71" s="255"/>
      <c r="I71" s="255"/>
      <c r="J71" s="255"/>
      <c r="K71" s="255"/>
      <c r="L71" s="255"/>
      <c r="M71" s="256"/>
      <c r="N71" s="56"/>
      <c r="O71" s="64"/>
      <c r="P71" s="56"/>
      <c r="Q71" s="56"/>
      <c r="R71" s="56"/>
      <c r="S71" s="56"/>
      <c r="T71" s="56"/>
      <c r="U71" s="56"/>
      <c r="V71" s="56"/>
      <c r="W71" s="56"/>
      <c r="X71" s="56"/>
      <c r="Y71" s="56"/>
      <c r="Z71" s="69"/>
      <c r="AA71" s="66"/>
    </row>
    <row r="72" spans="2:27">
      <c r="B72" s="242"/>
      <c r="C72" s="16"/>
      <c r="D72" s="254"/>
      <c r="E72" s="255"/>
      <c r="F72" s="255"/>
      <c r="G72" s="255"/>
      <c r="H72" s="255"/>
      <c r="I72" s="255"/>
      <c r="J72" s="255"/>
      <c r="K72" s="255"/>
      <c r="L72" s="255"/>
      <c r="M72" s="256"/>
      <c r="N72" s="56"/>
      <c r="O72" s="64"/>
      <c r="P72" s="56"/>
      <c r="Q72" s="56"/>
      <c r="R72" s="56"/>
      <c r="S72" s="56"/>
      <c r="T72" s="56"/>
      <c r="U72" s="56"/>
      <c r="V72" s="56"/>
      <c r="W72" s="56"/>
      <c r="X72" s="56"/>
      <c r="Y72" s="56"/>
      <c r="Z72" s="69"/>
      <c r="AA72" s="66"/>
    </row>
    <row r="73" spans="2:27">
      <c r="B73" s="242"/>
      <c r="C73" s="16"/>
      <c r="D73" s="254"/>
      <c r="E73" s="255"/>
      <c r="F73" s="255"/>
      <c r="G73" s="255"/>
      <c r="H73" s="255"/>
      <c r="I73" s="255"/>
      <c r="J73" s="255"/>
      <c r="K73" s="255"/>
      <c r="L73" s="255"/>
      <c r="M73" s="256"/>
      <c r="N73" s="56"/>
      <c r="O73" s="64"/>
      <c r="P73" s="56"/>
      <c r="Q73" s="56"/>
      <c r="R73" s="56"/>
      <c r="S73" s="56"/>
      <c r="T73" s="56"/>
      <c r="U73" s="56"/>
      <c r="V73" s="56"/>
      <c r="W73" s="56"/>
      <c r="X73" s="56"/>
      <c r="Y73" s="56"/>
      <c r="Z73" s="69"/>
      <c r="AA73" s="66"/>
    </row>
    <row r="74" spans="2:27">
      <c r="B74" s="242"/>
      <c r="C74" s="16"/>
      <c r="D74" s="254"/>
      <c r="E74" s="255"/>
      <c r="F74" s="255"/>
      <c r="G74" s="255"/>
      <c r="H74" s="255"/>
      <c r="I74" s="255"/>
      <c r="J74" s="255"/>
      <c r="K74" s="255"/>
      <c r="L74" s="255"/>
      <c r="M74" s="256"/>
      <c r="N74" s="56"/>
      <c r="O74" s="64"/>
      <c r="P74" s="56"/>
      <c r="Q74" s="56"/>
      <c r="R74" s="56"/>
      <c r="S74" s="56"/>
      <c r="T74" s="56"/>
      <c r="U74" s="56"/>
      <c r="V74" s="56"/>
      <c r="W74" s="56"/>
      <c r="X74" s="56"/>
      <c r="Y74" s="56"/>
      <c r="Z74" s="69"/>
      <c r="AA74" s="66"/>
    </row>
    <row r="75" spans="2:27">
      <c r="B75" s="243"/>
      <c r="C75" s="16"/>
      <c r="D75" s="257"/>
      <c r="E75" s="258"/>
      <c r="F75" s="258"/>
      <c r="G75" s="258"/>
      <c r="H75" s="258"/>
      <c r="I75" s="258"/>
      <c r="J75" s="258"/>
      <c r="K75" s="258"/>
      <c r="L75" s="258"/>
      <c r="M75" s="259"/>
      <c r="N75" s="56"/>
      <c r="O75" s="64"/>
      <c r="P75" s="56"/>
      <c r="Q75" s="56"/>
      <c r="R75" s="56"/>
      <c r="S75" s="56"/>
      <c r="T75" s="56"/>
      <c r="U75" s="56"/>
      <c r="V75" s="56"/>
      <c r="W75" s="56"/>
      <c r="X75" s="56"/>
      <c r="Y75" s="56"/>
      <c r="Z75" s="69"/>
      <c r="AA75" s="66"/>
    </row>
    <row r="76" spans="2:27" ht="22.9" customHeight="1">
      <c r="B76" s="244" t="s">
        <v>401</v>
      </c>
      <c r="C76" s="245"/>
      <c r="D76" s="245"/>
      <c r="E76" s="245"/>
      <c r="F76" s="245"/>
      <c r="G76" s="245"/>
      <c r="H76" s="245"/>
      <c r="I76" s="245"/>
      <c r="J76" s="245"/>
      <c r="K76" s="245"/>
      <c r="L76" s="245"/>
      <c r="M76" s="246"/>
      <c r="N76" s="60">
        <f>SUM(N60:N75)</f>
        <v>0</v>
      </c>
      <c r="O76" s="65">
        <f>SUM(O60:O75)</f>
        <v>0</v>
      </c>
      <c r="P76" s="56"/>
      <c r="Q76" s="56"/>
      <c r="R76" s="56"/>
      <c r="S76" s="56"/>
      <c r="T76" s="56"/>
      <c r="U76" s="56"/>
      <c r="V76" s="56"/>
      <c r="W76" s="56"/>
      <c r="X76" s="56"/>
      <c r="Y76" s="56"/>
      <c r="Z76" s="21">
        <f>SUM(Z60:Z75)</f>
        <v>0</v>
      </c>
      <c r="AA76" s="65">
        <f>SUM(AA60:AA75)</f>
        <v>0</v>
      </c>
    </row>
    <row r="77" spans="2:27" ht="22.9" customHeight="1">
      <c r="B77" s="122"/>
      <c r="C77" s="122"/>
      <c r="D77" s="122"/>
      <c r="E77" s="122"/>
      <c r="F77" s="122"/>
      <c r="G77" s="122"/>
      <c r="H77" s="122"/>
      <c r="I77" s="122"/>
      <c r="J77" s="122"/>
      <c r="K77" s="122"/>
      <c r="L77" s="122"/>
      <c r="M77" s="122"/>
      <c r="N77" s="50"/>
      <c r="O77" s="50"/>
      <c r="P77" s="50"/>
      <c r="Q77" s="50"/>
      <c r="R77" s="50"/>
      <c r="S77" s="50"/>
      <c r="T77" s="50"/>
      <c r="U77" s="50"/>
      <c r="V77" s="50"/>
      <c r="W77" s="50"/>
      <c r="X77" s="50"/>
      <c r="Y77" s="50"/>
      <c r="Z77" s="50"/>
      <c r="AA77" s="50"/>
    </row>
    <row r="78" spans="2:27" ht="22.9" customHeight="1">
      <c r="B78" s="244" t="s">
        <v>336</v>
      </c>
      <c r="C78" s="245"/>
      <c r="D78" s="245"/>
      <c r="E78" s="245"/>
      <c r="F78" s="245"/>
      <c r="G78" s="245"/>
      <c r="H78" s="245"/>
      <c r="I78" s="245"/>
      <c r="J78" s="245"/>
      <c r="K78" s="245"/>
      <c r="L78" s="245"/>
      <c r="M78" s="246"/>
      <c r="N78" s="22"/>
      <c r="O78" s="64"/>
      <c r="P78" s="22"/>
      <c r="Q78" s="64"/>
      <c r="R78" s="22"/>
      <c r="S78" s="64"/>
      <c r="T78" s="22"/>
      <c r="U78" s="64"/>
      <c r="V78" s="22"/>
      <c r="W78" s="64"/>
      <c r="X78" s="22"/>
      <c r="Y78" s="64"/>
      <c r="Z78" s="21">
        <f>SUM(N78,P78,R78,T78,V78,X78)</f>
        <v>0</v>
      </c>
      <c r="AA78" s="22"/>
    </row>
    <row r="79" spans="2:27" s="24" customFormat="1">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c r="B80" s="222" t="s">
        <v>310</v>
      </c>
      <c r="C80" s="223"/>
      <c r="D80" s="223"/>
      <c r="E80" s="223"/>
      <c r="F80" s="223"/>
      <c r="G80" s="223"/>
      <c r="H80" s="223"/>
      <c r="I80" s="223"/>
      <c r="J80" s="223"/>
      <c r="K80" s="223"/>
      <c r="L80" s="223"/>
      <c r="M80" s="224"/>
      <c r="N80" s="60">
        <f>N78+N58+N47</f>
        <v>0</v>
      </c>
      <c r="O80" s="65">
        <f>O78+O76+O47+O58</f>
        <v>0</v>
      </c>
      <c r="P80" s="60">
        <f>P78+P58+P47</f>
        <v>0</v>
      </c>
      <c r="Q80" s="65">
        <f>Q78+Q47+Q58</f>
        <v>0</v>
      </c>
      <c r="R80" s="60">
        <f>R78+R58+R47</f>
        <v>0</v>
      </c>
      <c r="S80" s="65">
        <f>S78+S47+S58</f>
        <v>0</v>
      </c>
      <c r="T80" s="60">
        <f>T78+T58+T47</f>
        <v>0</v>
      </c>
      <c r="U80" s="65">
        <f>U78+U47+U58</f>
        <v>0</v>
      </c>
      <c r="V80" s="60">
        <f>V78+V58+V47</f>
        <v>0</v>
      </c>
      <c r="W80" s="65">
        <f>W78+W47+W58</f>
        <v>0</v>
      </c>
      <c r="X80" s="60">
        <f>X78+X58+X47</f>
        <v>0</v>
      </c>
      <c r="Y80" s="65">
        <f>Y78+Y47+Y58</f>
        <v>0</v>
      </c>
      <c r="Z80" s="60">
        <f>Z78+Z58+Z47</f>
        <v>0</v>
      </c>
      <c r="AA80" s="65">
        <f>AA78+AA76+AA47+AA58</f>
        <v>0</v>
      </c>
    </row>
    <row r="82" spans="2:25" ht="23.45" customHeight="1">
      <c r="B82" s="222" t="s">
        <v>354</v>
      </c>
      <c r="C82" s="223"/>
      <c r="D82" s="223"/>
      <c r="E82" s="223"/>
      <c r="F82" s="223"/>
      <c r="G82" s="223"/>
      <c r="H82" s="223"/>
      <c r="I82" s="223"/>
      <c r="J82" s="223"/>
      <c r="K82" s="223"/>
      <c r="L82" s="223"/>
      <c r="M82" s="224"/>
      <c r="O82" s="70" t="str">
        <f>IF($AA$80=0,"",IF((O80-O78)/$AA$80&gt;0.083,"True","False"))</f>
        <v/>
      </c>
      <c r="Q82" s="70" t="str">
        <f>IF($AA$80=0,"",IF((Q80-Q78)/$AA$80&gt;0.083,"True","False"))</f>
        <v/>
      </c>
      <c r="S82" s="70" t="str">
        <f>IF($AA$80=0,"",IF((S80-S78)/$AA$80&gt;0.083,"True","False"))</f>
        <v/>
      </c>
      <c r="U82" s="70" t="str">
        <f>IF($AA$80=0,"",IF((U80-U78)/$AA$80&gt;0.083,"True","False"))</f>
        <v/>
      </c>
      <c r="W82" s="70" t="str">
        <f>IF($AA$80=0,"",IF((W80-W78)/$AA$80&gt;0.083,"True","False"))</f>
        <v/>
      </c>
      <c r="Y82" s="70" t="str">
        <f>IF($AA$80=0,"",IF((Y80-Y78)/$AA$80&gt;0.083,"True","False"))</f>
        <v/>
      </c>
    </row>
    <row r="101" spans="2:7">
      <c r="B101" s="1" t="s">
        <v>20</v>
      </c>
      <c r="C101"/>
      <c r="D101" s="1" t="s">
        <v>22</v>
      </c>
      <c r="E101"/>
      <c r="F101"/>
      <c r="G101"/>
    </row>
    <row r="102" spans="2:7">
      <c r="B102" t="s">
        <v>296</v>
      </c>
      <c r="C102"/>
      <c r="D102" t="s">
        <v>23</v>
      </c>
      <c r="E102"/>
      <c r="F102"/>
      <c r="G102"/>
    </row>
    <row r="103" spans="2:7">
      <c r="B103" t="s">
        <v>297</v>
      </c>
      <c r="C103"/>
      <c r="D103" t="s">
        <v>24</v>
      </c>
      <c r="E103"/>
      <c r="F103"/>
      <c r="G103"/>
    </row>
    <row r="104" spans="2:7">
      <c r="B104"/>
      <c r="C104"/>
      <c r="D104" t="s">
        <v>298</v>
      </c>
      <c r="E104"/>
      <c r="F104"/>
      <c r="G104"/>
    </row>
    <row r="105" spans="2:7">
      <c r="B105" s="1" t="s">
        <v>426</v>
      </c>
      <c r="C105"/>
      <c r="D105"/>
      <c r="E105"/>
      <c r="F105"/>
      <c r="G105"/>
    </row>
    <row r="106" spans="2:7">
      <c r="B106" s="123" t="s">
        <v>427</v>
      </c>
      <c r="D106" s="124"/>
    </row>
    <row r="107" spans="2:7">
      <c r="B107" s="123" t="s">
        <v>269</v>
      </c>
      <c r="D107" s="124"/>
    </row>
    <row r="108" spans="2:7">
      <c r="B108" s="123" t="s">
        <v>263</v>
      </c>
      <c r="D108" s="124"/>
    </row>
    <row r="109" spans="2:7">
      <c r="B109" s="123" t="s">
        <v>262</v>
      </c>
      <c r="D109" s="124"/>
    </row>
    <row r="110" spans="2:7">
      <c r="B110" s="123" t="s">
        <v>424</v>
      </c>
      <c r="D110" s="124"/>
    </row>
    <row r="111" spans="2:7">
      <c r="B111" s="123" t="s">
        <v>438</v>
      </c>
      <c r="D111" s="124"/>
    </row>
    <row r="112" spans="2:7">
      <c r="B112" s="123" t="s">
        <v>271</v>
      </c>
      <c r="D112" s="124"/>
    </row>
    <row r="113" spans="2:4">
      <c r="B113" s="123" t="s">
        <v>420</v>
      </c>
      <c r="D113" s="124"/>
    </row>
    <row r="114" spans="2:4">
      <c r="B114" s="123" t="s">
        <v>423</v>
      </c>
      <c r="D114" s="124"/>
    </row>
    <row r="115" spans="2:4">
      <c r="B115" s="123" t="s">
        <v>416</v>
      </c>
      <c r="D115" s="124"/>
    </row>
    <row r="116" spans="2:4">
      <c r="B116" s="123" t="s">
        <v>437</v>
      </c>
      <c r="D116" s="124"/>
    </row>
    <row r="117" spans="2:4">
      <c r="B117" s="123" t="s">
        <v>112</v>
      </c>
      <c r="D117" s="124"/>
    </row>
    <row r="118" spans="2:4">
      <c r="B118" s="123" t="s">
        <v>439</v>
      </c>
      <c r="D118" s="124"/>
    </row>
    <row r="119" spans="2:4">
      <c r="B119" s="123" t="s">
        <v>428</v>
      </c>
      <c r="D119" s="124"/>
    </row>
    <row r="120" spans="2:4">
      <c r="B120" s="123" t="s">
        <v>422</v>
      </c>
      <c r="D120" s="124"/>
    </row>
    <row r="121" spans="2:4">
      <c r="B121" s="123" t="s">
        <v>425</v>
      </c>
      <c r="D121" s="124"/>
    </row>
    <row r="122" spans="2:4">
      <c r="B122" s="123" t="s">
        <v>421</v>
      </c>
      <c r="D122" s="124"/>
    </row>
    <row r="123" spans="2:4">
      <c r="D123" s="6"/>
    </row>
    <row r="124" spans="2:4">
      <c r="D124" s="6"/>
    </row>
    <row r="125" spans="2:4">
      <c r="D125" s="6"/>
    </row>
    <row r="126" spans="2:4">
      <c r="B126" s="81" t="s">
        <v>417</v>
      </c>
      <c r="D126" s="6"/>
    </row>
    <row r="127" spans="2:4">
      <c r="B127" s="9" t="s">
        <v>415</v>
      </c>
      <c r="D127" s="125"/>
    </row>
    <row r="128" spans="2:4">
      <c r="B128" s="9" t="s">
        <v>418</v>
      </c>
      <c r="D128" s="124"/>
    </row>
    <row r="129" spans="2:4">
      <c r="B129" s="9" t="s">
        <v>450</v>
      </c>
      <c r="D129" s="124"/>
    </row>
    <row r="130" spans="2:4">
      <c r="B130" s="9" t="s">
        <v>266</v>
      </c>
      <c r="D130" s="124"/>
    </row>
    <row r="131" spans="2:4">
      <c r="B131" s="9" t="s">
        <v>295</v>
      </c>
      <c r="D131" s="124"/>
    </row>
    <row r="132" spans="2:4">
      <c r="B132" s="9" t="s">
        <v>428</v>
      </c>
      <c r="D132" s="124"/>
    </row>
    <row r="133" spans="2:4">
      <c r="B133" s="9" t="s">
        <v>419</v>
      </c>
      <c r="D133" s="124"/>
    </row>
    <row r="134" spans="2:4">
      <c r="B134" s="9" t="s">
        <v>448</v>
      </c>
      <c r="D134" s="7"/>
    </row>
    <row r="135" spans="2:4">
      <c r="B135" s="9" t="s">
        <v>449</v>
      </c>
      <c r="D135" s="124"/>
    </row>
    <row r="136" spans="2:4">
      <c r="B136" s="9" t="s">
        <v>429</v>
      </c>
      <c r="D136" s="124"/>
    </row>
    <row r="137" spans="2:4">
      <c r="B137" s="9" t="s">
        <v>264</v>
      </c>
      <c r="D137" s="124"/>
    </row>
    <row r="138" spans="2:4">
      <c r="D138" s="124"/>
    </row>
  </sheetData>
  <sheetProtection password="F265" sheet="1" objects="1" scenarios="1" formatCells="0" insertColumns="0" insertRows="0" insertHyperlinks="0" deleteColumns="0" deleteRows="0" sort="0" autoFilter="0"/>
  <dataConsolidate/>
  <mergeCells count="40">
    <mergeCell ref="B82:M82"/>
    <mergeCell ref="M14:M15"/>
    <mergeCell ref="B16:B46"/>
    <mergeCell ref="B49:B57"/>
    <mergeCell ref="B58:M58"/>
    <mergeCell ref="B60:B75"/>
    <mergeCell ref="D60:M75"/>
    <mergeCell ref="G14:G15"/>
    <mergeCell ref="H14:H15"/>
    <mergeCell ref="I14:I15"/>
    <mergeCell ref="J14:J15"/>
    <mergeCell ref="K14:K15"/>
    <mergeCell ref="L14:L15"/>
    <mergeCell ref="X13:Y14"/>
    <mergeCell ref="Z13:AA14"/>
    <mergeCell ref="B76:M76"/>
    <mergeCell ref="B78:M78"/>
    <mergeCell ref="B80:M80"/>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B2:E2"/>
    <mergeCell ref="B3:L3"/>
    <mergeCell ref="C4:L4"/>
    <mergeCell ref="M4:V4"/>
    <mergeCell ref="C5:L5"/>
    <mergeCell ref="M5:V5"/>
  </mergeCells>
  <conditionalFormatting sqref="O82 Q82 S82 U82 W82 Y82">
    <cfRule type="containsText" dxfId="3" priority="1" operator="containsText" text="TRUE">
      <formula>NOT(ISERROR(SEARCH("TRUE",O82)))</formula>
    </cfRule>
    <cfRule type="containsText" dxfId="2" priority="2" operator="containsText" text="FALSE">
      <formula>NOT(ISERROR(SEARCH("FALSE",O82)))</formula>
    </cfRule>
  </conditionalFormatting>
  <dataValidations count="26">
    <dataValidation allowBlank="1" showInputMessage="1" showErrorMessage="1" promptTitle="Criteria" prompt="Automatic summation of total 2015-2020 budget by Program." sqref="Z15"/>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additional annual funding requirements to acheive Target Gap" sqref="Y78 W78 S78 O78 Q78 U78"/>
    <dataValidation allowBlank="1" showInputMessage="1" showErrorMessage="1" promptTitle="Criteria" prompt="Input annual Target Gap" sqref="X78 V78 R78 N78 P78 T78"/>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dicate segment(s) targetted by Program" sqref="G12:M13"/>
    <dataValidation type="list" allowBlank="1" showInputMessage="1" showErrorMessage="1" sqref="G59:M59 D59">
      <formula1>$B$102:$B$103</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S82 U82 W82 Y82 O82 Q82"/>
    <dataValidation type="list" allowBlank="1" showInputMessage="1" showErrorMessage="1" sqref="G16:M46 G49:M57">
      <formula1>$B$102:$B$102</formula1>
    </dataValidation>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Select Program Name for each Approved Province Wide Program." sqref="C12:C15"/>
    <dataValidation allowBlank="1" showInputMessage="1" showErrorMessage="1" promptTitle="Critera" prompt="Input programs by funding mechanism (Full Cost Recovery and Pay for Performance)" sqref="B12:B15"/>
    <dataValidation type="list" allowBlank="1" showInputMessage="1" showErrorMessage="1" sqref="C59 C50:C57">
      <formula1>$B$106:$B$124</formula1>
    </dataValidation>
    <dataValidation type="list" allowBlank="1" showInputMessage="1" showErrorMessage="1" sqref="E59">
      <formula1>#REF!</formula1>
    </dataValidation>
    <dataValidation allowBlank="1" showInputMessage="1" showErrorMessage="1" promptTitle="Criteria" prompt="For projects to be completed in 2015, yet funded from the 2011-2014 (and 2015 of 2011-2014 Master CDM Agreement) CDM Framework" sqref="B60:B75"/>
    <dataValidation allowBlank="1" showInputMessage="1" showErrorMessage="1" promptTitle="Criteria" prompt="As per the CDM Plan Submission and Review Criteria Rules, a minimum incremental annual savings of 8.3% of total 2020 savings target is to be achieved in any year." sqref="B82:M82"/>
    <dataValidation type="list" allowBlank="1" showInputMessage="1" showErrorMessage="1" sqref="C16:C46 C49">
      <formula1>$B$127:$B$139</formula1>
    </dataValidation>
    <dataValidation type="list" allowBlank="1" showInputMessage="1" showErrorMessage="1" promptTitle="Criteria" prompt="Select Program Name for each 2011-2014/15 Tier 1 Program for which projects will be completed in 2015." sqref="C60:C75">
      <formula1>$B$106:$B$123</formula1>
    </dataValidation>
    <dataValidation allowBlank="1" showInputMessage="1" showErrorMessage="1" promptTitle="Criteria" prompt="Input total CDM Plan Target Gap" sqref="AA78"/>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topLeftCell="A31" zoomScale="80" zoomScaleNormal="80" workbookViewId="0">
      <selection activeCell="O88" sqref="O88"/>
    </sheetView>
  </sheetViews>
  <sheetFormatPr defaultColWidth="9.140625" defaultRowHeight="1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6" width="15.7109375" style="3" customWidth="1"/>
    <col min="27" max="27" width="19.28515625" style="3" customWidth="1"/>
    <col min="28" max="16384" width="9.140625" style="3"/>
  </cols>
  <sheetData>
    <row r="1" spans="1:27" ht="23.25">
      <c r="A1" s="4" t="s">
        <v>391</v>
      </c>
      <c r="B1" s="4" t="s">
        <v>385</v>
      </c>
    </row>
    <row r="2" spans="1:27" ht="17.45" customHeight="1">
      <c r="A2" s="100"/>
      <c r="B2" s="284"/>
      <c r="C2" s="284"/>
      <c r="D2" s="284"/>
      <c r="E2" s="284"/>
      <c r="F2" s="101"/>
      <c r="G2" s="119"/>
      <c r="H2" s="103"/>
      <c r="I2" s="103"/>
      <c r="J2" s="103"/>
      <c r="K2" s="103"/>
      <c r="L2" s="103"/>
      <c r="M2" s="103"/>
      <c r="N2" s="100"/>
      <c r="O2" s="100"/>
      <c r="P2" s="100"/>
      <c r="Q2" s="100"/>
      <c r="R2" s="100"/>
      <c r="S2" s="100"/>
      <c r="T2" s="100"/>
      <c r="U2" s="100"/>
      <c r="V2" s="100"/>
      <c r="W2" s="100"/>
      <c r="X2" s="100"/>
      <c r="Y2" s="100"/>
      <c r="Z2" s="100"/>
      <c r="AA2" s="100"/>
    </row>
    <row r="3" spans="1:27" ht="21.6" customHeight="1">
      <c r="A3" s="100"/>
      <c r="B3" s="285" t="s">
        <v>305</v>
      </c>
      <c r="C3" s="286"/>
      <c r="D3" s="286"/>
      <c r="E3" s="286"/>
      <c r="F3" s="286"/>
      <c r="G3" s="286"/>
      <c r="H3" s="286"/>
      <c r="I3" s="286"/>
      <c r="J3" s="286"/>
      <c r="K3" s="286"/>
      <c r="L3" s="287"/>
      <c r="M3" s="100"/>
      <c r="N3" s="100"/>
      <c r="O3" s="100"/>
      <c r="P3" s="100"/>
      <c r="Q3" s="100"/>
      <c r="R3" s="100"/>
      <c r="S3" s="100"/>
      <c r="T3" s="100"/>
      <c r="U3" s="100"/>
      <c r="V3" s="100"/>
      <c r="W3" s="100"/>
      <c r="X3" s="100"/>
      <c r="Y3" s="100"/>
      <c r="Z3" s="100"/>
      <c r="AA3" s="100"/>
    </row>
    <row r="4" spans="1:27" ht="27.6" customHeight="1">
      <c r="A4" s="100"/>
      <c r="B4" s="104" t="s">
        <v>323</v>
      </c>
      <c r="C4" s="288" t="s">
        <v>384</v>
      </c>
      <c r="D4" s="289"/>
      <c r="E4" s="289"/>
      <c r="F4" s="289"/>
      <c r="G4" s="289"/>
      <c r="H4" s="289"/>
      <c r="I4" s="289"/>
      <c r="J4" s="289"/>
      <c r="K4" s="289"/>
      <c r="L4" s="290"/>
      <c r="M4" s="291"/>
      <c r="N4" s="292"/>
      <c r="O4" s="292"/>
      <c r="P4" s="292"/>
      <c r="Q4" s="292"/>
      <c r="R4" s="292"/>
      <c r="S4" s="292"/>
      <c r="T4" s="292"/>
      <c r="U4" s="292"/>
      <c r="V4" s="292"/>
      <c r="W4" s="100"/>
      <c r="X4" s="100"/>
      <c r="Y4" s="100"/>
      <c r="Z4" s="100"/>
      <c r="AA4" s="100"/>
    </row>
    <row r="5" spans="1:27" ht="43.9" customHeight="1">
      <c r="A5" s="100"/>
      <c r="B5" s="104" t="s">
        <v>324</v>
      </c>
      <c r="C5" s="289" t="s">
        <v>386</v>
      </c>
      <c r="D5" s="289"/>
      <c r="E5" s="289"/>
      <c r="F5" s="289"/>
      <c r="G5" s="289"/>
      <c r="H5" s="289"/>
      <c r="I5" s="289"/>
      <c r="J5" s="289"/>
      <c r="K5" s="289"/>
      <c r="L5" s="290"/>
      <c r="M5" s="291"/>
      <c r="N5" s="292"/>
      <c r="O5" s="292"/>
      <c r="P5" s="292"/>
      <c r="Q5" s="292"/>
      <c r="R5" s="292"/>
      <c r="S5" s="292"/>
      <c r="T5" s="292"/>
      <c r="U5" s="292"/>
      <c r="V5" s="292"/>
      <c r="W5" s="100"/>
      <c r="X5" s="100"/>
      <c r="Y5" s="100"/>
      <c r="Z5" s="100"/>
      <c r="AA5" s="100"/>
    </row>
    <row r="6" spans="1:27" ht="55.9" customHeight="1">
      <c r="A6" s="100"/>
      <c r="B6" s="105" t="s">
        <v>325</v>
      </c>
      <c r="C6" s="260" t="s">
        <v>387</v>
      </c>
      <c r="D6" s="261"/>
      <c r="E6" s="261"/>
      <c r="F6" s="261"/>
      <c r="G6" s="261"/>
      <c r="H6" s="261"/>
      <c r="I6" s="261"/>
      <c r="J6" s="261"/>
      <c r="K6" s="261"/>
      <c r="L6" s="262"/>
      <c r="M6" s="263"/>
      <c r="N6" s="264"/>
      <c r="O6" s="264"/>
      <c r="P6" s="264"/>
      <c r="Q6" s="264"/>
      <c r="R6" s="264"/>
      <c r="S6" s="264"/>
      <c r="T6" s="264"/>
      <c r="U6" s="264"/>
      <c r="V6" s="264"/>
      <c r="W6" s="100"/>
      <c r="X6" s="100"/>
      <c r="Y6" s="100"/>
      <c r="Z6" s="100"/>
      <c r="AA6" s="100"/>
    </row>
    <row r="7" spans="1:27" ht="41.45" customHeight="1">
      <c r="A7" s="100"/>
      <c r="B7" s="105" t="s">
        <v>337</v>
      </c>
      <c r="C7" s="265" t="s">
        <v>504</v>
      </c>
      <c r="D7" s="266"/>
      <c r="E7" s="266"/>
      <c r="F7" s="266"/>
      <c r="G7" s="266"/>
      <c r="H7" s="266"/>
      <c r="I7" s="266"/>
      <c r="J7" s="266"/>
      <c r="K7" s="266"/>
      <c r="L7" s="267"/>
      <c r="M7" s="120"/>
      <c r="N7" s="121"/>
      <c r="O7" s="121"/>
      <c r="P7" s="121"/>
      <c r="Q7" s="121"/>
      <c r="R7" s="121"/>
      <c r="S7" s="121"/>
      <c r="T7" s="121"/>
      <c r="U7" s="121"/>
      <c r="V7" s="121"/>
      <c r="W7" s="100"/>
      <c r="X7" s="100"/>
      <c r="Y7" s="100"/>
      <c r="Z7" s="100"/>
      <c r="AA7" s="100"/>
    </row>
    <row r="8" spans="1:27">
      <c r="A8" s="100"/>
      <c r="B8" s="100"/>
      <c r="C8" s="100"/>
      <c r="D8" s="100"/>
      <c r="E8" s="100"/>
      <c r="F8" s="100"/>
      <c r="G8" s="108"/>
      <c r="H8" s="100"/>
      <c r="I8" s="100"/>
      <c r="J8" s="100"/>
      <c r="K8" s="100"/>
      <c r="L8" s="100"/>
      <c r="M8" s="100"/>
      <c r="N8" s="100"/>
      <c r="O8" s="100"/>
      <c r="P8" s="100"/>
      <c r="Q8" s="100"/>
      <c r="R8" s="100"/>
      <c r="S8" s="100"/>
      <c r="T8" s="100"/>
      <c r="U8" s="100"/>
      <c r="V8" s="100"/>
      <c r="W8" s="100"/>
      <c r="X8" s="100"/>
      <c r="Y8" s="100"/>
      <c r="Z8" s="100"/>
      <c r="AA8" s="100"/>
    </row>
    <row r="9" spans="1:27" ht="18.75">
      <c r="A9" s="100"/>
      <c r="B9" s="104" t="s">
        <v>465</v>
      </c>
      <c r="C9" s="78" t="str">
        <f>IF('A. General Information'!L13="","",'A. General Information'!L13)</f>
        <v/>
      </c>
      <c r="D9" s="109"/>
      <c r="E9" s="100"/>
      <c r="F9" s="100"/>
      <c r="G9" s="108"/>
      <c r="H9" s="100"/>
      <c r="I9" s="100"/>
      <c r="J9" s="100"/>
      <c r="K9" s="100"/>
      <c r="L9" s="100"/>
      <c r="M9" s="100"/>
      <c r="N9" s="100"/>
      <c r="O9" s="100"/>
      <c r="P9" s="100"/>
      <c r="Q9" s="100"/>
      <c r="R9" s="100"/>
      <c r="S9" s="100"/>
      <c r="T9" s="100"/>
      <c r="U9" s="100"/>
      <c r="V9" s="100"/>
      <c r="W9" s="100"/>
      <c r="X9" s="100"/>
      <c r="Y9" s="100"/>
      <c r="Z9" s="100"/>
      <c r="AA9" s="100"/>
    </row>
    <row r="10" spans="1:27">
      <c r="A10" s="100"/>
      <c r="B10" s="100"/>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row>
    <row r="11" spans="1:27" ht="25.15" customHeight="1">
      <c r="A11" s="100"/>
      <c r="B11" s="268" t="s">
        <v>306</v>
      </c>
      <c r="C11" s="269"/>
      <c r="D11" s="269"/>
      <c r="E11" s="269"/>
      <c r="F11" s="269"/>
      <c r="G11" s="269"/>
      <c r="H11" s="269"/>
      <c r="I11" s="269"/>
      <c r="J11" s="269"/>
      <c r="K11" s="269"/>
      <c r="L11" s="269"/>
      <c r="M11" s="269"/>
      <c r="N11" s="269"/>
      <c r="O11" s="269"/>
      <c r="P11" s="269"/>
      <c r="Q11" s="269"/>
      <c r="R11" s="269"/>
      <c r="S11" s="269"/>
      <c r="T11" s="269"/>
      <c r="U11" s="269"/>
      <c r="V11" s="269"/>
      <c r="W11" s="269"/>
      <c r="X11" s="269"/>
      <c r="Y11" s="269"/>
      <c r="Z11" s="269"/>
      <c r="AA11" s="269"/>
    </row>
    <row r="12" spans="1:27" ht="34.15" customHeight="1">
      <c r="A12" s="100"/>
      <c r="B12" s="270" t="s">
        <v>10</v>
      </c>
      <c r="C12" s="273" t="s">
        <v>495</v>
      </c>
      <c r="D12" s="273" t="s">
        <v>496</v>
      </c>
      <c r="E12" s="273" t="s">
        <v>497</v>
      </c>
      <c r="F12" s="273" t="s">
        <v>451</v>
      </c>
      <c r="G12" s="270" t="s">
        <v>356</v>
      </c>
      <c r="H12" s="276"/>
      <c r="I12" s="276"/>
      <c r="J12" s="276"/>
      <c r="K12" s="276"/>
      <c r="L12" s="276"/>
      <c r="M12" s="277"/>
      <c r="N12" s="280" t="s">
        <v>388</v>
      </c>
      <c r="O12" s="281"/>
      <c r="P12" s="281"/>
      <c r="Q12" s="281"/>
      <c r="R12" s="281"/>
      <c r="S12" s="281"/>
      <c r="T12" s="281"/>
      <c r="U12" s="281"/>
      <c r="V12" s="281"/>
      <c r="W12" s="281"/>
      <c r="X12" s="281"/>
      <c r="Y12" s="281"/>
      <c r="Z12" s="281"/>
      <c r="AA12" s="281"/>
    </row>
    <row r="13" spans="1:27" ht="67.900000000000006" customHeight="1">
      <c r="A13" s="100"/>
      <c r="B13" s="271"/>
      <c r="C13" s="274"/>
      <c r="D13" s="274"/>
      <c r="E13" s="274"/>
      <c r="F13" s="274"/>
      <c r="G13" s="272"/>
      <c r="H13" s="278"/>
      <c r="I13" s="278"/>
      <c r="J13" s="278"/>
      <c r="K13" s="278"/>
      <c r="L13" s="278"/>
      <c r="M13" s="279"/>
      <c r="N13" s="227">
        <v>2015</v>
      </c>
      <c r="O13" s="228"/>
      <c r="P13" s="282">
        <v>2016</v>
      </c>
      <c r="Q13" s="282"/>
      <c r="R13" s="227">
        <v>2017</v>
      </c>
      <c r="S13" s="228"/>
      <c r="T13" s="227">
        <v>2018</v>
      </c>
      <c r="U13" s="228"/>
      <c r="V13" s="227">
        <v>2019</v>
      </c>
      <c r="W13" s="228"/>
      <c r="X13" s="227">
        <v>2020</v>
      </c>
      <c r="Y13" s="228"/>
      <c r="Z13" s="231" t="s">
        <v>19</v>
      </c>
      <c r="AA13" s="232"/>
    </row>
    <row r="14" spans="1:27" ht="42" customHeight="1">
      <c r="A14" s="100"/>
      <c r="B14" s="271"/>
      <c r="C14" s="274"/>
      <c r="D14" s="274"/>
      <c r="E14" s="274"/>
      <c r="F14" s="274"/>
      <c r="G14" s="247" t="s">
        <v>12</v>
      </c>
      <c r="H14" s="249" t="s">
        <v>13</v>
      </c>
      <c r="I14" s="247" t="s">
        <v>14</v>
      </c>
      <c r="J14" s="225" t="s">
        <v>353</v>
      </c>
      <c r="K14" s="225" t="s">
        <v>16</v>
      </c>
      <c r="L14" s="225" t="s">
        <v>351</v>
      </c>
      <c r="M14" s="225" t="s">
        <v>17</v>
      </c>
      <c r="N14" s="229"/>
      <c r="O14" s="230"/>
      <c r="P14" s="283"/>
      <c r="Q14" s="283"/>
      <c r="R14" s="229"/>
      <c r="S14" s="230"/>
      <c r="T14" s="229"/>
      <c r="U14" s="230"/>
      <c r="V14" s="229"/>
      <c r="W14" s="230"/>
      <c r="X14" s="229"/>
      <c r="Y14" s="230"/>
      <c r="Z14" s="233"/>
      <c r="AA14" s="234"/>
    </row>
    <row r="15" spans="1:27" ht="78" customHeight="1">
      <c r="A15" s="100"/>
      <c r="B15" s="272"/>
      <c r="C15" s="275"/>
      <c r="D15" s="275"/>
      <c r="E15" s="275"/>
      <c r="F15" s="275"/>
      <c r="G15" s="248"/>
      <c r="H15" s="250"/>
      <c r="I15" s="248"/>
      <c r="J15" s="226"/>
      <c r="K15" s="226"/>
      <c r="L15" s="226"/>
      <c r="M15" s="226"/>
      <c r="N15" s="110" t="s">
        <v>326</v>
      </c>
      <c r="O15" s="110" t="s">
        <v>307</v>
      </c>
      <c r="P15" s="110" t="s">
        <v>326</v>
      </c>
      <c r="Q15" s="110" t="s">
        <v>307</v>
      </c>
      <c r="R15" s="110" t="s">
        <v>326</v>
      </c>
      <c r="S15" s="110" t="s">
        <v>307</v>
      </c>
      <c r="T15" s="110" t="s">
        <v>326</v>
      </c>
      <c r="U15" s="110" t="s">
        <v>307</v>
      </c>
      <c r="V15" s="110" t="s">
        <v>326</v>
      </c>
      <c r="W15" s="110" t="s">
        <v>307</v>
      </c>
      <c r="X15" s="110" t="s">
        <v>326</v>
      </c>
      <c r="Y15" s="110" t="s">
        <v>307</v>
      </c>
      <c r="Z15" s="110" t="s">
        <v>389</v>
      </c>
      <c r="AA15" s="110" t="s">
        <v>312</v>
      </c>
    </row>
    <row r="16" spans="1:27" ht="14.45" customHeight="1">
      <c r="B16" s="238" t="s">
        <v>300</v>
      </c>
      <c r="C16" s="16"/>
      <c r="D16" s="55"/>
      <c r="E16" s="55"/>
      <c r="F16" s="117"/>
      <c r="G16" s="48"/>
      <c r="H16" s="48"/>
      <c r="I16" s="48"/>
      <c r="J16" s="48"/>
      <c r="K16" s="48"/>
      <c r="L16" s="48"/>
      <c r="M16" s="48"/>
      <c r="N16" s="63"/>
      <c r="O16" s="64"/>
      <c r="P16" s="63"/>
      <c r="Q16" s="64"/>
      <c r="R16" s="63"/>
      <c r="S16" s="64"/>
      <c r="T16" s="63"/>
      <c r="U16" s="64"/>
      <c r="V16" s="63"/>
      <c r="W16" s="64"/>
      <c r="X16" s="63"/>
      <c r="Y16" s="64"/>
      <c r="Z16" s="60" t="str">
        <f>IF(SUM(N16,P16,R16,T16,V16,X16)=0,"",SUM(N16,P16,R16,T16,V16,X16))</f>
        <v/>
      </c>
      <c r="AA16" s="66"/>
    </row>
    <row r="17" spans="2:27" ht="14.45" customHeight="1">
      <c r="B17" s="239"/>
      <c r="C17" s="16"/>
      <c r="D17" s="55" t="s">
        <v>355</v>
      </c>
      <c r="E17" s="55"/>
      <c r="F17" s="117"/>
      <c r="G17" s="48"/>
      <c r="H17" s="48"/>
      <c r="I17" s="48"/>
      <c r="J17" s="48"/>
      <c r="K17" s="48"/>
      <c r="L17" s="48"/>
      <c r="M17" s="48"/>
      <c r="N17" s="63"/>
      <c r="O17" s="64"/>
      <c r="P17" s="63"/>
      <c r="Q17" s="64"/>
      <c r="R17" s="63"/>
      <c r="S17" s="64"/>
      <c r="T17" s="63"/>
      <c r="U17" s="64"/>
      <c r="V17" s="63"/>
      <c r="W17" s="64"/>
      <c r="X17" s="63"/>
      <c r="Y17" s="64"/>
      <c r="Z17" s="60" t="str">
        <f t="shared" ref="Z17:Z46" si="0">IF(SUM(N17,P17,R17,T17,V17,X17)=0,"",SUM(N17,P17,R17,T17,V17,X17))</f>
        <v/>
      </c>
      <c r="AA17" s="66"/>
    </row>
    <row r="18" spans="2:27">
      <c r="B18" s="239"/>
      <c r="C18" s="16"/>
      <c r="D18" s="55"/>
      <c r="E18" s="55"/>
      <c r="F18" s="117"/>
      <c r="G18" s="48"/>
      <c r="H18" s="48"/>
      <c r="I18" s="48"/>
      <c r="J18" s="48"/>
      <c r="K18" s="48"/>
      <c r="L18" s="48"/>
      <c r="M18" s="48"/>
      <c r="N18" s="63"/>
      <c r="O18" s="64"/>
      <c r="P18" s="63"/>
      <c r="Q18" s="64"/>
      <c r="R18" s="63"/>
      <c r="S18" s="64"/>
      <c r="T18" s="63"/>
      <c r="U18" s="64"/>
      <c r="V18" s="63"/>
      <c r="W18" s="64"/>
      <c r="X18" s="63"/>
      <c r="Y18" s="64"/>
      <c r="Z18" s="60" t="str">
        <f t="shared" si="0"/>
        <v/>
      </c>
      <c r="AA18" s="66"/>
    </row>
    <row r="19" spans="2:27">
      <c r="B19" s="239"/>
      <c r="C19" s="16"/>
      <c r="D19" s="55"/>
      <c r="E19" s="55"/>
      <c r="F19" s="117"/>
      <c r="G19" s="48"/>
      <c r="H19" s="48"/>
      <c r="I19" s="48"/>
      <c r="J19" s="48"/>
      <c r="K19" s="48"/>
      <c r="L19" s="48"/>
      <c r="M19" s="48"/>
      <c r="N19" s="63"/>
      <c r="O19" s="64"/>
      <c r="P19" s="63"/>
      <c r="Q19" s="64"/>
      <c r="R19" s="63"/>
      <c r="S19" s="64"/>
      <c r="T19" s="63"/>
      <c r="U19" s="64"/>
      <c r="V19" s="63"/>
      <c r="W19" s="64"/>
      <c r="X19" s="63"/>
      <c r="Y19" s="64"/>
      <c r="Z19" s="60" t="str">
        <f t="shared" si="0"/>
        <v/>
      </c>
      <c r="AA19" s="66"/>
    </row>
    <row r="20" spans="2:27">
      <c r="B20" s="239"/>
      <c r="C20" s="16"/>
      <c r="D20" s="55"/>
      <c r="E20" s="55"/>
      <c r="F20" s="117"/>
      <c r="G20" s="48"/>
      <c r="H20" s="48"/>
      <c r="I20" s="48"/>
      <c r="J20" s="48"/>
      <c r="K20" s="48"/>
      <c r="L20" s="48"/>
      <c r="M20" s="48"/>
      <c r="N20" s="63"/>
      <c r="O20" s="64"/>
      <c r="P20" s="63"/>
      <c r="Q20" s="64"/>
      <c r="R20" s="63"/>
      <c r="S20" s="64"/>
      <c r="T20" s="63"/>
      <c r="U20" s="64"/>
      <c r="V20" s="63"/>
      <c r="W20" s="64"/>
      <c r="X20" s="63"/>
      <c r="Y20" s="64"/>
      <c r="Z20" s="60" t="str">
        <f t="shared" si="0"/>
        <v/>
      </c>
      <c r="AA20" s="66"/>
    </row>
    <row r="21" spans="2:27">
      <c r="B21" s="239"/>
      <c r="C21" s="16"/>
      <c r="D21" s="55"/>
      <c r="E21" s="55"/>
      <c r="F21" s="117"/>
      <c r="G21" s="48"/>
      <c r="H21" s="48"/>
      <c r="I21" s="48"/>
      <c r="J21" s="48"/>
      <c r="K21" s="48"/>
      <c r="L21" s="48"/>
      <c r="M21" s="48"/>
      <c r="N21" s="63"/>
      <c r="O21" s="64"/>
      <c r="P21" s="63"/>
      <c r="Q21" s="64"/>
      <c r="R21" s="63"/>
      <c r="S21" s="64"/>
      <c r="T21" s="63"/>
      <c r="U21" s="64"/>
      <c r="V21" s="63"/>
      <c r="W21" s="64"/>
      <c r="X21" s="63"/>
      <c r="Y21" s="64"/>
      <c r="Z21" s="60" t="str">
        <f t="shared" si="0"/>
        <v/>
      </c>
      <c r="AA21" s="66"/>
    </row>
    <row r="22" spans="2:27">
      <c r="B22" s="239"/>
      <c r="C22" s="16"/>
      <c r="D22" s="55"/>
      <c r="E22" s="55"/>
      <c r="F22" s="117"/>
      <c r="G22" s="48"/>
      <c r="H22" s="48"/>
      <c r="I22" s="48"/>
      <c r="J22" s="48"/>
      <c r="K22" s="48"/>
      <c r="L22" s="48"/>
      <c r="M22" s="48"/>
      <c r="N22" s="63"/>
      <c r="O22" s="64"/>
      <c r="P22" s="63"/>
      <c r="Q22" s="64"/>
      <c r="R22" s="63"/>
      <c r="S22" s="64"/>
      <c r="T22" s="63"/>
      <c r="U22" s="64"/>
      <c r="V22" s="63"/>
      <c r="W22" s="64"/>
      <c r="X22" s="63"/>
      <c r="Y22" s="64"/>
      <c r="Z22" s="60" t="str">
        <f t="shared" si="0"/>
        <v/>
      </c>
      <c r="AA22" s="66"/>
    </row>
    <row r="23" spans="2:27">
      <c r="B23" s="239"/>
      <c r="C23" s="16"/>
      <c r="D23" s="55"/>
      <c r="E23" s="55"/>
      <c r="F23" s="117"/>
      <c r="G23" s="48"/>
      <c r="H23" s="48"/>
      <c r="I23" s="48"/>
      <c r="J23" s="48"/>
      <c r="K23" s="48"/>
      <c r="L23" s="48"/>
      <c r="M23" s="48"/>
      <c r="N23" s="63"/>
      <c r="O23" s="64"/>
      <c r="P23" s="63"/>
      <c r="Q23" s="64"/>
      <c r="R23" s="63"/>
      <c r="S23" s="64"/>
      <c r="T23" s="63"/>
      <c r="U23" s="64"/>
      <c r="V23" s="63"/>
      <c r="W23" s="64"/>
      <c r="X23" s="63"/>
      <c r="Y23" s="64"/>
      <c r="Z23" s="60" t="str">
        <f t="shared" si="0"/>
        <v/>
      </c>
      <c r="AA23" s="66"/>
    </row>
    <row r="24" spans="2:27">
      <c r="B24" s="239"/>
      <c r="C24" s="16"/>
      <c r="D24" s="55"/>
      <c r="E24" s="55"/>
      <c r="F24" s="117"/>
      <c r="G24" s="48"/>
      <c r="H24" s="48"/>
      <c r="I24" s="48"/>
      <c r="J24" s="48"/>
      <c r="K24" s="48"/>
      <c r="L24" s="48"/>
      <c r="M24" s="48"/>
      <c r="N24" s="63"/>
      <c r="O24" s="64"/>
      <c r="P24" s="63"/>
      <c r="Q24" s="64"/>
      <c r="R24" s="63"/>
      <c r="S24" s="64"/>
      <c r="T24" s="63"/>
      <c r="U24" s="64"/>
      <c r="V24" s="63"/>
      <c r="W24" s="64"/>
      <c r="X24" s="63"/>
      <c r="Y24" s="64"/>
      <c r="Z24" s="60" t="str">
        <f t="shared" si="0"/>
        <v/>
      </c>
      <c r="AA24" s="66"/>
    </row>
    <row r="25" spans="2:27">
      <c r="B25" s="239"/>
      <c r="C25" s="16"/>
      <c r="D25" s="55"/>
      <c r="E25" s="55"/>
      <c r="F25" s="117"/>
      <c r="G25" s="48"/>
      <c r="H25" s="48"/>
      <c r="I25" s="48"/>
      <c r="J25" s="48"/>
      <c r="K25" s="48"/>
      <c r="L25" s="48"/>
      <c r="M25" s="48"/>
      <c r="N25" s="63"/>
      <c r="O25" s="64"/>
      <c r="P25" s="63"/>
      <c r="Q25" s="64"/>
      <c r="R25" s="63"/>
      <c r="S25" s="64"/>
      <c r="T25" s="63"/>
      <c r="U25" s="64"/>
      <c r="V25" s="63"/>
      <c r="W25" s="64"/>
      <c r="X25" s="63"/>
      <c r="Y25" s="64"/>
      <c r="Z25" s="60" t="str">
        <f t="shared" si="0"/>
        <v/>
      </c>
      <c r="AA25" s="66"/>
    </row>
    <row r="26" spans="2:27">
      <c r="B26" s="239"/>
      <c r="C26" s="16"/>
      <c r="D26" s="55"/>
      <c r="E26" s="55"/>
      <c r="F26" s="117"/>
      <c r="G26" s="48"/>
      <c r="H26" s="48"/>
      <c r="I26" s="48"/>
      <c r="J26" s="48"/>
      <c r="K26" s="48"/>
      <c r="L26" s="48"/>
      <c r="M26" s="48"/>
      <c r="N26" s="63"/>
      <c r="O26" s="64"/>
      <c r="P26" s="63"/>
      <c r="Q26" s="64"/>
      <c r="R26" s="63"/>
      <c r="S26" s="64"/>
      <c r="T26" s="63"/>
      <c r="U26" s="64"/>
      <c r="V26" s="63"/>
      <c r="W26" s="64"/>
      <c r="X26" s="63"/>
      <c r="Y26" s="64"/>
      <c r="Z26" s="60" t="str">
        <f t="shared" si="0"/>
        <v/>
      </c>
      <c r="AA26" s="66"/>
    </row>
    <row r="27" spans="2:27">
      <c r="B27" s="239"/>
      <c r="C27" s="16"/>
      <c r="D27" s="55"/>
      <c r="E27" s="55"/>
      <c r="F27" s="117"/>
      <c r="G27" s="48"/>
      <c r="H27" s="48"/>
      <c r="I27" s="48"/>
      <c r="J27" s="48"/>
      <c r="K27" s="48"/>
      <c r="L27" s="48"/>
      <c r="M27" s="48"/>
      <c r="N27" s="63"/>
      <c r="O27" s="64"/>
      <c r="P27" s="63"/>
      <c r="Q27" s="64"/>
      <c r="R27" s="63"/>
      <c r="S27" s="64"/>
      <c r="T27" s="63"/>
      <c r="U27" s="64"/>
      <c r="V27" s="63"/>
      <c r="W27" s="64"/>
      <c r="X27" s="63"/>
      <c r="Y27" s="64"/>
      <c r="Z27" s="60" t="str">
        <f t="shared" si="0"/>
        <v/>
      </c>
      <c r="AA27" s="66"/>
    </row>
    <row r="28" spans="2:27">
      <c r="B28" s="239"/>
      <c r="C28" s="16"/>
      <c r="D28" s="55"/>
      <c r="E28" s="55"/>
      <c r="F28" s="117"/>
      <c r="G28" s="48"/>
      <c r="H28" s="48"/>
      <c r="I28" s="48"/>
      <c r="J28" s="48"/>
      <c r="K28" s="48"/>
      <c r="L28" s="48"/>
      <c r="M28" s="48"/>
      <c r="N28" s="63"/>
      <c r="O28" s="64"/>
      <c r="P28" s="63"/>
      <c r="Q28" s="64"/>
      <c r="R28" s="63"/>
      <c r="S28" s="64"/>
      <c r="T28" s="63"/>
      <c r="U28" s="64"/>
      <c r="V28" s="63"/>
      <c r="W28" s="64"/>
      <c r="X28" s="63"/>
      <c r="Y28" s="64"/>
      <c r="Z28" s="60" t="str">
        <f t="shared" si="0"/>
        <v/>
      </c>
      <c r="AA28" s="66"/>
    </row>
    <row r="29" spans="2:27">
      <c r="B29" s="239"/>
      <c r="C29" s="16"/>
      <c r="D29" s="55"/>
      <c r="E29" s="55"/>
      <c r="F29" s="117"/>
      <c r="G29" s="48"/>
      <c r="H29" s="48"/>
      <c r="I29" s="48"/>
      <c r="J29" s="48"/>
      <c r="K29" s="48"/>
      <c r="L29" s="48"/>
      <c r="M29" s="48"/>
      <c r="N29" s="63"/>
      <c r="O29" s="64"/>
      <c r="P29" s="63"/>
      <c r="Q29" s="64"/>
      <c r="R29" s="63"/>
      <c r="S29" s="64"/>
      <c r="T29" s="63"/>
      <c r="U29" s="64"/>
      <c r="V29" s="63"/>
      <c r="W29" s="64"/>
      <c r="X29" s="63"/>
      <c r="Y29" s="64"/>
      <c r="Z29" s="60" t="str">
        <f t="shared" si="0"/>
        <v/>
      </c>
      <c r="AA29" s="66"/>
    </row>
    <row r="30" spans="2:27">
      <c r="B30" s="239"/>
      <c r="C30" s="16"/>
      <c r="D30" s="55"/>
      <c r="E30" s="55"/>
      <c r="F30" s="117"/>
      <c r="G30" s="48"/>
      <c r="H30" s="48"/>
      <c r="I30" s="48"/>
      <c r="J30" s="48"/>
      <c r="K30" s="48"/>
      <c r="L30" s="48"/>
      <c r="M30" s="48"/>
      <c r="N30" s="63"/>
      <c r="O30" s="64"/>
      <c r="P30" s="63"/>
      <c r="Q30" s="64"/>
      <c r="R30" s="63"/>
      <c r="S30" s="64"/>
      <c r="T30" s="63"/>
      <c r="U30" s="64"/>
      <c r="V30" s="63"/>
      <c r="W30" s="64"/>
      <c r="X30" s="63"/>
      <c r="Y30" s="64"/>
      <c r="Z30" s="60" t="str">
        <f t="shared" si="0"/>
        <v/>
      </c>
      <c r="AA30" s="66"/>
    </row>
    <row r="31" spans="2:27">
      <c r="B31" s="239"/>
      <c r="C31" s="16"/>
      <c r="D31" s="55"/>
      <c r="E31" s="55"/>
      <c r="F31" s="117"/>
      <c r="G31" s="48"/>
      <c r="H31" s="48"/>
      <c r="I31" s="48"/>
      <c r="J31" s="48"/>
      <c r="K31" s="48"/>
      <c r="L31" s="48"/>
      <c r="M31" s="48"/>
      <c r="N31" s="63"/>
      <c r="O31" s="64"/>
      <c r="P31" s="63"/>
      <c r="Q31" s="64"/>
      <c r="R31" s="63"/>
      <c r="S31" s="64"/>
      <c r="T31" s="63"/>
      <c r="U31" s="64"/>
      <c r="V31" s="63"/>
      <c r="W31" s="64"/>
      <c r="X31" s="63"/>
      <c r="Y31" s="64"/>
      <c r="Z31" s="60" t="str">
        <f t="shared" si="0"/>
        <v/>
      </c>
      <c r="AA31" s="66"/>
    </row>
    <row r="32" spans="2:27">
      <c r="B32" s="239"/>
      <c r="C32" s="16"/>
      <c r="D32" s="55"/>
      <c r="E32" s="55"/>
      <c r="F32" s="117"/>
      <c r="G32" s="48"/>
      <c r="H32" s="48"/>
      <c r="I32" s="48"/>
      <c r="J32" s="48"/>
      <c r="K32" s="48"/>
      <c r="L32" s="48"/>
      <c r="M32" s="48"/>
      <c r="N32" s="63"/>
      <c r="O32" s="64"/>
      <c r="P32" s="63"/>
      <c r="Q32" s="64"/>
      <c r="R32" s="63"/>
      <c r="S32" s="64"/>
      <c r="T32" s="63"/>
      <c r="U32" s="64"/>
      <c r="V32" s="63"/>
      <c r="W32" s="64"/>
      <c r="X32" s="63"/>
      <c r="Y32" s="64"/>
      <c r="Z32" s="60" t="str">
        <f t="shared" si="0"/>
        <v/>
      </c>
      <c r="AA32" s="66"/>
    </row>
    <row r="33" spans="2:27">
      <c r="B33" s="239"/>
      <c r="C33" s="16"/>
      <c r="D33" s="55"/>
      <c r="E33" s="55"/>
      <c r="F33" s="117"/>
      <c r="G33" s="48"/>
      <c r="H33" s="48"/>
      <c r="I33" s="48"/>
      <c r="J33" s="48"/>
      <c r="K33" s="48"/>
      <c r="L33" s="48"/>
      <c r="M33" s="48"/>
      <c r="N33" s="63"/>
      <c r="O33" s="64"/>
      <c r="P33" s="63"/>
      <c r="Q33" s="64"/>
      <c r="R33" s="63"/>
      <c r="S33" s="64"/>
      <c r="T33" s="63"/>
      <c r="U33" s="64"/>
      <c r="V33" s="63"/>
      <c r="W33" s="64"/>
      <c r="X33" s="63"/>
      <c r="Y33" s="64"/>
      <c r="Z33" s="60" t="str">
        <f t="shared" si="0"/>
        <v/>
      </c>
      <c r="AA33" s="66"/>
    </row>
    <row r="34" spans="2:27">
      <c r="B34" s="239"/>
      <c r="C34" s="16"/>
      <c r="D34" s="55"/>
      <c r="E34" s="55"/>
      <c r="F34" s="117"/>
      <c r="G34" s="48"/>
      <c r="H34" s="48"/>
      <c r="I34" s="48"/>
      <c r="J34" s="48"/>
      <c r="K34" s="48"/>
      <c r="L34" s="48"/>
      <c r="M34" s="48"/>
      <c r="N34" s="63"/>
      <c r="O34" s="64"/>
      <c r="P34" s="63"/>
      <c r="Q34" s="64"/>
      <c r="R34" s="63"/>
      <c r="S34" s="64"/>
      <c r="T34" s="63"/>
      <c r="U34" s="64"/>
      <c r="V34" s="63"/>
      <c r="W34" s="64"/>
      <c r="X34" s="63"/>
      <c r="Y34" s="64"/>
      <c r="Z34" s="60" t="str">
        <f t="shared" si="0"/>
        <v/>
      </c>
      <c r="AA34" s="66"/>
    </row>
    <row r="35" spans="2:27">
      <c r="B35" s="239"/>
      <c r="C35" s="16"/>
      <c r="D35" s="55"/>
      <c r="E35" s="55"/>
      <c r="F35" s="117"/>
      <c r="G35" s="48"/>
      <c r="H35" s="48"/>
      <c r="I35" s="48"/>
      <c r="J35" s="48"/>
      <c r="K35" s="48"/>
      <c r="L35" s="48"/>
      <c r="M35" s="48"/>
      <c r="N35" s="63"/>
      <c r="O35" s="64"/>
      <c r="P35" s="63"/>
      <c r="Q35" s="64"/>
      <c r="R35" s="63"/>
      <c r="S35" s="64"/>
      <c r="T35" s="63"/>
      <c r="U35" s="64"/>
      <c r="V35" s="63"/>
      <c r="W35" s="64"/>
      <c r="X35" s="63"/>
      <c r="Y35" s="64"/>
      <c r="Z35" s="60" t="str">
        <f t="shared" si="0"/>
        <v/>
      </c>
      <c r="AA35" s="66"/>
    </row>
    <row r="36" spans="2:27">
      <c r="B36" s="239"/>
      <c r="C36" s="16"/>
      <c r="D36" s="55"/>
      <c r="E36" s="55"/>
      <c r="F36" s="117"/>
      <c r="G36" s="48"/>
      <c r="H36" s="48"/>
      <c r="I36" s="48"/>
      <c r="J36" s="48"/>
      <c r="K36" s="48"/>
      <c r="L36" s="48"/>
      <c r="M36" s="48"/>
      <c r="N36" s="63"/>
      <c r="O36" s="64"/>
      <c r="P36" s="63"/>
      <c r="Q36" s="64"/>
      <c r="R36" s="63"/>
      <c r="S36" s="64"/>
      <c r="T36" s="63"/>
      <c r="U36" s="64"/>
      <c r="V36" s="63"/>
      <c r="W36" s="64"/>
      <c r="X36" s="63"/>
      <c r="Y36" s="64"/>
      <c r="Z36" s="60" t="str">
        <f t="shared" si="0"/>
        <v/>
      </c>
      <c r="AA36" s="66"/>
    </row>
    <row r="37" spans="2:27">
      <c r="B37" s="239"/>
      <c r="C37" s="16"/>
      <c r="D37" s="55"/>
      <c r="E37" s="55"/>
      <c r="F37" s="117"/>
      <c r="G37" s="48"/>
      <c r="H37" s="48"/>
      <c r="I37" s="48"/>
      <c r="J37" s="48"/>
      <c r="K37" s="48"/>
      <c r="L37" s="48"/>
      <c r="M37" s="48"/>
      <c r="N37" s="63"/>
      <c r="O37" s="64"/>
      <c r="P37" s="63"/>
      <c r="Q37" s="64"/>
      <c r="R37" s="63"/>
      <c r="S37" s="64"/>
      <c r="T37" s="63"/>
      <c r="U37" s="64"/>
      <c r="V37" s="63"/>
      <c r="W37" s="64"/>
      <c r="X37" s="63"/>
      <c r="Y37" s="64"/>
      <c r="Z37" s="60" t="str">
        <f t="shared" si="0"/>
        <v/>
      </c>
      <c r="AA37" s="66"/>
    </row>
    <row r="38" spans="2:27">
      <c r="B38" s="239"/>
      <c r="C38" s="16"/>
      <c r="D38" s="55"/>
      <c r="E38" s="55"/>
      <c r="F38" s="117"/>
      <c r="G38" s="48"/>
      <c r="H38" s="48"/>
      <c r="I38" s="48"/>
      <c r="J38" s="48"/>
      <c r="K38" s="48"/>
      <c r="L38" s="48"/>
      <c r="M38" s="48"/>
      <c r="N38" s="63"/>
      <c r="O38" s="64"/>
      <c r="P38" s="63"/>
      <c r="Q38" s="64"/>
      <c r="R38" s="63"/>
      <c r="S38" s="64"/>
      <c r="T38" s="63"/>
      <c r="U38" s="64"/>
      <c r="V38" s="63"/>
      <c r="W38" s="64"/>
      <c r="X38" s="63"/>
      <c r="Y38" s="64"/>
      <c r="Z38" s="60" t="str">
        <f t="shared" si="0"/>
        <v/>
      </c>
      <c r="AA38" s="66"/>
    </row>
    <row r="39" spans="2:27">
      <c r="B39" s="239"/>
      <c r="C39" s="16"/>
      <c r="D39" s="55"/>
      <c r="E39" s="55"/>
      <c r="F39" s="117"/>
      <c r="G39" s="48"/>
      <c r="H39" s="48"/>
      <c r="I39" s="48"/>
      <c r="J39" s="48"/>
      <c r="K39" s="48"/>
      <c r="L39" s="48"/>
      <c r="M39" s="48"/>
      <c r="N39" s="63"/>
      <c r="O39" s="64"/>
      <c r="P39" s="63"/>
      <c r="Q39" s="64"/>
      <c r="R39" s="63"/>
      <c r="S39" s="64"/>
      <c r="T39" s="63"/>
      <c r="U39" s="64"/>
      <c r="V39" s="63"/>
      <c r="W39" s="64"/>
      <c r="X39" s="63"/>
      <c r="Y39" s="64"/>
      <c r="Z39" s="60" t="str">
        <f t="shared" si="0"/>
        <v/>
      </c>
      <c r="AA39" s="66"/>
    </row>
    <row r="40" spans="2:27">
      <c r="B40" s="239"/>
      <c r="C40" s="16"/>
      <c r="D40" s="55"/>
      <c r="E40" s="55"/>
      <c r="F40" s="117"/>
      <c r="G40" s="48"/>
      <c r="H40" s="48"/>
      <c r="I40" s="48"/>
      <c r="J40" s="48"/>
      <c r="K40" s="48"/>
      <c r="L40" s="48"/>
      <c r="M40" s="48"/>
      <c r="N40" s="63"/>
      <c r="O40" s="64"/>
      <c r="P40" s="63"/>
      <c r="Q40" s="64"/>
      <c r="R40" s="63"/>
      <c r="S40" s="64"/>
      <c r="T40" s="63"/>
      <c r="U40" s="64"/>
      <c r="V40" s="63"/>
      <c r="W40" s="64"/>
      <c r="X40" s="63"/>
      <c r="Y40" s="64"/>
      <c r="Z40" s="60" t="str">
        <f t="shared" si="0"/>
        <v/>
      </c>
      <c r="AA40" s="66"/>
    </row>
    <row r="41" spans="2:27">
      <c r="B41" s="239"/>
      <c r="C41" s="16"/>
      <c r="D41" s="55"/>
      <c r="E41" s="55"/>
      <c r="F41" s="117"/>
      <c r="G41" s="48"/>
      <c r="H41" s="48"/>
      <c r="I41" s="48"/>
      <c r="J41" s="48"/>
      <c r="K41" s="48"/>
      <c r="L41" s="48"/>
      <c r="M41" s="48"/>
      <c r="N41" s="63"/>
      <c r="O41" s="64"/>
      <c r="P41" s="63"/>
      <c r="Q41" s="64"/>
      <c r="R41" s="63"/>
      <c r="S41" s="64"/>
      <c r="T41" s="63"/>
      <c r="U41" s="64"/>
      <c r="V41" s="63"/>
      <c r="W41" s="64"/>
      <c r="X41" s="63"/>
      <c r="Y41" s="64"/>
      <c r="Z41" s="60" t="str">
        <f t="shared" si="0"/>
        <v/>
      </c>
      <c r="AA41" s="66"/>
    </row>
    <row r="42" spans="2:27">
      <c r="B42" s="239"/>
      <c r="C42" s="16"/>
      <c r="D42" s="55"/>
      <c r="E42" s="55"/>
      <c r="F42" s="117"/>
      <c r="G42" s="48"/>
      <c r="H42" s="48"/>
      <c r="I42" s="48"/>
      <c r="J42" s="48"/>
      <c r="K42" s="48"/>
      <c r="L42" s="48"/>
      <c r="M42" s="48"/>
      <c r="N42" s="63"/>
      <c r="O42" s="64"/>
      <c r="P42" s="63"/>
      <c r="Q42" s="64"/>
      <c r="R42" s="63"/>
      <c r="S42" s="64"/>
      <c r="T42" s="63"/>
      <c r="U42" s="64"/>
      <c r="V42" s="63"/>
      <c r="W42" s="64"/>
      <c r="X42" s="63"/>
      <c r="Y42" s="64"/>
      <c r="Z42" s="60" t="str">
        <f t="shared" si="0"/>
        <v/>
      </c>
      <c r="AA42" s="66"/>
    </row>
    <row r="43" spans="2:27">
      <c r="B43" s="239"/>
      <c r="C43" s="16"/>
      <c r="D43" s="55"/>
      <c r="E43" s="55"/>
      <c r="F43" s="117"/>
      <c r="G43" s="48"/>
      <c r="H43" s="48"/>
      <c r="I43" s="48"/>
      <c r="J43" s="48"/>
      <c r="K43" s="48"/>
      <c r="L43" s="48"/>
      <c r="M43" s="48"/>
      <c r="N43" s="63"/>
      <c r="O43" s="64"/>
      <c r="P43" s="63"/>
      <c r="Q43" s="64"/>
      <c r="R43" s="63"/>
      <c r="S43" s="64"/>
      <c r="T43" s="63"/>
      <c r="U43" s="64"/>
      <c r="V43" s="63"/>
      <c r="W43" s="64"/>
      <c r="X43" s="63"/>
      <c r="Y43" s="64"/>
      <c r="Z43" s="60" t="str">
        <f t="shared" si="0"/>
        <v/>
      </c>
      <c r="AA43" s="66"/>
    </row>
    <row r="44" spans="2:27">
      <c r="B44" s="239"/>
      <c r="C44" s="16"/>
      <c r="D44" s="55"/>
      <c r="E44" s="55"/>
      <c r="F44" s="117"/>
      <c r="G44" s="48"/>
      <c r="H44" s="48"/>
      <c r="I44" s="48"/>
      <c r="J44" s="48"/>
      <c r="K44" s="48"/>
      <c r="L44" s="48"/>
      <c r="M44" s="48"/>
      <c r="N44" s="63"/>
      <c r="O44" s="64"/>
      <c r="P44" s="63"/>
      <c r="Q44" s="64"/>
      <c r="R44" s="63"/>
      <c r="S44" s="64"/>
      <c r="T44" s="63"/>
      <c r="U44" s="64"/>
      <c r="V44" s="63"/>
      <c r="W44" s="64"/>
      <c r="X44" s="63"/>
      <c r="Y44" s="64"/>
      <c r="Z44" s="60" t="str">
        <f t="shared" si="0"/>
        <v/>
      </c>
      <c r="AA44" s="66"/>
    </row>
    <row r="45" spans="2:27">
      <c r="B45" s="239"/>
      <c r="C45" s="16"/>
      <c r="D45" s="55"/>
      <c r="E45" s="55"/>
      <c r="F45" s="117"/>
      <c r="G45" s="48"/>
      <c r="H45" s="48"/>
      <c r="I45" s="48"/>
      <c r="J45" s="48"/>
      <c r="K45" s="48"/>
      <c r="L45" s="48"/>
      <c r="M45" s="48"/>
      <c r="N45" s="63"/>
      <c r="O45" s="64"/>
      <c r="P45" s="63"/>
      <c r="Q45" s="64"/>
      <c r="R45" s="63"/>
      <c r="S45" s="64"/>
      <c r="T45" s="63"/>
      <c r="U45" s="64"/>
      <c r="V45" s="63"/>
      <c r="W45" s="64"/>
      <c r="X45" s="63"/>
      <c r="Y45" s="64"/>
      <c r="Z45" s="60" t="str">
        <f t="shared" si="0"/>
        <v/>
      </c>
      <c r="AA45" s="66"/>
    </row>
    <row r="46" spans="2:27">
      <c r="B46" s="240"/>
      <c r="C46" s="16"/>
      <c r="D46" s="55"/>
      <c r="E46" s="55"/>
      <c r="F46" s="117"/>
      <c r="G46" s="48"/>
      <c r="H46" s="48"/>
      <c r="I46" s="48"/>
      <c r="J46" s="48"/>
      <c r="K46" s="48"/>
      <c r="L46" s="48"/>
      <c r="M46" s="48"/>
      <c r="N46" s="63"/>
      <c r="O46" s="64"/>
      <c r="P46" s="63"/>
      <c r="Q46" s="64"/>
      <c r="R46" s="63"/>
      <c r="S46" s="64"/>
      <c r="T46" s="63"/>
      <c r="U46" s="64"/>
      <c r="V46" s="63"/>
      <c r="W46" s="64"/>
      <c r="X46" s="63"/>
      <c r="Y46" s="64"/>
      <c r="Z46" s="60" t="str">
        <f t="shared" si="0"/>
        <v/>
      </c>
      <c r="AA46" s="66"/>
    </row>
    <row r="47" spans="2:27" ht="22.9" customHeight="1">
      <c r="B47" s="111" t="s">
        <v>308</v>
      </c>
      <c r="C47" s="34"/>
      <c r="D47" s="34"/>
      <c r="E47" s="34"/>
      <c r="F47" s="34"/>
      <c r="G47" s="34"/>
      <c r="H47" s="34"/>
      <c r="I47" s="34"/>
      <c r="J47" s="34"/>
      <c r="K47" s="34"/>
      <c r="L47" s="34"/>
      <c r="M47" s="35"/>
      <c r="N47" s="60">
        <f>SUM(N16:N46)</f>
        <v>0</v>
      </c>
      <c r="O47" s="65">
        <f>SUM(O16:O46)</f>
        <v>0</v>
      </c>
      <c r="P47" s="60">
        <f>SUM(P16:P46)</f>
        <v>0</v>
      </c>
      <c r="Q47" s="65">
        <f t="shared" ref="Q47:AA47" si="1">SUM(Q16:Q46)</f>
        <v>0</v>
      </c>
      <c r="R47" s="60">
        <f>SUM(R16:R46)</f>
        <v>0</v>
      </c>
      <c r="S47" s="65">
        <f t="shared" si="1"/>
        <v>0</v>
      </c>
      <c r="T47" s="60">
        <f t="shared" si="1"/>
        <v>0</v>
      </c>
      <c r="U47" s="65">
        <f t="shared" si="1"/>
        <v>0</v>
      </c>
      <c r="V47" s="60">
        <f t="shared" si="1"/>
        <v>0</v>
      </c>
      <c r="W47" s="65">
        <f t="shared" si="1"/>
        <v>0</v>
      </c>
      <c r="X47" s="60">
        <f t="shared" si="1"/>
        <v>0</v>
      </c>
      <c r="Y47" s="65">
        <f t="shared" si="1"/>
        <v>0</v>
      </c>
      <c r="Z47" s="60">
        <f t="shared" si="1"/>
        <v>0</v>
      </c>
      <c r="AA47" s="65">
        <f t="shared" si="1"/>
        <v>0</v>
      </c>
    </row>
    <row r="48" spans="2:27" s="6" customFormat="1" ht="15" customHeight="1">
      <c r="B48" s="112"/>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c r="B49" s="238" t="s">
        <v>301</v>
      </c>
      <c r="C49" s="16"/>
      <c r="D49" s="55"/>
      <c r="E49" s="55"/>
      <c r="F49" s="117"/>
      <c r="G49" s="48"/>
      <c r="H49" s="48"/>
      <c r="I49" s="48"/>
      <c r="J49" s="48"/>
      <c r="K49" s="48"/>
      <c r="L49" s="48"/>
      <c r="M49" s="48"/>
      <c r="N49" s="63"/>
      <c r="O49" s="64"/>
      <c r="P49" s="63"/>
      <c r="Q49" s="64"/>
      <c r="R49" s="63"/>
      <c r="S49" s="64"/>
      <c r="T49" s="63"/>
      <c r="U49" s="64"/>
      <c r="V49" s="63"/>
      <c r="W49" s="64"/>
      <c r="X49" s="63"/>
      <c r="Y49" s="64"/>
      <c r="Z49" s="60" t="str">
        <f t="shared" ref="Z49:Z57" si="2">IF(SUM(N49,P49,R49,T49,V49,X49)=0,"",SUM(N49,P49,R49,T49,V49,X49))</f>
        <v/>
      </c>
      <c r="AA49" s="66"/>
    </row>
    <row r="50" spans="2:27">
      <c r="B50" s="239"/>
      <c r="C50" s="16"/>
      <c r="D50" s="55"/>
      <c r="E50" s="55"/>
      <c r="F50" s="117"/>
      <c r="G50" s="48"/>
      <c r="H50" s="48"/>
      <c r="I50" s="48"/>
      <c r="J50" s="48"/>
      <c r="K50" s="48"/>
      <c r="L50" s="48"/>
      <c r="M50" s="48"/>
      <c r="N50" s="63"/>
      <c r="O50" s="64"/>
      <c r="P50" s="63"/>
      <c r="Q50" s="64"/>
      <c r="R50" s="63"/>
      <c r="S50" s="64"/>
      <c r="T50" s="63"/>
      <c r="U50" s="64"/>
      <c r="V50" s="63"/>
      <c r="W50" s="64"/>
      <c r="X50" s="63"/>
      <c r="Y50" s="64"/>
      <c r="Z50" s="60" t="str">
        <f t="shared" si="2"/>
        <v/>
      </c>
      <c r="AA50" s="66"/>
    </row>
    <row r="51" spans="2:27">
      <c r="B51" s="239"/>
      <c r="C51" s="16"/>
      <c r="D51" s="55"/>
      <c r="E51" s="55"/>
      <c r="F51" s="117"/>
      <c r="G51" s="48"/>
      <c r="H51" s="48"/>
      <c r="I51" s="48"/>
      <c r="J51" s="48"/>
      <c r="K51" s="48"/>
      <c r="L51" s="48"/>
      <c r="M51" s="48"/>
      <c r="N51" s="63"/>
      <c r="O51" s="64"/>
      <c r="P51" s="63"/>
      <c r="Q51" s="64"/>
      <c r="R51" s="63"/>
      <c r="S51" s="64"/>
      <c r="T51" s="63"/>
      <c r="U51" s="64"/>
      <c r="V51" s="63"/>
      <c r="W51" s="64"/>
      <c r="X51" s="63"/>
      <c r="Y51" s="64"/>
      <c r="Z51" s="60" t="str">
        <f t="shared" si="2"/>
        <v/>
      </c>
      <c r="AA51" s="66"/>
    </row>
    <row r="52" spans="2:27">
      <c r="B52" s="239"/>
      <c r="C52" s="16"/>
      <c r="D52" s="55"/>
      <c r="E52" s="55"/>
      <c r="F52" s="117"/>
      <c r="G52" s="48"/>
      <c r="H52" s="48"/>
      <c r="I52" s="48"/>
      <c r="J52" s="48"/>
      <c r="K52" s="48"/>
      <c r="L52" s="48"/>
      <c r="M52" s="48"/>
      <c r="N52" s="63"/>
      <c r="O52" s="64"/>
      <c r="P52" s="63"/>
      <c r="Q52" s="64"/>
      <c r="R52" s="63"/>
      <c r="S52" s="64"/>
      <c r="T52" s="63"/>
      <c r="U52" s="64"/>
      <c r="V52" s="63"/>
      <c r="W52" s="64"/>
      <c r="X52" s="63"/>
      <c r="Y52" s="64"/>
      <c r="Z52" s="60" t="str">
        <f t="shared" si="2"/>
        <v/>
      </c>
      <c r="AA52" s="66"/>
    </row>
    <row r="53" spans="2:27">
      <c r="B53" s="239"/>
      <c r="C53" s="16"/>
      <c r="D53" s="55"/>
      <c r="E53" s="55"/>
      <c r="F53" s="117"/>
      <c r="G53" s="48"/>
      <c r="H53" s="48"/>
      <c r="I53" s="48"/>
      <c r="J53" s="48"/>
      <c r="K53" s="48"/>
      <c r="L53" s="48"/>
      <c r="M53" s="48"/>
      <c r="N53" s="63"/>
      <c r="O53" s="64"/>
      <c r="P53" s="63"/>
      <c r="Q53" s="64"/>
      <c r="R53" s="63"/>
      <c r="S53" s="64"/>
      <c r="T53" s="63"/>
      <c r="U53" s="64"/>
      <c r="V53" s="63"/>
      <c r="W53" s="64"/>
      <c r="X53" s="63"/>
      <c r="Y53" s="64"/>
      <c r="Z53" s="60" t="str">
        <f t="shared" si="2"/>
        <v/>
      </c>
      <c r="AA53" s="66"/>
    </row>
    <row r="54" spans="2:27">
      <c r="B54" s="239"/>
      <c r="C54" s="16"/>
      <c r="D54" s="55"/>
      <c r="E54" s="55"/>
      <c r="F54" s="117"/>
      <c r="G54" s="48"/>
      <c r="H54" s="48"/>
      <c r="I54" s="48"/>
      <c r="J54" s="48"/>
      <c r="K54" s="48"/>
      <c r="L54" s="48"/>
      <c r="M54" s="48"/>
      <c r="N54" s="63"/>
      <c r="O54" s="64"/>
      <c r="P54" s="63"/>
      <c r="Q54" s="64"/>
      <c r="R54" s="63"/>
      <c r="S54" s="64"/>
      <c r="T54" s="63"/>
      <c r="U54" s="64"/>
      <c r="V54" s="63"/>
      <c r="W54" s="64"/>
      <c r="X54" s="63"/>
      <c r="Y54" s="64"/>
      <c r="Z54" s="60" t="str">
        <f t="shared" si="2"/>
        <v/>
      </c>
      <c r="AA54" s="66"/>
    </row>
    <row r="55" spans="2:27">
      <c r="B55" s="239"/>
      <c r="C55" s="16"/>
      <c r="D55" s="55"/>
      <c r="E55" s="55"/>
      <c r="F55" s="117"/>
      <c r="G55" s="48"/>
      <c r="H55" s="48"/>
      <c r="I55" s="48"/>
      <c r="J55" s="48"/>
      <c r="K55" s="48"/>
      <c r="L55" s="48"/>
      <c r="M55" s="48"/>
      <c r="N55" s="63"/>
      <c r="O55" s="64"/>
      <c r="P55" s="63"/>
      <c r="Q55" s="64"/>
      <c r="R55" s="63"/>
      <c r="S55" s="64"/>
      <c r="T55" s="63"/>
      <c r="U55" s="64"/>
      <c r="V55" s="63"/>
      <c r="W55" s="64"/>
      <c r="X55" s="63"/>
      <c r="Y55" s="64"/>
      <c r="Z55" s="60" t="str">
        <f t="shared" si="2"/>
        <v/>
      </c>
      <c r="AA55" s="66"/>
    </row>
    <row r="56" spans="2:27">
      <c r="B56" s="239"/>
      <c r="C56" s="16"/>
      <c r="D56" s="55"/>
      <c r="E56" s="55"/>
      <c r="F56" s="117"/>
      <c r="G56" s="48"/>
      <c r="H56" s="48"/>
      <c r="I56" s="48"/>
      <c r="J56" s="48"/>
      <c r="K56" s="48"/>
      <c r="L56" s="48"/>
      <c r="M56" s="48"/>
      <c r="N56" s="63"/>
      <c r="O56" s="64"/>
      <c r="P56" s="63"/>
      <c r="Q56" s="64"/>
      <c r="R56" s="63"/>
      <c r="S56" s="64"/>
      <c r="T56" s="63"/>
      <c r="U56" s="64"/>
      <c r="V56" s="63"/>
      <c r="W56" s="64"/>
      <c r="X56" s="63"/>
      <c r="Y56" s="64"/>
      <c r="Z56" s="60" t="str">
        <f t="shared" si="2"/>
        <v/>
      </c>
      <c r="AA56" s="66"/>
    </row>
    <row r="57" spans="2:27">
      <c r="B57" s="240"/>
      <c r="C57" s="16"/>
      <c r="D57" s="55"/>
      <c r="E57" s="55"/>
      <c r="F57" s="117"/>
      <c r="G57" s="48"/>
      <c r="H57" s="48"/>
      <c r="I57" s="48"/>
      <c r="J57" s="48"/>
      <c r="K57" s="48"/>
      <c r="L57" s="48"/>
      <c r="M57" s="48"/>
      <c r="N57" s="63"/>
      <c r="O57" s="64"/>
      <c r="P57" s="63"/>
      <c r="Q57" s="64"/>
      <c r="R57" s="63"/>
      <c r="S57" s="64"/>
      <c r="T57" s="63"/>
      <c r="U57" s="64"/>
      <c r="V57" s="63"/>
      <c r="W57" s="64"/>
      <c r="X57" s="63"/>
      <c r="Y57" s="64"/>
      <c r="Z57" s="60" t="str">
        <f t="shared" si="2"/>
        <v/>
      </c>
      <c r="AA57" s="66"/>
    </row>
    <row r="58" spans="2:27" ht="22.9" customHeight="1">
      <c r="B58" s="235" t="s">
        <v>309</v>
      </c>
      <c r="C58" s="236"/>
      <c r="D58" s="236"/>
      <c r="E58" s="236"/>
      <c r="F58" s="236"/>
      <c r="G58" s="236"/>
      <c r="H58" s="236"/>
      <c r="I58" s="236"/>
      <c r="J58" s="236"/>
      <c r="K58" s="236"/>
      <c r="L58" s="236"/>
      <c r="M58" s="237"/>
      <c r="N58" s="60">
        <f t="shared" ref="N58:AA58" si="3">SUM(N49:N57)</f>
        <v>0</v>
      </c>
      <c r="O58" s="65">
        <f t="shared" si="3"/>
        <v>0</v>
      </c>
      <c r="P58" s="60">
        <f t="shared" si="3"/>
        <v>0</v>
      </c>
      <c r="Q58" s="65">
        <f t="shared" si="3"/>
        <v>0</v>
      </c>
      <c r="R58" s="60">
        <f t="shared" si="3"/>
        <v>0</v>
      </c>
      <c r="S58" s="65">
        <f t="shared" si="3"/>
        <v>0</v>
      </c>
      <c r="T58" s="60">
        <f t="shared" si="3"/>
        <v>0</v>
      </c>
      <c r="U58" s="65">
        <f t="shared" si="3"/>
        <v>0</v>
      </c>
      <c r="V58" s="60">
        <f t="shared" si="3"/>
        <v>0</v>
      </c>
      <c r="W58" s="65">
        <f t="shared" si="3"/>
        <v>0</v>
      </c>
      <c r="X58" s="60">
        <f t="shared" si="3"/>
        <v>0</v>
      </c>
      <c r="Y58" s="65">
        <f t="shared" si="3"/>
        <v>0</v>
      </c>
      <c r="Z58" s="60">
        <f t="shared" si="3"/>
        <v>0</v>
      </c>
      <c r="AA58" s="65">
        <f t="shared" si="3"/>
        <v>0</v>
      </c>
    </row>
    <row r="59" spans="2:27" s="6" customFormat="1" ht="15" customHeight="1">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c r="B60" s="241" t="s">
        <v>400</v>
      </c>
      <c r="C60" s="16"/>
      <c r="D60" s="251"/>
      <c r="E60" s="252"/>
      <c r="F60" s="252"/>
      <c r="G60" s="252"/>
      <c r="H60" s="252"/>
      <c r="I60" s="252"/>
      <c r="J60" s="252"/>
      <c r="K60" s="252"/>
      <c r="L60" s="252"/>
      <c r="M60" s="253"/>
      <c r="N60" s="56"/>
      <c r="O60" s="64"/>
      <c r="P60" s="56"/>
      <c r="Q60" s="56"/>
      <c r="R60" s="56"/>
      <c r="S60" s="56"/>
      <c r="T60" s="56"/>
      <c r="U60" s="56"/>
      <c r="V60" s="56"/>
      <c r="W60" s="56"/>
      <c r="X60" s="56"/>
      <c r="Y60" s="56"/>
      <c r="Z60" s="69"/>
      <c r="AA60" s="66"/>
    </row>
    <row r="61" spans="2:27">
      <c r="B61" s="242"/>
      <c r="C61" s="16"/>
      <c r="D61" s="254"/>
      <c r="E61" s="255"/>
      <c r="F61" s="255"/>
      <c r="G61" s="255"/>
      <c r="H61" s="255"/>
      <c r="I61" s="255"/>
      <c r="J61" s="255"/>
      <c r="K61" s="255"/>
      <c r="L61" s="255"/>
      <c r="M61" s="256"/>
      <c r="N61" s="56"/>
      <c r="O61" s="64"/>
      <c r="P61" s="56"/>
      <c r="Q61" s="56"/>
      <c r="R61" s="56"/>
      <c r="S61" s="56"/>
      <c r="T61" s="56"/>
      <c r="U61" s="56"/>
      <c r="V61" s="56"/>
      <c r="W61" s="56"/>
      <c r="X61" s="56"/>
      <c r="Y61" s="56"/>
      <c r="Z61" s="69"/>
      <c r="AA61" s="66"/>
    </row>
    <row r="62" spans="2:27">
      <c r="B62" s="242"/>
      <c r="C62" s="16"/>
      <c r="D62" s="254"/>
      <c r="E62" s="255"/>
      <c r="F62" s="255"/>
      <c r="G62" s="255"/>
      <c r="H62" s="255"/>
      <c r="I62" s="255"/>
      <c r="J62" s="255"/>
      <c r="K62" s="255"/>
      <c r="L62" s="255"/>
      <c r="M62" s="256"/>
      <c r="N62" s="56"/>
      <c r="O62" s="64">
        <v>5</v>
      </c>
      <c r="P62" s="56"/>
      <c r="Q62" s="56"/>
      <c r="R62" s="56"/>
      <c r="S62" s="56"/>
      <c r="T62" s="56"/>
      <c r="U62" s="56"/>
      <c r="V62" s="56"/>
      <c r="W62" s="56"/>
      <c r="X62" s="56"/>
      <c r="Y62" s="56"/>
      <c r="Z62" s="69"/>
      <c r="AA62" s="66"/>
    </row>
    <row r="63" spans="2:27">
      <c r="B63" s="242"/>
      <c r="C63" s="16"/>
      <c r="D63" s="254"/>
      <c r="E63" s="255"/>
      <c r="F63" s="255"/>
      <c r="G63" s="255"/>
      <c r="H63" s="255"/>
      <c r="I63" s="255"/>
      <c r="J63" s="255"/>
      <c r="K63" s="255"/>
      <c r="L63" s="255"/>
      <c r="M63" s="256"/>
      <c r="N63" s="56"/>
      <c r="O63" s="64"/>
      <c r="P63" s="56"/>
      <c r="Q63" s="56"/>
      <c r="R63" s="56"/>
      <c r="S63" s="56"/>
      <c r="T63" s="56"/>
      <c r="U63" s="56"/>
      <c r="V63" s="56"/>
      <c r="W63" s="56"/>
      <c r="X63" s="56"/>
      <c r="Y63" s="56"/>
      <c r="Z63" s="69"/>
      <c r="AA63" s="66"/>
    </row>
    <row r="64" spans="2:27">
      <c r="B64" s="242"/>
      <c r="C64" s="16"/>
      <c r="D64" s="254"/>
      <c r="E64" s="255"/>
      <c r="F64" s="255"/>
      <c r="G64" s="255"/>
      <c r="H64" s="255"/>
      <c r="I64" s="255"/>
      <c r="J64" s="255"/>
      <c r="K64" s="255"/>
      <c r="L64" s="255"/>
      <c r="M64" s="256"/>
      <c r="N64" s="56"/>
      <c r="O64" s="64"/>
      <c r="P64" s="56"/>
      <c r="Q64" s="56"/>
      <c r="R64" s="56"/>
      <c r="S64" s="56"/>
      <c r="T64" s="56"/>
      <c r="U64" s="56"/>
      <c r="V64" s="56"/>
      <c r="W64" s="56"/>
      <c r="X64" s="56"/>
      <c r="Y64" s="56"/>
      <c r="Z64" s="69"/>
      <c r="AA64" s="66"/>
    </row>
    <row r="65" spans="2:27">
      <c r="B65" s="242"/>
      <c r="C65" s="16"/>
      <c r="D65" s="254"/>
      <c r="E65" s="255"/>
      <c r="F65" s="255"/>
      <c r="G65" s="255"/>
      <c r="H65" s="255"/>
      <c r="I65" s="255"/>
      <c r="J65" s="255"/>
      <c r="K65" s="255"/>
      <c r="L65" s="255"/>
      <c r="M65" s="256"/>
      <c r="N65" s="56"/>
      <c r="O65" s="64"/>
      <c r="P65" s="56"/>
      <c r="Q65" s="56"/>
      <c r="R65" s="56"/>
      <c r="S65" s="56"/>
      <c r="T65" s="56"/>
      <c r="U65" s="56"/>
      <c r="V65" s="56"/>
      <c r="W65" s="56"/>
      <c r="X65" s="56"/>
      <c r="Y65" s="56"/>
      <c r="Z65" s="69"/>
      <c r="AA65" s="66"/>
    </row>
    <row r="66" spans="2:27">
      <c r="B66" s="242"/>
      <c r="C66" s="16"/>
      <c r="D66" s="254"/>
      <c r="E66" s="255"/>
      <c r="F66" s="255"/>
      <c r="G66" s="255"/>
      <c r="H66" s="255"/>
      <c r="I66" s="255"/>
      <c r="J66" s="255"/>
      <c r="K66" s="255"/>
      <c r="L66" s="255"/>
      <c r="M66" s="256"/>
      <c r="N66" s="56"/>
      <c r="O66" s="64"/>
      <c r="P66" s="56"/>
      <c r="Q66" s="56"/>
      <c r="R66" s="56"/>
      <c r="S66" s="56"/>
      <c r="T66" s="56"/>
      <c r="U66" s="56"/>
      <c r="V66" s="56"/>
      <c r="W66" s="56"/>
      <c r="X66" s="56"/>
      <c r="Y66" s="56"/>
      <c r="Z66" s="69"/>
      <c r="AA66" s="66"/>
    </row>
    <row r="67" spans="2:27">
      <c r="B67" s="242"/>
      <c r="C67" s="16"/>
      <c r="D67" s="254"/>
      <c r="E67" s="255"/>
      <c r="F67" s="255"/>
      <c r="G67" s="255"/>
      <c r="H67" s="255"/>
      <c r="I67" s="255"/>
      <c r="J67" s="255"/>
      <c r="K67" s="255"/>
      <c r="L67" s="255"/>
      <c r="M67" s="256"/>
      <c r="N67" s="56"/>
      <c r="O67" s="64"/>
      <c r="P67" s="56"/>
      <c r="Q67" s="56"/>
      <c r="R67" s="56"/>
      <c r="S67" s="56"/>
      <c r="T67" s="56"/>
      <c r="U67" s="56"/>
      <c r="V67" s="56"/>
      <c r="W67" s="56"/>
      <c r="X67" s="56"/>
      <c r="Y67" s="56"/>
      <c r="Z67" s="69"/>
      <c r="AA67" s="66"/>
    </row>
    <row r="68" spans="2:27">
      <c r="B68" s="242"/>
      <c r="C68" s="16"/>
      <c r="D68" s="254"/>
      <c r="E68" s="255"/>
      <c r="F68" s="255"/>
      <c r="G68" s="255"/>
      <c r="H68" s="255"/>
      <c r="I68" s="255"/>
      <c r="J68" s="255"/>
      <c r="K68" s="255"/>
      <c r="L68" s="255"/>
      <c r="M68" s="256"/>
      <c r="N68" s="56"/>
      <c r="O68" s="64"/>
      <c r="P68" s="56"/>
      <c r="Q68" s="56"/>
      <c r="R68" s="56"/>
      <c r="S68" s="56"/>
      <c r="T68" s="56"/>
      <c r="U68" s="56"/>
      <c r="V68" s="56"/>
      <c r="W68" s="56"/>
      <c r="X68" s="56"/>
      <c r="Y68" s="56"/>
      <c r="Z68" s="69"/>
      <c r="AA68" s="66"/>
    </row>
    <row r="69" spans="2:27">
      <c r="B69" s="242"/>
      <c r="C69" s="16"/>
      <c r="D69" s="254"/>
      <c r="E69" s="255"/>
      <c r="F69" s="255"/>
      <c r="G69" s="255"/>
      <c r="H69" s="255"/>
      <c r="I69" s="255"/>
      <c r="J69" s="255"/>
      <c r="K69" s="255"/>
      <c r="L69" s="255"/>
      <c r="M69" s="256"/>
      <c r="N69" s="56"/>
      <c r="O69" s="64"/>
      <c r="P69" s="56"/>
      <c r="Q69" s="56"/>
      <c r="R69" s="56"/>
      <c r="S69" s="56"/>
      <c r="T69" s="56"/>
      <c r="U69" s="56"/>
      <c r="V69" s="56"/>
      <c r="W69" s="56"/>
      <c r="X69" s="56"/>
      <c r="Y69" s="56"/>
      <c r="Z69" s="69"/>
      <c r="AA69" s="66"/>
    </row>
    <row r="70" spans="2:27">
      <c r="B70" s="242"/>
      <c r="C70" s="16"/>
      <c r="D70" s="254"/>
      <c r="E70" s="255"/>
      <c r="F70" s="255"/>
      <c r="G70" s="255"/>
      <c r="H70" s="255"/>
      <c r="I70" s="255"/>
      <c r="J70" s="255"/>
      <c r="K70" s="255"/>
      <c r="L70" s="255"/>
      <c r="M70" s="256"/>
      <c r="N70" s="56"/>
      <c r="O70" s="64"/>
      <c r="P70" s="56"/>
      <c r="Q70" s="56"/>
      <c r="R70" s="56"/>
      <c r="S70" s="56"/>
      <c r="T70" s="56"/>
      <c r="U70" s="56"/>
      <c r="V70" s="56"/>
      <c r="W70" s="56"/>
      <c r="X70" s="56"/>
      <c r="Y70" s="56"/>
      <c r="Z70" s="69"/>
      <c r="AA70" s="66"/>
    </row>
    <row r="71" spans="2:27">
      <c r="B71" s="242"/>
      <c r="C71" s="16"/>
      <c r="D71" s="254"/>
      <c r="E71" s="255"/>
      <c r="F71" s="255"/>
      <c r="G71" s="255"/>
      <c r="H71" s="255"/>
      <c r="I71" s="255"/>
      <c r="J71" s="255"/>
      <c r="K71" s="255"/>
      <c r="L71" s="255"/>
      <c r="M71" s="256"/>
      <c r="N71" s="56"/>
      <c r="O71" s="64"/>
      <c r="P71" s="56"/>
      <c r="Q71" s="56"/>
      <c r="R71" s="56"/>
      <c r="S71" s="56"/>
      <c r="T71" s="56"/>
      <c r="U71" s="56"/>
      <c r="V71" s="56"/>
      <c r="W71" s="56"/>
      <c r="X71" s="56"/>
      <c r="Y71" s="56"/>
      <c r="Z71" s="69"/>
      <c r="AA71" s="66"/>
    </row>
    <row r="72" spans="2:27">
      <c r="B72" s="242"/>
      <c r="C72" s="16"/>
      <c r="D72" s="254"/>
      <c r="E72" s="255"/>
      <c r="F72" s="255"/>
      <c r="G72" s="255"/>
      <c r="H72" s="255"/>
      <c r="I72" s="255"/>
      <c r="J72" s="255"/>
      <c r="K72" s="255"/>
      <c r="L72" s="255"/>
      <c r="M72" s="256"/>
      <c r="N72" s="56"/>
      <c r="O72" s="64"/>
      <c r="P72" s="56"/>
      <c r="Q72" s="56"/>
      <c r="R72" s="56"/>
      <c r="S72" s="56"/>
      <c r="T72" s="56"/>
      <c r="U72" s="56"/>
      <c r="V72" s="56"/>
      <c r="W72" s="56"/>
      <c r="X72" s="56"/>
      <c r="Y72" s="56"/>
      <c r="Z72" s="69"/>
      <c r="AA72" s="66"/>
    </row>
    <row r="73" spans="2:27">
      <c r="B73" s="242"/>
      <c r="C73" s="16"/>
      <c r="D73" s="254"/>
      <c r="E73" s="255"/>
      <c r="F73" s="255"/>
      <c r="G73" s="255"/>
      <c r="H73" s="255"/>
      <c r="I73" s="255"/>
      <c r="J73" s="255"/>
      <c r="K73" s="255"/>
      <c r="L73" s="255"/>
      <c r="M73" s="256"/>
      <c r="N73" s="56"/>
      <c r="O73" s="64"/>
      <c r="P73" s="56"/>
      <c r="Q73" s="56"/>
      <c r="R73" s="56"/>
      <c r="S73" s="56"/>
      <c r="T73" s="56"/>
      <c r="U73" s="56"/>
      <c r="V73" s="56"/>
      <c r="W73" s="56"/>
      <c r="X73" s="56"/>
      <c r="Y73" s="56"/>
      <c r="Z73" s="69"/>
      <c r="AA73" s="66"/>
    </row>
    <row r="74" spans="2:27">
      <c r="B74" s="242"/>
      <c r="C74" s="16"/>
      <c r="D74" s="254"/>
      <c r="E74" s="255"/>
      <c r="F74" s="255"/>
      <c r="G74" s="255"/>
      <c r="H74" s="255"/>
      <c r="I74" s="255"/>
      <c r="J74" s="255"/>
      <c r="K74" s="255"/>
      <c r="L74" s="255"/>
      <c r="M74" s="256"/>
      <c r="N74" s="56"/>
      <c r="O74" s="64"/>
      <c r="P74" s="56"/>
      <c r="Q74" s="56"/>
      <c r="R74" s="56"/>
      <c r="S74" s="56"/>
      <c r="T74" s="56"/>
      <c r="U74" s="56"/>
      <c r="V74" s="56"/>
      <c r="W74" s="56"/>
      <c r="X74" s="56"/>
      <c r="Y74" s="56"/>
      <c r="Z74" s="69"/>
      <c r="AA74" s="66"/>
    </row>
    <row r="75" spans="2:27">
      <c r="B75" s="243"/>
      <c r="C75" s="16"/>
      <c r="D75" s="257"/>
      <c r="E75" s="258"/>
      <c r="F75" s="258"/>
      <c r="G75" s="258"/>
      <c r="H75" s="258"/>
      <c r="I75" s="258"/>
      <c r="J75" s="258"/>
      <c r="K75" s="258"/>
      <c r="L75" s="258"/>
      <c r="M75" s="259"/>
      <c r="N75" s="56"/>
      <c r="O75" s="64"/>
      <c r="P75" s="56"/>
      <c r="Q75" s="56"/>
      <c r="R75" s="56"/>
      <c r="S75" s="56"/>
      <c r="T75" s="56"/>
      <c r="U75" s="56"/>
      <c r="V75" s="56"/>
      <c r="W75" s="56"/>
      <c r="X75" s="56"/>
      <c r="Y75" s="56"/>
      <c r="Z75" s="69"/>
      <c r="AA75" s="66"/>
    </row>
    <row r="76" spans="2:27" ht="22.9" customHeight="1">
      <c r="B76" s="244" t="s">
        <v>401</v>
      </c>
      <c r="C76" s="245"/>
      <c r="D76" s="245"/>
      <c r="E76" s="245"/>
      <c r="F76" s="245"/>
      <c r="G76" s="245"/>
      <c r="H76" s="245"/>
      <c r="I76" s="245"/>
      <c r="J76" s="245"/>
      <c r="K76" s="245"/>
      <c r="L76" s="245"/>
      <c r="M76" s="246"/>
      <c r="N76" s="60">
        <f>SUM(N60:N75)</f>
        <v>0</v>
      </c>
      <c r="O76" s="65">
        <f>SUM(O60:O75)</f>
        <v>5</v>
      </c>
      <c r="P76" s="56"/>
      <c r="Q76" s="56"/>
      <c r="R76" s="56"/>
      <c r="S76" s="56"/>
      <c r="T76" s="56"/>
      <c r="U76" s="56"/>
      <c r="V76" s="56"/>
      <c r="W76" s="56"/>
      <c r="X76" s="56"/>
      <c r="Y76" s="56"/>
      <c r="Z76" s="21">
        <f>SUM(Z60:Z75)</f>
        <v>0</v>
      </c>
      <c r="AA76" s="65">
        <f>SUM(AA60:AA75)</f>
        <v>0</v>
      </c>
    </row>
    <row r="77" spans="2:27" ht="22.9" customHeight="1">
      <c r="B77" s="122"/>
      <c r="C77" s="122"/>
      <c r="D77" s="122"/>
      <c r="E77" s="122"/>
      <c r="F77" s="122"/>
      <c r="G77" s="122"/>
      <c r="H77" s="122"/>
      <c r="I77" s="122"/>
      <c r="J77" s="122"/>
      <c r="K77" s="122"/>
      <c r="L77" s="122"/>
      <c r="M77" s="122"/>
      <c r="N77" s="50"/>
      <c r="O77" s="50"/>
      <c r="P77" s="50"/>
      <c r="Q77" s="50"/>
      <c r="R77" s="50"/>
      <c r="S77" s="50"/>
      <c r="T77" s="50"/>
      <c r="U77" s="50"/>
      <c r="V77" s="50"/>
      <c r="W77" s="50"/>
      <c r="X77" s="50"/>
      <c r="Y77" s="50"/>
      <c r="Z77" s="50"/>
      <c r="AA77" s="50"/>
    </row>
    <row r="78" spans="2:27" ht="22.9" customHeight="1">
      <c r="B78" s="244" t="s">
        <v>336</v>
      </c>
      <c r="C78" s="245"/>
      <c r="D78" s="245"/>
      <c r="E78" s="245"/>
      <c r="F78" s="245"/>
      <c r="G78" s="245"/>
      <c r="H78" s="245"/>
      <c r="I78" s="245"/>
      <c r="J78" s="245"/>
      <c r="K78" s="245"/>
      <c r="L78" s="245"/>
      <c r="M78" s="246"/>
      <c r="N78" s="22"/>
      <c r="O78" s="64"/>
      <c r="P78" s="22"/>
      <c r="Q78" s="64"/>
      <c r="R78" s="22"/>
      <c r="S78" s="64"/>
      <c r="T78" s="22"/>
      <c r="U78" s="64"/>
      <c r="V78" s="22"/>
      <c r="W78" s="64"/>
      <c r="X78" s="22"/>
      <c r="Y78" s="64"/>
      <c r="Z78" s="21">
        <f>SUM(N78,P78,R78,T78,V78,X78)</f>
        <v>0</v>
      </c>
      <c r="AA78" s="22"/>
    </row>
    <row r="79" spans="2:27" s="24" customFormat="1">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c r="B80" s="222" t="s">
        <v>310</v>
      </c>
      <c r="C80" s="223"/>
      <c r="D80" s="223"/>
      <c r="E80" s="223"/>
      <c r="F80" s="223"/>
      <c r="G80" s="223"/>
      <c r="H80" s="223"/>
      <c r="I80" s="223"/>
      <c r="J80" s="223"/>
      <c r="K80" s="223"/>
      <c r="L80" s="223"/>
      <c r="M80" s="224"/>
      <c r="N80" s="60">
        <f>N78+N58+N47</f>
        <v>0</v>
      </c>
      <c r="O80" s="65">
        <f>O78+O76+O47+O58</f>
        <v>5</v>
      </c>
      <c r="P80" s="60">
        <f>P78+P58+P47</f>
        <v>0</v>
      </c>
      <c r="Q80" s="65">
        <f>Q78+Q47+Q58</f>
        <v>0</v>
      </c>
      <c r="R80" s="60">
        <f>R78+R58+R47</f>
        <v>0</v>
      </c>
      <c r="S80" s="65">
        <f>S78+S47+S58</f>
        <v>0</v>
      </c>
      <c r="T80" s="60">
        <f>T78+T58+T47</f>
        <v>0</v>
      </c>
      <c r="U80" s="65">
        <f>U78+U47+U58</f>
        <v>0</v>
      </c>
      <c r="V80" s="60">
        <f>V78+V58+V47</f>
        <v>0</v>
      </c>
      <c r="W80" s="65">
        <f>W78+W47+W58</f>
        <v>0</v>
      </c>
      <c r="X80" s="60">
        <f>X78+X58+X47</f>
        <v>0</v>
      </c>
      <c r="Y80" s="65">
        <f>Y78+Y47+Y58</f>
        <v>0</v>
      </c>
      <c r="Z80" s="60">
        <f>Z78+Z58+Z47</f>
        <v>0</v>
      </c>
      <c r="AA80" s="65">
        <f>AA78+AA76+AA47+AA58</f>
        <v>0</v>
      </c>
    </row>
    <row r="82" spans="2:25" ht="23.45" customHeight="1">
      <c r="B82" s="222" t="s">
        <v>354</v>
      </c>
      <c r="C82" s="223"/>
      <c r="D82" s="223"/>
      <c r="E82" s="223"/>
      <c r="F82" s="223"/>
      <c r="G82" s="223"/>
      <c r="H82" s="223"/>
      <c r="I82" s="223"/>
      <c r="J82" s="223"/>
      <c r="K82" s="223"/>
      <c r="L82" s="223"/>
      <c r="M82" s="224"/>
      <c r="O82" s="70" t="str">
        <f>IF($AA$80=0,"",IF((O80-O78)/$AA$80&gt;0.083,"True","False"))</f>
        <v/>
      </c>
      <c r="Q82" s="70" t="str">
        <f>IF($AA$80=0,"",IF((Q80-Q78)/$AA$80&gt;0.083,"True","False"))</f>
        <v/>
      </c>
      <c r="S82" s="70" t="str">
        <f>IF($AA$80=0,"",IF((S80-S78)/$AA$80&gt;0.083,"True","False"))</f>
        <v/>
      </c>
      <c r="U82" s="70" t="str">
        <f>IF($AA$80=0,"",IF((U80-U78)/$AA$80&gt;0.083,"True","False"))</f>
        <v/>
      </c>
      <c r="W82" s="70" t="str">
        <f>IF($AA$80=0,"",IF((W80-W78)/$AA$80&gt;0.083,"True","False"))</f>
        <v/>
      </c>
      <c r="Y82" s="70" t="str">
        <f>IF($AA$80=0,"",IF((Y80-Y78)/$AA$80&gt;0.083,"True","False"))</f>
        <v/>
      </c>
    </row>
    <row r="101" spans="2:7">
      <c r="B101" s="1" t="s">
        <v>20</v>
      </c>
      <c r="C101"/>
      <c r="D101" s="1" t="s">
        <v>22</v>
      </c>
      <c r="E101"/>
      <c r="F101"/>
      <c r="G101"/>
    </row>
    <row r="102" spans="2:7">
      <c r="B102" t="s">
        <v>296</v>
      </c>
      <c r="C102"/>
      <c r="D102" t="s">
        <v>23</v>
      </c>
      <c r="E102"/>
      <c r="F102"/>
      <c r="G102"/>
    </row>
    <row r="103" spans="2:7">
      <c r="B103" t="s">
        <v>297</v>
      </c>
      <c r="C103"/>
      <c r="D103" t="s">
        <v>24</v>
      </c>
      <c r="E103"/>
      <c r="F103"/>
      <c r="G103"/>
    </row>
    <row r="104" spans="2:7">
      <c r="B104"/>
      <c r="C104"/>
      <c r="D104" t="s">
        <v>298</v>
      </c>
      <c r="E104"/>
      <c r="F104"/>
      <c r="G104"/>
    </row>
    <row r="105" spans="2:7">
      <c r="B105" s="1" t="s">
        <v>426</v>
      </c>
      <c r="C105"/>
      <c r="D105"/>
      <c r="E105"/>
      <c r="F105"/>
      <c r="G105"/>
    </row>
    <row r="106" spans="2:7">
      <c r="B106" s="123" t="s">
        <v>427</v>
      </c>
      <c r="D106" s="124"/>
    </row>
    <row r="107" spans="2:7">
      <c r="B107" s="123" t="s">
        <v>269</v>
      </c>
      <c r="D107" s="124"/>
    </row>
    <row r="108" spans="2:7">
      <c r="B108" s="123" t="s">
        <v>263</v>
      </c>
      <c r="D108" s="124"/>
    </row>
    <row r="109" spans="2:7">
      <c r="B109" s="123" t="s">
        <v>262</v>
      </c>
      <c r="D109" s="124"/>
    </row>
    <row r="110" spans="2:7">
      <c r="B110" s="123" t="s">
        <v>424</v>
      </c>
      <c r="D110" s="124"/>
    </row>
    <row r="111" spans="2:7">
      <c r="B111" s="123" t="s">
        <v>438</v>
      </c>
      <c r="D111" s="124"/>
    </row>
    <row r="112" spans="2:7">
      <c r="B112" s="123" t="s">
        <v>271</v>
      </c>
      <c r="D112" s="124"/>
    </row>
    <row r="113" spans="2:4">
      <c r="B113" s="123" t="s">
        <v>420</v>
      </c>
      <c r="D113" s="124"/>
    </row>
    <row r="114" spans="2:4">
      <c r="B114" s="123" t="s">
        <v>423</v>
      </c>
      <c r="D114" s="124"/>
    </row>
    <row r="115" spans="2:4">
      <c r="B115" s="123" t="s">
        <v>416</v>
      </c>
      <c r="D115" s="124"/>
    </row>
    <row r="116" spans="2:4">
      <c r="B116" s="123" t="s">
        <v>437</v>
      </c>
      <c r="D116" s="124"/>
    </row>
    <row r="117" spans="2:4">
      <c r="B117" s="123" t="s">
        <v>112</v>
      </c>
      <c r="D117" s="124"/>
    </row>
    <row r="118" spans="2:4">
      <c r="B118" s="123" t="s">
        <v>439</v>
      </c>
      <c r="D118" s="124"/>
    </row>
    <row r="119" spans="2:4">
      <c r="B119" s="123" t="s">
        <v>428</v>
      </c>
      <c r="D119" s="124"/>
    </row>
    <row r="120" spans="2:4">
      <c r="B120" s="123" t="s">
        <v>422</v>
      </c>
      <c r="D120" s="124"/>
    </row>
    <row r="121" spans="2:4">
      <c r="B121" s="123" t="s">
        <v>425</v>
      </c>
      <c r="D121" s="124"/>
    </row>
    <row r="122" spans="2:4">
      <c r="B122" s="123" t="s">
        <v>421</v>
      </c>
      <c r="D122" s="124"/>
    </row>
    <row r="123" spans="2:4">
      <c r="D123" s="6"/>
    </row>
    <row r="124" spans="2:4">
      <c r="D124" s="6"/>
    </row>
    <row r="125" spans="2:4">
      <c r="D125" s="6"/>
    </row>
    <row r="126" spans="2:4">
      <c r="B126" s="81" t="s">
        <v>417</v>
      </c>
      <c r="D126" s="6"/>
    </row>
    <row r="127" spans="2:4">
      <c r="B127" s="9" t="s">
        <v>415</v>
      </c>
      <c r="D127" s="125"/>
    </row>
    <row r="128" spans="2:4">
      <c r="B128" s="9" t="s">
        <v>418</v>
      </c>
      <c r="D128" s="124"/>
    </row>
    <row r="129" spans="2:4">
      <c r="B129" s="9" t="s">
        <v>450</v>
      </c>
      <c r="D129" s="124"/>
    </row>
    <row r="130" spans="2:4">
      <c r="B130" s="9" t="s">
        <v>266</v>
      </c>
      <c r="D130" s="124"/>
    </row>
    <row r="131" spans="2:4">
      <c r="B131" s="9" t="s">
        <v>295</v>
      </c>
      <c r="D131" s="124"/>
    </row>
    <row r="132" spans="2:4">
      <c r="B132" s="9" t="s">
        <v>428</v>
      </c>
      <c r="D132" s="124"/>
    </row>
    <row r="133" spans="2:4">
      <c r="B133" s="9" t="s">
        <v>419</v>
      </c>
      <c r="D133" s="124"/>
    </row>
    <row r="134" spans="2:4">
      <c r="B134" s="9" t="s">
        <v>448</v>
      </c>
      <c r="D134" s="7"/>
    </row>
    <row r="135" spans="2:4">
      <c r="B135" s="9" t="s">
        <v>449</v>
      </c>
      <c r="D135" s="124"/>
    </row>
    <row r="136" spans="2:4">
      <c r="B136" s="9" t="s">
        <v>429</v>
      </c>
      <c r="D136" s="124"/>
    </row>
    <row r="137" spans="2:4">
      <c r="B137" s="9" t="s">
        <v>264</v>
      </c>
      <c r="D137" s="124"/>
    </row>
    <row r="138" spans="2:4">
      <c r="D138" s="124"/>
    </row>
  </sheetData>
  <sheetProtection password="F265" sheet="1" objects="1" scenarios="1" formatCells="0" insertColumns="0" insertRows="0" insertHyperlinks="0" deleteColumns="0" deleteRows="0" sort="0" autoFilter="0"/>
  <dataConsolidate/>
  <mergeCells count="40">
    <mergeCell ref="B82:M82"/>
    <mergeCell ref="M14:M15"/>
    <mergeCell ref="B16:B46"/>
    <mergeCell ref="B49:B57"/>
    <mergeCell ref="B58:M58"/>
    <mergeCell ref="B60:B75"/>
    <mergeCell ref="D60:M75"/>
    <mergeCell ref="G14:G15"/>
    <mergeCell ref="H14:H15"/>
    <mergeCell ref="I14:I15"/>
    <mergeCell ref="J14:J15"/>
    <mergeCell ref="K14:K15"/>
    <mergeCell ref="L14:L15"/>
    <mergeCell ref="X13:Y14"/>
    <mergeCell ref="Z13:AA14"/>
    <mergeCell ref="B76:M76"/>
    <mergeCell ref="B78:M78"/>
    <mergeCell ref="B80:M80"/>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B2:E2"/>
    <mergeCell ref="B3:L3"/>
    <mergeCell ref="C4:L4"/>
    <mergeCell ref="M4:V4"/>
    <mergeCell ref="C5:L5"/>
    <mergeCell ref="M5:V5"/>
  </mergeCells>
  <conditionalFormatting sqref="O82 Q82 S82 U82 W82 Y82">
    <cfRule type="containsText" dxfId="1" priority="1" operator="containsText" text="TRUE">
      <formula>NOT(ISERROR(SEARCH("TRUE",O82)))</formula>
    </cfRule>
    <cfRule type="containsText" dxfId="0" priority="2" operator="containsText" text="FALSE">
      <formula>NOT(ISERROR(SEARCH("FALSE",O82)))</formula>
    </cfRule>
  </conditionalFormatting>
  <dataValidations count="26">
    <dataValidation allowBlank="1" showInputMessage="1" showErrorMessage="1" promptTitle="Criteria" prompt="Input total CDM Plan Target Gap" sqref="AA78"/>
    <dataValidation type="list" allowBlank="1" showInputMessage="1" showErrorMessage="1" promptTitle="Criteria" prompt="Select Program Name for each 2011-2014/15 Tier 1 Program for which projects will be completed in 2015." sqref="C60:C75">
      <formula1>$B$106:$B$123</formula1>
    </dataValidation>
    <dataValidation type="list" allowBlank="1" showInputMessage="1" showErrorMessage="1" sqref="C16:C46 C49">
      <formula1>$B$127:$B$139</formula1>
    </dataValidation>
    <dataValidation allowBlank="1" showInputMessage="1" showErrorMessage="1" promptTitle="Criteria" prompt="As per the CDM Plan Submission and Review Criteria Rules, a minimum incremental annual savings of 8.3% of total 2020 savings target is to be achieved in any year." sqref="B82:M82"/>
    <dataValidation allowBlank="1" showInputMessage="1" showErrorMessage="1" promptTitle="Criteria" prompt="For projects to be completed in 2015, yet funded from the 2011-2014 (and 2015 of 2011-2014 Master CDM Agreement) CDM Framework" sqref="B60:B75"/>
    <dataValidation type="list" allowBlank="1" showInputMessage="1" showErrorMessage="1" sqref="E59">
      <formula1>#REF!</formula1>
    </dataValidation>
    <dataValidation type="list" allowBlank="1" showInputMessage="1" showErrorMessage="1" sqref="C59 C50:C57">
      <formula1>$B$106:$B$124</formula1>
    </dataValidation>
    <dataValidation allowBlank="1" showInputMessage="1" showErrorMessage="1" promptTitle="Critera" prompt="Input programs by funding mechanism (Full Cost Recovery and Pay for Performance)" sqref="B12:B15"/>
    <dataValidation allowBlank="1" showInputMessage="1" showErrorMessage="1" promptTitle="Criteria" prompt="Select Program Name for each Approved Province Wide Program." sqref="C12:C1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type="list" allowBlank="1" showInputMessage="1" showErrorMessage="1" sqref="G16:M46 G49:M57">
      <formula1>$B$102:$B$102</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S82 U82 W82 Y82 O82 Q82"/>
    <dataValidation type="list" allowBlank="1" showInputMessage="1" showErrorMessage="1" sqref="G59:M59 D59">
      <formula1>$B$102:$B$103</formula1>
    </dataValidation>
    <dataValidation allowBlank="1" showInputMessage="1" showErrorMessage="1" promptTitle="Criteria" prompt="Indicate segment(s) targetted by Program" sqref="G12:M13"/>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annual Target Gap" sqref="X78 V78 R78 N78 P78 T78"/>
    <dataValidation allowBlank="1" showInputMessage="1" showErrorMessage="1" promptTitle="Criteria" prompt="Input additional annual funding requirements to acheive Target Gap" sqref="Y78 W78 S78 O78 Q78 U78"/>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Criteria" prompt="Automatic summation of total 2015-2020 budget by Program." sqref="Z15"/>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F190"/>
  <sheetViews>
    <sheetView showGridLines="0" view="pageBreakPreview" zoomScale="80" zoomScaleNormal="80" zoomScaleSheetLayoutView="80" workbookViewId="0">
      <selection activeCell="B3" sqref="B3:O3"/>
    </sheetView>
  </sheetViews>
  <sheetFormatPr defaultRowHeight="15" outlineLevelRow="1"/>
  <cols>
    <col min="1" max="1" width="4.28515625" customWidth="1"/>
    <col min="2" max="2" width="4.7109375" customWidth="1"/>
    <col min="3" max="3" width="14.7109375" customWidth="1"/>
    <col min="4" max="4" width="13.5703125" customWidth="1"/>
    <col min="5" max="5" width="12.7109375" customWidth="1"/>
    <col min="6" max="6" width="8" customWidth="1"/>
    <col min="7" max="7" width="11" customWidth="1"/>
    <col min="9" max="9" width="19.42578125" customWidth="1"/>
    <col min="12" max="12" width="16.7109375" customWidth="1"/>
    <col min="15" max="15" width="13.7109375" customWidth="1"/>
    <col min="21" max="21" width="21.140625" customWidth="1"/>
    <col min="22" max="22" width="14.5703125" customWidth="1"/>
    <col min="24" max="24" width="21.28515625" customWidth="1"/>
  </cols>
  <sheetData>
    <row r="1" spans="1:30" ht="35.450000000000003" customHeight="1">
      <c r="A1" s="79" t="s">
        <v>392</v>
      </c>
      <c r="B1" s="309" t="s">
        <v>350</v>
      </c>
      <c r="C1" s="309"/>
      <c r="D1" s="309"/>
      <c r="E1" s="309"/>
      <c r="F1" s="309"/>
      <c r="G1" s="309"/>
      <c r="H1" s="309"/>
      <c r="I1" s="309"/>
      <c r="J1" s="309"/>
      <c r="K1" s="309"/>
      <c r="L1" s="309"/>
    </row>
    <row r="2" spans="1:30" ht="25.9" customHeight="1">
      <c r="A2" s="79"/>
      <c r="B2" s="285" t="s">
        <v>407</v>
      </c>
      <c r="C2" s="286"/>
      <c r="D2" s="286"/>
      <c r="E2" s="286"/>
      <c r="F2" s="286"/>
      <c r="G2" s="286"/>
      <c r="H2" s="286"/>
      <c r="I2" s="286"/>
      <c r="J2" s="286"/>
      <c r="K2" s="286"/>
      <c r="L2" s="286"/>
      <c r="M2" s="286"/>
      <c r="N2" s="286"/>
      <c r="O2" s="287"/>
    </row>
    <row r="3" spans="1:30" ht="49.9" customHeight="1">
      <c r="B3" s="288" t="s">
        <v>498</v>
      </c>
      <c r="C3" s="289"/>
      <c r="D3" s="289"/>
      <c r="E3" s="289"/>
      <c r="F3" s="289"/>
      <c r="G3" s="289"/>
      <c r="H3" s="289"/>
      <c r="I3" s="289"/>
      <c r="J3" s="289"/>
      <c r="K3" s="289"/>
      <c r="L3" s="289"/>
      <c r="M3" s="289"/>
      <c r="N3" s="289"/>
      <c r="O3" s="290"/>
    </row>
    <row r="4" spans="1:30" s="7" customFormat="1" ht="27" customHeight="1">
      <c r="B4" s="31"/>
      <c r="C4" s="31"/>
      <c r="D4" s="31"/>
      <c r="E4" s="31"/>
      <c r="F4" s="31"/>
      <c r="G4" s="31"/>
      <c r="H4" s="31"/>
      <c r="I4" s="31"/>
      <c r="J4" s="31"/>
      <c r="K4" s="31"/>
      <c r="L4" s="31"/>
      <c r="M4" s="31"/>
      <c r="N4" s="31"/>
      <c r="O4" s="31"/>
    </row>
    <row r="5" spans="1:30" ht="23.45" customHeight="1">
      <c r="B5" s="319" t="s">
        <v>342</v>
      </c>
      <c r="C5" s="320"/>
      <c r="D5" s="320"/>
      <c r="E5" s="320"/>
      <c r="F5" s="320"/>
      <c r="G5" s="320"/>
      <c r="H5" s="320"/>
      <c r="I5" s="320"/>
      <c r="J5" s="320"/>
      <c r="K5" s="320"/>
      <c r="L5" s="320"/>
      <c r="M5" s="320"/>
      <c r="N5" s="320"/>
      <c r="O5" s="321"/>
      <c r="Q5" s="285" t="s">
        <v>345</v>
      </c>
      <c r="R5" s="286"/>
      <c r="S5" s="286"/>
      <c r="T5" s="286"/>
      <c r="U5" s="286"/>
      <c r="V5" s="286"/>
      <c r="W5" s="286"/>
      <c r="X5" s="286"/>
      <c r="Y5" s="286"/>
      <c r="Z5" s="286"/>
      <c r="AA5" s="286"/>
      <c r="AB5" s="286"/>
      <c r="AC5" s="286"/>
      <c r="AD5" s="287"/>
    </row>
    <row r="6" spans="1:30" ht="14.45" customHeight="1">
      <c r="B6" s="12" t="s">
        <v>5</v>
      </c>
      <c r="C6" s="300" t="s">
        <v>313</v>
      </c>
      <c r="D6" s="301"/>
      <c r="E6" s="301"/>
      <c r="F6" s="302"/>
      <c r="G6" s="297"/>
      <c r="H6" s="298"/>
      <c r="I6" s="299"/>
      <c r="J6" s="313" t="s">
        <v>408</v>
      </c>
      <c r="K6" s="314"/>
      <c r="L6" s="314"/>
      <c r="M6" s="314"/>
      <c r="N6" s="314"/>
      <c r="O6" s="315"/>
      <c r="Q6" s="113" t="s">
        <v>5</v>
      </c>
      <c r="R6" s="300" t="s">
        <v>313</v>
      </c>
      <c r="S6" s="301"/>
      <c r="T6" s="301"/>
      <c r="U6" s="302"/>
      <c r="V6" s="316" t="s">
        <v>559</v>
      </c>
      <c r="W6" s="317"/>
      <c r="X6" s="318"/>
      <c r="Y6" s="303" t="s">
        <v>408</v>
      </c>
      <c r="Z6" s="304"/>
      <c r="AA6" s="304"/>
      <c r="AB6" s="304"/>
      <c r="AC6" s="304"/>
      <c r="AD6" s="305"/>
    </row>
    <row r="7" spans="1:30" ht="14.45" customHeight="1">
      <c r="B7" s="12" t="s">
        <v>6</v>
      </c>
      <c r="C7" s="300" t="s">
        <v>21</v>
      </c>
      <c r="D7" s="301"/>
      <c r="E7" s="301"/>
      <c r="F7" s="302"/>
      <c r="G7" s="297"/>
      <c r="H7" s="298"/>
      <c r="I7" s="299"/>
      <c r="J7" s="313"/>
      <c r="K7" s="314"/>
      <c r="L7" s="314"/>
      <c r="M7" s="314"/>
      <c r="N7" s="314"/>
      <c r="O7" s="315"/>
      <c r="Q7" s="113" t="s">
        <v>6</v>
      </c>
      <c r="R7" s="300" t="s">
        <v>21</v>
      </c>
      <c r="S7" s="301"/>
      <c r="T7" s="301"/>
      <c r="U7" s="302"/>
      <c r="V7" s="297" t="s">
        <v>338</v>
      </c>
      <c r="W7" s="298"/>
      <c r="X7" s="299"/>
      <c r="Y7" s="313"/>
      <c r="Z7" s="314"/>
      <c r="AA7" s="314"/>
      <c r="AB7" s="314"/>
      <c r="AC7" s="314"/>
      <c r="AD7" s="315"/>
    </row>
    <row r="8" spans="1:30" ht="29.45" customHeight="1">
      <c r="B8" s="12" t="s">
        <v>6</v>
      </c>
      <c r="C8" s="300" t="s">
        <v>454</v>
      </c>
      <c r="D8" s="301"/>
      <c r="E8" s="301"/>
      <c r="F8" s="302"/>
      <c r="G8" s="310"/>
      <c r="H8" s="311"/>
      <c r="I8" s="312"/>
      <c r="J8" s="313"/>
      <c r="K8" s="314"/>
      <c r="L8" s="314"/>
      <c r="M8" s="314"/>
      <c r="N8" s="314"/>
      <c r="O8" s="315"/>
      <c r="Q8" s="113" t="s">
        <v>6</v>
      </c>
      <c r="R8" s="300" t="s">
        <v>454</v>
      </c>
      <c r="S8" s="301"/>
      <c r="T8" s="301"/>
      <c r="U8" s="302"/>
      <c r="V8" s="310">
        <v>42917</v>
      </c>
      <c r="W8" s="311"/>
      <c r="X8" s="312"/>
      <c r="Y8" s="313"/>
      <c r="Z8" s="314"/>
      <c r="AA8" s="314"/>
      <c r="AB8" s="314"/>
      <c r="AC8" s="314"/>
      <c r="AD8" s="315"/>
    </row>
    <row r="9" spans="1:30" ht="14.45" customHeight="1">
      <c r="B9" s="12" t="s">
        <v>7</v>
      </c>
      <c r="C9" s="300" t="s">
        <v>314</v>
      </c>
      <c r="D9" s="301"/>
      <c r="E9" s="301"/>
      <c r="F9" s="302"/>
      <c r="G9" s="297"/>
      <c r="H9" s="298"/>
      <c r="I9" s="299"/>
      <c r="J9" s="297"/>
      <c r="K9" s="298"/>
      <c r="L9" s="299"/>
      <c r="M9" s="297"/>
      <c r="N9" s="298"/>
      <c r="O9" s="299"/>
      <c r="Q9" s="113" t="s">
        <v>7</v>
      </c>
      <c r="R9" s="300" t="s">
        <v>314</v>
      </c>
      <c r="S9" s="301"/>
      <c r="T9" s="301"/>
      <c r="U9" s="302"/>
      <c r="V9" s="297" t="s">
        <v>17</v>
      </c>
      <c r="W9" s="298"/>
      <c r="X9" s="299"/>
      <c r="Y9" s="297" t="s">
        <v>351</v>
      </c>
      <c r="Z9" s="298"/>
      <c r="AA9" s="299"/>
      <c r="AB9" s="297"/>
      <c r="AC9" s="298"/>
      <c r="AD9" s="299"/>
    </row>
    <row r="10" spans="1:30" ht="22.9" customHeight="1">
      <c r="B10" s="57" t="s">
        <v>8</v>
      </c>
      <c r="C10" s="293" t="s">
        <v>349</v>
      </c>
      <c r="D10" s="294"/>
      <c r="E10" s="294"/>
      <c r="F10" s="205"/>
      <c r="G10" s="297"/>
      <c r="H10" s="298"/>
      <c r="I10" s="299"/>
      <c r="J10" s="297"/>
      <c r="K10" s="298"/>
      <c r="L10" s="299"/>
      <c r="M10" s="297"/>
      <c r="N10" s="298"/>
      <c r="O10" s="299"/>
      <c r="Q10" s="114" t="s">
        <v>8</v>
      </c>
      <c r="R10" s="293" t="s">
        <v>349</v>
      </c>
      <c r="S10" s="294"/>
      <c r="T10" s="294"/>
      <c r="U10" s="205"/>
      <c r="V10" s="297" t="s">
        <v>79</v>
      </c>
      <c r="W10" s="298"/>
      <c r="X10" s="299"/>
      <c r="Y10" s="297"/>
      <c r="Z10" s="298"/>
      <c r="AA10" s="299"/>
      <c r="AB10" s="297"/>
      <c r="AC10" s="298"/>
      <c r="AD10" s="299"/>
    </row>
    <row r="11" spans="1:30" ht="22.9" customHeight="1">
      <c r="B11" s="57"/>
      <c r="C11" s="295"/>
      <c r="D11" s="296"/>
      <c r="E11" s="296"/>
      <c r="F11" s="207"/>
      <c r="G11" s="297"/>
      <c r="H11" s="298"/>
      <c r="I11" s="299"/>
      <c r="J11" s="297"/>
      <c r="K11" s="298"/>
      <c r="L11" s="299"/>
      <c r="M11" s="297"/>
      <c r="N11" s="298"/>
      <c r="O11" s="299"/>
      <c r="Q11" s="114"/>
      <c r="R11" s="295"/>
      <c r="S11" s="296"/>
      <c r="T11" s="296"/>
      <c r="U11" s="207"/>
      <c r="V11" s="297"/>
      <c r="W11" s="298"/>
      <c r="X11" s="299"/>
      <c r="Y11" s="297"/>
      <c r="Z11" s="298"/>
      <c r="AA11" s="299"/>
      <c r="AB11" s="297"/>
      <c r="AC11" s="298"/>
      <c r="AD11" s="299"/>
    </row>
    <row r="12" spans="1:30" ht="89.45" customHeight="1">
      <c r="B12" s="12" t="s">
        <v>341</v>
      </c>
      <c r="C12" s="300" t="s">
        <v>348</v>
      </c>
      <c r="D12" s="301"/>
      <c r="E12" s="301"/>
      <c r="F12" s="302"/>
      <c r="G12" s="306"/>
      <c r="H12" s="307"/>
      <c r="I12" s="307"/>
      <c r="J12" s="307"/>
      <c r="K12" s="307"/>
      <c r="L12" s="307"/>
      <c r="M12" s="307"/>
      <c r="N12" s="307"/>
      <c r="O12" s="308"/>
      <c r="Q12" s="113" t="s">
        <v>341</v>
      </c>
      <c r="R12" s="300" t="s">
        <v>348</v>
      </c>
      <c r="S12" s="301"/>
      <c r="T12" s="301"/>
      <c r="U12" s="302"/>
      <c r="V12" s="306" t="s">
        <v>560</v>
      </c>
      <c r="W12" s="307"/>
      <c r="X12" s="307"/>
      <c r="Y12" s="307"/>
      <c r="Z12" s="307"/>
      <c r="AA12" s="307"/>
      <c r="AB12" s="307"/>
      <c r="AC12" s="307"/>
      <c r="AD12" s="308"/>
    </row>
    <row r="13" spans="1:30" s="45" customFormat="1" ht="28.9" customHeight="1">
      <c r="B13" s="41"/>
      <c r="C13" s="42"/>
      <c r="D13" s="42"/>
      <c r="E13" s="42"/>
      <c r="F13" s="42"/>
      <c r="G13" s="42"/>
      <c r="H13" s="42"/>
      <c r="I13" s="42"/>
      <c r="J13" s="42"/>
      <c r="K13" s="42"/>
      <c r="L13" s="42"/>
      <c r="M13" s="42"/>
      <c r="N13" s="42"/>
      <c r="O13" s="42"/>
      <c r="Q13" s="42"/>
      <c r="R13" s="42"/>
      <c r="S13" s="42"/>
      <c r="T13" s="42"/>
      <c r="U13" s="42"/>
      <c r="V13" s="42"/>
      <c r="W13" s="42"/>
      <c r="X13" s="42"/>
      <c r="Y13" s="42"/>
      <c r="Z13" s="42"/>
      <c r="AA13" s="42"/>
      <c r="AB13" s="42"/>
      <c r="AC13" s="42"/>
      <c r="AD13" s="43"/>
    </row>
    <row r="14" spans="1:30" ht="23.45" customHeight="1">
      <c r="B14" s="285" t="s">
        <v>343</v>
      </c>
      <c r="C14" s="286"/>
      <c r="D14" s="286"/>
      <c r="E14" s="286"/>
      <c r="F14" s="286"/>
      <c r="G14" s="286"/>
      <c r="H14" s="286"/>
      <c r="I14" s="286"/>
      <c r="J14" s="286"/>
      <c r="K14" s="286"/>
      <c r="L14" s="286"/>
      <c r="M14" s="286"/>
      <c r="N14" s="286"/>
      <c r="O14" s="287"/>
      <c r="Q14" s="285" t="s">
        <v>344</v>
      </c>
      <c r="R14" s="286"/>
      <c r="S14" s="286"/>
      <c r="T14" s="286"/>
      <c r="U14" s="286"/>
      <c r="V14" s="286"/>
      <c r="W14" s="286"/>
      <c r="X14" s="286"/>
      <c r="Y14" s="286"/>
      <c r="Z14" s="286"/>
      <c r="AA14" s="286"/>
      <c r="AB14" s="286"/>
      <c r="AC14" s="286"/>
      <c r="AD14" s="287"/>
    </row>
    <row r="15" spans="1:30" ht="14.45" customHeight="1">
      <c r="B15" s="113" t="s">
        <v>5</v>
      </c>
      <c r="C15" s="300" t="s">
        <v>313</v>
      </c>
      <c r="D15" s="301"/>
      <c r="E15" s="301"/>
      <c r="F15" s="302"/>
      <c r="G15" s="316" t="s">
        <v>558</v>
      </c>
      <c r="H15" s="317"/>
      <c r="I15" s="318"/>
      <c r="J15" s="303" t="s">
        <v>408</v>
      </c>
      <c r="K15" s="304"/>
      <c r="L15" s="304"/>
      <c r="M15" s="304"/>
      <c r="N15" s="304"/>
      <c r="O15" s="305"/>
      <c r="Q15" s="113" t="s">
        <v>5</v>
      </c>
      <c r="R15" s="300" t="s">
        <v>313</v>
      </c>
      <c r="S15" s="301"/>
      <c r="T15" s="301"/>
      <c r="U15" s="302"/>
      <c r="V15" s="316" t="s">
        <v>556</v>
      </c>
      <c r="W15" s="317"/>
      <c r="X15" s="318"/>
      <c r="Y15" s="303" t="s">
        <v>408</v>
      </c>
      <c r="Z15" s="304"/>
      <c r="AA15" s="304"/>
      <c r="AB15" s="304"/>
      <c r="AC15" s="304"/>
      <c r="AD15" s="305"/>
    </row>
    <row r="16" spans="1:30" ht="14.45" customHeight="1">
      <c r="B16" s="113" t="s">
        <v>6</v>
      </c>
      <c r="C16" s="300" t="s">
        <v>21</v>
      </c>
      <c r="D16" s="301"/>
      <c r="E16" s="301"/>
      <c r="F16" s="302"/>
      <c r="G16" s="297" t="s">
        <v>338</v>
      </c>
      <c r="H16" s="298"/>
      <c r="I16" s="299"/>
      <c r="J16" s="313"/>
      <c r="K16" s="314"/>
      <c r="L16" s="314"/>
      <c r="M16" s="314"/>
      <c r="N16" s="314"/>
      <c r="O16" s="315"/>
      <c r="Q16" s="113" t="s">
        <v>6</v>
      </c>
      <c r="R16" s="300" t="s">
        <v>21</v>
      </c>
      <c r="S16" s="301"/>
      <c r="T16" s="301"/>
      <c r="U16" s="302"/>
      <c r="V16" s="297" t="s">
        <v>338</v>
      </c>
      <c r="W16" s="298"/>
      <c r="X16" s="299"/>
      <c r="Y16" s="313"/>
      <c r="Z16" s="314"/>
      <c r="AA16" s="314"/>
      <c r="AB16" s="314"/>
      <c r="AC16" s="314"/>
      <c r="AD16" s="315"/>
    </row>
    <row r="17" spans="2:30" ht="31.9" customHeight="1">
      <c r="B17" s="113" t="s">
        <v>6</v>
      </c>
      <c r="C17" s="300" t="s">
        <v>454</v>
      </c>
      <c r="D17" s="301"/>
      <c r="E17" s="301"/>
      <c r="F17" s="302"/>
      <c r="G17" s="310">
        <v>42917</v>
      </c>
      <c r="H17" s="311"/>
      <c r="I17" s="312"/>
      <c r="J17" s="313"/>
      <c r="K17" s="314"/>
      <c r="L17" s="314"/>
      <c r="M17" s="314"/>
      <c r="N17" s="314"/>
      <c r="O17" s="315"/>
      <c r="Q17" s="113" t="s">
        <v>6</v>
      </c>
      <c r="R17" s="300" t="s">
        <v>454</v>
      </c>
      <c r="S17" s="301"/>
      <c r="T17" s="301"/>
      <c r="U17" s="302"/>
      <c r="V17" s="310">
        <v>42917</v>
      </c>
      <c r="W17" s="311"/>
      <c r="X17" s="312"/>
      <c r="Y17" s="313"/>
      <c r="Z17" s="314"/>
      <c r="AA17" s="314"/>
      <c r="AB17" s="314"/>
      <c r="AC17" s="314"/>
      <c r="AD17" s="315"/>
    </row>
    <row r="18" spans="2:30" ht="32.25" customHeight="1">
      <c r="B18" s="113" t="s">
        <v>7</v>
      </c>
      <c r="C18" s="300" t="s">
        <v>314</v>
      </c>
      <c r="D18" s="301"/>
      <c r="E18" s="301"/>
      <c r="F18" s="302"/>
      <c r="G18" s="297" t="s">
        <v>12</v>
      </c>
      <c r="H18" s="298"/>
      <c r="I18" s="299"/>
      <c r="J18" s="297"/>
      <c r="K18" s="298"/>
      <c r="L18" s="299"/>
      <c r="M18" s="297"/>
      <c r="N18" s="298"/>
      <c r="O18" s="299"/>
      <c r="Q18" s="113" t="s">
        <v>7</v>
      </c>
      <c r="R18" s="300" t="s">
        <v>314</v>
      </c>
      <c r="S18" s="301"/>
      <c r="T18" s="301"/>
      <c r="U18" s="302"/>
      <c r="V18" s="297" t="s">
        <v>12</v>
      </c>
      <c r="W18" s="298"/>
      <c r="X18" s="299"/>
      <c r="Y18" s="297"/>
      <c r="Z18" s="298"/>
      <c r="AA18" s="299"/>
      <c r="AB18" s="297"/>
      <c r="AC18" s="298"/>
      <c r="AD18" s="299"/>
    </row>
    <row r="19" spans="2:30" ht="22.9" customHeight="1">
      <c r="B19" s="114" t="s">
        <v>8</v>
      </c>
      <c r="C19" s="293" t="s">
        <v>349</v>
      </c>
      <c r="D19" s="294"/>
      <c r="E19" s="294"/>
      <c r="F19" s="205"/>
      <c r="G19" s="297" t="s">
        <v>79</v>
      </c>
      <c r="H19" s="298"/>
      <c r="I19" s="299"/>
      <c r="J19" s="297"/>
      <c r="K19" s="298"/>
      <c r="L19" s="299"/>
      <c r="M19" s="297"/>
      <c r="N19" s="298"/>
      <c r="O19" s="299"/>
      <c r="Q19" s="114" t="s">
        <v>8</v>
      </c>
      <c r="R19" s="293" t="s">
        <v>349</v>
      </c>
      <c r="S19" s="294"/>
      <c r="T19" s="294"/>
      <c r="U19" s="205"/>
      <c r="V19" s="297" t="s">
        <v>79</v>
      </c>
      <c r="W19" s="298"/>
      <c r="X19" s="299"/>
      <c r="Y19" s="297"/>
      <c r="Z19" s="298"/>
      <c r="AA19" s="299"/>
      <c r="AB19" s="297"/>
      <c r="AC19" s="298"/>
      <c r="AD19" s="299"/>
    </row>
    <row r="20" spans="2:30" ht="22.9" customHeight="1">
      <c r="B20" s="114"/>
      <c r="C20" s="295"/>
      <c r="D20" s="296"/>
      <c r="E20" s="296"/>
      <c r="F20" s="207"/>
      <c r="G20" s="297"/>
      <c r="H20" s="298"/>
      <c r="I20" s="299"/>
      <c r="J20" s="297"/>
      <c r="K20" s="298"/>
      <c r="L20" s="299"/>
      <c r="M20" s="297"/>
      <c r="N20" s="298"/>
      <c r="O20" s="299"/>
      <c r="Q20" s="114"/>
      <c r="R20" s="295"/>
      <c r="S20" s="296"/>
      <c r="T20" s="296"/>
      <c r="U20" s="207"/>
      <c r="V20" s="297"/>
      <c r="W20" s="298"/>
      <c r="X20" s="299"/>
      <c r="Y20" s="297"/>
      <c r="Z20" s="298"/>
      <c r="AA20" s="299"/>
      <c r="AB20" s="297"/>
      <c r="AC20" s="298"/>
      <c r="AD20" s="299"/>
    </row>
    <row r="21" spans="2:30" ht="89.45" customHeight="1">
      <c r="B21" s="113" t="s">
        <v>341</v>
      </c>
      <c r="C21" s="300" t="s">
        <v>348</v>
      </c>
      <c r="D21" s="301"/>
      <c r="E21" s="301"/>
      <c r="F21" s="302"/>
      <c r="G21" s="306" t="s">
        <v>561</v>
      </c>
      <c r="H21" s="307"/>
      <c r="I21" s="307"/>
      <c r="J21" s="307"/>
      <c r="K21" s="307"/>
      <c r="L21" s="307"/>
      <c r="M21" s="307"/>
      <c r="N21" s="307"/>
      <c r="O21" s="308"/>
      <c r="Q21" s="113" t="s">
        <v>341</v>
      </c>
      <c r="R21" s="300" t="s">
        <v>348</v>
      </c>
      <c r="S21" s="301"/>
      <c r="T21" s="301"/>
      <c r="U21" s="302"/>
      <c r="V21" s="306" t="s">
        <v>562</v>
      </c>
      <c r="W21" s="307"/>
      <c r="X21" s="307"/>
      <c r="Y21" s="307"/>
      <c r="Z21" s="307"/>
      <c r="AA21" s="307"/>
      <c r="AB21" s="307"/>
      <c r="AC21" s="307"/>
      <c r="AD21" s="308"/>
    </row>
    <row r="22" spans="2:30" s="45" customFormat="1" ht="28.9" customHeight="1">
      <c r="B22" s="41"/>
      <c r="C22" s="42"/>
      <c r="D22" s="42"/>
      <c r="E22" s="42"/>
      <c r="F22" s="42"/>
      <c r="G22" s="43"/>
      <c r="H22" s="44"/>
      <c r="I22" s="44"/>
      <c r="J22" s="43"/>
      <c r="K22" s="43"/>
      <c r="L22" s="43"/>
      <c r="M22" s="43"/>
      <c r="N22" s="43"/>
      <c r="O22" s="43"/>
      <c r="Q22" s="42"/>
      <c r="R22" s="42"/>
      <c r="S22" s="42"/>
      <c r="T22" s="42"/>
      <c r="U22" s="42"/>
      <c r="V22" s="42"/>
      <c r="W22" s="42"/>
      <c r="X22" s="42"/>
      <c r="Y22" s="42"/>
      <c r="Z22" s="42"/>
      <c r="AA22" s="42"/>
      <c r="AB22" s="42"/>
      <c r="AC22" s="42"/>
      <c r="AD22" s="43"/>
    </row>
    <row r="23" spans="2:30" ht="23.45" customHeight="1">
      <c r="B23" s="285" t="s">
        <v>346</v>
      </c>
      <c r="C23" s="286"/>
      <c r="D23" s="286"/>
      <c r="E23" s="286"/>
      <c r="F23" s="286"/>
      <c r="G23" s="286"/>
      <c r="H23" s="286"/>
      <c r="I23" s="286"/>
      <c r="J23" s="286"/>
      <c r="K23" s="286"/>
      <c r="L23" s="286"/>
      <c r="M23" s="286"/>
      <c r="N23" s="286"/>
      <c r="O23" s="287"/>
      <c r="Q23" s="319" t="s">
        <v>347</v>
      </c>
      <c r="R23" s="320"/>
      <c r="S23" s="320"/>
      <c r="T23" s="320"/>
      <c r="U23" s="320"/>
      <c r="V23" s="320"/>
      <c r="W23" s="320"/>
      <c r="X23" s="320"/>
      <c r="Y23" s="320"/>
      <c r="Z23" s="320"/>
      <c r="AA23" s="320"/>
      <c r="AB23" s="320"/>
      <c r="AC23" s="320"/>
      <c r="AD23" s="321"/>
    </row>
    <row r="24" spans="2:30" ht="14.45" customHeight="1">
      <c r="B24" s="113" t="s">
        <v>5</v>
      </c>
      <c r="C24" s="300" t="s">
        <v>313</v>
      </c>
      <c r="D24" s="301"/>
      <c r="E24" s="301"/>
      <c r="F24" s="302"/>
      <c r="G24" s="297"/>
      <c r="H24" s="298"/>
      <c r="I24" s="299"/>
      <c r="J24" s="303" t="s">
        <v>408</v>
      </c>
      <c r="K24" s="304"/>
      <c r="L24" s="304"/>
      <c r="M24" s="304"/>
      <c r="N24" s="304"/>
      <c r="O24" s="305"/>
      <c r="Q24" s="113" t="s">
        <v>5</v>
      </c>
      <c r="R24" s="300" t="s">
        <v>313</v>
      </c>
      <c r="S24" s="301"/>
      <c r="T24" s="301"/>
      <c r="U24" s="302"/>
      <c r="V24" s="297"/>
      <c r="W24" s="298"/>
      <c r="X24" s="299"/>
      <c r="Y24" s="303" t="s">
        <v>408</v>
      </c>
      <c r="Z24" s="304"/>
      <c r="AA24" s="304"/>
      <c r="AB24" s="304"/>
      <c r="AC24" s="304"/>
      <c r="AD24" s="305"/>
    </row>
    <row r="25" spans="2:30" ht="14.45" customHeight="1">
      <c r="B25" s="113" t="s">
        <v>6</v>
      </c>
      <c r="C25" s="300" t="s">
        <v>21</v>
      </c>
      <c r="D25" s="301"/>
      <c r="E25" s="301"/>
      <c r="F25" s="302"/>
      <c r="G25" s="297"/>
      <c r="H25" s="298"/>
      <c r="I25" s="299"/>
      <c r="J25" s="313"/>
      <c r="K25" s="314"/>
      <c r="L25" s="314"/>
      <c r="M25" s="314"/>
      <c r="N25" s="314"/>
      <c r="O25" s="315"/>
      <c r="Q25" s="113" t="s">
        <v>6</v>
      </c>
      <c r="R25" s="300" t="s">
        <v>21</v>
      </c>
      <c r="S25" s="301"/>
      <c r="T25" s="301"/>
      <c r="U25" s="302"/>
      <c r="V25" s="297"/>
      <c r="W25" s="298"/>
      <c r="X25" s="299"/>
      <c r="Y25" s="313"/>
      <c r="Z25" s="314"/>
      <c r="AA25" s="314"/>
      <c r="AB25" s="314"/>
      <c r="AC25" s="314"/>
      <c r="AD25" s="315"/>
    </row>
    <row r="26" spans="2:30" ht="31.9" customHeight="1">
      <c r="B26" s="113" t="s">
        <v>6</v>
      </c>
      <c r="C26" s="300" t="s">
        <v>454</v>
      </c>
      <c r="D26" s="301"/>
      <c r="E26" s="301"/>
      <c r="F26" s="302"/>
      <c r="G26" s="310"/>
      <c r="H26" s="311"/>
      <c r="I26" s="312"/>
      <c r="J26" s="313"/>
      <c r="K26" s="314"/>
      <c r="L26" s="314"/>
      <c r="M26" s="314"/>
      <c r="N26" s="314"/>
      <c r="O26" s="315"/>
      <c r="Q26" s="113" t="s">
        <v>6</v>
      </c>
      <c r="R26" s="300" t="s">
        <v>454</v>
      </c>
      <c r="S26" s="301"/>
      <c r="T26" s="301"/>
      <c r="U26" s="302"/>
      <c r="V26" s="310"/>
      <c r="W26" s="311"/>
      <c r="X26" s="312"/>
      <c r="Y26" s="313"/>
      <c r="Z26" s="314"/>
      <c r="AA26" s="314"/>
      <c r="AB26" s="314"/>
      <c r="AC26" s="314"/>
      <c r="AD26" s="315"/>
    </row>
    <row r="27" spans="2:30" ht="33.75" customHeight="1">
      <c r="B27" s="113" t="s">
        <v>7</v>
      </c>
      <c r="C27" s="300" t="s">
        <v>314</v>
      </c>
      <c r="D27" s="301"/>
      <c r="E27" s="301"/>
      <c r="F27" s="302"/>
      <c r="G27" s="297"/>
      <c r="H27" s="298"/>
      <c r="I27" s="299"/>
      <c r="J27" s="297"/>
      <c r="K27" s="298"/>
      <c r="L27" s="299"/>
      <c r="M27" s="297"/>
      <c r="N27" s="298"/>
      <c r="O27" s="299"/>
      <c r="Q27" s="113" t="s">
        <v>7</v>
      </c>
      <c r="R27" s="300" t="s">
        <v>314</v>
      </c>
      <c r="S27" s="301"/>
      <c r="T27" s="301"/>
      <c r="U27" s="302"/>
      <c r="V27" s="297"/>
      <c r="W27" s="298"/>
      <c r="X27" s="299"/>
      <c r="Y27" s="297"/>
      <c r="Z27" s="298"/>
      <c r="AA27" s="299"/>
      <c r="AB27" s="297"/>
      <c r="AC27" s="298"/>
      <c r="AD27" s="299"/>
    </row>
    <row r="28" spans="2:30" ht="22.9" customHeight="1">
      <c r="B28" s="114" t="s">
        <v>8</v>
      </c>
      <c r="C28" s="293" t="s">
        <v>349</v>
      </c>
      <c r="D28" s="294"/>
      <c r="E28" s="294"/>
      <c r="F28" s="205"/>
      <c r="G28" s="297"/>
      <c r="H28" s="298"/>
      <c r="I28" s="299"/>
      <c r="J28" s="297"/>
      <c r="K28" s="298"/>
      <c r="L28" s="299"/>
      <c r="M28" s="297"/>
      <c r="N28" s="298"/>
      <c r="O28" s="299"/>
      <c r="Q28" s="114" t="s">
        <v>8</v>
      </c>
      <c r="R28" s="293" t="s">
        <v>349</v>
      </c>
      <c r="S28" s="294"/>
      <c r="T28" s="294"/>
      <c r="U28" s="205"/>
      <c r="V28" s="297"/>
      <c r="W28" s="298"/>
      <c r="X28" s="299"/>
      <c r="Y28" s="297"/>
      <c r="Z28" s="298"/>
      <c r="AA28" s="299"/>
      <c r="AB28" s="297"/>
      <c r="AC28" s="298"/>
      <c r="AD28" s="299"/>
    </row>
    <row r="29" spans="2:30" ht="22.9" customHeight="1">
      <c r="B29" s="114"/>
      <c r="C29" s="295"/>
      <c r="D29" s="296"/>
      <c r="E29" s="296"/>
      <c r="F29" s="207"/>
      <c r="G29" s="297"/>
      <c r="H29" s="298"/>
      <c r="I29" s="299"/>
      <c r="J29" s="297"/>
      <c r="K29" s="298"/>
      <c r="L29" s="299"/>
      <c r="M29" s="297"/>
      <c r="N29" s="298"/>
      <c r="O29" s="299"/>
      <c r="Q29" s="114"/>
      <c r="R29" s="295"/>
      <c r="S29" s="296"/>
      <c r="T29" s="296"/>
      <c r="U29" s="207"/>
      <c r="V29" s="297"/>
      <c r="W29" s="298"/>
      <c r="X29" s="299"/>
      <c r="Y29" s="297"/>
      <c r="Z29" s="298"/>
      <c r="AA29" s="299"/>
      <c r="AB29" s="297"/>
      <c r="AC29" s="298"/>
      <c r="AD29" s="299"/>
    </row>
    <row r="30" spans="2:30" ht="77.45" customHeight="1">
      <c r="B30" s="113" t="s">
        <v>341</v>
      </c>
      <c r="C30" s="300" t="s">
        <v>348</v>
      </c>
      <c r="D30" s="301"/>
      <c r="E30" s="301"/>
      <c r="F30" s="302"/>
      <c r="G30" s="306"/>
      <c r="H30" s="307"/>
      <c r="I30" s="307"/>
      <c r="J30" s="307"/>
      <c r="K30" s="307"/>
      <c r="L30" s="307"/>
      <c r="M30" s="307"/>
      <c r="N30" s="307"/>
      <c r="O30" s="308"/>
      <c r="Q30" s="113" t="s">
        <v>341</v>
      </c>
      <c r="R30" s="300" t="s">
        <v>348</v>
      </c>
      <c r="S30" s="301"/>
      <c r="T30" s="301"/>
      <c r="U30" s="302"/>
      <c r="V30" s="322"/>
      <c r="W30" s="323"/>
      <c r="X30" s="323"/>
      <c r="Y30" s="323"/>
      <c r="Z30" s="323"/>
      <c r="AA30" s="323"/>
      <c r="AB30" s="323"/>
      <c r="AC30" s="323"/>
      <c r="AD30" s="324"/>
    </row>
    <row r="31" spans="2:30" s="45" customFormat="1" ht="28.9" customHeight="1">
      <c r="B31" s="41"/>
      <c r="C31" s="42"/>
      <c r="D31" s="42"/>
      <c r="E31" s="42"/>
      <c r="F31" s="42"/>
      <c r="G31" s="42"/>
      <c r="H31" s="42"/>
      <c r="I31" s="42"/>
      <c r="J31" s="42"/>
      <c r="K31" s="42"/>
      <c r="L31" s="42"/>
      <c r="M31" s="42"/>
      <c r="N31" s="42"/>
      <c r="O31" s="42"/>
      <c r="Q31" s="42"/>
      <c r="R31" s="42"/>
      <c r="S31" s="42"/>
      <c r="T31" s="42"/>
      <c r="U31" s="42"/>
      <c r="V31" s="42"/>
      <c r="W31" s="42"/>
      <c r="X31" s="42"/>
      <c r="Y31" s="42"/>
      <c r="Z31" s="42"/>
      <c r="AA31" s="42"/>
      <c r="AB31" s="42"/>
      <c r="AC31" s="42"/>
      <c r="AD31" s="43"/>
    </row>
    <row r="32" spans="2:30" ht="23.45" customHeight="1">
      <c r="B32" s="285" t="s">
        <v>466</v>
      </c>
      <c r="C32" s="286"/>
      <c r="D32" s="286"/>
      <c r="E32" s="286"/>
      <c r="F32" s="286"/>
      <c r="G32" s="286"/>
      <c r="H32" s="286"/>
      <c r="I32" s="286"/>
      <c r="J32" s="286"/>
      <c r="K32" s="286"/>
      <c r="L32" s="286"/>
      <c r="M32" s="286"/>
      <c r="N32" s="286"/>
      <c r="O32" s="287"/>
      <c r="Q32" s="285" t="s">
        <v>467</v>
      </c>
      <c r="R32" s="286"/>
      <c r="S32" s="286"/>
      <c r="T32" s="286"/>
      <c r="U32" s="286"/>
      <c r="V32" s="286"/>
      <c r="W32" s="286"/>
      <c r="X32" s="286"/>
      <c r="Y32" s="286"/>
      <c r="Z32" s="286"/>
      <c r="AA32" s="286"/>
      <c r="AB32" s="286"/>
      <c r="AC32" s="286"/>
      <c r="AD32" s="287"/>
    </row>
    <row r="33" spans="2:30" ht="14.45" customHeight="1">
      <c r="B33" s="113" t="s">
        <v>5</v>
      </c>
      <c r="C33" s="300" t="s">
        <v>313</v>
      </c>
      <c r="D33" s="301"/>
      <c r="E33" s="301"/>
      <c r="F33" s="302"/>
      <c r="G33" s="297"/>
      <c r="H33" s="298"/>
      <c r="I33" s="299"/>
      <c r="J33" s="303" t="s">
        <v>408</v>
      </c>
      <c r="K33" s="304"/>
      <c r="L33" s="304"/>
      <c r="M33" s="304"/>
      <c r="N33" s="304"/>
      <c r="O33" s="305"/>
      <c r="Q33" s="113" t="s">
        <v>5</v>
      </c>
      <c r="R33" s="300" t="s">
        <v>313</v>
      </c>
      <c r="S33" s="301"/>
      <c r="T33" s="301"/>
      <c r="U33" s="302"/>
      <c r="V33" s="297"/>
      <c r="W33" s="298"/>
      <c r="X33" s="299"/>
      <c r="Y33" s="303" t="s">
        <v>408</v>
      </c>
      <c r="Z33" s="304"/>
      <c r="AA33" s="304"/>
      <c r="AB33" s="304"/>
      <c r="AC33" s="304"/>
      <c r="AD33" s="305"/>
    </row>
    <row r="34" spans="2:30" ht="14.45" customHeight="1">
      <c r="B34" s="113" t="s">
        <v>6</v>
      </c>
      <c r="C34" s="300" t="s">
        <v>21</v>
      </c>
      <c r="D34" s="301"/>
      <c r="E34" s="301"/>
      <c r="F34" s="302"/>
      <c r="G34" s="297"/>
      <c r="H34" s="298"/>
      <c r="I34" s="299"/>
      <c r="J34" s="313"/>
      <c r="K34" s="314"/>
      <c r="L34" s="314"/>
      <c r="M34" s="314"/>
      <c r="N34" s="314"/>
      <c r="O34" s="315"/>
      <c r="Q34" s="113" t="s">
        <v>6</v>
      </c>
      <c r="R34" s="300" t="s">
        <v>21</v>
      </c>
      <c r="S34" s="301"/>
      <c r="T34" s="301"/>
      <c r="U34" s="302"/>
      <c r="V34" s="297"/>
      <c r="W34" s="298"/>
      <c r="X34" s="299"/>
      <c r="Y34" s="313"/>
      <c r="Z34" s="314"/>
      <c r="AA34" s="314"/>
      <c r="AB34" s="314"/>
      <c r="AC34" s="314"/>
      <c r="AD34" s="315"/>
    </row>
    <row r="35" spans="2:30" ht="31.9" customHeight="1">
      <c r="B35" s="113" t="s">
        <v>6</v>
      </c>
      <c r="C35" s="300" t="s">
        <v>454</v>
      </c>
      <c r="D35" s="301"/>
      <c r="E35" s="301"/>
      <c r="F35" s="302"/>
      <c r="G35" s="310"/>
      <c r="H35" s="311"/>
      <c r="I35" s="312"/>
      <c r="J35" s="313"/>
      <c r="K35" s="314"/>
      <c r="L35" s="314"/>
      <c r="M35" s="314"/>
      <c r="N35" s="314"/>
      <c r="O35" s="315"/>
      <c r="Q35" s="113" t="s">
        <v>6</v>
      </c>
      <c r="R35" s="300" t="s">
        <v>454</v>
      </c>
      <c r="S35" s="301"/>
      <c r="T35" s="301"/>
      <c r="U35" s="302"/>
      <c r="V35" s="310"/>
      <c r="W35" s="311"/>
      <c r="X35" s="312"/>
      <c r="Y35" s="313"/>
      <c r="Z35" s="314"/>
      <c r="AA35" s="314"/>
      <c r="AB35" s="314"/>
      <c r="AC35" s="314"/>
      <c r="AD35" s="315"/>
    </row>
    <row r="36" spans="2:30" ht="36" customHeight="1">
      <c r="B36" s="113" t="s">
        <v>7</v>
      </c>
      <c r="C36" s="300" t="s">
        <v>314</v>
      </c>
      <c r="D36" s="301"/>
      <c r="E36" s="301"/>
      <c r="F36" s="302"/>
      <c r="G36" s="297"/>
      <c r="H36" s="298"/>
      <c r="I36" s="299"/>
      <c r="J36" s="297"/>
      <c r="K36" s="298"/>
      <c r="L36" s="299"/>
      <c r="M36" s="297"/>
      <c r="N36" s="298"/>
      <c r="O36" s="299"/>
      <c r="Q36" s="113" t="s">
        <v>7</v>
      </c>
      <c r="R36" s="300" t="s">
        <v>314</v>
      </c>
      <c r="S36" s="301"/>
      <c r="T36" s="301"/>
      <c r="U36" s="302"/>
      <c r="V36" s="297"/>
      <c r="W36" s="298"/>
      <c r="X36" s="299"/>
      <c r="Y36" s="297"/>
      <c r="Z36" s="298"/>
      <c r="AA36" s="299"/>
      <c r="AB36" s="297"/>
      <c r="AC36" s="298"/>
      <c r="AD36" s="299"/>
    </row>
    <row r="37" spans="2:30" ht="22.9" customHeight="1">
      <c r="B37" s="114" t="s">
        <v>8</v>
      </c>
      <c r="C37" s="293" t="s">
        <v>349</v>
      </c>
      <c r="D37" s="294"/>
      <c r="E37" s="294"/>
      <c r="F37" s="205"/>
      <c r="G37" s="297"/>
      <c r="H37" s="298"/>
      <c r="I37" s="299"/>
      <c r="J37" s="297"/>
      <c r="K37" s="298"/>
      <c r="L37" s="299"/>
      <c r="M37" s="297"/>
      <c r="N37" s="298"/>
      <c r="O37" s="299"/>
      <c r="Q37" s="114" t="s">
        <v>8</v>
      </c>
      <c r="R37" s="293" t="s">
        <v>349</v>
      </c>
      <c r="S37" s="294"/>
      <c r="T37" s="294"/>
      <c r="U37" s="205"/>
      <c r="V37" s="297"/>
      <c r="W37" s="298"/>
      <c r="X37" s="299"/>
      <c r="Y37" s="297"/>
      <c r="Z37" s="298"/>
      <c r="AA37" s="299"/>
      <c r="AB37" s="297"/>
      <c r="AC37" s="298"/>
      <c r="AD37" s="299"/>
    </row>
    <row r="38" spans="2:30" ht="22.9" customHeight="1">
      <c r="B38" s="114"/>
      <c r="C38" s="295"/>
      <c r="D38" s="296"/>
      <c r="E38" s="296"/>
      <c r="F38" s="207"/>
      <c r="G38" s="297"/>
      <c r="H38" s="298"/>
      <c r="I38" s="299"/>
      <c r="J38" s="297"/>
      <c r="K38" s="298"/>
      <c r="L38" s="299"/>
      <c r="M38" s="297"/>
      <c r="N38" s="298"/>
      <c r="O38" s="299"/>
      <c r="Q38" s="114"/>
      <c r="R38" s="295"/>
      <c r="S38" s="296"/>
      <c r="T38" s="296"/>
      <c r="U38" s="207"/>
      <c r="V38" s="297"/>
      <c r="W38" s="298"/>
      <c r="X38" s="299"/>
      <c r="Y38" s="297"/>
      <c r="Z38" s="298"/>
      <c r="AA38" s="299"/>
      <c r="AB38" s="297"/>
      <c r="AC38" s="298"/>
      <c r="AD38" s="299"/>
    </row>
    <row r="39" spans="2:30" ht="89.45" customHeight="1">
      <c r="B39" s="113" t="s">
        <v>341</v>
      </c>
      <c r="C39" s="300" t="s">
        <v>348</v>
      </c>
      <c r="D39" s="301"/>
      <c r="E39" s="301"/>
      <c r="F39" s="302"/>
      <c r="G39" s="322"/>
      <c r="H39" s="323"/>
      <c r="I39" s="323"/>
      <c r="J39" s="323"/>
      <c r="K39" s="323"/>
      <c r="L39" s="323"/>
      <c r="M39" s="323"/>
      <c r="N39" s="323"/>
      <c r="O39" s="324"/>
      <c r="Q39" s="113" t="s">
        <v>341</v>
      </c>
      <c r="R39" s="300" t="s">
        <v>348</v>
      </c>
      <c r="S39" s="301"/>
      <c r="T39" s="301"/>
      <c r="U39" s="302"/>
      <c r="V39" s="322"/>
      <c r="W39" s="323"/>
      <c r="X39" s="323"/>
      <c r="Y39" s="323"/>
      <c r="Z39" s="323"/>
      <c r="AA39" s="323"/>
      <c r="AB39" s="323"/>
      <c r="AC39" s="323"/>
      <c r="AD39" s="324"/>
    </row>
    <row r="40" spans="2:30" s="45" customFormat="1" ht="28.9" customHeight="1">
      <c r="B40" s="41"/>
      <c r="C40" s="42"/>
      <c r="D40" s="42"/>
      <c r="E40" s="42"/>
      <c r="F40" s="42"/>
      <c r="G40" s="43"/>
      <c r="H40" s="44"/>
      <c r="I40" s="44"/>
      <c r="J40" s="43"/>
      <c r="K40" s="43"/>
      <c r="L40" s="43"/>
      <c r="M40" s="43"/>
      <c r="N40" s="43"/>
      <c r="O40" s="43"/>
      <c r="Q40" s="42"/>
      <c r="R40" s="42"/>
      <c r="S40" s="42"/>
      <c r="T40" s="42"/>
      <c r="U40" s="42"/>
      <c r="V40" s="42"/>
      <c r="W40" s="42"/>
      <c r="X40" s="42"/>
      <c r="Y40" s="42"/>
      <c r="Z40" s="42"/>
      <c r="AA40" s="42"/>
      <c r="AB40" s="42"/>
      <c r="AC40" s="42"/>
      <c r="AD40" s="43"/>
    </row>
    <row r="41" spans="2:30" ht="23.45" customHeight="1">
      <c r="B41" s="285" t="s">
        <v>468</v>
      </c>
      <c r="C41" s="286"/>
      <c r="D41" s="286"/>
      <c r="E41" s="286"/>
      <c r="F41" s="286"/>
      <c r="G41" s="286"/>
      <c r="H41" s="286"/>
      <c r="I41" s="286"/>
      <c r="J41" s="286"/>
      <c r="K41" s="286"/>
      <c r="L41" s="286"/>
      <c r="M41" s="286"/>
      <c r="N41" s="286"/>
      <c r="O41" s="287"/>
      <c r="Q41" s="319" t="s">
        <v>469</v>
      </c>
      <c r="R41" s="320"/>
      <c r="S41" s="320"/>
      <c r="T41" s="320"/>
      <c r="U41" s="320"/>
      <c r="V41" s="320"/>
      <c r="W41" s="320"/>
      <c r="X41" s="320"/>
      <c r="Y41" s="320"/>
      <c r="Z41" s="320"/>
      <c r="AA41" s="320"/>
      <c r="AB41" s="320"/>
      <c r="AC41" s="320"/>
      <c r="AD41" s="321"/>
    </row>
    <row r="42" spans="2:30" ht="14.45" customHeight="1">
      <c r="B42" s="113" t="s">
        <v>5</v>
      </c>
      <c r="C42" s="300" t="s">
        <v>313</v>
      </c>
      <c r="D42" s="301"/>
      <c r="E42" s="301"/>
      <c r="F42" s="302"/>
      <c r="G42" s="297"/>
      <c r="H42" s="298"/>
      <c r="I42" s="299"/>
      <c r="J42" s="303" t="s">
        <v>408</v>
      </c>
      <c r="K42" s="304"/>
      <c r="L42" s="304"/>
      <c r="M42" s="304"/>
      <c r="N42" s="304"/>
      <c r="O42" s="305"/>
      <c r="Q42" s="113" t="s">
        <v>5</v>
      </c>
      <c r="R42" s="300" t="s">
        <v>313</v>
      </c>
      <c r="S42" s="301"/>
      <c r="T42" s="301"/>
      <c r="U42" s="302"/>
      <c r="V42" s="297"/>
      <c r="W42" s="298"/>
      <c r="X42" s="299"/>
      <c r="Y42" s="303" t="s">
        <v>408</v>
      </c>
      <c r="Z42" s="304"/>
      <c r="AA42" s="304"/>
      <c r="AB42" s="304"/>
      <c r="AC42" s="304"/>
      <c r="AD42" s="305"/>
    </row>
    <row r="43" spans="2:30" ht="14.45" customHeight="1">
      <c r="B43" s="113" t="s">
        <v>6</v>
      </c>
      <c r="C43" s="300" t="s">
        <v>21</v>
      </c>
      <c r="D43" s="301"/>
      <c r="E43" s="301"/>
      <c r="F43" s="302"/>
      <c r="G43" s="297"/>
      <c r="H43" s="298"/>
      <c r="I43" s="299"/>
      <c r="J43" s="313"/>
      <c r="K43" s="314"/>
      <c r="L43" s="314"/>
      <c r="M43" s="314"/>
      <c r="N43" s="314"/>
      <c r="O43" s="315"/>
      <c r="Q43" s="113" t="s">
        <v>6</v>
      </c>
      <c r="R43" s="300" t="s">
        <v>21</v>
      </c>
      <c r="S43" s="301"/>
      <c r="T43" s="301"/>
      <c r="U43" s="302"/>
      <c r="V43" s="297"/>
      <c r="W43" s="298"/>
      <c r="X43" s="299"/>
      <c r="Y43" s="313"/>
      <c r="Z43" s="314"/>
      <c r="AA43" s="314"/>
      <c r="AB43" s="314"/>
      <c r="AC43" s="314"/>
      <c r="AD43" s="315"/>
    </row>
    <row r="44" spans="2:30" ht="31.9" customHeight="1">
      <c r="B44" s="113" t="s">
        <v>6</v>
      </c>
      <c r="C44" s="300" t="s">
        <v>454</v>
      </c>
      <c r="D44" s="301"/>
      <c r="E44" s="301"/>
      <c r="F44" s="302"/>
      <c r="G44" s="310"/>
      <c r="H44" s="311"/>
      <c r="I44" s="312"/>
      <c r="J44" s="313"/>
      <c r="K44" s="314"/>
      <c r="L44" s="314"/>
      <c r="M44" s="314"/>
      <c r="N44" s="314"/>
      <c r="O44" s="315"/>
      <c r="Q44" s="113" t="s">
        <v>6</v>
      </c>
      <c r="R44" s="300" t="s">
        <v>454</v>
      </c>
      <c r="S44" s="301"/>
      <c r="T44" s="301"/>
      <c r="U44" s="302"/>
      <c r="V44" s="310"/>
      <c r="W44" s="311"/>
      <c r="X44" s="312"/>
      <c r="Y44" s="313"/>
      <c r="Z44" s="314"/>
      <c r="AA44" s="314"/>
      <c r="AB44" s="314"/>
      <c r="AC44" s="314"/>
      <c r="AD44" s="315"/>
    </row>
    <row r="45" spans="2:30" ht="31.5" customHeight="1">
      <c r="B45" s="113" t="s">
        <v>7</v>
      </c>
      <c r="C45" s="300" t="s">
        <v>314</v>
      </c>
      <c r="D45" s="301"/>
      <c r="E45" s="301"/>
      <c r="F45" s="302"/>
      <c r="G45" s="297"/>
      <c r="H45" s="298"/>
      <c r="I45" s="299"/>
      <c r="J45" s="297"/>
      <c r="K45" s="298"/>
      <c r="L45" s="299"/>
      <c r="M45" s="297"/>
      <c r="N45" s="298"/>
      <c r="O45" s="299"/>
      <c r="Q45" s="113" t="s">
        <v>7</v>
      </c>
      <c r="R45" s="300" t="s">
        <v>314</v>
      </c>
      <c r="S45" s="301"/>
      <c r="T45" s="301"/>
      <c r="U45" s="302"/>
      <c r="V45" s="297"/>
      <c r="W45" s="298"/>
      <c r="X45" s="299"/>
      <c r="Y45" s="297"/>
      <c r="Z45" s="298"/>
      <c r="AA45" s="299"/>
      <c r="AB45" s="297"/>
      <c r="AC45" s="298"/>
      <c r="AD45" s="299"/>
    </row>
    <row r="46" spans="2:30" ht="22.9" customHeight="1">
      <c r="B46" s="114" t="s">
        <v>8</v>
      </c>
      <c r="C46" s="293" t="s">
        <v>349</v>
      </c>
      <c r="D46" s="294"/>
      <c r="E46" s="294"/>
      <c r="F46" s="205"/>
      <c r="G46" s="297"/>
      <c r="H46" s="298"/>
      <c r="I46" s="299"/>
      <c r="J46" s="297"/>
      <c r="K46" s="298"/>
      <c r="L46" s="299"/>
      <c r="M46" s="297"/>
      <c r="N46" s="298"/>
      <c r="O46" s="299"/>
      <c r="Q46" s="114" t="s">
        <v>8</v>
      </c>
      <c r="R46" s="293" t="s">
        <v>349</v>
      </c>
      <c r="S46" s="294"/>
      <c r="T46" s="294"/>
      <c r="U46" s="205"/>
      <c r="V46" s="297"/>
      <c r="W46" s="298"/>
      <c r="X46" s="299"/>
      <c r="Y46" s="297"/>
      <c r="Z46" s="298"/>
      <c r="AA46" s="299"/>
      <c r="AB46" s="297"/>
      <c r="AC46" s="298"/>
      <c r="AD46" s="299"/>
    </row>
    <row r="47" spans="2:30" ht="22.9" customHeight="1">
      <c r="B47" s="114"/>
      <c r="C47" s="295"/>
      <c r="D47" s="296"/>
      <c r="E47" s="296"/>
      <c r="F47" s="207"/>
      <c r="G47" s="297"/>
      <c r="H47" s="298"/>
      <c r="I47" s="299"/>
      <c r="J47" s="297"/>
      <c r="K47" s="298"/>
      <c r="L47" s="299"/>
      <c r="M47" s="297"/>
      <c r="N47" s="298"/>
      <c r="O47" s="299"/>
      <c r="Q47" s="114"/>
      <c r="R47" s="295"/>
      <c r="S47" s="296"/>
      <c r="T47" s="296"/>
      <c r="U47" s="207"/>
      <c r="V47" s="297"/>
      <c r="W47" s="298"/>
      <c r="X47" s="299"/>
      <c r="Y47" s="297"/>
      <c r="Z47" s="298"/>
      <c r="AA47" s="299"/>
      <c r="AB47" s="297"/>
      <c r="AC47" s="298"/>
      <c r="AD47" s="299"/>
    </row>
    <row r="48" spans="2:30" ht="77.45" customHeight="1">
      <c r="B48" s="113" t="s">
        <v>341</v>
      </c>
      <c r="C48" s="300" t="s">
        <v>348</v>
      </c>
      <c r="D48" s="301"/>
      <c r="E48" s="301"/>
      <c r="F48" s="302"/>
      <c r="G48" s="322"/>
      <c r="H48" s="323"/>
      <c r="I48" s="323"/>
      <c r="J48" s="323"/>
      <c r="K48" s="323"/>
      <c r="L48" s="323"/>
      <c r="M48" s="323"/>
      <c r="N48" s="323"/>
      <c r="O48" s="324"/>
      <c r="Q48" s="113" t="s">
        <v>341</v>
      </c>
      <c r="R48" s="300" t="s">
        <v>348</v>
      </c>
      <c r="S48" s="301"/>
      <c r="T48" s="301"/>
      <c r="U48" s="302"/>
      <c r="V48" s="322"/>
      <c r="W48" s="323"/>
      <c r="X48" s="323"/>
      <c r="Y48" s="323"/>
      <c r="Z48" s="323"/>
      <c r="AA48" s="323"/>
      <c r="AB48" s="323"/>
      <c r="AC48" s="323"/>
      <c r="AD48" s="324"/>
    </row>
    <row r="49" spans="3:32">
      <c r="Q49" s="42"/>
      <c r="R49" s="42"/>
      <c r="S49" s="42"/>
      <c r="T49" s="42"/>
      <c r="U49" s="42"/>
      <c r="V49" s="42"/>
      <c r="W49" s="42"/>
      <c r="X49" s="42"/>
      <c r="Y49" s="42"/>
      <c r="Z49" s="42"/>
      <c r="AA49" s="42"/>
      <c r="AB49" s="42"/>
      <c r="AC49" s="42"/>
    </row>
    <row r="50" spans="3:32" hidden="1">
      <c r="AF50" t="s">
        <v>414</v>
      </c>
    </row>
    <row r="51" spans="3:32" hidden="1"/>
    <row r="52" spans="3:32" hidden="1"/>
    <row r="53" spans="3:32" hidden="1"/>
    <row r="54" spans="3:32" hidden="1" outlineLevel="1"/>
    <row r="55" spans="3:32" hidden="1" outlineLevel="1">
      <c r="C55" s="1" t="s">
        <v>25</v>
      </c>
      <c r="E55" s="1" t="s">
        <v>509</v>
      </c>
      <c r="G55" s="1" t="s">
        <v>33</v>
      </c>
      <c r="J55" s="1" t="s">
        <v>36</v>
      </c>
    </row>
    <row r="56" spans="3:32" hidden="1" outlineLevel="1">
      <c r="C56" t="s">
        <v>12</v>
      </c>
      <c r="E56" t="str">
        <f>'Dropdown Lists'!G10</f>
        <v>Call Centre</v>
      </c>
      <c r="G56" t="str">
        <f>'Dropdown Lists'!G20</f>
        <v>Joint Procurement of Single Vendor</v>
      </c>
      <c r="J56" t="s">
        <v>257</v>
      </c>
    </row>
    <row r="57" spans="3:32" hidden="1" outlineLevel="1">
      <c r="C57" t="s">
        <v>26</v>
      </c>
      <c r="E57" t="str">
        <f>'Dropdown Lists'!G11</f>
        <v>Coupon Fulfillment</v>
      </c>
      <c r="G57" t="str">
        <f>'Dropdown Lists'!G21</f>
        <v>Sharing Delivery Agent</v>
      </c>
      <c r="J57" t="s">
        <v>120</v>
      </c>
    </row>
    <row r="58" spans="3:32" hidden="1" outlineLevel="1">
      <c r="C58" t="s">
        <v>27</v>
      </c>
      <c r="E58" t="str">
        <f>'Dropdown Lists'!G12</f>
        <v>Application Settlement</v>
      </c>
      <c r="G58" t="str">
        <f>'Dropdown Lists'!G22</f>
        <v>Sharing Marketing Materials / Collateral</v>
      </c>
      <c r="J58" t="s">
        <v>32</v>
      </c>
    </row>
    <row r="59" spans="3:32" hidden="1" outlineLevel="1">
      <c r="C59" t="s">
        <v>352</v>
      </c>
      <c r="E59" t="str">
        <f>'Dropdown Lists'!G13</f>
        <v>Channel Support / Training</v>
      </c>
      <c r="G59" t="str">
        <f>'Dropdown Lists'!G23</f>
        <v>Joint Media Buys</v>
      </c>
      <c r="J59" t="s">
        <v>121</v>
      </c>
    </row>
    <row r="60" spans="3:32" hidden="1" outlineLevel="1">
      <c r="C60" t="s">
        <v>16</v>
      </c>
      <c r="E60" t="str">
        <f>'Dropdown Lists'!G14</f>
        <v>Information Systems</v>
      </c>
      <c r="G60" t="str">
        <f>'Dropdown Lists'!G24</f>
        <v>Sharing of Energy Managers</v>
      </c>
      <c r="J60" t="s">
        <v>122</v>
      </c>
    </row>
    <row r="61" spans="3:32" hidden="1" outlineLevel="1">
      <c r="C61" t="s">
        <v>351</v>
      </c>
      <c r="E61" t="str">
        <f>'Dropdown Lists'!G15</f>
        <v>Other</v>
      </c>
      <c r="G61" t="str">
        <f>'Dropdown Lists'!G25</f>
        <v>Sharing of Key Account Managers</v>
      </c>
      <c r="J61" t="s">
        <v>124</v>
      </c>
    </row>
    <row r="62" spans="3:32" hidden="1" outlineLevel="1">
      <c r="C62" t="s">
        <v>17</v>
      </c>
      <c r="G62" t="str">
        <f>'Dropdown Lists'!G26</f>
        <v>Other</v>
      </c>
      <c r="J62" t="s">
        <v>123</v>
      </c>
    </row>
    <row r="63" spans="3:32" hidden="1" outlineLevel="1">
      <c r="C63" t="s">
        <v>112</v>
      </c>
      <c r="J63" s="8" t="s">
        <v>128</v>
      </c>
    </row>
    <row r="64" spans="3:32" hidden="1" outlineLevel="1"/>
    <row r="65" spans="3:9" hidden="1" outlineLevel="1">
      <c r="C65" s="1" t="s">
        <v>29</v>
      </c>
      <c r="E65" s="1" t="s">
        <v>28</v>
      </c>
      <c r="G65" s="1" t="s">
        <v>22</v>
      </c>
      <c r="I65" s="1" t="s">
        <v>11</v>
      </c>
    </row>
    <row r="66" spans="3:9" hidden="1" outlineLevel="1">
      <c r="C66" t="str">
        <f>'Dropdown Lists'!D33</f>
        <v>ALL OFF SWITCH</v>
      </c>
      <c r="E66" t="str">
        <f>'Dropdown Lists'!H33</f>
        <v>Agribusiness</v>
      </c>
      <c r="G66" t="s">
        <v>338</v>
      </c>
      <c r="I66" t="s">
        <v>299</v>
      </c>
    </row>
    <row r="67" spans="3:9" hidden="1" outlineLevel="1">
      <c r="C67" t="str">
        <f>'Dropdown Lists'!D34</f>
        <v>CENTRAL AIR CONDITIONER</v>
      </c>
      <c r="E67" t="str">
        <f>'Dropdown Lists'!H34</f>
        <v>Cogeneration</v>
      </c>
      <c r="G67" t="s">
        <v>339</v>
      </c>
      <c r="I67" t="s">
        <v>37</v>
      </c>
    </row>
    <row r="68" spans="3:9" hidden="1" outlineLevel="1">
      <c r="C68" t="str">
        <f>'Dropdown Lists'!D35</f>
        <v>CENTRAL AIR CONDITIONERS - PROPER SIZING</v>
      </c>
      <c r="E68" t="str">
        <f>'Dropdown Lists'!H35</f>
        <v>Cooking</v>
      </c>
      <c r="G68" t="s">
        <v>340</v>
      </c>
      <c r="I68" t="s">
        <v>38</v>
      </c>
    </row>
    <row r="69" spans="3:9" hidden="1" outlineLevel="1">
      <c r="C69" t="str">
        <f>'Dropdown Lists'!D36</f>
        <v>CLOTHESLINES</v>
      </c>
      <c r="E69" t="str">
        <f>'Dropdown Lists'!H36</f>
        <v>Electric Auxiliary</v>
      </c>
      <c r="I69" t="s">
        <v>39</v>
      </c>
    </row>
    <row r="70" spans="3:9" hidden="1" outlineLevel="1">
      <c r="C70" t="str">
        <f>'Dropdown Lists'!D37</f>
        <v>COLD WATER CLOTHES WASHING</v>
      </c>
      <c r="E70" t="str">
        <f>'Dropdown Lists'!H37</f>
        <v>Exhaust Fans</v>
      </c>
      <c r="I70" t="s">
        <v>40</v>
      </c>
    </row>
    <row r="71" spans="3:9" hidden="1" outlineLevel="1">
      <c r="C71" t="str">
        <f>'Dropdown Lists'!D38</f>
        <v xml:space="preserve">CONVECTION OVEN                                                                                     </v>
      </c>
      <c r="E71" t="str">
        <f>'Dropdown Lists'!H38</f>
        <v>Household Appliances</v>
      </c>
      <c r="G71" s="1" t="s">
        <v>30</v>
      </c>
      <c r="I71" t="s">
        <v>41</v>
      </c>
    </row>
    <row r="72" spans="3:9" hidden="1" outlineLevel="1">
      <c r="C72" t="str">
        <f>'Dropdown Lists'!D39</f>
        <v>CREEP HEAT CONTROLLER</v>
      </c>
      <c r="E72" t="str">
        <f>'Dropdown Lists'!H39</f>
        <v>HVAC Control</v>
      </c>
      <c r="G72" t="s">
        <v>31</v>
      </c>
      <c r="I72" t="s">
        <v>42</v>
      </c>
    </row>
    <row r="73" spans="3:9" hidden="1" outlineLevel="1">
      <c r="C73" t="str">
        <f>'Dropdown Lists'!D40</f>
        <v>DIMMABLE SELF-BALLASTED CFL - ALL STYLES</v>
      </c>
      <c r="E73" t="str">
        <f>'Dropdown Lists'!H40</f>
        <v>Lighting - Exterior</v>
      </c>
      <c r="G73" t="s">
        <v>32</v>
      </c>
      <c r="I73" t="s">
        <v>43</v>
      </c>
    </row>
    <row r="74" spans="3:9" hidden="1" outlineLevel="1">
      <c r="C74" t="str">
        <f>'Dropdown Lists'!D41</f>
        <v>DIMMER SWITCH</v>
      </c>
      <c r="E74" t="str">
        <f>'Dropdown Lists'!H41</f>
        <v>Lighting - High Bay</v>
      </c>
      <c r="G74" t="s">
        <v>118</v>
      </c>
      <c r="I74" t="s">
        <v>44</v>
      </c>
    </row>
    <row r="75" spans="3:9" hidden="1" outlineLevel="1">
      <c r="C75" t="str">
        <f>'Dropdown Lists'!D42</f>
        <v>DIMMER SWITCH (HARD-WIRED)</v>
      </c>
      <c r="E75" t="str">
        <f>'Dropdown Lists'!H42</f>
        <v>Lighting - Indoor</v>
      </c>
      <c r="G75" t="s">
        <v>119</v>
      </c>
      <c r="I75" t="s">
        <v>45</v>
      </c>
    </row>
    <row r="76" spans="3:9" hidden="1" outlineLevel="1">
      <c r="C76" t="str">
        <f>'Dropdown Lists'!D43</f>
        <v>DOMESTIC WATER HEATER</v>
      </c>
      <c r="E76" t="str">
        <f>'Dropdown Lists'!H43</f>
        <v>Lighting Controls</v>
      </c>
      <c r="G76" t="s">
        <v>113</v>
      </c>
      <c r="I76" t="s">
        <v>46</v>
      </c>
    </row>
    <row r="77" spans="3:9" hidden="1" outlineLevel="1">
      <c r="C77" t="str">
        <f>'Dropdown Lists'!D44</f>
        <v>DOUBLE CREEP HEAT PAD</v>
      </c>
      <c r="E77" t="str">
        <f>'Dropdown Lists'!H44</f>
        <v>Miscellaneous Equipment</v>
      </c>
      <c r="G77" t="s">
        <v>117</v>
      </c>
      <c r="I77" t="s">
        <v>47</v>
      </c>
    </row>
    <row r="78" spans="3:9" hidden="1" outlineLevel="1">
      <c r="C78" t="str">
        <f>'Dropdown Lists'!D45</f>
        <v>DRAIN WATER HEAT RECOVERY</v>
      </c>
      <c r="E78" t="str">
        <f>'Dropdown Lists'!H45</f>
        <v>Plug Loads</v>
      </c>
      <c r="G78" t="s">
        <v>127</v>
      </c>
      <c r="I78" t="s">
        <v>48</v>
      </c>
    </row>
    <row r="79" spans="3:9" hidden="1" outlineLevel="1">
      <c r="C79" t="str">
        <f>'Dropdown Lists'!D46</f>
        <v>DUAL AND NATURAL EXHAUST VENTILATION SYSTEM</v>
      </c>
      <c r="E79" t="str">
        <f>'Dropdown Lists'!H46</f>
        <v>Refrigeration</v>
      </c>
      <c r="G79" t="s">
        <v>112</v>
      </c>
      <c r="I79" t="s">
        <v>49</v>
      </c>
    </row>
    <row r="80" spans="3:9" hidden="1" outlineLevel="1">
      <c r="C80" t="str">
        <f>'Dropdown Lists'!D47</f>
        <v xml:space="preserve">DUAL SPEED POOL PUMP MOTORS                                                                         </v>
      </c>
      <c r="E80" t="str">
        <f>'Dropdown Lists'!H47</f>
        <v>Residential Central Cooling</v>
      </c>
      <c r="I80" t="s">
        <v>50</v>
      </c>
    </row>
    <row r="81" spans="3:9" hidden="1" outlineLevel="1">
      <c r="C81" t="str">
        <f>'Dropdown Lists'!D48</f>
        <v>DUCT SEALING</v>
      </c>
      <c r="E81" t="str">
        <f>'Dropdown Lists'!H48</f>
        <v>Residential Central Heating</v>
      </c>
      <c r="I81" t="s">
        <v>51</v>
      </c>
    </row>
    <row r="82" spans="3:9" hidden="1" outlineLevel="1">
      <c r="C82" t="str">
        <f>'Dropdown Lists'!D49</f>
        <v>EFFICIENT AERATORS</v>
      </c>
      <c r="E82" t="str">
        <f>'Dropdown Lists'!H49</f>
        <v>Solar Energy Applications</v>
      </c>
      <c r="I82" t="s">
        <v>52</v>
      </c>
    </row>
    <row r="83" spans="3:9" hidden="1" outlineLevel="1">
      <c r="C83" t="str">
        <f>'Dropdown Lists'!D50</f>
        <v xml:space="preserve">EFFICIENT SHOWERHEAD </v>
      </c>
      <c r="E83" t="str">
        <f>'Dropdown Lists'!H50</f>
        <v>Space Cooling and Heating</v>
      </c>
      <c r="I83" t="s">
        <v>53</v>
      </c>
    </row>
    <row r="84" spans="3:9" hidden="1" outlineLevel="1">
      <c r="C84" t="str">
        <f>'Dropdown Lists'!D51</f>
        <v>ELECTRIC FURNACE WITH ECM</v>
      </c>
      <c r="E84" t="str">
        <f>'Dropdown Lists'!H51</f>
        <v>Swimming Pool</v>
      </c>
      <c r="I84" t="s">
        <v>54</v>
      </c>
    </row>
    <row r="85" spans="3:9" hidden="1" outlineLevel="1">
      <c r="C85" t="str">
        <f>'Dropdown Lists'!D52</f>
        <v>ELECTRIC FURNACE WITH ECM (CONTINUOUS FAN USAGE)</v>
      </c>
      <c r="E85" t="str">
        <f>'Dropdown Lists'!H52</f>
        <v>Thermal Envelope</v>
      </c>
      <c r="I85" t="s">
        <v>55</v>
      </c>
    </row>
    <row r="86" spans="3:9" hidden="1" outlineLevel="1">
      <c r="C86" t="str">
        <f>'Dropdown Lists'!D53</f>
        <v>ELECTRONIC OR DIGITAL HID BALLASTS</v>
      </c>
      <c r="E86" t="str">
        <f>'Dropdown Lists'!H53</f>
        <v>Ventilation and Circulation</v>
      </c>
      <c r="I86" t="s">
        <v>56</v>
      </c>
    </row>
    <row r="87" spans="3:9" hidden="1" outlineLevel="1">
      <c r="C87" t="str">
        <f>'Dropdown Lists'!D54</f>
        <v>ENERGY EFFICIENT TELEVISION</v>
      </c>
      <c r="E87" t="str">
        <f>'Dropdown Lists'!H54</f>
        <v>Water Heating</v>
      </c>
      <c r="I87" t="s">
        <v>57</v>
      </c>
    </row>
    <row r="88" spans="3:9" hidden="1" outlineLevel="1">
      <c r="C88" t="str">
        <f>'Dropdown Lists'!D55</f>
        <v>ENERGY STAR QUALIFIED LED</v>
      </c>
      <c r="I88" t="s">
        <v>58</v>
      </c>
    </row>
    <row r="89" spans="3:9" hidden="1" outlineLevel="1">
      <c r="C89" t="str">
        <f>'Dropdown Lists'!D56</f>
        <v>ENERGY STAR QUALIFIED LIGHT FIXTURE - 1 OR 2 SOCKETS</v>
      </c>
      <c r="I89" t="s">
        <v>59</v>
      </c>
    </row>
    <row r="90" spans="3:9" hidden="1" outlineLevel="1">
      <c r="C90" t="str">
        <f>'Dropdown Lists'!D57</f>
        <v>ENERGY STAR QUALIFIED LIGHT FIXTURE - 3 OR MORE SOCKETS</v>
      </c>
      <c r="I90" t="s">
        <v>60</v>
      </c>
    </row>
    <row r="91" spans="3:9" hidden="1" outlineLevel="1">
      <c r="C91" t="str">
        <f>'Dropdown Lists'!D58</f>
        <v>ENERGY STAR QUALIFIED RECESSED LIGHTING- LED</v>
      </c>
      <c r="I91" t="s">
        <v>61</v>
      </c>
    </row>
    <row r="92" spans="3:9" hidden="1" outlineLevel="1">
      <c r="C92" t="str">
        <f>'Dropdown Lists'!D59</f>
        <v>ENERGY STAR QUALIFIED UNDER THE COUNTER LIGHTING</v>
      </c>
      <c r="I92" t="s">
        <v>62</v>
      </c>
    </row>
    <row r="93" spans="3:9" hidden="1" outlineLevel="1">
      <c r="C93" t="str">
        <f>'Dropdown Lists'!D60</f>
        <v>ENERGY STAR® BATTERY CHARGERS</v>
      </c>
      <c r="I93" t="s">
        <v>63</v>
      </c>
    </row>
    <row r="94" spans="3:9" hidden="1" outlineLevel="1">
      <c r="C94" t="str">
        <f>'Dropdown Lists'!D61</f>
        <v>ENERGY STAR® CEILING FAN</v>
      </c>
      <c r="I94" t="s">
        <v>64</v>
      </c>
    </row>
    <row r="95" spans="3:9" hidden="1" outlineLevel="1">
      <c r="C95" t="str">
        <f>'Dropdown Lists'!D62</f>
        <v>ENERGY STAR® CENTRAL AIR CONDITIONER</v>
      </c>
      <c r="I95" t="s">
        <v>65</v>
      </c>
    </row>
    <row r="96" spans="3:9" hidden="1" outlineLevel="1">
      <c r="C96" t="str">
        <f>'Dropdown Lists'!D63</f>
        <v>ENERGY STAR® CLOTHES WASHER</v>
      </c>
      <c r="I96" t="s">
        <v>66</v>
      </c>
    </row>
    <row r="97" spans="3:9" hidden="1" outlineLevel="1">
      <c r="C97" t="str">
        <f>'Dropdown Lists'!D64</f>
        <v>ENERGY STAR® DEHUMIDIFIER</v>
      </c>
      <c r="I97" t="s">
        <v>67</v>
      </c>
    </row>
    <row r="98" spans="3:9" hidden="1" outlineLevel="1">
      <c r="C98" t="str">
        <f>'Dropdown Lists'!D65</f>
        <v>ENERGY STAR® DISHWASHER</v>
      </c>
      <c r="I98" t="s">
        <v>68</v>
      </c>
    </row>
    <row r="99" spans="3:9" hidden="1" outlineLevel="1">
      <c r="C99" t="str">
        <f>'Dropdown Lists'!D66</f>
        <v xml:space="preserve">ENERGY STAR® DISHWASHER                                                                             </v>
      </c>
      <c r="I99" t="s">
        <v>69</v>
      </c>
    </row>
    <row r="100" spans="3:9" hidden="1" outlineLevel="1">
      <c r="C100" t="str">
        <f>'Dropdown Lists'!D67</f>
        <v xml:space="preserve">ENERGY STAR® FREEZER                                                                                </v>
      </c>
      <c r="I100" t="s">
        <v>70</v>
      </c>
    </row>
    <row r="101" spans="3:9" hidden="1" outlineLevel="1">
      <c r="C101" t="str">
        <f>'Dropdown Lists'!D68</f>
        <v>ENERGY STAR® LED LAMPS - MR16 GU5.3 BASE</v>
      </c>
      <c r="I101" t="s">
        <v>71</v>
      </c>
    </row>
    <row r="102" spans="3:9" hidden="1" outlineLevel="1">
      <c r="C102" t="str">
        <f>'Dropdown Lists'!D69</f>
        <v>ENERGY STAR® LED LAMPS - OMNIDIRECTIONAL A SHAPE OR WET LOCATION RATED PAR</v>
      </c>
      <c r="I102" t="s">
        <v>72</v>
      </c>
    </row>
    <row r="103" spans="3:9" hidden="1" outlineLevel="1">
      <c r="C103" t="str">
        <f>'Dropdown Lists'!D70</f>
        <v>ENERGY STAR® LED LAMPS - PAR16 OR MR16 GU10 BASE</v>
      </c>
      <c r="I103" t="s">
        <v>73</v>
      </c>
    </row>
    <row r="104" spans="3:9" hidden="1" outlineLevel="1">
      <c r="C104" t="str">
        <f>'Dropdown Lists'!D71</f>
        <v>ENERGY STAR® LED LIGHT BULB</v>
      </c>
      <c r="I104" t="s">
        <v>74</v>
      </c>
    </row>
    <row r="105" spans="3:9" hidden="1" outlineLevel="1">
      <c r="C105" t="str">
        <f>'Dropdown Lists'!D72</f>
        <v xml:space="preserve">ENERGY STAR® LED PAR16/20/30/38 LAMPS E26 BASE </v>
      </c>
      <c r="I105" t="s">
        <v>75</v>
      </c>
    </row>
    <row r="106" spans="3:9" hidden="1" outlineLevel="1">
      <c r="C106" t="str">
        <f>'Dropdown Lists'!D73</f>
        <v>ENERGY STAR® LED RECESSED DOWNLIGHTS</v>
      </c>
      <c r="I106" t="s">
        <v>76</v>
      </c>
    </row>
    <row r="107" spans="3:9" hidden="1" outlineLevel="1">
      <c r="C107" t="str">
        <f>'Dropdown Lists'!D74</f>
        <v>ENERGY STAR® QUALIFIED A/V EQUIPMENT</v>
      </c>
      <c r="I107" t="s">
        <v>77</v>
      </c>
    </row>
    <row r="108" spans="3:9" hidden="1" outlineLevel="1">
      <c r="C108" t="str">
        <f>'Dropdown Lists'!D75</f>
        <v xml:space="preserve">ENERGY STAR® QUALIFIED COMPACT FLUORESCENT LAMPS </v>
      </c>
      <c r="I108" t="s">
        <v>78</v>
      </c>
    </row>
    <row r="109" spans="3:9" hidden="1" outlineLevel="1">
      <c r="C109" t="str">
        <f>'Dropdown Lists'!D76</f>
        <v>ENERGY STAR® QUALIFIED COMPACT FLUORESCENT LAMPS (CFLS) - GU24 FIXTURE E.G SURFACE MOUNT</v>
      </c>
      <c r="I109" t="s">
        <v>79</v>
      </c>
    </row>
    <row r="110" spans="3:9" hidden="1" outlineLevel="1">
      <c r="C110" t="str">
        <f>'Dropdown Lists'!D77</f>
        <v>ENERGY STAR® QUALIFIED COMPUTERS</v>
      </c>
      <c r="I110" t="s">
        <v>80</v>
      </c>
    </row>
    <row r="111" spans="3:9" hidden="1" outlineLevel="1">
      <c r="C111" t="str">
        <f>'Dropdown Lists'!D78</f>
        <v>ENERGY STAR® QUALIFIED DISPLAYS (MONITORS)</v>
      </c>
      <c r="I111" t="s">
        <v>81</v>
      </c>
    </row>
    <row r="112" spans="3:9" hidden="1" outlineLevel="1">
      <c r="C112" t="str">
        <f>'Dropdown Lists'!D79</f>
        <v>ENERGY STAR® QUALIFIED GAME CONSOLES</v>
      </c>
      <c r="I112" t="s">
        <v>82</v>
      </c>
    </row>
    <row r="113" spans="3:9" hidden="1" outlineLevel="1">
      <c r="C113" t="str">
        <f>'Dropdown Lists'!D80</f>
        <v>ENERGY STAR® QUALIFIED INDOOR LIGHT FIXTURE</v>
      </c>
      <c r="I113" t="s">
        <v>83</v>
      </c>
    </row>
    <row r="114" spans="3:9" hidden="1" outlineLevel="1">
      <c r="C114" t="str">
        <f>'Dropdown Lists'!D81</f>
        <v>ENERGY STAR® QUALIFIED LED BULBS</v>
      </c>
      <c r="I114" t="s">
        <v>84</v>
      </c>
    </row>
    <row r="115" spans="3:9" hidden="1" outlineLevel="1">
      <c r="C115" t="str">
        <f>'Dropdown Lists'!D82</f>
        <v>ENERGY STAR® QUALIFIED SET TOP BOX</v>
      </c>
      <c r="I115" t="s">
        <v>85</v>
      </c>
    </row>
    <row r="116" spans="3:9" hidden="1" outlineLevel="1">
      <c r="C116" t="str">
        <f>'Dropdown Lists'!D83</f>
        <v>ENERGY STAR® QUALIFIED SPECIALTY COMPACT FLUORESCENT LAMPS (CFLS)</v>
      </c>
      <c r="I116" t="s">
        <v>86</v>
      </c>
    </row>
    <row r="117" spans="3:9" hidden="1" outlineLevel="1">
      <c r="C117" t="str">
        <f>'Dropdown Lists'!D84</f>
        <v>ENERGY STAR® REFRIGERATOR</v>
      </c>
      <c r="I117" t="s">
        <v>87</v>
      </c>
    </row>
    <row r="118" spans="3:9" hidden="1" outlineLevel="1">
      <c r="C118" t="str">
        <f>'Dropdown Lists'!D85</f>
        <v>ENERGY STAR® ROOM AIR CONDITIONER</v>
      </c>
      <c r="I118" t="s">
        <v>88</v>
      </c>
    </row>
    <row r="119" spans="3:9" hidden="1" outlineLevel="1">
      <c r="C119" t="str">
        <f>'Dropdown Lists'!D86</f>
        <v>ENERGY STAR® WINDOWS</v>
      </c>
      <c r="I119" t="s">
        <v>89</v>
      </c>
    </row>
    <row r="120" spans="3:9" hidden="1" outlineLevel="1">
      <c r="C120" t="str">
        <f>'Dropdown Lists'!D87</f>
        <v>EXIT SIGN - LED</v>
      </c>
      <c r="I120" t="s">
        <v>90</v>
      </c>
    </row>
    <row r="121" spans="3:9" hidden="1" outlineLevel="1">
      <c r="C121" t="str">
        <f>'Dropdown Lists'!D88</f>
        <v xml:space="preserve">EXIT SIGNS </v>
      </c>
      <c r="I121" t="s">
        <v>91</v>
      </c>
    </row>
    <row r="122" spans="3:9" hidden="1" outlineLevel="1">
      <c r="C122" t="str">
        <f>'Dropdown Lists'!D89</f>
        <v>FURNACE/AIR CONDITIONER FILTER</v>
      </c>
      <c r="I122" t="s">
        <v>92</v>
      </c>
    </row>
    <row r="123" spans="3:9" hidden="1" outlineLevel="1">
      <c r="C123" t="str">
        <f>'Dropdown Lists'!D90</f>
        <v>ELECTRONICALLY COMMUTATED MOTOR (ECM)</v>
      </c>
      <c r="I123" t="s">
        <v>93</v>
      </c>
    </row>
    <row r="124" spans="3:9" hidden="1" outlineLevel="1">
      <c r="C124" t="str">
        <f>'Dropdown Lists'!D91</f>
        <v xml:space="preserve">GAS RANGE                                                                                           </v>
      </c>
      <c r="I124" t="s">
        <v>94</v>
      </c>
    </row>
    <row r="125" spans="3:9" hidden="1" outlineLevel="1">
      <c r="C125" t="str">
        <f>'Dropdown Lists'!D92</f>
        <v>HEAT PUMP</v>
      </c>
      <c r="I125" t="s">
        <v>95</v>
      </c>
    </row>
    <row r="126" spans="3:9" hidden="1" outlineLevel="1">
      <c r="C126" t="str">
        <f>'Dropdown Lists'!D93</f>
        <v>HEAVY DUTY PLUG-IN TIMERS</v>
      </c>
      <c r="I126" t="s">
        <v>96</v>
      </c>
    </row>
    <row r="127" spans="3:9" hidden="1" outlineLevel="1">
      <c r="C127" t="str">
        <f>'Dropdown Lists'!D94</f>
        <v>HIGH EFFICIENCY VENTILATION EXHAUST FANS</v>
      </c>
      <c r="I127" t="s">
        <v>97</v>
      </c>
    </row>
    <row r="128" spans="3:9" hidden="1" outlineLevel="1">
      <c r="C128" t="str">
        <f>'Dropdown Lists'!D95</f>
        <v>HIGH PERFORMANCE MEDIUM BAY T8 FIXTURES</v>
      </c>
      <c r="I128" t="s">
        <v>98</v>
      </c>
    </row>
    <row r="129" spans="3:9" hidden="1" outlineLevel="1">
      <c r="C129" t="str">
        <f>'Dropdown Lists'!D96</f>
        <v>HIGH PERFORMANCE T8 FIXTURES</v>
      </c>
      <c r="I129" t="s">
        <v>99</v>
      </c>
    </row>
    <row r="130" spans="3:9" hidden="1" outlineLevel="1">
      <c r="C130" t="str">
        <f>'Dropdown Lists'!D97</f>
        <v>HIGH TEMPERATURE CUTOUT THERMOSTAT</v>
      </c>
      <c r="I130" t="s">
        <v>100</v>
      </c>
    </row>
    <row r="131" spans="3:9" hidden="1" outlineLevel="1">
      <c r="C131" t="str">
        <f>'Dropdown Lists'!D98</f>
        <v>HIGH VOLUME LOW SPEED FAN</v>
      </c>
      <c r="I131" t="s">
        <v>101</v>
      </c>
    </row>
    <row r="132" spans="3:9" hidden="1" outlineLevel="1">
      <c r="C132" t="str">
        <f>'Dropdown Lists'!D99</f>
        <v>HOT WATER PIPE WRAP</v>
      </c>
      <c r="I132" t="s">
        <v>102</v>
      </c>
    </row>
    <row r="133" spans="3:9" hidden="1" outlineLevel="1">
      <c r="C133" t="str">
        <f>'Dropdown Lists'!D100</f>
        <v>INDOOR LIGHTING TIMER</v>
      </c>
      <c r="I133" t="s">
        <v>103</v>
      </c>
    </row>
    <row r="134" spans="3:9" hidden="1" outlineLevel="1">
      <c r="C134" t="str">
        <f>'Dropdown Lists'!D101</f>
        <v>INDOOR MOTION SENSOR</v>
      </c>
      <c r="I134" t="s">
        <v>104</v>
      </c>
    </row>
    <row r="135" spans="3:9" hidden="1" outlineLevel="1">
      <c r="C135" t="str">
        <f>'Dropdown Lists'!D102</f>
        <v>INFRARED COATED HALOGEN LAMPS</v>
      </c>
      <c r="I135" t="s">
        <v>105</v>
      </c>
    </row>
    <row r="136" spans="3:9" hidden="1" outlineLevel="1">
      <c r="C136" t="str">
        <f>'Dropdown Lists'!D103</f>
        <v>IN-SUITE TEMPERATURE CONTROLS</v>
      </c>
      <c r="I136" t="s">
        <v>106</v>
      </c>
    </row>
    <row r="137" spans="3:9" hidden="1" outlineLevel="1">
      <c r="C137" t="str">
        <f>'Dropdown Lists'!D104</f>
        <v>LIGHTING TIMERS (HARD-WIRED, INDOOR)</v>
      </c>
      <c r="I137" t="s">
        <v>107</v>
      </c>
    </row>
    <row r="138" spans="3:9" hidden="1" outlineLevel="1">
      <c r="C138" t="str">
        <f>'Dropdown Lists'!D105</f>
        <v>LOWER WATTAGE HID LAMPS</v>
      </c>
      <c r="I138" t="s">
        <v>108</v>
      </c>
    </row>
    <row r="139" spans="3:9" hidden="1" outlineLevel="1">
      <c r="C139" t="str">
        <f>'Dropdown Lists'!D106</f>
        <v>METAL HALIDE DIRECT LAMP REPLACEMENT</v>
      </c>
      <c r="I139" t="s">
        <v>109</v>
      </c>
    </row>
    <row r="140" spans="3:9" hidden="1" outlineLevel="1">
      <c r="C140" t="str">
        <f>'Dropdown Lists'!D107</f>
        <v>METAL HALIDE FIXTURE</v>
      </c>
      <c r="I140" t="s">
        <v>110</v>
      </c>
    </row>
    <row r="141" spans="3:9" hidden="1" outlineLevel="1">
      <c r="C141" t="str">
        <f>'Dropdown Lists'!D108</f>
        <v>MOTION SENSORS (HARD-WIRED, INDOOR)</v>
      </c>
      <c r="I141" t="s">
        <v>111</v>
      </c>
    </row>
    <row r="142" spans="3:9" hidden="1" outlineLevel="1">
      <c r="C142" t="str">
        <f>'Dropdown Lists'!D109</f>
        <v>NON-DIMMABLE SELF-BALLASTED CFL</v>
      </c>
      <c r="I142" t="s">
        <v>112</v>
      </c>
    </row>
    <row r="143" spans="3:9" hidden="1" outlineLevel="1">
      <c r="C143" t="str">
        <f>'Dropdown Lists'!D110</f>
        <v>NON-ELECTRIC SPACE COOLING</v>
      </c>
    </row>
    <row r="144" spans="3:9" hidden="1" outlineLevel="1">
      <c r="C144" t="str">
        <f>'Dropdown Lists'!D111</f>
        <v>OCCUPANCY SENSORS</v>
      </c>
    </row>
    <row r="145" spans="3:3" hidden="1" outlineLevel="1">
      <c r="C145" t="str">
        <f>'Dropdown Lists'!D112</f>
        <v>OPEN DRIP-PROOF (ODP) MOTORS</v>
      </c>
    </row>
    <row r="146" spans="3:3" hidden="1" outlineLevel="1">
      <c r="C146" t="str">
        <f>'Dropdown Lists'!D113</f>
        <v>OUTDOOR LIGHTING TIMER</v>
      </c>
    </row>
    <row r="147" spans="3:3" hidden="1" outlineLevel="1">
      <c r="C147" t="str">
        <f>'Dropdown Lists'!D114</f>
        <v>OUTDOOR MOTION SENSOR</v>
      </c>
    </row>
    <row r="148" spans="3:3" hidden="1" outlineLevel="1">
      <c r="C148" t="str">
        <f>'Dropdown Lists'!D115</f>
        <v>PHOTOCELL AND TIMER FOR LIGHTING CONTROL</v>
      </c>
    </row>
    <row r="149" spans="3:3" hidden="1" outlineLevel="1">
      <c r="C149" t="str">
        <f>'Dropdown Lists'!D116</f>
        <v>POOL PUMP WITH TIME-CLOCK OR CONTROLLER</v>
      </c>
    </row>
    <row r="150" spans="3:3" hidden="1" outlineLevel="1">
      <c r="C150" t="str">
        <f>'Dropdown Lists'!D117</f>
        <v>POWER BAR WITH INTEGRATED TIMER</v>
      </c>
    </row>
    <row r="151" spans="3:3" hidden="1" outlineLevel="1">
      <c r="C151" t="str">
        <f>'Dropdown Lists'!D118</f>
        <v>POWER BAR, SMART (WITH AUTO SHUT-OFF)</v>
      </c>
    </row>
    <row r="152" spans="3:3" hidden="1" outlineLevel="1">
      <c r="C152" t="str">
        <f>'Dropdown Lists'!D119</f>
        <v>PROGRAMMABLE THERMOSTAT</v>
      </c>
    </row>
    <row r="153" spans="3:3" hidden="1" outlineLevel="1">
      <c r="C153" t="str">
        <f>'Dropdown Lists'!D120</f>
        <v>PROGRAMMABLE THERMOSTAT (BASEBOARD)</v>
      </c>
    </row>
    <row r="154" spans="3:3" hidden="1" outlineLevel="1">
      <c r="C154" t="str">
        <f>'Dropdown Lists'!D121</f>
        <v>PULSE START METAL HALIDE</v>
      </c>
    </row>
    <row r="155" spans="3:3" hidden="1" outlineLevel="1">
      <c r="C155" t="str">
        <f>'Dropdown Lists'!D122</f>
        <v>REDUCED WATTAGE T8 FIXTURES</v>
      </c>
    </row>
    <row r="156" spans="3:3" hidden="1" outlineLevel="1">
      <c r="C156" t="str">
        <f>'Dropdown Lists'!D123</f>
        <v>REFRIGERATED DISPLAY CASE LED STRIP LIGHT</v>
      </c>
    </row>
    <row r="157" spans="3:3" hidden="1" outlineLevel="1">
      <c r="C157" t="str">
        <f>'Dropdown Lists'!D124</f>
        <v xml:space="preserve">REFRIGERATOR REPLACEMENT                                                              </v>
      </c>
    </row>
    <row r="158" spans="3:3" hidden="1" outlineLevel="1">
      <c r="C158" t="str">
        <f>'Dropdown Lists'!D125</f>
        <v>RESIDENTIAL ATTIC INSULATION</v>
      </c>
    </row>
    <row r="159" spans="3:3" hidden="1" outlineLevel="1">
      <c r="C159" t="str">
        <f>'Dropdown Lists'!D126</f>
        <v xml:space="preserve">RESIDENTIAL CLOTHES DRYER                                                                           </v>
      </c>
    </row>
    <row r="160" spans="3:3" hidden="1" outlineLevel="1">
      <c r="C160" t="str">
        <f>'Dropdown Lists'!D127</f>
        <v>SEASONAL LED LIGHTS</v>
      </c>
    </row>
    <row r="161" spans="3:3" hidden="1" outlineLevel="1">
      <c r="C161" t="str">
        <f>'Dropdown Lists'!D128</f>
        <v>SELF BALLASTED CERAMIC METAL HALIDE LAMP</v>
      </c>
    </row>
    <row r="162" spans="3:3" hidden="1" outlineLevel="1">
      <c r="C162" t="str">
        <f>'Dropdown Lists'!D129</f>
        <v>SINGLE CREEP HEAT PAD</v>
      </c>
    </row>
    <row r="163" spans="3:3" hidden="1" outlineLevel="1">
      <c r="C163" t="str">
        <f>'Dropdown Lists'!D130</f>
        <v>SOLAR HOT WATER COLLECTOR</v>
      </c>
    </row>
    <row r="164" spans="3:3" hidden="1" outlineLevel="1">
      <c r="C164" t="str">
        <f>'Dropdown Lists'!D131</f>
        <v>SOLAR LANDSCAPE LIGHTS</v>
      </c>
    </row>
    <row r="165" spans="3:3" hidden="1" outlineLevel="1">
      <c r="C165" t="str">
        <f>'Dropdown Lists'!D132</f>
        <v>SOLAR THERMAL WATER HEATER</v>
      </c>
    </row>
    <row r="166" spans="3:3" hidden="1" outlineLevel="1">
      <c r="C166" t="str">
        <f>'Dropdown Lists'!D133</f>
        <v>STANDARD PERFORMANCE MEDIUM BAY T8 FIXTURES</v>
      </c>
    </row>
    <row r="167" spans="3:3" hidden="1" outlineLevel="1">
      <c r="C167" t="str">
        <f>'Dropdown Lists'!D134</f>
        <v>STANDARD PERFORMANCE T8</v>
      </c>
    </row>
    <row r="168" spans="3:3" hidden="1" outlineLevel="1">
      <c r="C168" t="str">
        <f>'Dropdown Lists'!D135</f>
        <v>SYNCHRONOUS BELT</v>
      </c>
    </row>
    <row r="169" spans="3:3" hidden="1" outlineLevel="1">
      <c r="C169" t="str">
        <f>'Dropdown Lists'!D136</f>
        <v>T5 FIXTURES</v>
      </c>
    </row>
    <row r="170" spans="3:3" hidden="1" outlineLevel="1">
      <c r="C170" t="str">
        <f>'Dropdown Lists'!D137</f>
        <v>T5 MEDIUM AND HIGH BAY FIXTURES</v>
      </c>
    </row>
    <row r="171" spans="3:3" hidden="1" outlineLevel="1">
      <c r="C171" t="str">
        <f>'Dropdown Lists'!D138</f>
        <v xml:space="preserve">T8 HIGH OUTPUT LAMPS &amp; ELECTRONIC BALLAST </v>
      </c>
    </row>
    <row r="172" spans="3:3" hidden="1" outlineLevel="1">
      <c r="C172" t="str">
        <f>'Dropdown Lists'!D139</f>
        <v xml:space="preserve">T8 LAMPS &amp; ELECTRONIC BALLAST </v>
      </c>
    </row>
    <row r="173" spans="3:3" hidden="1" outlineLevel="1">
      <c r="C173" t="str">
        <f>'Dropdown Lists'!D140</f>
        <v>TIMER AND CLIP-ON THERMOSTATIC CONTROLS</v>
      </c>
    </row>
    <row r="174" spans="3:3" hidden="1" outlineLevel="1">
      <c r="C174" t="str">
        <f>'Dropdown Lists'!D141</f>
        <v>TOTALLY ENCLOSED FAN-COOLED (TEFC) MOTORS</v>
      </c>
    </row>
    <row r="175" spans="3:3" hidden="1" outlineLevel="1">
      <c r="C175" t="str">
        <f>'Dropdown Lists'!D142</f>
        <v>ULTRA HIGH EFFICIENCY VENTILATION EXHAUST FANS</v>
      </c>
    </row>
    <row r="176" spans="3:3" hidden="1" outlineLevel="1">
      <c r="C176" t="str">
        <f>'Dropdown Lists'!D143</f>
        <v>UNITARY AIR-CONDITIONING UNIT</v>
      </c>
    </row>
    <row r="177" spans="3:3" hidden="1" outlineLevel="1">
      <c r="C177" t="str">
        <f>'Dropdown Lists'!D144</f>
        <v>UNITARY AIR-CONDITIONING UNIT WITH ECONOMIZER</v>
      </c>
    </row>
    <row r="178" spans="3:3" hidden="1" outlineLevel="1">
      <c r="C178" t="str">
        <f>'Dropdown Lists'!D145</f>
        <v>VARIABLE FREQUENCY DRIVE (VFD)</v>
      </c>
    </row>
    <row r="179" spans="3:3" hidden="1" outlineLevel="1">
      <c r="C179" t="str">
        <f>'Dropdown Lists'!D146</f>
        <v xml:space="preserve">VARIABLE SPEED POOL PUMP MOTORS                                                                     </v>
      </c>
    </row>
    <row r="180" spans="3:3" hidden="1" outlineLevel="1">
      <c r="C180" t="str">
        <f>'Dropdown Lists'!D147</f>
        <v>WATER HEATER BLANKET</v>
      </c>
    </row>
    <row r="181" spans="3:3" hidden="1" outlineLevel="1">
      <c r="C181" t="str">
        <f>'Dropdown Lists'!D148</f>
        <v>WATER TO AIR GROUND SOURCE HEAT PUMP CLOSED LOOP</v>
      </c>
    </row>
    <row r="182" spans="3:3" hidden="1" outlineLevel="1">
      <c r="C182" t="str">
        <f>'Dropdown Lists'!D149</f>
        <v>WATER TO AIR GROUND SOURCE HEAT PUMP OPEN LOOP</v>
      </c>
    </row>
    <row r="183" spans="3:3" hidden="1" outlineLevel="1">
      <c r="C183" t="str">
        <f>'Dropdown Lists'!D150</f>
        <v>WEATHERSTRIPPING (DOOR FRAME)</v>
      </c>
    </row>
    <row r="184" spans="3:3" hidden="1" outlineLevel="1">
      <c r="C184" t="str">
        <f>'Dropdown Lists'!D151</f>
        <v>WEATHERSTRIPPING (FOAM OR V-STRIP)</v>
      </c>
    </row>
    <row r="185" spans="3:3" hidden="1" outlineLevel="1">
      <c r="C185" t="str">
        <f>'Dropdown Lists'!D152</f>
        <v>WINDOW SOLAR FILM</v>
      </c>
    </row>
    <row r="186" spans="3:3" hidden="1" outlineLevel="1">
      <c r="C186" t="str">
        <f>'Dropdown Lists'!D153</f>
        <v>Other</v>
      </c>
    </row>
    <row r="187" spans="3:3" hidden="1"/>
    <row r="188" spans="3:3" hidden="1"/>
    <row r="189" spans="3:3" hidden="1"/>
    <row r="190" spans="3:3" hidden="1"/>
  </sheetData>
  <sheetProtection password="F265" sheet="1" objects="1" scenarios="1"/>
  <mergeCells count="233">
    <mergeCell ref="C48:F48"/>
    <mergeCell ref="G48:O48"/>
    <mergeCell ref="R48:U48"/>
    <mergeCell ref="V48:AD48"/>
    <mergeCell ref="C45:F45"/>
    <mergeCell ref="G45:I45"/>
    <mergeCell ref="J45:L45"/>
    <mergeCell ref="M45:O45"/>
    <mergeCell ref="R45:U45"/>
    <mergeCell ref="V45:X45"/>
    <mergeCell ref="Y45:AA45"/>
    <mergeCell ref="AB45:AD45"/>
    <mergeCell ref="C46:F47"/>
    <mergeCell ref="G46:I46"/>
    <mergeCell ref="J46:L46"/>
    <mergeCell ref="M46:O46"/>
    <mergeCell ref="R46:U47"/>
    <mergeCell ref="V46:X46"/>
    <mergeCell ref="Y46:AA46"/>
    <mergeCell ref="AB46:AD46"/>
    <mergeCell ref="G47:I47"/>
    <mergeCell ref="J47:L47"/>
    <mergeCell ref="M47:O47"/>
    <mergeCell ref="V47:X47"/>
    <mergeCell ref="Y47:AA47"/>
    <mergeCell ref="AB47:AD47"/>
    <mergeCell ref="C43:F43"/>
    <mergeCell ref="G43:I43"/>
    <mergeCell ref="J43:O43"/>
    <mergeCell ref="R43:U43"/>
    <mergeCell ref="V43:X43"/>
    <mergeCell ref="Y43:AD43"/>
    <mergeCell ref="C44:F44"/>
    <mergeCell ref="G44:I44"/>
    <mergeCell ref="J44:O44"/>
    <mergeCell ref="R44:U44"/>
    <mergeCell ref="V44:X44"/>
    <mergeCell ref="Y44:AD44"/>
    <mergeCell ref="C39:F39"/>
    <mergeCell ref="G39:O39"/>
    <mergeCell ref="R39:U39"/>
    <mergeCell ref="V39:AD39"/>
    <mergeCell ref="B41:O41"/>
    <mergeCell ref="Q41:AD41"/>
    <mergeCell ref="C42:F42"/>
    <mergeCell ref="G42:I42"/>
    <mergeCell ref="J42:O42"/>
    <mergeCell ref="R42:U42"/>
    <mergeCell ref="V42:X42"/>
    <mergeCell ref="Y42:AD42"/>
    <mergeCell ref="C37:F38"/>
    <mergeCell ref="G37:I37"/>
    <mergeCell ref="J37:L37"/>
    <mergeCell ref="M37:O37"/>
    <mergeCell ref="R37:U38"/>
    <mergeCell ref="V37:X37"/>
    <mergeCell ref="Y37:AA37"/>
    <mergeCell ref="AB37:AD37"/>
    <mergeCell ref="G38:I38"/>
    <mergeCell ref="J38:L38"/>
    <mergeCell ref="M38:O38"/>
    <mergeCell ref="V38:X38"/>
    <mergeCell ref="Y38:AA38"/>
    <mergeCell ref="AB38:AD38"/>
    <mergeCell ref="C35:F35"/>
    <mergeCell ref="G35:I35"/>
    <mergeCell ref="J35:O35"/>
    <mergeCell ref="R35:U35"/>
    <mergeCell ref="V35:X35"/>
    <mergeCell ref="Y35:AD35"/>
    <mergeCell ref="C36:F36"/>
    <mergeCell ref="G36:I36"/>
    <mergeCell ref="J36:L36"/>
    <mergeCell ref="M36:O36"/>
    <mergeCell ref="R36:U36"/>
    <mergeCell ref="V36:X36"/>
    <mergeCell ref="Y36:AA36"/>
    <mergeCell ref="AB36:AD36"/>
    <mergeCell ref="B32:O32"/>
    <mergeCell ref="Q32:AD32"/>
    <mergeCell ref="C33:F33"/>
    <mergeCell ref="G33:I33"/>
    <mergeCell ref="J33:O33"/>
    <mergeCell ref="R33:U33"/>
    <mergeCell ref="V33:X33"/>
    <mergeCell ref="Y33:AD33"/>
    <mergeCell ref="C34:F34"/>
    <mergeCell ref="G34:I34"/>
    <mergeCell ref="J34:O34"/>
    <mergeCell ref="R34:U34"/>
    <mergeCell ref="V34:X34"/>
    <mergeCell ref="Y34:AD34"/>
    <mergeCell ref="R30:U30"/>
    <mergeCell ref="V30:AD30"/>
    <mergeCell ref="C16:F16"/>
    <mergeCell ref="G16:I16"/>
    <mergeCell ref="J16:O16"/>
    <mergeCell ref="G20:I20"/>
    <mergeCell ref="J20:L20"/>
    <mergeCell ref="J28:L28"/>
    <mergeCell ref="M28:O28"/>
    <mergeCell ref="G29:I29"/>
    <mergeCell ref="G24:I24"/>
    <mergeCell ref="G26:I26"/>
    <mergeCell ref="G27:I27"/>
    <mergeCell ref="Y27:AA27"/>
    <mergeCell ref="AB27:AD27"/>
    <mergeCell ref="V28:X28"/>
    <mergeCell ref="Y28:AA28"/>
    <mergeCell ref="AB28:AD28"/>
    <mergeCell ref="V24:X24"/>
    <mergeCell ref="V25:X25"/>
    <mergeCell ref="V26:X26"/>
    <mergeCell ref="V27:X27"/>
    <mergeCell ref="V29:X29"/>
    <mergeCell ref="J27:L27"/>
    <mergeCell ref="M27:O27"/>
    <mergeCell ref="G28:I28"/>
    <mergeCell ref="G25:I25"/>
    <mergeCell ref="Q23:AD23"/>
    <mergeCell ref="R24:U24"/>
    <mergeCell ref="Y24:AD24"/>
    <mergeCell ref="R25:U25"/>
    <mergeCell ref="Y25:AD25"/>
    <mergeCell ref="R26:U26"/>
    <mergeCell ref="Y26:AD26"/>
    <mergeCell ref="R27:U27"/>
    <mergeCell ref="R28:U29"/>
    <mergeCell ref="Y29:AA29"/>
    <mergeCell ref="AB29:AD29"/>
    <mergeCell ref="R21:U21"/>
    <mergeCell ref="V21:AD21"/>
    <mergeCell ref="R17:U17"/>
    <mergeCell ref="V17:X17"/>
    <mergeCell ref="Y17:AD17"/>
    <mergeCell ref="R16:U16"/>
    <mergeCell ref="V16:X16"/>
    <mergeCell ref="Y16:AD16"/>
    <mergeCell ref="C18:F18"/>
    <mergeCell ref="G18:I18"/>
    <mergeCell ref="R18:U18"/>
    <mergeCell ref="G19:I19"/>
    <mergeCell ref="J19:L19"/>
    <mergeCell ref="M19:O19"/>
    <mergeCell ref="V19:X19"/>
    <mergeCell ref="Y19:AA19"/>
    <mergeCell ref="J18:L18"/>
    <mergeCell ref="AB19:AD19"/>
    <mergeCell ref="V20:X20"/>
    <mergeCell ref="Y20:AA20"/>
    <mergeCell ref="AB20:AD20"/>
    <mergeCell ref="Q5:AD5"/>
    <mergeCell ref="R6:U6"/>
    <mergeCell ref="V6:X6"/>
    <mergeCell ref="Y6:AD6"/>
    <mergeCell ref="R7:U7"/>
    <mergeCell ref="V7:X7"/>
    <mergeCell ref="Y7:AD7"/>
    <mergeCell ref="R9:U9"/>
    <mergeCell ref="V9:X9"/>
    <mergeCell ref="Y9:AA9"/>
    <mergeCell ref="AB9:AD9"/>
    <mergeCell ref="R8:U8"/>
    <mergeCell ref="V8:X8"/>
    <mergeCell ref="Y8:AD8"/>
    <mergeCell ref="C30:F30"/>
    <mergeCell ref="G30:O30"/>
    <mergeCell ref="B3:O3"/>
    <mergeCell ref="G6:I6"/>
    <mergeCell ref="J6:O6"/>
    <mergeCell ref="G7:I7"/>
    <mergeCell ref="J7:O7"/>
    <mergeCell ref="G15:I15"/>
    <mergeCell ref="B5:O5"/>
    <mergeCell ref="M9:O9"/>
    <mergeCell ref="B23:O23"/>
    <mergeCell ref="C24:F24"/>
    <mergeCell ref="J24:O24"/>
    <mergeCell ref="C25:F25"/>
    <mergeCell ref="J25:O25"/>
    <mergeCell ref="C26:F26"/>
    <mergeCell ref="J26:O26"/>
    <mergeCell ref="C27:F27"/>
    <mergeCell ref="C28:F29"/>
    <mergeCell ref="J29:L29"/>
    <mergeCell ref="M29:O29"/>
    <mergeCell ref="C12:F12"/>
    <mergeCell ref="G12:O12"/>
    <mergeCell ref="B14:O14"/>
    <mergeCell ref="R12:U12"/>
    <mergeCell ref="V12:AD12"/>
    <mergeCell ref="Q14:AD14"/>
    <mergeCell ref="R15:U15"/>
    <mergeCell ref="Y15:AD15"/>
    <mergeCell ref="R19:U20"/>
    <mergeCell ref="V18:X18"/>
    <mergeCell ref="Y18:AA18"/>
    <mergeCell ref="AB18:AD18"/>
    <mergeCell ref="V15:X15"/>
    <mergeCell ref="C15:F15"/>
    <mergeCell ref="J15:O15"/>
    <mergeCell ref="C19:F20"/>
    <mergeCell ref="C21:F21"/>
    <mergeCell ref="G21:O21"/>
    <mergeCell ref="B1:L1"/>
    <mergeCell ref="C7:F7"/>
    <mergeCell ref="C9:F9"/>
    <mergeCell ref="C6:F6"/>
    <mergeCell ref="G9:I9"/>
    <mergeCell ref="J9:L9"/>
    <mergeCell ref="M18:O18"/>
    <mergeCell ref="C17:F17"/>
    <mergeCell ref="G17:I17"/>
    <mergeCell ref="J17:O17"/>
    <mergeCell ref="M20:O20"/>
    <mergeCell ref="C8:F8"/>
    <mergeCell ref="G8:I8"/>
    <mergeCell ref="J8:O8"/>
    <mergeCell ref="C10:F11"/>
    <mergeCell ref="B2:O2"/>
    <mergeCell ref="R10:U11"/>
    <mergeCell ref="V10:X10"/>
    <mergeCell ref="Y10:AA10"/>
    <mergeCell ref="AB10:AD10"/>
    <mergeCell ref="G10:I10"/>
    <mergeCell ref="J10:L10"/>
    <mergeCell ref="M10:O10"/>
    <mergeCell ref="G11:I11"/>
    <mergeCell ref="J11:L11"/>
    <mergeCell ref="M11:O11"/>
    <mergeCell ref="V11:X11"/>
    <mergeCell ref="Y11:AA11"/>
    <mergeCell ref="AB11:AD11"/>
  </mergeCells>
  <dataValidations xWindow="715" yWindow="742" count="7">
    <dataValidation type="list" allowBlank="1" showInputMessage="1" showErrorMessage="1" sqref="G22:I22 G40:I40">
      <formula1>$J$56:$J$63</formula1>
    </dataValidation>
    <dataValidation type="list" allowBlank="1" showInputMessage="1" showErrorMessage="1" promptTitle="Criteria" prompt="Select Program type (Regional, Local or Pilot)" sqref="G7:I7 V16:X16 V25:X25 V7:X7 G16:I16 G25:I25 V34:X34 V43:X43 G34:I34 G43:I43">
      <formula1>$G$66:$G$68</formula1>
    </dataValidation>
    <dataValidation allowBlank="1" showInputMessage="1" showErrorMessage="1" promptTitle="Criteria" prompt="Input Program Name" sqref="G6:I6 V6:X6 G15:I15 V15:X15 V24:X24 G24:I24 G33:I33 V33:X33 V42:X42 G42:I42"/>
    <dataValidation allowBlank="1" showInputMessage="1" showErrorMessage="1" promptTitle="Criteria" prompt="Input estimated submission date of Local or Regional Program or Pilot Business Case " sqref="G8:I8 V8:X8 V26:X26 V17:X17 G17:I17 G26:I26 V44:X44 V35:X35 G35:I35 G44:I44"/>
    <dataValidation type="list" allowBlank="1" showInputMessage="1" showErrorMessage="1" promptTitle="Criteria" prompt="Select customer segment(s) to be served by the Proposed Program/Pilot" sqref="G9:O9 V9:AD9 V27:AD27 V18:AD18 G18:O18 G27:O27 V45:AD45 V36:AD36 G36:O36 G45:O45">
      <formula1>$C$56:$C$63</formula1>
    </dataValidation>
    <dataValidation type="list" allowBlank="1" showInputMessage="1" showErrorMessage="1" promptTitle="Criteria" prompt="If applicable, input LDCs who will be participating in proposed Program / Pilot." sqref="G10:O11 V10:AD11 V28:AD29 V19:AD20 G19:O20 G28:O29 V46:AD47 V37:AD38 G37:O38 G46:O47">
      <formula1>$I$66:$I$143</formula1>
    </dataValidation>
    <dataValidation allowBlank="1" showInputMessage="1" showErrorMessage="1" promptTitle="Criteria" prompt="Provide general overview of proposed program or pilot objectives, eligible measures, target end-uses, delivery type, and duration (pilots). " sqref="G12:O12 G21:O21 V12:AD12 V21:AD21 V30:AD30 G30:O30 G39:O39 V39:AD39 V48:AD48 G48:O48"/>
  </dataValidations>
  <printOptions horizontalCentered="1" verticalCentered="1"/>
  <pageMargins left="0.70866141732283505" right="0.70866141732283505" top="0.74803149606299202" bottom="0.74803149606299202" header="0.31496062992126" footer="0.31496062992126"/>
  <pageSetup paperSize="5" scale="48" fitToHeight="2" orientation="landscape" r:id="rId1"/>
  <headerFooter>
    <oddHeader>&amp;L&amp;"Times New Roman,Regular"&amp;12Conservation First Framework LDC Tool Kit&amp;R&amp;"Times New Roman,Regular"&amp;12Final v2 - January 23, 2015</oddHeader>
    <oddFooter>&amp;L&amp;G&amp;C&amp;"Times New Roman,Regular"&amp;12CDM Plan Template&amp;R&amp;"Times New Roman,Regular"&amp;12&amp;A
Page &amp;P of &amp;N</oddFooter>
  </headerFooter>
  <rowBreaks count="1" manualBreakCount="1">
    <brk id="31" max="29" man="1"/>
  </row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F6"/>
  <sheetViews>
    <sheetView showGridLines="0" zoomScale="80" zoomScaleNormal="80" workbookViewId="0">
      <selection activeCell="G6" sqref="G6"/>
    </sheetView>
  </sheetViews>
  <sheetFormatPr defaultRowHeight="15"/>
  <cols>
    <col min="1" max="1" width="3.28515625" customWidth="1"/>
    <col min="2" max="2" width="62.85546875" customWidth="1"/>
    <col min="3" max="3" width="138.5703125" customWidth="1"/>
  </cols>
  <sheetData>
    <row r="1" spans="1:6" ht="23.25">
      <c r="A1" s="80" t="s">
        <v>393</v>
      </c>
      <c r="B1" s="309" t="s">
        <v>332</v>
      </c>
      <c r="C1" s="309"/>
    </row>
    <row r="3" spans="1:6" ht="19.149999999999999" customHeight="1">
      <c r="B3" s="325" t="s">
        <v>311</v>
      </c>
      <c r="C3" s="326"/>
    </row>
    <row r="4" spans="1:6" ht="109.9" customHeight="1">
      <c r="B4" s="115" t="s">
        <v>459</v>
      </c>
      <c r="C4" s="158" t="s">
        <v>564</v>
      </c>
      <c r="D4" s="32"/>
      <c r="E4" s="7"/>
      <c r="F4" s="7"/>
    </row>
    <row r="5" spans="1:6" ht="126.6" customHeight="1">
      <c r="B5" s="116" t="s">
        <v>458</v>
      </c>
      <c r="C5" s="159" t="s">
        <v>565</v>
      </c>
      <c r="D5" s="32"/>
      <c r="E5" s="7"/>
      <c r="F5" s="7"/>
    </row>
    <row r="6" spans="1:6" ht="178.15" customHeight="1">
      <c r="B6" s="116" t="s">
        <v>499</v>
      </c>
      <c r="C6" s="51" t="s">
        <v>563</v>
      </c>
      <c r="D6" s="32"/>
      <c r="E6" s="7"/>
      <c r="F6" s="7"/>
    </row>
  </sheetData>
  <sheetProtection password="F265" sheet="1" objects="1" scenarios="1" formatRows="0"/>
  <dataConsolidate/>
  <mergeCells count="2">
    <mergeCell ref="B1:C1"/>
    <mergeCell ref="B3:C3"/>
  </mergeCells>
  <dataValidations xWindow="776" yWindow="464" count="3">
    <dataValidation allowBlank="1" showInputMessage="1" showErrorMessage="1" promptTitle="Considerations" prompt="-Neighbouring LDCs or comparable LDCs with similar size or challenges. _x000a_-Program design, procurement, delivery, marketing, regional events, technical reviews, business managers, applicant reps, etc. _x000a_-Provide justification if not collaborating." sqref="C4"/>
    <dataValidation allowBlank="1" showInputMessage="1" showErrorMessage="1" promptTitle="Considerations" prompt="-Joint program offers and delivery with overlapping customers_x000a_-Joint training and capability building in customer and channel partners_x000a_-Engage gas utilities in design of new local/regional programs_x000a_Please refer to Gas Collaboration Guideline." sqref="C5"/>
    <dataValidation allowBlank="1" showInputMessage="1" showErrorMessage="1" promptTitle="Key Activities for Consideration" prompt="- Identify regional / local needs determined by any regional plans _x000a_- Investgate opportunities to deploy CDM programs to address needs_x000a_- Partnerships with local governments_x000a_- Provide input into regional plans to ensure consistency in CDM amount and type" sqref="C6"/>
  </dataValidations>
  <printOptions horizontalCentered="1" verticalCentered="1"/>
  <pageMargins left="0.70866141732283505" right="0.70866141732283505" top="0.74803149606299202" bottom="0.74803149606299202" header="0.31496062992126" footer="0.31496062992126"/>
  <pageSetup paperSize="5" scale="78" orientation="landscape" r:id="rId1"/>
  <headerFooter>
    <oddHeader>&amp;L&amp;"Times New Roman,Regular"&amp;12Conservation First Framework LDC Tool Kit&amp;R&amp;"Times New Roman,Regular"&amp;12Final v2 - January 23, 2015</oddHeader>
    <oddFooter>&amp;L&amp;G&amp;C&amp;"Times New Roman,Regular"&amp;12CDM Plan Template&amp;R&amp;"Times New Roman,Regular"&amp;12&amp;A
Page &amp;P of &amp;N</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
  <sheetViews>
    <sheetView showGridLines="0" zoomScale="80" zoomScaleNormal="80" workbookViewId="0">
      <selection activeCell="C13" sqref="C13"/>
    </sheetView>
  </sheetViews>
  <sheetFormatPr defaultRowHeight="15"/>
  <cols>
    <col min="1" max="1" width="3.28515625" customWidth="1"/>
    <col min="2" max="2" width="62.85546875" customWidth="1"/>
    <col min="3" max="3" width="139.140625" customWidth="1"/>
  </cols>
  <sheetData>
    <row r="1" spans="1:6" ht="23.25">
      <c r="A1" s="80" t="s">
        <v>398</v>
      </c>
      <c r="B1" s="309" t="s">
        <v>360</v>
      </c>
      <c r="C1" s="309"/>
    </row>
    <row r="4" spans="1:6" ht="19.149999999999999" customHeight="1">
      <c r="B4" s="327" t="s">
        <v>361</v>
      </c>
      <c r="C4" s="328"/>
    </row>
    <row r="5" spans="1:6" ht="120.6" customHeight="1">
      <c r="B5" s="115" t="s">
        <v>394</v>
      </c>
      <c r="C5" s="160" t="s">
        <v>567</v>
      </c>
      <c r="D5" s="32"/>
      <c r="E5" s="7"/>
      <c r="F5" s="7"/>
    </row>
    <row r="6" spans="1:6" ht="128.44999999999999" customHeight="1">
      <c r="B6" s="116" t="s">
        <v>396</v>
      </c>
      <c r="C6" s="160" t="s">
        <v>568</v>
      </c>
      <c r="D6" s="32"/>
      <c r="E6" s="7"/>
      <c r="F6" s="7"/>
    </row>
    <row r="7" spans="1:6" ht="178.15" customHeight="1">
      <c r="B7" s="116" t="s">
        <v>397</v>
      </c>
      <c r="C7" s="160" t="s">
        <v>568</v>
      </c>
      <c r="D7" s="32"/>
      <c r="E7" s="7"/>
      <c r="F7" s="7"/>
    </row>
    <row r="8" spans="1:6" ht="144" customHeight="1">
      <c r="B8" s="116" t="s">
        <v>395</v>
      </c>
      <c r="C8" s="160" t="s">
        <v>569</v>
      </c>
    </row>
    <row r="9" spans="1:6" ht="138" customHeight="1">
      <c r="B9" s="116" t="s">
        <v>402</v>
      </c>
      <c r="C9" s="160" t="s">
        <v>570</v>
      </c>
    </row>
    <row r="10" spans="1:6" ht="114" customHeight="1">
      <c r="B10" s="116" t="s">
        <v>362</v>
      </c>
      <c r="C10" s="160" t="s">
        <v>566</v>
      </c>
    </row>
  </sheetData>
  <sheetProtection password="F265" sheet="1" objects="1" scenarios="1" formatRows="0"/>
  <dataConsolidate/>
  <mergeCells count="2">
    <mergeCell ref="B1:C1"/>
    <mergeCell ref="B4:C4"/>
  </mergeCells>
  <dataValidations xWindow="874" yWindow="474" count="5">
    <dataValidation allowBlank="1" showInputMessage="1" showErrorMessage="1" promptTitle="Note" prompt="Any other additional details to support the CDM Plan review process" sqref="C10"/>
    <dataValidation allowBlank="1" showInputMessage="1" showErrorMessage="1" promptTitle="Note" prompt="If applicable, provide any additional details on input assumptions (annual savings, load profiles, persistence, incremental costs), budget assumptions (admin costs, incentives, etc.) or estimated participation levels that may support the review process" sqref="C6"/>
    <dataValidation allowBlank="1" showInputMessage="1" showErrorMessage="1" promptTitle="Note" prompt="If applicable, provide any additional details on input assumptions (annual savings, load profiles, persistence, incremental costs), budget assumptions (admin costs, incentives, etc.) or estimated participation levels that may support the review process" sqref="C5 C7"/>
    <dataValidation allowBlank="1" showInputMessage="1" showErrorMessage="1" promptTitle="Key Activities for Consideration" prompt="If applicable, provide any additional details on forecasted savings from the 2011-2014/2015 CDM Framework which have in-service dates after Jan 1, 2015" sqref="C8"/>
    <dataValidation allowBlank="1" showInputMessage="1" showErrorMessage="1" promptTitle="Note" prompt="If applicable, provide any additional information on assumption related to budgets or costs for pay-for-performance programs." sqref="C9"/>
  </dataValidations>
  <printOptions horizontalCentered="1" verticalCentered="1"/>
  <pageMargins left="0.70866141732283505" right="0.70866141732283505" top="0.74803149606299202" bottom="0.74803149606299202" header="0.31496062992126" footer="0.31496062992126"/>
  <pageSetup paperSize="5" scale="58" orientation="landscape" r:id="rId1"/>
  <headerFooter>
    <oddHeader>&amp;L&amp;"Times New Roman,Regular"&amp;12Conservation First Framework LDC Tool Kit&amp;R&amp;"Times New Roman,Regular"&amp;12Final v2 - January 23, 2015</oddHeader>
    <oddFooter>&amp;L&amp;G&amp;C&amp;"Times New Roman,Regular"&amp;12CDM Plan Template&amp;R&amp;"Times New Roman,Regular"&amp;12&amp;A
Page &amp;P of &amp;N</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L153"/>
  <sheetViews>
    <sheetView showGridLines="0" topLeftCell="A7" zoomScaleNormal="100" workbookViewId="0">
      <selection activeCell="G10" sqref="G10"/>
    </sheetView>
  </sheetViews>
  <sheetFormatPr defaultRowHeight="15"/>
  <cols>
    <col min="2" max="2" width="45" customWidth="1"/>
    <col min="4" max="4" width="24.85546875" bestFit="1" customWidth="1"/>
  </cols>
  <sheetData>
    <row r="1" spans="1:11" ht="26.25">
      <c r="A1" s="52" t="s">
        <v>333</v>
      </c>
      <c r="B1" s="53"/>
    </row>
    <row r="2" spans="1:11">
      <c r="B2" s="1" t="s">
        <v>11</v>
      </c>
      <c r="D2" s="1" t="s">
        <v>20</v>
      </c>
      <c r="F2" s="1" t="s">
        <v>22</v>
      </c>
      <c r="K2" s="1" t="s">
        <v>36</v>
      </c>
    </row>
    <row r="3" spans="1:11">
      <c r="B3" s="2" t="s">
        <v>299</v>
      </c>
      <c r="D3" t="s">
        <v>296</v>
      </c>
      <c r="F3" t="s">
        <v>23</v>
      </c>
      <c r="K3" t="s">
        <v>257</v>
      </c>
    </row>
    <row r="4" spans="1:11">
      <c r="B4" s="2" t="s">
        <v>37</v>
      </c>
      <c r="D4" t="s">
        <v>297</v>
      </c>
      <c r="F4" t="s">
        <v>24</v>
      </c>
      <c r="K4" t="s">
        <v>120</v>
      </c>
    </row>
    <row r="5" spans="1:11">
      <c r="B5" s="2" t="s">
        <v>38</v>
      </c>
      <c r="F5" t="s">
        <v>298</v>
      </c>
      <c r="K5" t="s">
        <v>32</v>
      </c>
    </row>
    <row r="6" spans="1:11">
      <c r="B6" s="2" t="s">
        <v>39</v>
      </c>
      <c r="K6" t="s">
        <v>121</v>
      </c>
    </row>
    <row r="7" spans="1:11">
      <c r="B7" s="2" t="s">
        <v>40</v>
      </c>
      <c r="K7" t="s">
        <v>122</v>
      </c>
    </row>
    <row r="8" spans="1:11">
      <c r="B8" s="2" t="s">
        <v>41</v>
      </c>
      <c r="K8" t="s">
        <v>124</v>
      </c>
    </row>
    <row r="9" spans="1:11">
      <c r="B9" s="2" t="s">
        <v>42</v>
      </c>
      <c r="D9" s="1" t="s">
        <v>25</v>
      </c>
      <c r="G9" s="1" t="s">
        <v>510</v>
      </c>
      <c r="K9" t="s">
        <v>123</v>
      </c>
    </row>
    <row r="10" spans="1:11">
      <c r="B10" s="2" t="s">
        <v>43</v>
      </c>
      <c r="D10" t="s">
        <v>16</v>
      </c>
      <c r="G10" s="11" t="s">
        <v>114</v>
      </c>
      <c r="K10" s="8" t="s">
        <v>128</v>
      </c>
    </row>
    <row r="11" spans="1:11">
      <c r="B11" s="2" t="s">
        <v>44</v>
      </c>
      <c r="D11" t="s">
        <v>15</v>
      </c>
      <c r="G11" s="11" t="s">
        <v>115</v>
      </c>
    </row>
    <row r="12" spans="1:11">
      <c r="B12" s="2" t="s">
        <v>45</v>
      </c>
      <c r="D12" t="s">
        <v>17</v>
      </c>
      <c r="G12" s="11" t="s">
        <v>116</v>
      </c>
    </row>
    <row r="13" spans="1:11">
      <c r="B13" s="2" t="s">
        <v>46</v>
      </c>
      <c r="D13" t="s">
        <v>26</v>
      </c>
      <c r="G13" s="11" t="s">
        <v>125</v>
      </c>
    </row>
    <row r="14" spans="1:11">
      <c r="B14" s="2" t="s">
        <v>47</v>
      </c>
      <c r="D14" t="s">
        <v>18</v>
      </c>
      <c r="G14" s="11" t="s">
        <v>126</v>
      </c>
    </row>
    <row r="15" spans="1:11">
      <c r="B15" s="2" t="s">
        <v>48</v>
      </c>
      <c r="D15" t="s">
        <v>12</v>
      </c>
      <c r="G15" s="8" t="s">
        <v>112</v>
      </c>
    </row>
    <row r="16" spans="1:11">
      <c r="B16" s="2" t="s">
        <v>49</v>
      </c>
      <c r="D16" t="s">
        <v>27</v>
      </c>
    </row>
    <row r="17" spans="2:12">
      <c r="B17" s="2" t="s">
        <v>50</v>
      </c>
      <c r="D17" s="8" t="s">
        <v>112</v>
      </c>
    </row>
    <row r="18" spans="2:12">
      <c r="B18" s="2" t="s">
        <v>51</v>
      </c>
    </row>
    <row r="19" spans="2:12">
      <c r="B19" s="2" t="s">
        <v>52</v>
      </c>
      <c r="D19" s="1" t="s">
        <v>30</v>
      </c>
      <c r="G19" s="1" t="s">
        <v>33</v>
      </c>
      <c r="L19" s="10" t="s">
        <v>259</v>
      </c>
    </row>
    <row r="20" spans="2:12">
      <c r="B20" s="2" t="s">
        <v>53</v>
      </c>
      <c r="D20" t="s">
        <v>31</v>
      </c>
      <c r="G20" t="s">
        <v>34</v>
      </c>
      <c r="L20" s="11" t="s">
        <v>270</v>
      </c>
    </row>
    <row r="21" spans="2:12">
      <c r="B21" s="2" t="s">
        <v>54</v>
      </c>
      <c r="D21" t="s">
        <v>32</v>
      </c>
      <c r="G21" t="s">
        <v>129</v>
      </c>
      <c r="L21" s="11" t="s">
        <v>269</v>
      </c>
    </row>
    <row r="22" spans="2:12">
      <c r="B22" s="2" t="s">
        <v>55</v>
      </c>
      <c r="D22" t="s">
        <v>118</v>
      </c>
      <c r="G22" t="s">
        <v>255</v>
      </c>
      <c r="L22" s="11" t="s">
        <v>263</v>
      </c>
    </row>
    <row r="23" spans="2:12">
      <c r="B23" s="2" t="s">
        <v>56</v>
      </c>
      <c r="D23" t="s">
        <v>119</v>
      </c>
      <c r="G23" t="s">
        <v>130</v>
      </c>
      <c r="L23" s="11" t="s">
        <v>262</v>
      </c>
    </row>
    <row r="24" spans="2:12">
      <c r="B24" s="2" t="s">
        <v>57</v>
      </c>
      <c r="D24" t="s">
        <v>113</v>
      </c>
      <c r="G24" t="s">
        <v>131</v>
      </c>
      <c r="L24" s="11" t="s">
        <v>265</v>
      </c>
    </row>
    <row r="25" spans="2:12">
      <c r="B25" s="2" t="s">
        <v>58</v>
      </c>
      <c r="D25" t="s">
        <v>117</v>
      </c>
      <c r="G25" t="s">
        <v>256</v>
      </c>
      <c r="L25" s="11" t="s">
        <v>268</v>
      </c>
    </row>
    <row r="26" spans="2:12">
      <c r="B26" s="2" t="s">
        <v>59</v>
      </c>
      <c r="D26" t="s">
        <v>127</v>
      </c>
      <c r="G26" s="8" t="s">
        <v>112</v>
      </c>
      <c r="L26" s="11" t="s">
        <v>271</v>
      </c>
    </row>
    <row r="27" spans="2:12">
      <c r="B27" s="2" t="s">
        <v>60</v>
      </c>
      <c r="L27" s="11" t="s">
        <v>266</v>
      </c>
    </row>
    <row r="28" spans="2:12">
      <c r="B28" s="2" t="s">
        <v>61</v>
      </c>
      <c r="L28" s="11" t="s">
        <v>295</v>
      </c>
    </row>
    <row r="29" spans="2:12">
      <c r="B29" s="2" t="s">
        <v>62</v>
      </c>
      <c r="L29" s="11" t="s">
        <v>261</v>
      </c>
    </row>
    <row r="30" spans="2:12">
      <c r="B30" s="2" t="s">
        <v>63</v>
      </c>
      <c r="L30" s="11" t="s">
        <v>272</v>
      </c>
    </row>
    <row r="31" spans="2:12">
      <c r="B31" s="2" t="s">
        <v>64</v>
      </c>
      <c r="L31" s="11" t="s">
        <v>267</v>
      </c>
    </row>
    <row r="32" spans="2:12">
      <c r="B32" s="2" t="s">
        <v>65</v>
      </c>
      <c r="D32" s="1" t="s">
        <v>29</v>
      </c>
      <c r="H32" s="10" t="s">
        <v>28</v>
      </c>
      <c r="L32" s="11" t="s">
        <v>260</v>
      </c>
    </row>
    <row r="33" spans="2:12">
      <c r="B33" s="2" t="s">
        <v>66</v>
      </c>
      <c r="D33" t="s">
        <v>133</v>
      </c>
      <c r="H33" s="11" t="s">
        <v>282</v>
      </c>
      <c r="L33" s="11" t="s">
        <v>447</v>
      </c>
    </row>
    <row r="34" spans="2:12">
      <c r="B34" s="2" t="s">
        <v>67</v>
      </c>
      <c r="D34" t="s">
        <v>134</v>
      </c>
      <c r="H34" s="11" t="s">
        <v>275</v>
      </c>
      <c r="L34" s="11" t="s">
        <v>446</v>
      </c>
    </row>
    <row r="35" spans="2:12">
      <c r="B35" s="2" t="s">
        <v>68</v>
      </c>
      <c r="D35" t="s">
        <v>135</v>
      </c>
      <c r="H35" s="11" t="s">
        <v>273</v>
      </c>
      <c r="L35" s="11" t="s">
        <v>327</v>
      </c>
    </row>
    <row r="36" spans="2:12">
      <c r="B36" s="2" t="s">
        <v>69</v>
      </c>
      <c r="D36" t="s">
        <v>136</v>
      </c>
      <c r="H36" s="11" t="s">
        <v>276</v>
      </c>
      <c r="L36" s="11" t="s">
        <v>328</v>
      </c>
    </row>
    <row r="37" spans="2:12">
      <c r="B37" s="2" t="s">
        <v>70</v>
      </c>
      <c r="D37" t="s">
        <v>137</v>
      </c>
      <c r="H37" s="11" t="s">
        <v>279</v>
      </c>
      <c r="L37" s="11" t="s">
        <v>329</v>
      </c>
    </row>
    <row r="38" spans="2:12">
      <c r="B38" s="2" t="s">
        <v>71</v>
      </c>
      <c r="D38" t="s">
        <v>138</v>
      </c>
      <c r="H38" s="11" t="s">
        <v>283</v>
      </c>
    </row>
    <row r="39" spans="2:12">
      <c r="B39" s="2" t="s">
        <v>72</v>
      </c>
      <c r="D39" t="s">
        <v>139</v>
      </c>
      <c r="H39" s="11" t="s">
        <v>284</v>
      </c>
    </row>
    <row r="40" spans="2:12">
      <c r="B40" s="2" t="s">
        <v>73</v>
      </c>
      <c r="D40" t="s">
        <v>140</v>
      </c>
      <c r="H40" s="11" t="s">
        <v>286</v>
      </c>
    </row>
    <row r="41" spans="2:12">
      <c r="B41" s="2" t="s">
        <v>74</v>
      </c>
      <c r="D41" t="s">
        <v>141</v>
      </c>
      <c r="H41" s="11" t="s">
        <v>287</v>
      </c>
    </row>
    <row r="42" spans="2:12">
      <c r="B42" s="2" t="s">
        <v>75</v>
      </c>
      <c r="D42" t="s">
        <v>142</v>
      </c>
      <c r="H42" s="11" t="s">
        <v>285</v>
      </c>
    </row>
    <row r="43" spans="2:12">
      <c r="B43" s="2" t="s">
        <v>76</v>
      </c>
      <c r="D43" t="s">
        <v>143</v>
      </c>
      <c r="H43" s="11" t="s">
        <v>288</v>
      </c>
    </row>
    <row r="44" spans="2:12">
      <c r="B44" s="2" t="s">
        <v>77</v>
      </c>
      <c r="D44" t="s">
        <v>144</v>
      </c>
      <c r="H44" s="11" t="s">
        <v>280</v>
      </c>
    </row>
    <row r="45" spans="2:12">
      <c r="B45" s="2" t="s">
        <v>78</v>
      </c>
      <c r="D45" t="s">
        <v>145</v>
      </c>
      <c r="H45" s="11" t="s">
        <v>281</v>
      </c>
    </row>
    <row r="46" spans="2:12">
      <c r="B46" s="2" t="s">
        <v>79</v>
      </c>
      <c r="D46" t="s">
        <v>146</v>
      </c>
      <c r="H46" s="11" t="s">
        <v>274</v>
      </c>
    </row>
    <row r="47" spans="2:12">
      <c r="B47" s="2" t="s">
        <v>80</v>
      </c>
      <c r="D47" t="s">
        <v>147</v>
      </c>
      <c r="H47" s="11" t="s">
        <v>277</v>
      </c>
    </row>
    <row r="48" spans="2:12">
      <c r="B48" s="2" t="s">
        <v>81</v>
      </c>
      <c r="D48" t="s">
        <v>148</v>
      </c>
      <c r="H48" s="11" t="s">
        <v>278</v>
      </c>
    </row>
    <row r="49" spans="2:8">
      <c r="B49" s="2" t="s">
        <v>82</v>
      </c>
      <c r="D49" t="s">
        <v>149</v>
      </c>
      <c r="H49" s="11" t="s">
        <v>289</v>
      </c>
    </row>
    <row r="50" spans="2:8">
      <c r="B50" s="2" t="s">
        <v>83</v>
      </c>
      <c r="D50" t="s">
        <v>150</v>
      </c>
      <c r="H50" s="11" t="s">
        <v>290</v>
      </c>
    </row>
    <row r="51" spans="2:8">
      <c r="B51" s="2" t="s">
        <v>84</v>
      </c>
      <c r="D51" t="s">
        <v>151</v>
      </c>
      <c r="H51" s="11" t="s">
        <v>294</v>
      </c>
    </row>
    <row r="52" spans="2:8">
      <c r="B52" s="2" t="s">
        <v>85</v>
      </c>
      <c r="D52" t="s">
        <v>152</v>
      </c>
      <c r="H52" s="11" t="s">
        <v>291</v>
      </c>
    </row>
    <row r="53" spans="2:8">
      <c r="B53" s="2" t="s">
        <v>86</v>
      </c>
      <c r="D53" t="s">
        <v>153</v>
      </c>
      <c r="H53" s="11" t="s">
        <v>293</v>
      </c>
    </row>
    <row r="54" spans="2:8">
      <c r="B54" s="2" t="s">
        <v>87</v>
      </c>
      <c r="D54" t="s">
        <v>154</v>
      </c>
      <c r="H54" s="11" t="s">
        <v>292</v>
      </c>
    </row>
    <row r="55" spans="2:8">
      <c r="B55" s="2" t="s">
        <v>88</v>
      </c>
      <c r="D55" t="s">
        <v>155</v>
      </c>
    </row>
    <row r="56" spans="2:8">
      <c r="B56" s="2" t="s">
        <v>89</v>
      </c>
      <c r="D56" t="s">
        <v>156</v>
      </c>
    </row>
    <row r="57" spans="2:8">
      <c r="B57" s="2" t="s">
        <v>90</v>
      </c>
      <c r="D57" t="s">
        <v>157</v>
      </c>
    </row>
    <row r="58" spans="2:8">
      <c r="B58" s="2" t="s">
        <v>91</v>
      </c>
      <c r="D58" t="s">
        <v>158</v>
      </c>
    </row>
    <row r="59" spans="2:8">
      <c r="B59" s="2" t="s">
        <v>92</v>
      </c>
      <c r="D59" t="s">
        <v>159</v>
      </c>
    </row>
    <row r="60" spans="2:8">
      <c r="B60" s="2" t="s">
        <v>93</v>
      </c>
      <c r="D60" t="s">
        <v>160</v>
      </c>
    </row>
    <row r="61" spans="2:8">
      <c r="B61" s="2" t="s">
        <v>94</v>
      </c>
      <c r="D61" t="s">
        <v>161</v>
      </c>
    </row>
    <row r="62" spans="2:8">
      <c r="B62" s="2" t="s">
        <v>95</v>
      </c>
      <c r="D62" t="s">
        <v>162</v>
      </c>
    </row>
    <row r="63" spans="2:8">
      <c r="B63" s="2" t="s">
        <v>96</v>
      </c>
      <c r="D63" t="s">
        <v>163</v>
      </c>
    </row>
    <row r="64" spans="2:8">
      <c r="B64" s="2" t="s">
        <v>97</v>
      </c>
      <c r="D64" t="s">
        <v>164</v>
      </c>
    </row>
    <row r="65" spans="2:4">
      <c r="B65" s="2" t="s">
        <v>98</v>
      </c>
      <c r="D65" t="s">
        <v>165</v>
      </c>
    </row>
    <row r="66" spans="2:4">
      <c r="B66" s="2" t="s">
        <v>99</v>
      </c>
      <c r="D66" t="s">
        <v>166</v>
      </c>
    </row>
    <row r="67" spans="2:4">
      <c r="B67" s="2" t="s">
        <v>100</v>
      </c>
      <c r="D67" t="s">
        <v>167</v>
      </c>
    </row>
    <row r="68" spans="2:4">
      <c r="B68" s="2" t="s">
        <v>101</v>
      </c>
      <c r="D68" t="s">
        <v>168</v>
      </c>
    </row>
    <row r="69" spans="2:4">
      <c r="B69" s="2" t="s">
        <v>102</v>
      </c>
      <c r="D69" t="s">
        <v>169</v>
      </c>
    </row>
    <row r="70" spans="2:4">
      <c r="B70" s="2" t="s">
        <v>103</v>
      </c>
      <c r="D70" t="s">
        <v>170</v>
      </c>
    </row>
    <row r="71" spans="2:4">
      <c r="B71" s="2" t="s">
        <v>104</v>
      </c>
      <c r="D71" t="s">
        <v>171</v>
      </c>
    </row>
    <row r="72" spans="2:4">
      <c r="B72" s="2" t="s">
        <v>105</v>
      </c>
      <c r="D72" t="s">
        <v>172</v>
      </c>
    </row>
    <row r="73" spans="2:4">
      <c r="B73" s="2" t="s">
        <v>106</v>
      </c>
      <c r="D73" t="s">
        <v>173</v>
      </c>
    </row>
    <row r="74" spans="2:4">
      <c r="B74" s="2" t="s">
        <v>107</v>
      </c>
      <c r="D74" t="s">
        <v>174</v>
      </c>
    </row>
    <row r="75" spans="2:4">
      <c r="B75" s="2" t="s">
        <v>108</v>
      </c>
      <c r="D75" t="s">
        <v>175</v>
      </c>
    </row>
    <row r="76" spans="2:4">
      <c r="B76" s="2" t="s">
        <v>109</v>
      </c>
      <c r="D76" t="s">
        <v>176</v>
      </c>
    </row>
    <row r="77" spans="2:4">
      <c r="B77" s="2" t="s">
        <v>110</v>
      </c>
      <c r="D77" t="s">
        <v>177</v>
      </c>
    </row>
    <row r="78" spans="2:4">
      <c r="B78" s="2" t="s">
        <v>111</v>
      </c>
      <c r="D78" t="s">
        <v>178</v>
      </c>
    </row>
    <row r="79" spans="2:4">
      <c r="B79" s="2" t="s">
        <v>112</v>
      </c>
      <c r="D79" t="s">
        <v>179</v>
      </c>
    </row>
    <row r="80" spans="2:4">
      <c r="D80" t="s">
        <v>180</v>
      </c>
    </row>
    <row r="81" spans="4:4">
      <c r="D81" t="s">
        <v>181</v>
      </c>
    </row>
    <row r="82" spans="4:4">
      <c r="D82" t="s">
        <v>182</v>
      </c>
    </row>
    <row r="83" spans="4:4">
      <c r="D83" t="s">
        <v>183</v>
      </c>
    </row>
    <row r="84" spans="4:4">
      <c r="D84" t="s">
        <v>184</v>
      </c>
    </row>
    <row r="85" spans="4:4">
      <c r="D85" t="s">
        <v>185</v>
      </c>
    </row>
    <row r="86" spans="4:4">
      <c r="D86" t="s">
        <v>186</v>
      </c>
    </row>
    <row r="87" spans="4:4">
      <c r="D87" t="s">
        <v>187</v>
      </c>
    </row>
    <row r="88" spans="4:4">
      <c r="D88" t="s">
        <v>188</v>
      </c>
    </row>
    <row r="89" spans="4:4">
      <c r="D89" t="s">
        <v>189</v>
      </c>
    </row>
    <row r="90" spans="4:4">
      <c r="D90" t="s">
        <v>190</v>
      </c>
    </row>
    <row r="91" spans="4:4">
      <c r="D91" t="s">
        <v>191</v>
      </c>
    </row>
    <row r="92" spans="4:4">
      <c r="D92" t="s">
        <v>192</v>
      </c>
    </row>
    <row r="93" spans="4:4">
      <c r="D93" t="s">
        <v>193</v>
      </c>
    </row>
    <row r="94" spans="4:4">
      <c r="D94" t="s">
        <v>194</v>
      </c>
    </row>
    <row r="95" spans="4:4">
      <c r="D95" t="s">
        <v>195</v>
      </c>
    </row>
    <row r="96" spans="4:4">
      <c r="D96" t="s">
        <v>196</v>
      </c>
    </row>
    <row r="97" spans="4:4">
      <c r="D97" t="s">
        <v>197</v>
      </c>
    </row>
    <row r="98" spans="4:4">
      <c r="D98" t="s">
        <v>198</v>
      </c>
    </row>
    <row r="99" spans="4:4">
      <c r="D99" t="s">
        <v>199</v>
      </c>
    </row>
    <row r="100" spans="4:4">
      <c r="D100" t="s">
        <v>200</v>
      </c>
    </row>
    <row r="101" spans="4:4">
      <c r="D101" t="s">
        <v>201</v>
      </c>
    </row>
    <row r="102" spans="4:4">
      <c r="D102" t="s">
        <v>202</v>
      </c>
    </row>
    <row r="103" spans="4:4">
      <c r="D103" t="s">
        <v>203</v>
      </c>
    </row>
    <row r="104" spans="4:4">
      <c r="D104" t="s">
        <v>204</v>
      </c>
    </row>
    <row r="105" spans="4:4">
      <c r="D105" t="s">
        <v>205</v>
      </c>
    </row>
    <row r="106" spans="4:4">
      <c r="D106" t="s">
        <v>206</v>
      </c>
    </row>
    <row r="107" spans="4:4">
      <c r="D107" t="s">
        <v>207</v>
      </c>
    </row>
    <row r="108" spans="4:4">
      <c r="D108" t="s">
        <v>208</v>
      </c>
    </row>
    <row r="109" spans="4:4">
      <c r="D109" t="s">
        <v>209</v>
      </c>
    </row>
    <row r="110" spans="4:4">
      <c r="D110" t="s">
        <v>210</v>
      </c>
    </row>
    <row r="111" spans="4:4">
      <c r="D111" t="s">
        <v>211</v>
      </c>
    </row>
    <row r="112" spans="4:4">
      <c r="D112" t="s">
        <v>212</v>
      </c>
    </row>
    <row r="113" spans="4:4">
      <c r="D113" t="s">
        <v>213</v>
      </c>
    </row>
    <row r="114" spans="4:4">
      <c r="D114" t="s">
        <v>214</v>
      </c>
    </row>
    <row r="115" spans="4:4">
      <c r="D115" t="s">
        <v>215</v>
      </c>
    </row>
    <row r="116" spans="4:4">
      <c r="D116" t="s">
        <v>216</v>
      </c>
    </row>
    <row r="117" spans="4:4">
      <c r="D117" t="s">
        <v>217</v>
      </c>
    </row>
    <row r="118" spans="4:4">
      <c r="D118" t="s">
        <v>218</v>
      </c>
    </row>
    <row r="119" spans="4:4">
      <c r="D119" t="s">
        <v>219</v>
      </c>
    </row>
    <row r="120" spans="4:4">
      <c r="D120" t="s">
        <v>220</v>
      </c>
    </row>
    <row r="121" spans="4:4">
      <c r="D121" t="s">
        <v>221</v>
      </c>
    </row>
    <row r="122" spans="4:4">
      <c r="D122" t="s">
        <v>222</v>
      </c>
    </row>
    <row r="123" spans="4:4">
      <c r="D123" t="s">
        <v>223</v>
      </c>
    </row>
    <row r="124" spans="4:4">
      <c r="D124" t="s">
        <v>224</v>
      </c>
    </row>
    <row r="125" spans="4:4">
      <c r="D125" t="s">
        <v>225</v>
      </c>
    </row>
    <row r="126" spans="4:4">
      <c r="D126" t="s">
        <v>226</v>
      </c>
    </row>
    <row r="127" spans="4:4">
      <c r="D127" t="s">
        <v>227</v>
      </c>
    </row>
    <row r="128" spans="4:4">
      <c r="D128" t="s">
        <v>228</v>
      </c>
    </row>
    <row r="129" spans="4:4">
      <c r="D129" t="s">
        <v>229</v>
      </c>
    </row>
    <row r="130" spans="4:4">
      <c r="D130" t="s">
        <v>230</v>
      </c>
    </row>
    <row r="131" spans="4:4">
      <c r="D131" t="s">
        <v>231</v>
      </c>
    </row>
    <row r="132" spans="4:4">
      <c r="D132" t="s">
        <v>232</v>
      </c>
    </row>
    <row r="133" spans="4:4">
      <c r="D133" t="s">
        <v>233</v>
      </c>
    </row>
    <row r="134" spans="4:4">
      <c r="D134" t="s">
        <v>234</v>
      </c>
    </row>
    <row r="135" spans="4:4">
      <c r="D135" t="s">
        <v>235</v>
      </c>
    </row>
    <row r="136" spans="4:4">
      <c r="D136" t="s">
        <v>236</v>
      </c>
    </row>
    <row r="137" spans="4:4">
      <c r="D137" t="s">
        <v>237</v>
      </c>
    </row>
    <row r="138" spans="4:4">
      <c r="D138" t="s">
        <v>238</v>
      </c>
    </row>
    <row r="139" spans="4:4">
      <c r="D139" t="s">
        <v>239</v>
      </c>
    </row>
    <row r="140" spans="4:4">
      <c r="D140" t="s">
        <v>240</v>
      </c>
    </row>
    <row r="141" spans="4:4">
      <c r="D141" t="s">
        <v>241</v>
      </c>
    </row>
    <row r="142" spans="4:4">
      <c r="D142" t="s">
        <v>242</v>
      </c>
    </row>
    <row r="143" spans="4:4">
      <c r="D143" t="s">
        <v>243</v>
      </c>
    </row>
    <row r="144" spans="4:4">
      <c r="D144" t="s">
        <v>244</v>
      </c>
    </row>
    <row r="145" spans="4:4">
      <c r="D145" t="s">
        <v>245</v>
      </c>
    </row>
    <row r="146" spans="4:4">
      <c r="D146" t="s">
        <v>246</v>
      </c>
    </row>
    <row r="147" spans="4:4">
      <c r="D147" t="s">
        <v>247</v>
      </c>
    </row>
    <row r="148" spans="4:4">
      <c r="D148" t="s">
        <v>248</v>
      </c>
    </row>
    <row r="149" spans="4:4">
      <c r="D149" t="s">
        <v>249</v>
      </c>
    </row>
    <row r="150" spans="4:4">
      <c r="D150" t="s">
        <v>250</v>
      </c>
    </row>
    <row r="151" spans="4:4">
      <c r="D151" t="s">
        <v>251</v>
      </c>
    </row>
    <row r="152" spans="4:4">
      <c r="D152" t="s">
        <v>252</v>
      </c>
    </row>
    <row r="153" spans="4:4">
      <c r="D153" t="s">
        <v>112</v>
      </c>
    </row>
  </sheetData>
  <sortState ref="L20:L33">
    <sortCondition ref="L20:L33"/>
  </sortState>
  <pageMargins left="0.70866141732283505" right="0.70866141732283505" top="0.74803149606299202" bottom="0.74803149606299202" header="0.31496062992126" footer="0.31496062992126"/>
  <pageSetup paperSize="5" scale="22" orientation="landscape" r:id="rId1"/>
  <headerFooter scaleWithDoc="0">
    <oddHeader>&amp;L&amp;"Times New Roman,Regular"&amp;12Conservation First Framework LDC Tool Kit&amp;R&amp;"Times New Roman,Regular"&amp;12Draft v1 - July 31, 2014</oddHeader>
    <oddFooter>&amp;L&amp;G&amp;C&amp;"Times New Roman,Regular"&amp;12CDM Plan Template&amp;R&amp;"Times New Roman,Regular"&amp;12&amp;A
Page &amp;P of &amp;N</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21" sqref="F21"/>
    </sheetView>
  </sheetViews>
  <sheetFormatPr defaultRowHeight="15"/>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E43"/>
  <sheetViews>
    <sheetView zoomScale="70" zoomScaleNormal="70" workbookViewId="0">
      <selection activeCell="A2" sqref="A2"/>
    </sheetView>
  </sheetViews>
  <sheetFormatPr defaultRowHeight="15"/>
  <cols>
    <col min="1" max="1" width="8" customWidth="1"/>
    <col min="2" max="2" width="12" customWidth="1"/>
    <col min="3" max="3" width="35.140625" customWidth="1"/>
    <col min="4" max="4" width="67.5703125" customWidth="1"/>
    <col min="5" max="5" width="104.85546875" hidden="1" customWidth="1"/>
  </cols>
  <sheetData>
    <row r="1" spans="1:5" ht="18.75">
      <c r="A1" s="132" t="s">
        <v>521</v>
      </c>
      <c r="B1" s="132"/>
    </row>
    <row r="3" spans="1:5" ht="30">
      <c r="A3" s="138" t="s">
        <v>470</v>
      </c>
      <c r="B3" s="138" t="s">
        <v>511</v>
      </c>
      <c r="C3" s="129" t="s">
        <v>471</v>
      </c>
      <c r="D3" s="129" t="s">
        <v>493</v>
      </c>
      <c r="E3" s="129" t="s">
        <v>472</v>
      </c>
    </row>
    <row r="4" spans="1:5">
      <c r="A4" s="332">
        <v>2</v>
      </c>
      <c r="B4" s="335">
        <v>42024</v>
      </c>
      <c r="C4" s="329" t="s">
        <v>473</v>
      </c>
      <c r="D4" s="130" t="s">
        <v>475</v>
      </c>
      <c r="E4" s="130" t="s">
        <v>474</v>
      </c>
    </row>
    <row r="5" spans="1:5" ht="30">
      <c r="A5" s="333"/>
      <c r="B5" s="333"/>
      <c r="C5" s="330"/>
      <c r="D5" s="130" t="s">
        <v>476</v>
      </c>
      <c r="E5" s="130" t="s">
        <v>512</v>
      </c>
    </row>
    <row r="6" spans="1:5" ht="60">
      <c r="A6" s="333"/>
      <c r="B6" s="333"/>
      <c r="C6" s="330"/>
      <c r="D6" s="130" t="s">
        <v>483</v>
      </c>
      <c r="E6" s="130" t="s">
        <v>490</v>
      </c>
    </row>
    <row r="7" spans="1:5">
      <c r="A7" s="333"/>
      <c r="B7" s="333"/>
      <c r="C7" s="330"/>
      <c r="D7" s="130" t="s">
        <v>505</v>
      </c>
      <c r="E7" s="130" t="s">
        <v>507</v>
      </c>
    </row>
    <row r="8" spans="1:5">
      <c r="A8" s="333"/>
      <c r="B8" s="333"/>
      <c r="C8" s="331"/>
      <c r="D8" s="130" t="s">
        <v>478</v>
      </c>
      <c r="E8" s="130" t="s">
        <v>489</v>
      </c>
    </row>
    <row r="9" spans="1:5" ht="30">
      <c r="A9" s="333"/>
      <c r="B9" s="333"/>
      <c r="C9" s="130" t="s">
        <v>484</v>
      </c>
      <c r="D9" s="130" t="s">
        <v>483</v>
      </c>
      <c r="E9" s="130" t="s">
        <v>485</v>
      </c>
    </row>
    <row r="10" spans="1:5" ht="30">
      <c r="A10" s="333"/>
      <c r="B10" s="333"/>
      <c r="C10" s="329" t="s">
        <v>515</v>
      </c>
      <c r="D10" s="130" t="s">
        <v>477</v>
      </c>
      <c r="E10" s="131" t="s">
        <v>479</v>
      </c>
    </row>
    <row r="11" spans="1:5" ht="30">
      <c r="A11" s="333"/>
      <c r="B11" s="333"/>
      <c r="C11" s="330"/>
      <c r="D11" s="130" t="s">
        <v>478</v>
      </c>
      <c r="E11" s="130" t="s">
        <v>513</v>
      </c>
    </row>
    <row r="12" spans="1:5">
      <c r="A12" s="333"/>
      <c r="B12" s="333"/>
      <c r="C12" s="330"/>
      <c r="D12" s="130" t="s">
        <v>482</v>
      </c>
      <c r="E12" s="130" t="s">
        <v>514</v>
      </c>
    </row>
    <row r="13" spans="1:5" ht="30">
      <c r="A13" s="333"/>
      <c r="B13" s="333"/>
      <c r="C13" s="330"/>
      <c r="D13" s="130" t="s">
        <v>483</v>
      </c>
      <c r="E13" s="130" t="s">
        <v>487</v>
      </c>
    </row>
    <row r="14" spans="1:5" ht="45">
      <c r="A14" s="333"/>
      <c r="B14" s="333"/>
      <c r="C14" s="330"/>
      <c r="D14" s="130" t="s">
        <v>488</v>
      </c>
      <c r="E14" s="130" t="s">
        <v>516</v>
      </c>
    </row>
    <row r="15" spans="1:5">
      <c r="A15" s="333"/>
      <c r="B15" s="333"/>
      <c r="C15" s="330"/>
      <c r="D15" s="130" t="s">
        <v>505</v>
      </c>
      <c r="E15" s="130" t="s">
        <v>506</v>
      </c>
    </row>
    <row r="16" spans="1:5" ht="45">
      <c r="A16" s="333"/>
      <c r="B16" s="333"/>
      <c r="C16" s="331"/>
      <c r="D16" s="130" t="s">
        <v>491</v>
      </c>
      <c r="E16" s="130" t="s">
        <v>492</v>
      </c>
    </row>
    <row r="17" spans="1:5" ht="45">
      <c r="A17" s="333"/>
      <c r="B17" s="333"/>
      <c r="C17" s="329" t="s">
        <v>517</v>
      </c>
      <c r="D17" s="130" t="s">
        <v>519</v>
      </c>
      <c r="E17" s="131" t="s">
        <v>518</v>
      </c>
    </row>
    <row r="18" spans="1:5" ht="30">
      <c r="A18" s="333"/>
      <c r="B18" s="333"/>
      <c r="C18" s="331"/>
      <c r="D18" s="130" t="s">
        <v>483</v>
      </c>
      <c r="E18" s="130" t="s">
        <v>486</v>
      </c>
    </row>
    <row r="19" spans="1:5">
      <c r="A19" s="334"/>
      <c r="B19" s="334"/>
      <c r="C19" s="130" t="s">
        <v>480</v>
      </c>
      <c r="D19" s="130" t="s">
        <v>481</v>
      </c>
      <c r="E19" s="130" t="s">
        <v>520</v>
      </c>
    </row>
    <row r="20" spans="1:5">
      <c r="A20" s="126"/>
      <c r="B20" s="126"/>
      <c r="C20" s="126"/>
      <c r="D20" s="126"/>
      <c r="E20" s="126"/>
    </row>
    <row r="21" spans="1:5">
      <c r="A21" s="126"/>
      <c r="B21" s="126"/>
      <c r="C21" s="126"/>
      <c r="D21" s="126"/>
      <c r="E21" s="126"/>
    </row>
    <row r="22" spans="1:5">
      <c r="A22" s="126"/>
      <c r="B22" s="126"/>
      <c r="C22" s="126"/>
      <c r="D22" s="126"/>
      <c r="E22" s="126"/>
    </row>
    <row r="23" spans="1:5">
      <c r="A23" s="126"/>
      <c r="B23" s="126"/>
      <c r="D23" s="126"/>
      <c r="E23" s="128"/>
    </row>
    <row r="24" spans="1:5">
      <c r="A24" s="126"/>
      <c r="B24" s="126"/>
      <c r="D24" s="126"/>
      <c r="E24" s="126"/>
    </row>
    <row r="25" spans="1:5">
      <c r="A25" s="126"/>
      <c r="B25" s="126"/>
      <c r="C25" s="126"/>
      <c r="D25" s="126"/>
      <c r="E25" s="126"/>
    </row>
    <row r="26" spans="1:5">
      <c r="A26" s="126"/>
      <c r="B26" s="126"/>
      <c r="C26" s="126"/>
      <c r="D26" s="126"/>
      <c r="E26" s="128"/>
    </row>
    <row r="27" spans="1:5">
      <c r="A27" s="126"/>
      <c r="B27" s="126"/>
      <c r="C27" s="126"/>
      <c r="D27" s="126"/>
      <c r="E27" s="127"/>
    </row>
    <row r="28" spans="1:5">
      <c r="A28" s="126"/>
      <c r="B28" s="126"/>
    </row>
    <row r="29" spans="1:5">
      <c r="A29" s="126"/>
      <c r="B29" s="126"/>
      <c r="C29" s="126"/>
      <c r="D29" s="126"/>
      <c r="E29" s="126"/>
    </row>
    <row r="30" spans="1:5">
      <c r="A30" s="126"/>
      <c r="B30" s="126"/>
      <c r="C30" s="126"/>
      <c r="D30" s="126"/>
      <c r="E30" s="126"/>
    </row>
    <row r="31" spans="1:5">
      <c r="A31" s="126"/>
      <c r="B31" s="126"/>
      <c r="C31" s="126"/>
      <c r="D31" s="126"/>
      <c r="E31" s="126"/>
    </row>
    <row r="32" spans="1:5">
      <c r="A32" s="126"/>
      <c r="B32" s="126"/>
      <c r="C32" s="126"/>
      <c r="D32" s="126"/>
      <c r="E32" s="126"/>
    </row>
    <row r="33" spans="1:5">
      <c r="A33" s="126"/>
      <c r="B33" s="126"/>
      <c r="C33" s="126"/>
      <c r="D33" s="126"/>
      <c r="E33" s="126"/>
    </row>
    <row r="34" spans="1:5">
      <c r="A34" s="126"/>
      <c r="B34" s="126"/>
      <c r="C34" s="126"/>
      <c r="D34" s="126"/>
      <c r="E34" s="126"/>
    </row>
    <row r="35" spans="1:5">
      <c r="A35" s="126"/>
      <c r="B35" s="126"/>
      <c r="C35" s="126"/>
      <c r="D35" s="126"/>
      <c r="E35" s="126"/>
    </row>
    <row r="36" spans="1:5">
      <c r="A36" s="126"/>
      <c r="B36" s="126"/>
      <c r="C36" s="126"/>
      <c r="D36" s="126"/>
      <c r="E36" s="126"/>
    </row>
    <row r="37" spans="1:5">
      <c r="A37" s="126"/>
      <c r="B37" s="126"/>
      <c r="C37" s="126"/>
      <c r="D37" s="126"/>
      <c r="E37" s="126"/>
    </row>
    <row r="38" spans="1:5">
      <c r="A38" s="126"/>
      <c r="B38" s="126"/>
      <c r="C38" s="126"/>
      <c r="D38" s="126"/>
      <c r="E38" s="126"/>
    </row>
    <row r="39" spans="1:5">
      <c r="A39" s="126"/>
      <c r="B39" s="126"/>
      <c r="C39" s="126"/>
      <c r="D39" s="126"/>
      <c r="E39" s="126"/>
    </row>
    <row r="40" spans="1:5">
      <c r="A40" s="126"/>
      <c r="B40" s="126"/>
      <c r="C40" s="126"/>
      <c r="D40" s="126"/>
      <c r="E40" s="126"/>
    </row>
    <row r="41" spans="1:5">
      <c r="A41" s="126"/>
      <c r="B41" s="126"/>
      <c r="C41" s="126"/>
      <c r="D41" s="126"/>
      <c r="E41" s="126"/>
    </row>
    <row r="42" spans="1:5">
      <c r="A42" s="126"/>
      <c r="B42" s="126"/>
      <c r="C42" s="126"/>
      <c r="D42" s="126"/>
      <c r="E42" s="126"/>
    </row>
    <row r="43" spans="1:5">
      <c r="A43" s="126"/>
      <c r="B43" s="126"/>
      <c r="C43" s="126"/>
      <c r="D43" s="126"/>
      <c r="E43" s="126"/>
    </row>
  </sheetData>
  <mergeCells count="5">
    <mergeCell ref="C4:C8"/>
    <mergeCell ref="C10:C16"/>
    <mergeCell ref="C17:C18"/>
    <mergeCell ref="A4:A19"/>
    <mergeCell ref="B4:B19"/>
  </mergeCells>
  <printOptions horizontalCentered="1" verticalCentered="1"/>
  <pageMargins left="0.7" right="0.7" top="0.75" bottom="0.75" header="0.3" footer="0.3"/>
  <pageSetup paperSize="9" scale="54" orientation="landscape" r:id="rId1"/>
  <headerFooter>
    <oddHeader>&amp;L&amp;12Conservation First Framework LDC Tool Kit&amp;C&amp;12Version Control
Summary of Changes&amp;R&amp;12Final V2 - January 23, 2015</oddHeader>
    <oddFooter>&amp;L&amp;G&amp;C&amp;12CDM Plan Template&amp;R&amp;A
Page &amp;P of &amp;N</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DC_x0028_s_x0029_ xmlns="47ab86e5-7359-4ea9-9855-d9b90d5eaf81">
      <Value>85</Value>
      <Value>117</Value>
      <Value>119</Value>
      <Value>128</Value>
      <Value>131</Value>
      <Value>136</Value>
      <Value>144</Value>
    </LDC_x0028_s_x0029_>
    <Document_x0020_Type xmlns="47ab86e5-7359-4ea9-9855-d9b90d5eaf81">
      <Value>CDM Plan</Value>
    </Document_x0020_Type>
    <Checklist_x0020_Record xmlns="47ab86e5-7359-4ea9-9855-d9b90d5eaf81">33</Checklist_x0020_Record>
    <_Version xmlns="http://schemas.microsoft.com/sharepoint/v3/fields" xsi:nil="true"/>
  </documentManagement>
</p:properties>
</file>

<file path=customXml/item3.xml><?xml version="1.0" encoding="utf-8"?>
<ct:contentTypeSchema xmlns:ct="http://schemas.microsoft.com/office/2006/metadata/contentType" xmlns:ma="http://schemas.microsoft.com/office/2006/metadata/properties/metaAttributes" ct:_="" ma:_="" ma:contentTypeName="MS Excel" ma:contentTypeID="0x010100FDF427EED07F5F4DA0DF9B809F91BEB4009C31F29664DFF8499AA6EA7442202AB3" ma:contentTypeVersion="" ma:contentTypeDescription="Create a new spreadsheet in this library" ma:contentTypeScope="" ma:versionID="2e1131b286fa225cc10af75942c7b93b">
  <xsd:schema xmlns:xsd="http://www.w3.org/2001/XMLSchema" xmlns:xs="http://www.w3.org/2001/XMLSchema" xmlns:p="http://schemas.microsoft.com/office/2006/metadata/properties" xmlns:ns2="http://schemas.microsoft.com/sharepoint/v3/fields" xmlns:ns3="47ab86e5-7359-4ea9-9855-d9b90d5eaf81" targetNamespace="http://schemas.microsoft.com/office/2006/metadata/properties" ma:root="true" ma:fieldsID="8a5950259d0ce34182b3b1716efdfaab" ns2:_="" ns3:_="">
    <xsd:import namespace="http://schemas.microsoft.com/sharepoint/v3/fields"/>
    <xsd:import namespace="47ab86e5-7359-4ea9-9855-d9b90d5eaf81"/>
    <xsd:element name="properties">
      <xsd:complexType>
        <xsd:sequence>
          <xsd:element name="documentManagement">
            <xsd:complexType>
              <xsd:all>
                <xsd:element ref="ns2:_Version" minOccurs="0"/>
                <xsd:element ref="ns3:LDC_x0028_s_x0029_" minOccurs="0"/>
                <xsd:element ref="ns3:Document_x0020_Type" minOccurs="0"/>
                <xsd:element ref="ns3:Checklist_x0020_Record"/>
                <xsd:element ref="ns3:Checklist_x0020_Record_x003a_Status_x0020__x0028_Read_x002d_Only_x0029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7ab86e5-7359-4ea9-9855-d9b90d5eaf81" elementFormDefault="qualified">
    <xsd:import namespace="http://schemas.microsoft.com/office/2006/documentManagement/types"/>
    <xsd:import namespace="http://schemas.microsoft.com/office/infopath/2007/PartnerControls"/>
    <xsd:element name="LDC_x0028_s_x0029_" ma:index="9" nillable="true" ma:displayName="LDC(s)" ma:list="{a80134e9-eeaa-46c8-84fc-696f9a2cee79}" ma:internalName="LDC_x0028_s_x0029_" ma:showField="Title" ma:requiredMultiChoice="true">
      <xsd:complexType>
        <xsd:complexContent>
          <xsd:extension base="dms:MultiChoiceLookup">
            <xsd:sequence>
              <xsd:element name="Value" type="dms:Lookup" maxOccurs="unbounded" minOccurs="0" nillable="true"/>
            </xsd:sequence>
          </xsd:extension>
        </xsd:complexContent>
      </xsd:complexType>
    </xsd:element>
    <xsd:element name="Document_x0020_Type" ma:index="10" nillable="true" ma:displayName="Document Type" ma:internalName="Document_x0020_Type" ma:requiredMultiChoice="true">
      <xsd:complexType>
        <xsd:complexContent>
          <xsd:extension base="dms:MultiChoice">
            <xsd:sequence>
              <xsd:element name="Value" maxOccurs="unbounded" minOccurs="0" nillable="true">
                <xsd:simpleType>
                  <xsd:restriction base="dms:Choice">
                    <xsd:enumeration value="CDM Plan"/>
                    <xsd:enumeration value="Cost Effectiveness Tool"/>
                    <xsd:enumeration value="Achievable Potential Tool"/>
                    <xsd:enumeration value="Authorization Form"/>
                    <xsd:enumeration value="Supporting Document"/>
                  </xsd:restriction>
                </xsd:simpleType>
              </xsd:element>
            </xsd:sequence>
          </xsd:extension>
        </xsd:complexContent>
      </xsd:complexType>
    </xsd:element>
    <xsd:element name="Checklist_x0020_Record" ma:index="11" ma:displayName="Checklist Record" ma:list="{194217b9-0637-4f07-8ccc-be17354a2e03}" ma:internalName="Checklist_x0020_Record" ma:showField="Title">
      <xsd:simpleType>
        <xsd:restriction base="dms:Lookup"/>
      </xsd:simpleType>
    </xsd:element>
    <xsd:element name="Checklist_x0020_Record_x003a_Status_x0020__x0028_Read_x002d_Only_x0029_" ma:index="12" nillable="true" ma:displayName="CDM Plan Status" ma:list="{194217b9-0637-4f07-8ccc-be17354a2e03}" ma:internalName="Checklist_x0020_Record_x003a_Status_x0020__x0028_Read_x002d_Only_x0029_" ma:readOnly="true" ma:showField="Status_x0020__x0028_Read_x002d_O" ma:web="b6d3a06b-4932-42a6-9ab0-9bb7ce291521">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1AB02A9-84D3-4AFD-B6B3-BB99E21363AF}">
  <ds:schemaRefs>
    <ds:schemaRef ds:uri="http://schemas.microsoft.com/sharepoint/v3/contenttype/forms"/>
  </ds:schemaRefs>
</ds:datastoreItem>
</file>

<file path=customXml/itemProps2.xml><?xml version="1.0" encoding="utf-8"?>
<ds:datastoreItem xmlns:ds="http://schemas.openxmlformats.org/officeDocument/2006/customXml" ds:itemID="{128B76C0-A5BF-4F34-8FE1-900034E0A4AF}">
  <ds:schemaRefs>
    <ds:schemaRef ds:uri="http://purl.org/dc/dcmitype/"/>
    <ds:schemaRef ds:uri="47ab86e5-7359-4ea9-9855-d9b90d5eaf81"/>
    <ds:schemaRef ds:uri="http://schemas.microsoft.com/office/2006/documentManagement/types"/>
    <ds:schemaRef ds:uri="http://purl.org/dc/elements/1.1/"/>
    <ds:schemaRef ds:uri="http://schemas.openxmlformats.org/package/2006/metadata/core-properties"/>
    <ds:schemaRef ds:uri="http://purl.org/dc/terms/"/>
    <ds:schemaRef ds:uri="http://schemas.microsoft.com/office/infopath/2007/PartnerControls"/>
    <ds:schemaRef ds:uri="http://www.w3.org/XML/1998/namespace"/>
    <ds:schemaRef ds:uri="http://schemas.microsoft.com/sharepoint/v3/fields"/>
    <ds:schemaRef ds:uri="http://schemas.microsoft.com/office/2006/metadata/properties"/>
  </ds:schemaRefs>
</ds:datastoreItem>
</file>

<file path=customXml/itemProps3.xml><?xml version="1.0" encoding="utf-8"?>
<ds:datastoreItem xmlns:ds="http://schemas.openxmlformats.org/officeDocument/2006/customXml" ds:itemID="{2D653E25-23B0-400B-BF7B-EB921844E3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47ab86e5-7359-4ea9-9855-d9b90d5eaf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18</vt:i4>
      </vt:variant>
    </vt:vector>
  </HeadingPairs>
  <TitlesOfParts>
    <vt:vector size="41" baseType="lpstr">
      <vt:lpstr>A. General Information</vt:lpstr>
      <vt:lpstr>Sheet3</vt:lpstr>
      <vt:lpstr>Sheet4</vt:lpstr>
      <vt:lpstr>B. LDC Authorization</vt:lpstr>
      <vt:lpstr>C. CDM Plan Summary</vt:lpstr>
      <vt:lpstr>D. CDM Plan Milestone LDC 1</vt:lpstr>
      <vt:lpstr>D. CDM Plan Milestone LDC 2</vt:lpstr>
      <vt:lpstr>D. CDM Plan Milestone LDC 3</vt:lpstr>
      <vt:lpstr>Sheet5</vt:lpstr>
      <vt:lpstr>D. CDM Plan Milestone LDC 4</vt:lpstr>
      <vt:lpstr>D. CDM Plan Milestone LDC 5</vt:lpstr>
      <vt:lpstr>D. CDM Plan Milestone LDC 6</vt:lpstr>
      <vt:lpstr>D.CDM Plan Milestone LDC 7</vt:lpstr>
      <vt:lpstr>D. CDM Plan Milestone LDC 8</vt:lpstr>
      <vt:lpstr>D. CDM Plan Milestone LDC 9</vt:lpstr>
      <vt:lpstr>D. CDM Plan Milestone LDC 10</vt:lpstr>
      <vt:lpstr>E.  Proposed Program&amp;Pilots</vt:lpstr>
      <vt:lpstr>F. Detailed Information</vt:lpstr>
      <vt:lpstr>G. Additional Documentation</vt:lpstr>
      <vt:lpstr>Dropdown Lists</vt:lpstr>
      <vt:lpstr>Sheet1</vt:lpstr>
      <vt:lpstr>Summary of Version Changes</vt:lpstr>
      <vt:lpstr>Sheet2</vt:lpstr>
      <vt:lpstr>'A. General Information'!Print_Area</vt:lpstr>
      <vt:lpstr>'B. LDC Authorization'!Print_Area</vt:lpstr>
      <vt:lpstr>'C. CDM Plan Summary'!Print_Area</vt:lpstr>
      <vt:lpstr>'D. CDM Plan Milestone LDC 1'!Print_Area</vt:lpstr>
      <vt:lpstr>'D. CDM Plan Milestone LDC 10'!Print_Area</vt:lpstr>
      <vt:lpstr>'D. CDM Plan Milestone LDC 2'!Print_Area</vt:lpstr>
      <vt:lpstr>'D. CDM Plan Milestone LDC 3'!Print_Area</vt:lpstr>
      <vt:lpstr>'D. CDM Plan Milestone LDC 4'!Print_Area</vt:lpstr>
      <vt:lpstr>'D. CDM Plan Milestone LDC 5'!Print_Area</vt:lpstr>
      <vt:lpstr>'D. CDM Plan Milestone LDC 6'!Print_Area</vt:lpstr>
      <vt:lpstr>'D. CDM Plan Milestone LDC 8'!Print_Area</vt:lpstr>
      <vt:lpstr>'D. CDM Plan Milestone LDC 9'!Print_Area</vt:lpstr>
      <vt:lpstr>'D.CDM Plan Milestone LDC 7'!Print_Area</vt:lpstr>
      <vt:lpstr>'E.  Proposed Program&amp;Pilots'!Print_Area</vt:lpstr>
      <vt:lpstr>'F. Detailed Information'!Print_Area</vt:lpstr>
      <vt:lpstr>'G. Additional Documentation'!Print_Area</vt:lpstr>
      <vt:lpstr>'Summary of Version Changes'!Print_Area</vt:lpstr>
      <vt:lpstr>'E.  Proposed Program&amp;Pilots'!Print_Titles</vt:lpstr>
    </vt:vector>
  </TitlesOfParts>
  <Company>PricewaterhouseCoopers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Joint CDM Plan Template Final v2_01202015_Version 2</dc:title>
  <dc:creator>Deb</dc:creator>
  <cp:lastModifiedBy>Jane Donnelly</cp:lastModifiedBy>
  <cp:lastPrinted>2015-01-18T19:46:55Z</cp:lastPrinted>
  <dcterms:created xsi:type="dcterms:W3CDTF">2014-07-07T16:14:19Z</dcterms:created>
  <dcterms:modified xsi:type="dcterms:W3CDTF">2016-01-28T19:56:04Z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0x010100FDF427EED07F5F4DA0DF9B809F91BEB4009C31F29664DFF8499AA6EA7442202AB3</vt:lpwstr>
  </property>
</Properties>
</file>