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2.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defaultThemeVersion="124226"/>
  <mc:AlternateContent xmlns:mc="http://schemas.openxmlformats.org/markup-compatibility/2006">
    <mc:Choice Requires="x15">
      <x15ac:absPath xmlns:x15ac="http://schemas.microsoft.com/office/spreadsheetml/2010/11/ac" url="X:\Admin\Financial\Accounts Receivable\Ontario regulatory work billing forms\2015 cases\zzz-Revised submittals\"/>
    </mc:Choice>
  </mc:AlternateContent>
  <bookViews>
    <workbookView xWindow="360" yWindow="180" windowWidth="20952" windowHeight="9912" activeTab="1"/>
  </bookViews>
  <sheets>
    <sheet name="Affidavit &amp; Summary" sheetId="1" r:id="rId1"/>
    <sheet name="Fees &amp; Disbursements" sheetId="2" r:id="rId2"/>
    <sheet name="EndSheet" sheetId="6" state="hidden" r:id="rId3"/>
  </sheets>
  <definedNames>
    <definedName name="Claimant">'Affidavit &amp; Summary'!#REF!</definedName>
    <definedName name="File____EB">'Affidavit &amp; Summary'!$C$45</definedName>
    <definedName name="Name">'Affidavit &amp; Summary'!#REF!</definedName>
  </definedNames>
  <calcPr calcId="152511"/>
</workbook>
</file>

<file path=xl/calcChain.xml><?xml version="1.0" encoding="utf-8"?>
<calcChain xmlns="http://schemas.openxmlformats.org/spreadsheetml/2006/main">
  <c r="E69" i="2" l="1"/>
  <c r="E67" i="2"/>
  <c r="E63" i="2"/>
  <c r="G45" i="1" l="1"/>
  <c r="B47" i="1"/>
  <c r="B45" i="1"/>
  <c r="F51" i="2"/>
  <c r="B53" i="2"/>
  <c r="B51" i="2"/>
  <c r="E17" i="2"/>
  <c r="E35" i="2" s="1"/>
  <c r="F35" i="2" s="1"/>
  <c r="G35" i="2" s="1"/>
  <c r="H35" i="2" s="1"/>
  <c r="B4" i="2" l="1"/>
  <c r="F2" i="2"/>
  <c r="B2" i="2"/>
  <c r="E89" i="2" l="1"/>
  <c r="H71" i="2"/>
  <c r="H72" i="2"/>
  <c r="G53" i="2" l="1"/>
  <c r="E31" i="2" l="1"/>
  <c r="F31" i="2" s="1"/>
  <c r="H66" i="2"/>
  <c r="E74" i="2"/>
  <c r="E52" i="1" s="1"/>
  <c r="G31" i="2" l="1"/>
  <c r="H31" i="2" s="1"/>
  <c r="E39" i="2"/>
  <c r="E36" i="2"/>
  <c r="E30" i="2"/>
  <c r="E27" i="2"/>
  <c r="E24" i="2"/>
  <c r="E21" i="2"/>
  <c r="F21" i="2" s="1"/>
  <c r="E18" i="2"/>
  <c r="E38" i="2"/>
  <c r="E33" i="2"/>
  <c r="E29" i="2"/>
  <c r="E26" i="2"/>
  <c r="E23" i="2"/>
  <c r="E20" i="2"/>
  <c r="F20" i="2" s="1"/>
  <c r="G20" i="2" l="1"/>
  <c r="H20" i="2" s="1"/>
  <c r="G21" i="2"/>
  <c r="H21" i="2" s="1"/>
  <c r="F17" i="2"/>
  <c r="G17" i="2" s="1"/>
  <c r="F40" i="2"/>
  <c r="G40" i="2" s="1"/>
  <c r="H17" i="2" l="1"/>
  <c r="H67" i="2"/>
  <c r="H69" i="2"/>
  <c r="H58" i="2"/>
  <c r="H59" i="2"/>
  <c r="H60" i="2"/>
  <c r="H61" i="2"/>
  <c r="H62" i="2"/>
  <c r="H63" i="2"/>
  <c r="H64" i="2"/>
  <c r="H65" i="2"/>
  <c r="H68" i="2"/>
  <c r="H70" i="2"/>
  <c r="F33" i="2"/>
  <c r="G33" i="2" s="1"/>
  <c r="F38" i="2"/>
  <c r="G38" i="2" s="1"/>
  <c r="F36" i="2"/>
  <c r="G36" i="2" s="1"/>
  <c r="F39" i="2"/>
  <c r="G39" i="2" s="1"/>
  <c r="F26" i="2"/>
  <c r="G26" i="2" s="1"/>
  <c r="F27" i="2"/>
  <c r="G27" i="2" s="1"/>
  <c r="F23" i="2"/>
  <c r="G23" i="2" s="1"/>
  <c r="F29" i="2"/>
  <c r="G29" i="2" s="1"/>
  <c r="F18" i="2"/>
  <c r="G18" i="2" s="1"/>
  <c r="F24" i="2"/>
  <c r="G24" i="2" s="1"/>
  <c r="F30" i="2"/>
  <c r="G30" i="2" s="1"/>
  <c r="H40" i="2"/>
  <c r="H39" i="2" l="1"/>
  <c r="H57" i="2"/>
  <c r="H74" i="2" s="1"/>
  <c r="G74" i="2"/>
  <c r="H29" i="2"/>
  <c r="H27" i="2"/>
  <c r="H33" i="2"/>
  <c r="H38" i="2"/>
  <c r="H36" i="2"/>
  <c r="H24" i="2"/>
  <c r="H23" i="2"/>
  <c r="H26" i="2"/>
  <c r="F42" i="2"/>
  <c r="E51" i="1" s="1"/>
  <c r="H18" i="2"/>
  <c r="H30" i="2"/>
  <c r="G42" i="2" l="1"/>
  <c r="E53" i="1" s="1"/>
  <c r="H42" i="2"/>
  <c r="E54" i="1" l="1"/>
</calcChain>
</file>

<file path=xl/sharedStrings.xml><?xml version="1.0" encoding="utf-8"?>
<sst xmlns="http://schemas.openxmlformats.org/spreadsheetml/2006/main" count="137" uniqueCount="105">
  <si>
    <t>File #  EB-</t>
  </si>
  <si>
    <t>HST Rate Ontario:</t>
  </si>
  <si>
    <t>Instructions</t>
  </si>
  <si>
    <t>Hours</t>
  </si>
  <si>
    <t>Subtotal</t>
  </si>
  <si>
    <t>HST</t>
  </si>
  <si>
    <t>Total</t>
  </si>
  <si>
    <t>Preparation</t>
  </si>
  <si>
    <t>Case Management</t>
  </si>
  <si>
    <t>Disbursements</t>
  </si>
  <si>
    <t>Net Cost</t>
  </si>
  <si>
    <t>Printing</t>
  </si>
  <si>
    <t>Courier</t>
  </si>
  <si>
    <t>Transcripts</t>
  </si>
  <si>
    <t>Travel: Air</t>
  </si>
  <si>
    <t>Travel: Car</t>
  </si>
  <si>
    <t>Travel: Rail</t>
  </si>
  <si>
    <t>Travel (Other):</t>
  </si>
  <si>
    <t>Parking</t>
  </si>
  <si>
    <t>Accommodation</t>
  </si>
  <si>
    <t>Meals</t>
  </si>
  <si>
    <t>Other:</t>
  </si>
  <si>
    <t>Total Cost Claim</t>
  </si>
  <si>
    <t>Affidavit</t>
  </si>
  <si>
    <t>I,</t>
  </si>
  <si>
    <t>(date)</t>
  </si>
  <si>
    <t xml:space="preserve"> </t>
  </si>
  <si>
    <t>Commissioner for taking Affidavits</t>
  </si>
  <si>
    <t>Rate:</t>
  </si>
  <si>
    <t>Country:</t>
  </si>
  <si>
    <t>- All claims must be in Canadian dollars.   If applicable, state exchange rate and country of initial currency.</t>
  </si>
  <si>
    <t>Party:</t>
  </si>
  <si>
    <t xml:space="preserve">Process: </t>
  </si>
  <si>
    <t>, of the City/Town of</t>
  </si>
  <si>
    <t>in the Province/State of</t>
  </si>
  <si>
    <t>, swear or affirm that:</t>
  </si>
  <si>
    <t>,</t>
  </si>
  <si>
    <t>.</t>
  </si>
  <si>
    <t xml:space="preserve">   </t>
  </si>
  <si>
    <t>Full Registrant</t>
  </si>
  <si>
    <t>Unregistered</t>
  </si>
  <si>
    <t>Other</t>
  </si>
  <si>
    <t>Qualifying Non-Profit</t>
  </si>
  <si>
    <t>Tax Exempt</t>
  </si>
  <si>
    <t>TOTAL DISBURSEMENTS:</t>
  </si>
  <si>
    <t>HST Number:</t>
  </si>
  <si>
    <t>Signature of Affiant</t>
  </si>
  <si>
    <r>
      <rPr>
        <b/>
        <sz val="12"/>
        <color indexed="8"/>
        <rFont val="Calibri"/>
        <family val="2"/>
      </rPr>
      <t xml:space="preserve">Sworn or affirmed before me </t>
    </r>
    <r>
      <rPr>
        <sz val="12"/>
        <color indexed="8"/>
        <rFont val="Calibri"/>
        <family val="2"/>
      </rPr>
      <t>at the City/Town of</t>
    </r>
  </si>
  <si>
    <t>Affiant's Name:</t>
  </si>
  <si>
    <t>1. I am a representative of the above-noted party (the "Party") and as such have knowledge of the matters attested to herein.</t>
  </si>
  <si>
    <t>Summary of Fees and Disbursements Being Claimed</t>
  </si>
  <si>
    <t>Statement of Fees Being Claimed</t>
  </si>
  <si>
    <t>Statement of Disbursements Being Claimed</t>
  </si>
  <si>
    <t>2. I have examined all of the documentation in support of this cost claim, including the attached "Summary of Fees and Disbursements Being Claimed", "Statement(s) of Fees Being Claimed" and "Statement(s) of Disbursements Being Claimed".</t>
  </si>
  <si>
    <t>3. The attached "Summary of Fees and Disbursements Being Claimed", "Statement(s) of Fees Being Claimed" and "Statement(s) of Disbursements Being Claimed" include only costs incurred and time spent directly for the purposes of the Party's participation in the Ontario Energy Board process referred to above.</t>
  </si>
  <si>
    <t xml:space="preserve">- The cost claim must be supported by a completed Affidavit signed by a representative of the party. </t>
  </si>
  <si>
    <t>, on</t>
  </si>
  <si>
    <t>4. This cost claim does not include any costs for work done, or time spent, by a person that is an employee or officer of the Party as described in sections 6.05 and 6.09 of the Board's Practice Direction on Cost Awards.</t>
  </si>
  <si>
    <t>Attendance</t>
  </si>
  <si>
    <t>Hourly Rate</t>
  </si>
  <si>
    <t>Interrogatories</t>
  </si>
  <si>
    <t>Responses</t>
  </si>
  <si>
    <t>Issues Conference</t>
  </si>
  <si>
    <t>Articling Student/Paralegal</t>
  </si>
  <si>
    <t>SERVICE PROVIDER TYPE</t>
  </si>
  <si>
    <t>Service Provider Name:</t>
  </si>
  <si>
    <t>TOTAL SERVICE PROVIDER FEES</t>
  </si>
  <si>
    <t>Year Called to Bar</t>
  </si>
  <si>
    <t>ADR - Settlement Conference</t>
  </si>
  <si>
    <t>Proposal Preparation</t>
  </si>
  <si>
    <t>Pre-hearing Conference</t>
  </si>
  <si>
    <t>This form should be used by a party to a hearing before the Board to identify the fees and disbursements that form the party's cost claim.  Paper and electronic copies of this form and itemized receipts must be filed with the Board and served on one or more other parties as directed by the Board in the applicable Board order.  Please ensure all required (yellow-shaded) fields are filled in and the Affidavit portion is signed and sworn or affirmed.</t>
  </si>
  <si>
    <t>However, only one "Summary of Fees and Disbursements" covering the whole of the party's cost claim should be provided.</t>
  </si>
  <si>
    <t>Legal Counsel</t>
  </si>
  <si>
    <t>Consultant</t>
  </si>
  <si>
    <t xml:space="preserve">           CV attached</t>
  </si>
  <si>
    <t xml:space="preserve">           CV provided within previous 24 months</t>
  </si>
  <si>
    <r>
      <t>(</t>
    </r>
    <r>
      <rPr>
        <i/>
        <sz val="8"/>
        <color theme="1"/>
        <rFont val="Calibri"/>
        <family val="2"/>
        <scheme val="minor"/>
      </rPr>
      <t>check one</t>
    </r>
    <r>
      <rPr>
        <sz val="8"/>
        <color theme="1"/>
        <rFont val="Calibri"/>
        <family val="2"/>
        <scheme val="minor"/>
      </rPr>
      <t>)</t>
    </r>
  </si>
  <si>
    <t>Telephone/Fax</t>
  </si>
  <si>
    <t>Scanning/Photocopy</t>
  </si>
  <si>
    <t>Taxi</t>
  </si>
  <si>
    <t>- Required data input is indicated by yellow-shaded fields.  Formulas are embedded in the form to assist with calculations.</t>
  </si>
  <si>
    <t>Except as provided in section 7.03 of the Practice Direction on Cost Awards, itemized receipts must be provided.</t>
  </si>
  <si>
    <t>Legal/consultant/other fees</t>
  </si>
  <si>
    <r>
      <t>HST Rate Charged</t>
    </r>
    <r>
      <rPr>
        <sz val="9"/>
        <color theme="1"/>
        <rFont val="Calibri"/>
        <family val="2"/>
        <scheme val="minor"/>
      </rPr>
      <t xml:space="preserve"> (</t>
    </r>
    <r>
      <rPr>
        <i/>
        <sz val="9"/>
        <color theme="1"/>
        <rFont val="Calibri"/>
        <family val="2"/>
        <scheme val="minor"/>
      </rPr>
      <t>enter %</t>
    </r>
    <r>
      <rPr>
        <sz val="9"/>
        <color theme="1"/>
        <rFont val="Calibri"/>
        <family val="2"/>
        <scheme val="minor"/>
      </rPr>
      <t>):</t>
    </r>
  </si>
  <si>
    <t>Analyst</t>
  </si>
  <si>
    <t>For Consultant/Analyst:</t>
  </si>
  <si>
    <t xml:space="preserve">- A separate "Detail of Fees and Disbursements Being Claimed" (comprising a "Statement of Fees Being Claimed" and a "Statement of Disbursements Being Claimed") is required for each lawyer, analyst/consultant and articling student/paralegal.  </t>
  </si>
  <si>
    <t>- A CV for each consultant/analyst must be attached unless provided to the Board as prescribed on the Cost Award Tariff.</t>
  </si>
  <si>
    <t>Payment Information</t>
  </si>
  <si>
    <t xml:space="preserve">Make cheque payable to:  </t>
  </si>
  <si>
    <t xml:space="preserve">Send payment to this address:  </t>
  </si>
  <si>
    <t>Technical Conference</t>
  </si>
  <si>
    <t>Argument</t>
  </si>
  <si>
    <t>Oral Hearing</t>
  </si>
  <si>
    <t>Other Conferences</t>
  </si>
  <si>
    <t>Completed Years Practising/Years of Relevant Experience</t>
  </si>
  <si>
    <t>Hourly Rate:</t>
  </si>
  <si>
    <t>Chris Neme</t>
  </si>
  <si>
    <t>subway</t>
  </si>
  <si>
    <t>2015-0029</t>
  </si>
  <si>
    <t>Green Enegy Coalition</t>
  </si>
  <si>
    <t>Union Gas 2015-2020 DSM Plan</t>
  </si>
  <si>
    <t>1.3326</t>
  </si>
  <si>
    <t>U.S.</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</si>
</sst>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quot;$&quot;#,##0.00;[Red]\-&quot;$&quot;#,##0.00"/>
    <numFmt numFmtId="165" formatCode="_-&quot;$&quot;* #,##0_-;\-&quot;$&quot;* #,##0_-;_-&quot;$&quot;* &quot;-&quot;_-;_-@_-"/>
    <numFmt numFmtId="166" formatCode="_-&quot;$&quot;* #,##0.00_-;\-&quot;$&quot;* #,##0.00_-;_-&quot;$&quot;* &quot;-&quot;??_-;_-@_-"/>
    <numFmt numFmtId="167" formatCode="0.00_ ;[Red]\-0.00\ "/>
    <numFmt numFmtId="168" formatCode="#,##0.00_ ;[Red]\-#,##0.00\ "/>
    <numFmt numFmtId="169" formatCode="[$-F800]dddd\,\ mmmm\ dd\,\ yyyy"/>
    <numFmt numFmtId="170" formatCode="0.0"/>
    <numFmt numFmtId="171" formatCode="0.0%"/>
  </numFmts>
  <fonts count="20" x14ac:knownFonts="1">
    <font>
      <sz val="11"/>
      <color theme="1"/>
      <name val="Calibri"/>
      <family val="2"/>
      <scheme val="minor"/>
    </font>
    <font>
      <sz val="12"/>
      <color indexed="8"/>
      <name val="Calibri"/>
      <family val="2"/>
    </font>
    <font>
      <b/>
      <sz val="12"/>
      <color indexed="8"/>
      <name val="Calibri"/>
      <family val="2"/>
    </font>
    <font>
      <sz val="11"/>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sz val="10"/>
      <color theme="1"/>
      <name val="Calibri"/>
      <family val="2"/>
      <scheme val="minor"/>
    </font>
    <font>
      <sz val="12"/>
      <color rgb="FFFF0000"/>
      <name val="Calibri"/>
      <family val="2"/>
      <scheme val="minor"/>
    </font>
    <font>
      <b/>
      <sz val="9"/>
      <color theme="1"/>
      <name val="Calibri"/>
      <family val="2"/>
      <scheme val="minor"/>
    </font>
    <font>
      <sz val="8"/>
      <color theme="1"/>
      <name val="Calibri"/>
      <family val="2"/>
      <scheme val="minor"/>
    </font>
    <font>
      <b/>
      <sz val="10"/>
      <color theme="1"/>
      <name val="Calibri"/>
      <family val="2"/>
      <scheme val="minor"/>
    </font>
    <font>
      <sz val="9"/>
      <color theme="1"/>
      <name val="Calibri"/>
      <family val="2"/>
      <scheme val="minor"/>
    </font>
    <font>
      <b/>
      <u/>
      <sz val="11"/>
      <color theme="1"/>
      <name val="Calibri"/>
      <family val="2"/>
      <scheme val="minor"/>
    </font>
    <font>
      <i/>
      <sz val="11"/>
      <color theme="1"/>
      <name val="Calibri"/>
      <family val="2"/>
      <scheme val="minor"/>
    </font>
    <font>
      <sz val="11"/>
      <color rgb="FF000000"/>
      <name val="Calibri"/>
      <family val="2"/>
    </font>
    <font>
      <i/>
      <sz val="9"/>
      <color theme="1"/>
      <name val="Calibri"/>
      <family val="2"/>
      <scheme val="minor"/>
    </font>
    <font>
      <i/>
      <sz val="8"/>
      <color theme="1"/>
      <name val="Calibri"/>
      <family val="2"/>
      <scheme val="minor"/>
    </font>
    <font>
      <sz val="11"/>
      <color theme="0"/>
      <name val="Calibri"/>
      <family val="2"/>
      <scheme val="minor"/>
    </font>
    <font>
      <sz val="12"/>
      <color theme="1"/>
      <name val="Arial"/>
      <family val="2"/>
    </font>
  </fonts>
  <fills count="6">
    <fill>
      <patternFill patternType="none"/>
    </fill>
    <fill>
      <patternFill patternType="gray125"/>
    </fill>
    <fill>
      <patternFill patternType="solid">
        <fgColor rgb="FFFFFFCC"/>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0" tint="-4.9989318521683403E-2"/>
        <bgColor indexed="64"/>
      </patternFill>
    </fill>
  </fills>
  <borders count="1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3">
    <xf numFmtId="0" fontId="0" fillId="0" borderId="0"/>
    <xf numFmtId="166" fontId="3" fillId="0" borderId="0" applyFont="0" applyFill="0" applyBorder="0" applyAlignment="0" applyProtection="0"/>
    <xf numFmtId="9" fontId="3" fillId="0" borderId="0" applyFont="0" applyFill="0" applyBorder="0" applyAlignment="0" applyProtection="0"/>
  </cellStyleXfs>
  <cellXfs count="234">
    <xf numFmtId="0" fontId="0" fillId="0" borderId="0" xfId="0"/>
    <xf numFmtId="0" fontId="5" fillId="0" borderId="0" xfId="0" applyFont="1"/>
    <xf numFmtId="0" fontId="6" fillId="0" borderId="0" xfId="0" applyFont="1"/>
    <xf numFmtId="0" fontId="6" fillId="0" borderId="0" xfId="0" applyFont="1" applyBorder="1"/>
    <xf numFmtId="0" fontId="6" fillId="0" borderId="1" xfId="0" applyFont="1" applyBorder="1"/>
    <xf numFmtId="164" fontId="0" fillId="0" borderId="2" xfId="0" applyNumberFormat="1" applyFont="1" applyBorder="1" applyAlignment="1" applyProtection="1">
      <alignment vertical="center"/>
    </xf>
    <xf numFmtId="0" fontId="4" fillId="0" borderId="2" xfId="0" applyFont="1" applyBorder="1" applyProtection="1"/>
    <xf numFmtId="0" fontId="0" fillId="0" borderId="3" xfId="0" applyBorder="1"/>
    <xf numFmtId="0" fontId="0" fillId="0" borderId="0" xfId="0" applyBorder="1"/>
    <xf numFmtId="0" fontId="0" fillId="0" borderId="4" xfId="0" applyBorder="1"/>
    <xf numFmtId="0" fontId="0" fillId="0" borderId="1" xfId="0" applyFill="1" applyBorder="1"/>
    <xf numFmtId="0" fontId="0" fillId="0" borderId="0" xfId="0" applyFill="1" applyBorder="1"/>
    <xf numFmtId="0" fontId="0" fillId="3" borderId="5" xfId="0" applyFont="1" applyFill="1" applyBorder="1" applyAlignment="1" applyProtection="1"/>
    <xf numFmtId="0" fontId="0" fillId="3" borderId="6" xfId="0" applyFont="1" applyFill="1" applyBorder="1" applyAlignment="1" applyProtection="1"/>
    <xf numFmtId="0" fontId="0" fillId="3" borderId="0" xfId="0" applyFill="1"/>
    <xf numFmtId="0" fontId="0" fillId="3" borderId="0" xfId="0" applyFont="1" applyFill="1" applyBorder="1" applyAlignment="1" applyProtection="1"/>
    <xf numFmtId="0" fontId="7" fillId="0" borderId="0" xfId="0" applyFont="1"/>
    <xf numFmtId="49" fontId="7" fillId="0" borderId="0" xfId="0" applyNumberFormat="1" applyFont="1"/>
    <xf numFmtId="0" fontId="4" fillId="0" borderId="3" xfId="0" applyFont="1" applyBorder="1"/>
    <xf numFmtId="0" fontId="4" fillId="0" borderId="0" xfId="0" applyFont="1" applyBorder="1" applyAlignment="1">
      <alignment horizontal="right"/>
    </xf>
    <xf numFmtId="0" fontId="4" fillId="0" borderId="0" xfId="0" applyFont="1" applyFill="1" applyBorder="1"/>
    <xf numFmtId="49" fontId="0" fillId="0" borderId="0" xfId="0" applyNumberFormat="1" applyFill="1" applyBorder="1"/>
    <xf numFmtId="0" fontId="6" fillId="0" borderId="0" xfId="0" applyFont="1" applyFill="1" applyBorder="1" applyAlignment="1" applyProtection="1">
      <alignment horizontal="center"/>
    </xf>
    <xf numFmtId="0" fontId="5" fillId="0" borderId="0" xfId="0" applyFont="1"/>
    <xf numFmtId="0" fontId="6" fillId="0" borderId="0" xfId="0" applyFont="1"/>
    <xf numFmtId="0" fontId="6" fillId="0" borderId="1" xfId="0" applyFont="1" applyBorder="1"/>
    <xf numFmtId="49" fontId="7" fillId="0" borderId="0" xfId="0" applyNumberFormat="1" applyFont="1" applyAlignment="1">
      <alignment horizontal="right"/>
    </xf>
    <xf numFmtId="0" fontId="4" fillId="0" borderId="0" xfId="0" applyFont="1" applyBorder="1"/>
    <xf numFmtId="0" fontId="0" fillId="0" borderId="7" xfId="0" applyFill="1" applyBorder="1"/>
    <xf numFmtId="0" fontId="0" fillId="0" borderId="8" xfId="0" applyFill="1" applyBorder="1"/>
    <xf numFmtId="0" fontId="0" fillId="0" borderId="9" xfId="0" applyFill="1" applyBorder="1"/>
    <xf numFmtId="0" fontId="0" fillId="0" borderId="10" xfId="0" applyFill="1" applyBorder="1"/>
    <xf numFmtId="0" fontId="0" fillId="0" borderId="11" xfId="0" applyFill="1" applyBorder="1"/>
    <xf numFmtId="49" fontId="7" fillId="2" borderId="1" xfId="0" applyNumberFormat="1" applyFont="1" applyFill="1" applyBorder="1" applyAlignment="1" applyProtection="1">
      <alignment horizontal="center"/>
      <protection locked="0"/>
    </xf>
    <xf numFmtId="0" fontId="6" fillId="0" borderId="0" xfId="0" applyFont="1" applyFill="1" applyBorder="1" applyAlignment="1" applyProtection="1">
      <alignment horizontal="left"/>
    </xf>
    <xf numFmtId="0" fontId="6" fillId="0" borderId="0" xfId="0" applyFont="1"/>
    <xf numFmtId="0" fontId="5" fillId="0" borderId="0" xfId="0" applyFont="1"/>
    <xf numFmtId="0" fontId="6" fillId="0" borderId="0" xfId="0" applyFont="1"/>
    <xf numFmtId="0" fontId="6" fillId="0" borderId="1" xfId="0" applyFont="1" applyBorder="1"/>
    <xf numFmtId="0" fontId="0" fillId="0" borderId="3" xfId="0" applyFill="1" applyBorder="1"/>
    <xf numFmtId="0" fontId="0" fillId="0" borderId="4" xfId="0" applyFill="1" applyBorder="1"/>
    <xf numFmtId="0" fontId="0" fillId="0" borderId="1" xfId="0" applyBorder="1"/>
    <xf numFmtId="0" fontId="6" fillId="0" borderId="1" xfId="0" applyFont="1" applyBorder="1" applyAlignment="1">
      <alignment horizontal="right"/>
    </xf>
    <xf numFmtId="0" fontId="7" fillId="0" borderId="1" xfId="0" applyFont="1" applyBorder="1"/>
    <xf numFmtId="10" fontId="3" fillId="2" borderId="1" xfId="2" applyNumberFormat="1" applyFont="1" applyFill="1" applyBorder="1" applyProtection="1">
      <protection locked="0"/>
    </xf>
    <xf numFmtId="0" fontId="8" fillId="0" borderId="1" xfId="0" applyFont="1" applyFill="1" applyBorder="1" applyProtection="1"/>
    <xf numFmtId="9" fontId="5" fillId="0" borderId="0" xfId="0" applyNumberFormat="1" applyFont="1" applyFill="1" applyBorder="1" applyAlignment="1" applyProtection="1">
      <alignment horizontal="center"/>
    </xf>
    <xf numFmtId="169" fontId="6" fillId="0" borderId="0" xfId="0" applyNumberFormat="1" applyFont="1" applyFill="1" applyBorder="1" applyAlignment="1" applyProtection="1">
      <alignment horizontal="center"/>
    </xf>
    <xf numFmtId="0" fontId="4" fillId="0" borderId="2" xfId="0" applyFont="1" applyBorder="1" applyAlignment="1" applyProtection="1">
      <alignment horizontal="center"/>
    </xf>
    <xf numFmtId="0" fontId="0" fillId="0" borderId="12" xfId="0" applyFont="1" applyBorder="1" applyAlignment="1">
      <alignment horizontal="right" vertical="center"/>
    </xf>
    <xf numFmtId="0" fontId="0" fillId="0" borderId="5" xfId="0" applyFont="1" applyBorder="1" applyAlignment="1" applyProtection="1">
      <alignment horizontal="right" vertical="center"/>
    </xf>
    <xf numFmtId="0" fontId="0" fillId="0" borderId="6" xfId="0" applyFont="1" applyBorder="1" applyAlignment="1" applyProtection="1">
      <alignment horizontal="right" vertical="center"/>
    </xf>
    <xf numFmtId="0" fontId="9" fillId="0" borderId="0" xfId="0" applyFont="1" applyBorder="1" applyAlignment="1">
      <alignment horizontal="center" wrapText="1"/>
    </xf>
    <xf numFmtId="0" fontId="4" fillId="0" borderId="0" xfId="0" applyFont="1" applyBorder="1" applyAlignment="1" applyProtection="1">
      <alignment vertical="center"/>
    </xf>
    <xf numFmtId="0" fontId="0" fillId="0" borderId="0" xfId="0" applyFont="1" applyBorder="1" applyAlignment="1">
      <alignment vertical="center"/>
    </xf>
    <xf numFmtId="164" fontId="0" fillId="0" borderId="0" xfId="0" applyNumberFormat="1" applyFont="1" applyBorder="1" applyAlignment="1" applyProtection="1">
      <alignment vertical="center"/>
    </xf>
    <xf numFmtId="164" fontId="4" fillId="0" borderId="0" xfId="1" applyNumberFormat="1" applyFont="1" applyBorder="1" applyAlignment="1" applyProtection="1">
      <alignment horizontal="right" vertical="center"/>
    </xf>
    <xf numFmtId="168" fontId="0" fillId="0" borderId="0" xfId="0" applyNumberFormat="1" applyFont="1" applyFill="1" applyBorder="1" applyAlignment="1" applyProtection="1">
      <alignment vertical="center"/>
    </xf>
    <xf numFmtId="164" fontId="0" fillId="0" borderId="0" xfId="0" applyNumberFormat="1" applyFont="1" applyFill="1" applyBorder="1" applyAlignment="1" applyProtection="1">
      <alignment vertical="center"/>
    </xf>
    <xf numFmtId="0" fontId="0" fillId="3" borderId="5" xfId="0" applyFont="1" applyFill="1" applyBorder="1" applyAlignment="1" applyProtection="1">
      <alignment vertical="center"/>
    </xf>
    <xf numFmtId="0" fontId="0" fillId="3" borderId="6" xfId="0" applyFont="1" applyFill="1" applyBorder="1" applyAlignment="1" applyProtection="1">
      <alignment vertical="center"/>
    </xf>
    <xf numFmtId="0" fontId="4" fillId="0" borderId="2" xfId="0" applyFont="1" applyBorder="1" applyAlignment="1" applyProtection="1">
      <alignment horizontal="center"/>
    </xf>
    <xf numFmtId="0" fontId="5" fillId="0" borderId="0" xfId="0" applyFont="1" applyFill="1" applyBorder="1" applyAlignment="1">
      <alignment horizontal="center"/>
    </xf>
    <xf numFmtId="0" fontId="4" fillId="0" borderId="0" xfId="0" applyFont="1"/>
    <xf numFmtId="0" fontId="4" fillId="0" borderId="0" xfId="0" applyFont="1" applyAlignment="1">
      <alignment horizontal="left"/>
    </xf>
    <xf numFmtId="0" fontId="4" fillId="0" borderId="0" xfId="0" applyFont="1" applyFill="1" applyBorder="1" applyAlignment="1">
      <alignment horizontal="center"/>
    </xf>
    <xf numFmtId="0" fontId="0" fillId="0" borderId="1" xfId="0" applyFont="1" applyFill="1" applyBorder="1" applyAlignment="1">
      <alignment horizontal="left"/>
    </xf>
    <xf numFmtId="0" fontId="0" fillId="0" borderId="1" xfId="0" applyFont="1" applyBorder="1" applyAlignment="1">
      <alignment horizontal="left"/>
    </xf>
    <xf numFmtId="0" fontId="4" fillId="0" borderId="2" xfId="0" applyFont="1" applyBorder="1" applyAlignment="1" applyProtection="1">
      <alignment horizontal="center"/>
    </xf>
    <xf numFmtId="0" fontId="7" fillId="0" borderId="0" xfId="0" applyFont="1" applyBorder="1" applyAlignment="1">
      <alignment horizontal="right"/>
    </xf>
    <xf numFmtId="0" fontId="10" fillId="0" borderId="0" xfId="0" applyFont="1" applyBorder="1" applyAlignment="1">
      <alignment horizontal="center"/>
    </xf>
    <xf numFmtId="0" fontId="0" fillId="0" borderId="4" xfId="0" applyFill="1" applyBorder="1" applyAlignment="1">
      <alignment horizontal="left"/>
    </xf>
    <xf numFmtId="0" fontId="4" fillId="0" borderId="0" xfId="0" applyFont="1" applyFill="1" applyBorder="1" applyAlignment="1">
      <alignment horizontal="left"/>
    </xf>
    <xf numFmtId="0" fontId="14" fillId="0" borderId="0" xfId="0" applyFont="1" applyBorder="1" applyAlignment="1"/>
    <xf numFmtId="0" fontId="0" fillId="0" borderId="0" xfId="0" applyBorder="1" applyAlignment="1"/>
    <xf numFmtId="0" fontId="14" fillId="0" borderId="9" xfId="0" applyFont="1" applyBorder="1" applyAlignment="1"/>
    <xf numFmtId="0" fontId="0" fillId="0" borderId="9" xfId="0" applyBorder="1" applyAlignment="1"/>
    <xf numFmtId="0" fontId="13" fillId="0" borderId="0" xfId="0" applyFont="1" applyBorder="1" applyAlignment="1">
      <alignment horizontal="right"/>
    </xf>
    <xf numFmtId="0" fontId="0" fillId="0" borderId="13" xfId="0" applyFill="1" applyBorder="1"/>
    <xf numFmtId="0" fontId="0" fillId="0" borderId="5" xfId="0" applyFont="1" applyBorder="1" applyAlignment="1" applyProtection="1">
      <alignment horizontal="right" vertical="center"/>
    </xf>
    <xf numFmtId="0" fontId="0" fillId="0" borderId="6" xfId="0" applyFont="1" applyBorder="1" applyAlignment="1" applyProtection="1">
      <alignment horizontal="right" vertical="center"/>
    </xf>
    <xf numFmtId="0" fontId="0" fillId="0" borderId="12" xfId="0" applyFont="1" applyBorder="1" applyAlignment="1">
      <alignment horizontal="right" vertical="center"/>
    </xf>
    <xf numFmtId="166" fontId="0" fillId="3" borderId="6" xfId="0" applyNumberFormat="1" applyFont="1" applyFill="1" applyBorder="1" applyAlignment="1" applyProtection="1"/>
    <xf numFmtId="166" fontId="0" fillId="3" borderId="0" xfId="0" applyNumberFormat="1" applyFill="1"/>
    <xf numFmtId="166" fontId="0" fillId="3" borderId="12" xfId="0" applyNumberFormat="1" applyFill="1" applyBorder="1"/>
    <xf numFmtId="166" fontId="0" fillId="0" borderId="2" xfId="0" applyNumberFormat="1" applyFont="1" applyFill="1" applyBorder="1" applyAlignment="1" applyProtection="1">
      <alignment vertical="center"/>
      <protection hidden="1"/>
    </xf>
    <xf numFmtId="166" fontId="0" fillId="0" borderId="2" xfId="0" applyNumberFormat="1" applyFont="1" applyBorder="1" applyAlignment="1" applyProtection="1">
      <alignment vertical="center"/>
      <protection hidden="1"/>
    </xf>
    <xf numFmtId="165" fontId="0" fillId="0" borderId="2" xfId="0" applyNumberFormat="1" applyFont="1" applyFill="1" applyBorder="1" applyAlignment="1" applyProtection="1">
      <alignment vertical="center"/>
      <protection hidden="1"/>
    </xf>
    <xf numFmtId="164" fontId="0" fillId="0" borderId="2" xfId="0" applyNumberFormat="1" applyFont="1" applyFill="1" applyBorder="1" applyAlignment="1" applyProtection="1">
      <alignment vertical="center"/>
      <protection hidden="1"/>
    </xf>
    <xf numFmtId="0" fontId="0" fillId="3" borderId="6" xfId="0" applyFont="1" applyFill="1" applyBorder="1" applyAlignment="1" applyProtection="1">
      <alignment vertical="center"/>
      <protection hidden="1"/>
    </xf>
    <xf numFmtId="0" fontId="4" fillId="0" borderId="0" xfId="0" applyFont="1" applyFill="1" applyBorder="1" applyAlignment="1">
      <alignment horizontal="right"/>
    </xf>
    <xf numFmtId="166" fontId="0" fillId="0" borderId="2" xfId="0" applyNumberFormat="1" applyFont="1" applyBorder="1" applyProtection="1">
      <protection hidden="1"/>
    </xf>
    <xf numFmtId="0" fontId="0" fillId="2" borderId="2" xfId="0" applyFill="1" applyBorder="1" applyAlignment="1" applyProtection="1">
      <alignment horizontal="center"/>
      <protection locked="0"/>
    </xf>
    <xf numFmtId="0" fontId="7" fillId="0" borderId="1" xfId="0" applyFont="1" applyBorder="1" applyAlignment="1">
      <alignment horizontal="right" vertical="top"/>
    </xf>
    <xf numFmtId="0" fontId="0" fillId="0" borderId="0" xfId="0" applyProtection="1">
      <protection hidden="1"/>
    </xf>
    <xf numFmtId="0" fontId="0" fillId="0" borderId="0" xfId="0" applyFill="1" applyBorder="1" applyAlignment="1" applyProtection="1">
      <alignment horizontal="right"/>
    </xf>
    <xf numFmtId="0" fontId="0" fillId="0" borderId="0" xfId="0" applyFill="1" applyBorder="1" applyProtection="1"/>
    <xf numFmtId="0" fontId="0" fillId="0" borderId="0" xfId="0" applyProtection="1"/>
    <xf numFmtId="167" fontId="0" fillId="0" borderId="2" xfId="0" applyNumberFormat="1" applyFont="1" applyFill="1" applyBorder="1" applyAlignment="1" applyProtection="1">
      <alignment vertical="center"/>
    </xf>
    <xf numFmtId="164" fontId="0" fillId="0" borderId="2" xfId="0" applyNumberFormat="1" applyFont="1" applyFill="1" applyBorder="1" applyAlignment="1" applyProtection="1">
      <alignment vertical="center"/>
    </xf>
    <xf numFmtId="166" fontId="0" fillId="2" borderId="2" xfId="0" applyNumberFormat="1" applyFont="1" applyFill="1" applyBorder="1" applyAlignment="1" applyProtection="1">
      <alignment vertical="center"/>
      <protection locked="0"/>
    </xf>
    <xf numFmtId="170" fontId="0" fillId="0" borderId="2" xfId="0" applyNumberFormat="1" applyFont="1" applyFill="1" applyBorder="1" applyAlignment="1" applyProtection="1">
      <alignment vertical="center"/>
    </xf>
    <xf numFmtId="0" fontId="12" fillId="0" borderId="0" xfId="0" applyFont="1" applyFill="1" applyBorder="1" applyAlignment="1" applyProtection="1">
      <alignment horizontal="left"/>
    </xf>
    <xf numFmtId="0" fontId="12" fillId="0" borderId="1" xfId="0" applyFont="1" applyFill="1" applyBorder="1" applyAlignment="1" applyProtection="1"/>
    <xf numFmtId="0" fontId="12" fillId="0" borderId="0" xfId="0" applyFont="1" applyAlignment="1" applyProtection="1">
      <alignment horizontal="left"/>
    </xf>
    <xf numFmtId="0" fontId="7" fillId="0" borderId="1" xfId="0" applyFont="1" applyBorder="1" applyAlignment="1" applyProtection="1"/>
    <xf numFmtId="0" fontId="0" fillId="0" borderId="1" xfId="0" applyBorder="1" applyAlignment="1" applyProtection="1"/>
    <xf numFmtId="0" fontId="10" fillId="0" borderId="0" xfId="0" applyFont="1" applyBorder="1" applyAlignment="1" applyProtection="1">
      <alignment horizontal="center"/>
    </xf>
    <xf numFmtId="0" fontId="6" fillId="0" borderId="0" xfId="0" applyFont="1" applyFill="1" applyBorder="1" applyProtection="1"/>
    <xf numFmtId="0" fontId="18" fillId="0" borderId="3" xfId="0" applyFont="1" applyBorder="1"/>
    <xf numFmtId="0" fontId="18" fillId="0" borderId="0" xfId="0" applyFont="1" applyProtection="1">
      <protection locked="0"/>
    </xf>
    <xf numFmtId="0" fontId="0" fillId="0" borderId="0" xfId="0" applyProtection="1">
      <protection locked="0"/>
    </xf>
    <xf numFmtId="0" fontId="9" fillId="0" borderId="0" xfId="0" applyFont="1" applyFill="1" applyBorder="1" applyAlignment="1" applyProtection="1">
      <alignment horizontal="right" vertical="top" wrapText="1" shrinkToFit="1"/>
    </xf>
    <xf numFmtId="0" fontId="9" fillId="0" borderId="0" xfId="0" applyFont="1" applyFill="1" applyBorder="1" applyAlignment="1" applyProtection="1">
      <alignment horizontal="right" vertical="center" wrapText="1" shrinkToFit="1"/>
    </xf>
    <xf numFmtId="171" fontId="0" fillId="2" borderId="2" xfId="0" applyNumberFormat="1" applyFont="1" applyFill="1" applyBorder="1" applyAlignment="1" applyProtection="1">
      <alignment horizontal="center" vertical="center"/>
      <protection locked="0"/>
    </xf>
    <xf numFmtId="165" fontId="0" fillId="2" borderId="2" xfId="0" applyNumberFormat="1" applyFont="1" applyFill="1" applyBorder="1" applyAlignment="1" applyProtection="1">
      <alignment horizontal="center" wrapText="1" shrinkToFit="1"/>
      <protection locked="0"/>
    </xf>
    <xf numFmtId="166" fontId="0" fillId="0" borderId="1" xfId="0" applyNumberFormat="1" applyFill="1" applyBorder="1" applyAlignment="1" applyProtection="1">
      <alignment horizontal="center" vertical="center"/>
    </xf>
    <xf numFmtId="0" fontId="0" fillId="0" borderId="0" xfId="0" applyFont="1" applyFill="1" applyBorder="1" applyAlignment="1">
      <alignment horizontal="right"/>
    </xf>
    <xf numFmtId="0" fontId="0" fillId="0" borderId="0" xfId="0" applyFont="1" applyBorder="1" applyAlignment="1">
      <alignment horizontal="right"/>
    </xf>
    <xf numFmtId="2" fontId="0" fillId="2" borderId="2" xfId="0" applyNumberFormat="1" applyFont="1" applyFill="1" applyBorder="1" applyAlignment="1" applyProtection="1">
      <alignment vertical="center"/>
      <protection locked="0"/>
    </xf>
    <xf numFmtId="0" fontId="19" fillId="2" borderId="6" xfId="0" applyFont="1" applyFill="1" applyBorder="1" applyAlignment="1" applyProtection="1">
      <protection locked="0"/>
    </xf>
    <xf numFmtId="0" fontId="0" fillId="0" borderId="6" xfId="0" applyBorder="1" applyAlignment="1" applyProtection="1">
      <protection locked="0"/>
    </xf>
    <xf numFmtId="0" fontId="0" fillId="0" borderId="0" xfId="0" applyAlignment="1" applyProtection="1">
      <alignment horizontal="right"/>
      <protection hidden="1"/>
    </xf>
    <xf numFmtId="0" fontId="0" fillId="0" borderId="0" xfId="0" applyAlignment="1" applyProtection="1">
      <protection hidden="1"/>
    </xf>
    <xf numFmtId="0" fontId="6" fillId="0" borderId="9" xfId="0" applyFont="1" applyBorder="1" applyAlignment="1"/>
    <xf numFmtId="0" fontId="0" fillId="0" borderId="9" xfId="0" applyBorder="1" applyAlignment="1"/>
    <xf numFmtId="0" fontId="5" fillId="4" borderId="1" xfId="0" applyFont="1" applyFill="1" applyBorder="1" applyAlignment="1">
      <alignment horizontal="center"/>
    </xf>
    <xf numFmtId="0" fontId="5" fillId="0" borderId="0" xfId="0" applyFont="1"/>
    <xf numFmtId="0" fontId="6" fillId="0" borderId="1" xfId="0" applyFont="1" applyBorder="1"/>
    <xf numFmtId="166" fontId="5" fillId="0" borderId="0" xfId="0" applyNumberFormat="1" applyFont="1" applyProtection="1">
      <protection hidden="1"/>
    </xf>
    <xf numFmtId="0" fontId="6" fillId="0" borderId="0" xfId="0" applyFont="1"/>
    <xf numFmtId="0" fontId="0" fillId="0" borderId="0" xfId="0" applyAlignment="1"/>
    <xf numFmtId="0" fontId="0" fillId="0" borderId="0" xfId="0" applyAlignment="1">
      <alignment horizontal="right"/>
    </xf>
    <xf numFmtId="0" fontId="0" fillId="0" borderId="0" xfId="0" applyFill="1" applyAlignment="1" applyProtection="1">
      <protection hidden="1"/>
    </xf>
    <xf numFmtId="0" fontId="0" fillId="0" borderId="0" xfId="0" applyFill="1" applyAlignment="1"/>
    <xf numFmtId="0" fontId="19" fillId="2" borderId="1" xfId="0" applyFont="1" applyFill="1" applyBorder="1" applyAlignment="1" applyProtection="1">
      <protection locked="0"/>
    </xf>
    <xf numFmtId="0" fontId="0" fillId="0" borderId="1" xfId="0" applyBorder="1" applyAlignment="1" applyProtection="1">
      <protection locked="0"/>
    </xf>
    <xf numFmtId="0" fontId="7" fillId="0" borderId="0" xfId="0" applyFont="1" applyAlignment="1">
      <alignment horizontal="left" vertical="top" wrapText="1"/>
    </xf>
    <xf numFmtId="166" fontId="6" fillId="0" borderId="1" xfId="0" applyNumberFormat="1" applyFont="1" applyBorder="1" applyProtection="1">
      <protection hidden="1"/>
    </xf>
    <xf numFmtId="166" fontId="6" fillId="0" borderId="0" xfId="0" applyNumberFormat="1" applyFont="1" applyProtection="1">
      <protection hidden="1"/>
    </xf>
    <xf numFmtId="0" fontId="4" fillId="0" borderId="1" xfId="0" applyFont="1" applyBorder="1" applyAlignment="1" applyProtection="1">
      <alignment horizontal="left"/>
      <protection hidden="1"/>
    </xf>
    <xf numFmtId="0" fontId="0" fillId="0" borderId="0" xfId="0" applyFill="1" applyBorder="1" applyAlignment="1">
      <alignment horizontal="left"/>
    </xf>
    <xf numFmtId="0" fontId="6" fillId="2" borderId="1" xfId="0" applyFont="1" applyFill="1" applyBorder="1" applyAlignment="1" applyProtection="1">
      <alignment horizontal="center"/>
      <protection locked="0"/>
    </xf>
    <xf numFmtId="169" fontId="6" fillId="2" borderId="1" xfId="0" applyNumberFormat="1" applyFont="1" applyFill="1" applyBorder="1" applyAlignment="1" applyProtection="1">
      <alignment horizontal="center"/>
      <protection locked="0"/>
    </xf>
    <xf numFmtId="0" fontId="10" fillId="0" borderId="0" xfId="0" applyFont="1" applyAlignment="1">
      <alignment horizontal="center" vertical="top"/>
    </xf>
    <xf numFmtId="0" fontId="4" fillId="0" borderId="1" xfId="0" applyFont="1" applyFill="1" applyBorder="1" applyAlignment="1" applyProtection="1">
      <alignment horizontal="left"/>
      <protection hidden="1"/>
    </xf>
    <xf numFmtId="0" fontId="5" fillId="0" borderId="9" xfId="0" applyFont="1" applyBorder="1" applyAlignment="1">
      <alignment horizontal="left"/>
    </xf>
    <xf numFmtId="0" fontId="4" fillId="0" borderId="3" xfId="0" applyFont="1" applyFill="1" applyBorder="1" applyAlignment="1">
      <alignment horizontal="left"/>
    </xf>
    <xf numFmtId="0" fontId="4" fillId="0" borderId="0" xfId="0" applyFont="1" applyFill="1" applyBorder="1" applyAlignment="1">
      <alignment horizontal="left"/>
    </xf>
    <xf numFmtId="0" fontId="0" fillId="2" borderId="1" xfId="0" applyFill="1" applyBorder="1" applyAlignment="1" applyProtection="1">
      <alignment horizontal="left"/>
      <protection locked="0"/>
    </xf>
    <xf numFmtId="0" fontId="4" fillId="2" borderId="1" xfId="0" applyFont="1" applyFill="1" applyBorder="1" applyAlignment="1" applyProtection="1">
      <alignment horizontal="left"/>
      <protection locked="0"/>
    </xf>
    <xf numFmtId="0" fontId="6" fillId="2" borderId="1" xfId="0" applyFont="1" applyFill="1" applyBorder="1" applyAlignment="1" applyProtection="1">
      <alignment horizontal="left"/>
      <protection locked="0"/>
    </xf>
    <xf numFmtId="0" fontId="0" fillId="2" borderId="11" xfId="0" applyFill="1" applyBorder="1" applyAlignment="1" applyProtection="1">
      <alignment horizontal="left"/>
      <protection locked="0"/>
    </xf>
    <xf numFmtId="0" fontId="4" fillId="4" borderId="1" xfId="0" applyFont="1" applyFill="1" applyBorder="1" applyAlignment="1">
      <alignment horizontal="center"/>
    </xf>
    <xf numFmtId="0" fontId="5" fillId="0" borderId="0" xfId="0" applyFont="1" applyFill="1" applyBorder="1" applyAlignment="1">
      <alignment horizontal="right"/>
    </xf>
    <xf numFmtId="0" fontId="4" fillId="0" borderId="0" xfId="0" applyFont="1" applyFill="1" applyBorder="1" applyAlignment="1">
      <alignment horizontal="right"/>
    </xf>
    <xf numFmtId="0" fontId="7" fillId="5" borderId="8" xfId="0" applyFont="1" applyFill="1" applyBorder="1" applyAlignment="1">
      <alignment horizontal="left" vertical="center" wrapText="1"/>
    </xf>
    <xf numFmtId="0" fontId="7" fillId="5" borderId="9" xfId="0" applyFont="1" applyFill="1" applyBorder="1" applyAlignment="1">
      <alignment horizontal="left" vertical="center" wrapText="1"/>
    </xf>
    <xf numFmtId="0" fontId="7" fillId="5" borderId="10" xfId="0" applyFont="1" applyFill="1" applyBorder="1" applyAlignment="1">
      <alignment horizontal="left" vertical="center" wrapText="1"/>
    </xf>
    <xf numFmtId="0" fontId="7" fillId="5" borderId="7" xfId="0" applyFont="1" applyFill="1" applyBorder="1" applyAlignment="1">
      <alignment horizontal="left" vertical="center" wrapText="1"/>
    </xf>
    <xf numFmtId="0" fontId="7" fillId="5" borderId="1" xfId="0" applyFont="1" applyFill="1" applyBorder="1" applyAlignment="1">
      <alignment horizontal="left" vertical="center" wrapText="1"/>
    </xf>
    <xf numFmtId="0" fontId="7" fillId="5" borderId="11" xfId="0" applyFont="1" applyFill="1" applyBorder="1" applyAlignment="1">
      <alignment horizontal="left" vertical="center" wrapText="1"/>
    </xf>
    <xf numFmtId="49" fontId="11" fillId="0" borderId="0" xfId="0" applyNumberFormat="1" applyFont="1" applyAlignment="1">
      <alignment horizontal="center" wrapText="1"/>
    </xf>
    <xf numFmtId="49" fontId="7" fillId="0" borderId="0" xfId="0" applyNumberFormat="1" applyFont="1" applyAlignment="1">
      <alignment wrapText="1"/>
    </xf>
    <xf numFmtId="49" fontId="7" fillId="0" borderId="0" xfId="0" applyNumberFormat="1" applyFont="1" applyAlignment="1">
      <alignment horizontal="left" wrapText="1"/>
    </xf>
    <xf numFmtId="49" fontId="7" fillId="2" borderId="1" xfId="0" applyNumberFormat="1" applyFont="1" applyFill="1" applyBorder="1" applyAlignment="1" applyProtection="1">
      <alignment horizontal="center"/>
      <protection locked="0"/>
    </xf>
    <xf numFmtId="49" fontId="7" fillId="0" borderId="0" xfId="0" applyNumberFormat="1" applyFont="1" applyAlignment="1">
      <alignment horizontal="left"/>
    </xf>
    <xf numFmtId="0" fontId="5" fillId="2" borderId="1" xfId="0" applyFont="1" applyFill="1" applyBorder="1" applyAlignment="1" applyProtection="1">
      <alignment horizontal="center"/>
      <protection locked="0"/>
    </xf>
    <xf numFmtId="49" fontId="7" fillId="0" borderId="0" xfId="0" applyNumberFormat="1" applyFont="1" applyAlignment="1">
      <alignment horizontal="left" vertical="top" wrapText="1"/>
    </xf>
    <xf numFmtId="0" fontId="0" fillId="0" borderId="1" xfId="0" applyBorder="1" applyAlignment="1" applyProtection="1">
      <alignment horizontal="left"/>
      <protection locked="0"/>
    </xf>
    <xf numFmtId="0" fontId="0" fillId="0" borderId="11" xfId="0" applyBorder="1" applyAlignment="1" applyProtection="1">
      <alignment horizontal="left"/>
      <protection locked="0"/>
    </xf>
    <xf numFmtId="0" fontId="0" fillId="2" borderId="5" xfId="0" applyFont="1" applyFill="1" applyBorder="1" applyAlignment="1" applyProtection="1">
      <alignment horizontal="center"/>
      <protection locked="0"/>
    </xf>
    <xf numFmtId="0" fontId="0" fillId="0" borderId="12" xfId="0" applyFont="1" applyBorder="1" applyAlignment="1" applyProtection="1">
      <protection locked="0"/>
    </xf>
    <xf numFmtId="0" fontId="9" fillId="0" borderId="0" xfId="0" applyFont="1" applyBorder="1" applyAlignment="1">
      <alignment horizontal="center" wrapText="1" shrinkToFit="1"/>
    </xf>
    <xf numFmtId="0" fontId="12" fillId="0" borderId="0" xfId="0" applyFont="1" applyAlignment="1">
      <alignment horizontal="center" wrapText="1"/>
    </xf>
    <xf numFmtId="0" fontId="9" fillId="0" borderId="0" xfId="0" applyFont="1" applyFill="1" applyBorder="1" applyAlignment="1" applyProtection="1">
      <alignment horizontal="right"/>
      <protection locked="0"/>
    </xf>
    <xf numFmtId="166" fontId="0" fillId="0" borderId="2" xfId="0" applyNumberFormat="1" applyFont="1" applyBorder="1" applyAlignment="1" applyProtection="1">
      <alignment horizontal="right" vertical="center"/>
      <protection hidden="1"/>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12" xfId="0" applyFont="1" applyBorder="1" applyAlignment="1">
      <alignment horizontal="left" vertical="center"/>
    </xf>
    <xf numFmtId="0" fontId="0" fillId="0" borderId="5" xfId="0" applyFont="1" applyBorder="1" applyAlignment="1" applyProtection="1">
      <alignment horizontal="right" vertical="center"/>
    </xf>
    <xf numFmtId="0" fontId="0" fillId="0" borderId="6" xfId="0" applyFont="1" applyBorder="1" applyAlignment="1" applyProtection="1">
      <alignment horizontal="right" vertical="center"/>
    </xf>
    <xf numFmtId="0" fontId="0" fillId="0" borderId="12" xfId="0" applyFont="1" applyBorder="1" applyAlignment="1">
      <alignment horizontal="right" vertical="center"/>
    </xf>
    <xf numFmtId="0" fontId="0" fillId="0" borderId="5" xfId="0" applyFont="1" applyBorder="1" applyAlignment="1">
      <alignment horizontal="right" vertical="center"/>
    </xf>
    <xf numFmtId="0" fontId="0" fillId="0" borderId="6" xfId="0" applyBorder="1" applyAlignment="1">
      <alignment horizontal="right" vertical="center"/>
    </xf>
    <xf numFmtId="0" fontId="0" fillId="0" borderId="12" xfId="0" applyBorder="1" applyAlignment="1">
      <alignment horizontal="right" vertical="center"/>
    </xf>
    <xf numFmtId="166" fontId="0" fillId="0" borderId="5" xfId="0" applyNumberFormat="1" applyFont="1" applyBorder="1" applyAlignment="1" applyProtection="1">
      <alignment horizontal="right" vertical="center"/>
      <protection hidden="1"/>
    </xf>
    <xf numFmtId="166" fontId="0" fillId="0" borderId="12" xfId="0" applyNumberFormat="1" applyBorder="1" applyAlignment="1" applyProtection="1">
      <alignment horizontal="right" vertical="center"/>
      <protection hidden="1"/>
    </xf>
    <xf numFmtId="0" fontId="9" fillId="0" borderId="0" xfId="0" applyFont="1" applyAlignment="1" applyProtection="1">
      <alignment horizontal="right"/>
    </xf>
    <xf numFmtId="0" fontId="5" fillId="4" borderId="5" xfId="0" applyFont="1" applyFill="1" applyBorder="1" applyAlignment="1">
      <alignment horizontal="center"/>
    </xf>
    <xf numFmtId="0" fontId="5" fillId="4" borderId="6" xfId="0" applyFont="1" applyFill="1" applyBorder="1" applyAlignment="1">
      <alignment horizontal="center"/>
    </xf>
    <xf numFmtId="0" fontId="5" fillId="4" borderId="12" xfId="0" applyFont="1" applyFill="1" applyBorder="1" applyAlignment="1">
      <alignment horizontal="center"/>
    </xf>
    <xf numFmtId="0" fontId="4" fillId="0" borderId="2" xfId="0" applyFont="1" applyBorder="1" applyAlignment="1" applyProtection="1">
      <alignment horizontal="center"/>
    </xf>
    <xf numFmtId="0" fontId="0" fillId="0" borderId="5" xfId="0" applyFont="1" applyBorder="1" applyAlignment="1" applyProtection="1">
      <alignment vertical="center"/>
    </xf>
    <xf numFmtId="0" fontId="0" fillId="0" borderId="6" xfId="0" applyFont="1" applyBorder="1" applyAlignment="1" applyProtection="1">
      <alignment vertical="center"/>
    </xf>
    <xf numFmtId="0" fontId="0" fillId="0" borderId="12" xfId="0" applyFont="1" applyBorder="1" applyAlignment="1">
      <alignment vertical="center"/>
    </xf>
    <xf numFmtId="0" fontId="4" fillId="0" borderId="5" xfId="0" applyFont="1" applyBorder="1" applyAlignment="1" applyProtection="1">
      <alignment horizontal="left" vertical="center"/>
    </xf>
    <xf numFmtId="0" fontId="0" fillId="0" borderId="5" xfId="0" applyFont="1" applyBorder="1" applyAlignment="1" applyProtection="1">
      <alignment horizontal="center"/>
    </xf>
    <xf numFmtId="0" fontId="0" fillId="0" borderId="6" xfId="0" applyFont="1" applyBorder="1" applyAlignment="1" applyProtection="1">
      <alignment horizontal="center"/>
    </xf>
    <xf numFmtId="0" fontId="0" fillId="0" borderId="12" xfId="0" applyFont="1" applyBorder="1" applyAlignment="1" applyProtection="1">
      <alignment horizontal="center"/>
    </xf>
    <xf numFmtId="0" fontId="14" fillId="0" borderId="1" xfId="0" applyFont="1" applyFill="1" applyBorder="1" applyAlignment="1" applyProtection="1">
      <alignment horizontal="left"/>
      <protection hidden="1"/>
    </xf>
    <xf numFmtId="0" fontId="14" fillId="0" borderId="1" xfId="0" applyFont="1" applyBorder="1" applyAlignment="1" applyProtection="1">
      <alignment horizontal="left"/>
      <protection hidden="1"/>
    </xf>
    <xf numFmtId="0" fontId="14" fillId="0" borderId="11" xfId="0" applyFont="1" applyBorder="1" applyAlignment="1" applyProtection="1">
      <alignment horizontal="left"/>
      <protection hidden="1"/>
    </xf>
    <xf numFmtId="166" fontId="4" fillId="0" borderId="2" xfId="1" applyNumberFormat="1" applyFont="1" applyBorder="1" applyAlignment="1" applyProtection="1">
      <alignment horizontal="right" vertical="center"/>
      <protection hidden="1"/>
    </xf>
    <xf numFmtId="0" fontId="4" fillId="0" borderId="5" xfId="0" applyFont="1" applyBorder="1" applyAlignment="1" applyProtection="1">
      <alignment vertical="center"/>
    </xf>
    <xf numFmtId="0" fontId="4" fillId="0" borderId="6" xfId="0" applyFont="1" applyBorder="1" applyAlignment="1" applyProtection="1">
      <alignment vertical="center"/>
    </xf>
    <xf numFmtId="0" fontId="0" fillId="0" borderId="6" xfId="0" applyFont="1" applyBorder="1" applyAlignment="1">
      <alignment vertical="center"/>
    </xf>
    <xf numFmtId="0" fontId="0" fillId="0" borderId="12" xfId="0" applyBorder="1" applyAlignment="1">
      <alignment vertical="center"/>
    </xf>
    <xf numFmtId="0" fontId="4" fillId="0" borderId="0" xfId="0" applyFont="1" applyBorder="1" applyAlignment="1" applyProtection="1">
      <alignment vertical="center"/>
    </xf>
    <xf numFmtId="0" fontId="0" fillId="0" borderId="0" xfId="0" applyAlignment="1">
      <alignment vertical="center"/>
    </xf>
    <xf numFmtId="0" fontId="0" fillId="3" borderId="6" xfId="0" applyFont="1" applyFill="1" applyBorder="1" applyAlignment="1" applyProtection="1">
      <alignment horizontal="right" vertical="center"/>
      <protection hidden="1"/>
    </xf>
    <xf numFmtId="0" fontId="0" fillId="0" borderId="12" xfId="0" applyBorder="1" applyAlignment="1" applyProtection="1">
      <alignment horizontal="right"/>
      <protection hidden="1"/>
    </xf>
    <xf numFmtId="166" fontId="0" fillId="0" borderId="5" xfId="0" applyNumberFormat="1" applyFont="1" applyBorder="1" applyAlignment="1" applyProtection="1">
      <alignment horizontal="right"/>
      <protection hidden="1"/>
    </xf>
    <xf numFmtId="166" fontId="0" fillId="0" borderId="12" xfId="0" applyNumberFormat="1" applyFont="1" applyBorder="1" applyAlignment="1" applyProtection="1">
      <alignment horizontal="right"/>
      <protection hidden="1"/>
    </xf>
    <xf numFmtId="0" fontId="4" fillId="0" borderId="5" xfId="0" applyFont="1" applyBorder="1" applyAlignment="1" applyProtection="1">
      <alignment horizontal="left"/>
    </xf>
    <xf numFmtId="0" fontId="4" fillId="0" borderId="6" xfId="0" applyFont="1" applyBorder="1" applyAlignment="1" applyProtection="1">
      <alignment horizontal="left"/>
    </xf>
    <xf numFmtId="0" fontId="4" fillId="0" borderId="12" xfId="0" applyFont="1" applyBorder="1" applyAlignment="1" applyProtection="1">
      <alignment horizontal="left"/>
    </xf>
    <xf numFmtId="166" fontId="0" fillId="2" borderId="5" xfId="0" applyNumberFormat="1" applyFont="1" applyFill="1" applyBorder="1" applyProtection="1">
      <protection locked="0"/>
    </xf>
    <xf numFmtId="166" fontId="0" fillId="2" borderId="12" xfId="0" applyNumberFormat="1" applyFont="1" applyFill="1" applyBorder="1" applyProtection="1">
      <protection locked="0"/>
    </xf>
    <xf numFmtId="164" fontId="0" fillId="2" borderId="2" xfId="0" applyNumberFormat="1" applyFont="1" applyFill="1" applyBorder="1" applyProtection="1">
      <protection locked="0"/>
    </xf>
    <xf numFmtId="164" fontId="0" fillId="0" borderId="2" xfId="0" applyNumberFormat="1" applyFont="1" applyBorder="1" applyAlignment="1" applyProtection="1">
      <alignment horizontal="right" vertical="center"/>
    </xf>
    <xf numFmtId="0" fontId="4" fillId="0" borderId="0" xfId="0" applyFont="1" applyBorder="1" applyAlignment="1">
      <alignment horizontal="right"/>
    </xf>
    <xf numFmtId="166" fontId="4" fillId="0" borderId="5" xfId="0" applyNumberFormat="1" applyFont="1" applyBorder="1" applyAlignment="1" applyProtection="1">
      <alignment horizontal="right"/>
      <protection hidden="1"/>
    </xf>
    <xf numFmtId="166" fontId="4" fillId="0" borderId="12" xfId="0" applyNumberFormat="1" applyFont="1" applyBorder="1" applyAlignment="1" applyProtection="1">
      <alignment horizontal="right"/>
      <protection hidden="1"/>
    </xf>
    <xf numFmtId="0" fontId="0" fillId="2" borderId="12" xfId="0" applyFont="1" applyFill="1" applyBorder="1" applyAlignment="1" applyProtection="1">
      <alignment horizontal="center"/>
      <protection locked="0"/>
    </xf>
    <xf numFmtId="166" fontId="0" fillId="0" borderId="5" xfId="0" applyNumberFormat="1" applyFont="1" applyBorder="1" applyProtection="1">
      <protection hidden="1"/>
    </xf>
    <xf numFmtId="166" fontId="0" fillId="0" borderId="12" xfId="0" applyNumberFormat="1" applyFont="1" applyBorder="1" applyProtection="1">
      <protection hidden="1"/>
    </xf>
    <xf numFmtId="0" fontId="14" fillId="0" borderId="1" xfId="0" applyFont="1" applyBorder="1" applyAlignment="1" applyProtection="1">
      <protection hidden="1"/>
    </xf>
    <xf numFmtId="0" fontId="0" fillId="0" borderId="1" xfId="0" applyBorder="1" applyAlignment="1" applyProtection="1">
      <protection hidden="1"/>
    </xf>
    <xf numFmtId="0" fontId="14" fillId="0" borderId="1" xfId="0" applyFont="1" applyFill="1" applyBorder="1" applyAlignment="1">
      <alignment horizontal="left"/>
    </xf>
    <xf numFmtId="0" fontId="4" fillId="0" borderId="5" xfId="0" applyFont="1" applyBorder="1" applyAlignment="1" applyProtection="1">
      <alignment horizontal="center"/>
    </xf>
    <xf numFmtId="0" fontId="4" fillId="0" borderId="12" xfId="0" applyFont="1" applyBorder="1" applyAlignment="1" applyProtection="1">
      <alignment horizontal="center"/>
    </xf>
    <xf numFmtId="166" fontId="0" fillId="2" borderId="5" xfId="0" applyNumberFormat="1" applyFont="1" applyFill="1" applyBorder="1" applyAlignment="1" applyProtection="1">
      <alignment horizontal="center"/>
      <protection locked="0"/>
    </xf>
    <xf numFmtId="166" fontId="0" fillId="2" borderId="12" xfId="0" applyNumberFormat="1" applyFont="1" applyFill="1" applyBorder="1" applyAlignment="1" applyProtection="1">
      <alignment horizontal="center"/>
      <protection locked="0"/>
    </xf>
  </cellXfs>
  <cellStyles count="3">
    <cellStyle name="Currency" xfId="1" builtinId="4"/>
    <cellStyle name="Normal" xfId="0" builtinId="0"/>
    <cellStyle name="Percent" xfId="2" builtinId="5"/>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fmlaLink="$B$89" lockText="1" noThreeD="1"/>
</file>

<file path=xl/ctrlProps/ctrlProp12.xml><?xml version="1.0" encoding="utf-8"?>
<formControlPr xmlns="http://schemas.microsoft.com/office/spreadsheetml/2009/9/main" objectType="CheckBox" checked="Checked" fmlaLink="$C$89" lockText="1" noThreeD="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CheckBox" fmlaLink="$D$89"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fmlaLink="$A$89" noThreeD="1"/>
</file>

<file path=xl/ctrlProps/ctrlProp9.xml><?xml version="1.0" encoding="utf-8"?>
<formControlPr xmlns="http://schemas.microsoft.com/office/spreadsheetml/2009/9/main" objectType="CheckBox" checked="Checked" lockText="1" noThreeD="1"/>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365760</xdr:colOff>
          <xdr:row>20</xdr:row>
          <xdr:rowOff>0</xdr:rowOff>
        </xdr:from>
        <xdr:to>
          <xdr:col>8</xdr:col>
          <xdr:colOff>594360</xdr:colOff>
          <xdr:row>21</xdr:row>
          <xdr:rowOff>7620</xdr:rowOff>
        </xdr:to>
        <xdr:sp macro="" textlink="">
          <xdr:nvSpPr>
            <xdr:cNvPr id="1093" name="Check Box 69" hidden="1">
              <a:extLst>
                <a:ext uri="{63B3BB69-23CF-44E3-9099-C40C66FF867C}">
                  <a14:compatExt spid="_x0000_s1093"/>
                </a:ext>
              </a:extLst>
            </xdr:cNvPr>
            <xdr:cNvSpPr/>
          </xdr:nvSpPr>
          <xdr:spPr bwMode="auto">
            <a:xfrm>
              <a:off x="0" y="0"/>
              <a:ext cx="0" cy="0"/>
            </a:xfrm>
            <a:prstGeom prst="rect">
              <a:avLst/>
            </a:prstGeom>
            <a:solidFill>
              <a:srgbClr val="FFFFCC"/>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365760</xdr:colOff>
          <xdr:row>21</xdr:row>
          <xdr:rowOff>0</xdr:rowOff>
        </xdr:from>
        <xdr:to>
          <xdr:col>8</xdr:col>
          <xdr:colOff>594360</xdr:colOff>
          <xdr:row>22</xdr:row>
          <xdr:rowOff>7620</xdr:rowOff>
        </xdr:to>
        <xdr:sp macro="" textlink="">
          <xdr:nvSpPr>
            <xdr:cNvPr id="1094" name="Check Box 70" hidden="1">
              <a:extLst>
                <a:ext uri="{63B3BB69-23CF-44E3-9099-C40C66FF867C}">
                  <a14:compatExt spid="_x0000_s1094"/>
                </a:ext>
              </a:extLst>
            </xdr:cNvPr>
            <xdr:cNvSpPr/>
          </xdr:nvSpPr>
          <xdr:spPr bwMode="auto">
            <a:xfrm>
              <a:off x="0" y="0"/>
              <a:ext cx="0" cy="0"/>
            </a:xfrm>
            <a:prstGeom prst="rect">
              <a:avLst/>
            </a:prstGeom>
            <a:solidFill>
              <a:srgbClr val="FFFFCC"/>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365760</xdr:colOff>
          <xdr:row>21</xdr:row>
          <xdr:rowOff>0</xdr:rowOff>
        </xdr:from>
        <xdr:to>
          <xdr:col>4</xdr:col>
          <xdr:colOff>594360</xdr:colOff>
          <xdr:row>22</xdr:row>
          <xdr:rowOff>7620</xdr:rowOff>
        </xdr:to>
        <xdr:sp macro="" textlink="">
          <xdr:nvSpPr>
            <xdr:cNvPr id="1101" name="Check Box 77" hidden="1">
              <a:extLst>
                <a:ext uri="{63B3BB69-23CF-44E3-9099-C40C66FF867C}">
                  <a14:compatExt spid="_x0000_s1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365760</xdr:colOff>
          <xdr:row>21</xdr:row>
          <xdr:rowOff>0</xdr:rowOff>
        </xdr:from>
        <xdr:to>
          <xdr:col>4</xdr:col>
          <xdr:colOff>594360</xdr:colOff>
          <xdr:row>22</xdr:row>
          <xdr:rowOff>7620</xdr:rowOff>
        </xdr:to>
        <xdr:sp macro="" textlink="">
          <xdr:nvSpPr>
            <xdr:cNvPr id="1102" name="Check Box 78" hidden="1">
              <a:extLst>
                <a:ext uri="{63B3BB69-23CF-44E3-9099-C40C66FF867C}">
                  <a14:compatExt spid="_x0000_s1102"/>
                </a:ext>
              </a:extLst>
            </xdr:cNvPr>
            <xdr:cNvSpPr/>
          </xdr:nvSpPr>
          <xdr:spPr bwMode="auto">
            <a:xfrm>
              <a:off x="0" y="0"/>
              <a:ext cx="0" cy="0"/>
            </a:xfrm>
            <a:prstGeom prst="rect">
              <a:avLst/>
            </a:prstGeom>
            <a:solidFill>
              <a:srgbClr val="FFFFCC"/>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365760</xdr:colOff>
          <xdr:row>22</xdr:row>
          <xdr:rowOff>0</xdr:rowOff>
        </xdr:from>
        <xdr:to>
          <xdr:col>4</xdr:col>
          <xdr:colOff>594360</xdr:colOff>
          <xdr:row>23</xdr:row>
          <xdr:rowOff>22860</xdr:rowOff>
        </xdr:to>
        <xdr:sp macro="" textlink="">
          <xdr:nvSpPr>
            <xdr:cNvPr id="1103" name="Check Box 79" hidden="1">
              <a:extLst>
                <a:ext uri="{63B3BB69-23CF-44E3-9099-C40C66FF867C}">
                  <a14:compatExt spid="_x0000_s1103"/>
                </a:ext>
              </a:extLst>
            </xdr:cNvPr>
            <xdr:cNvSpPr/>
          </xdr:nvSpPr>
          <xdr:spPr bwMode="auto">
            <a:xfrm>
              <a:off x="0" y="0"/>
              <a:ext cx="0" cy="0"/>
            </a:xfrm>
            <a:prstGeom prst="rect">
              <a:avLst/>
            </a:prstGeom>
            <a:solidFill>
              <a:srgbClr val="FFFFCC"/>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365760</xdr:colOff>
          <xdr:row>20</xdr:row>
          <xdr:rowOff>0</xdr:rowOff>
        </xdr:from>
        <xdr:to>
          <xdr:col>4</xdr:col>
          <xdr:colOff>594360</xdr:colOff>
          <xdr:row>21</xdr:row>
          <xdr:rowOff>7620</xdr:rowOff>
        </xdr:to>
        <xdr:sp macro="" textlink="">
          <xdr:nvSpPr>
            <xdr:cNvPr id="1104" name="Check Box 80" hidden="1">
              <a:extLst>
                <a:ext uri="{63B3BB69-23CF-44E3-9099-C40C66FF867C}">
                  <a14:compatExt spid="_x0000_s1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365760</xdr:colOff>
          <xdr:row>20</xdr:row>
          <xdr:rowOff>0</xdr:rowOff>
        </xdr:from>
        <xdr:to>
          <xdr:col>4</xdr:col>
          <xdr:colOff>594360</xdr:colOff>
          <xdr:row>21</xdr:row>
          <xdr:rowOff>7620</xdr:rowOff>
        </xdr:to>
        <xdr:sp macro="" textlink="">
          <xdr:nvSpPr>
            <xdr:cNvPr id="1105" name="Check Box 81" hidden="1">
              <a:extLst>
                <a:ext uri="{63B3BB69-23CF-44E3-9099-C40C66FF867C}">
                  <a14:compatExt spid="_x0000_s1105"/>
                </a:ext>
              </a:extLst>
            </xdr:cNvPr>
            <xdr:cNvSpPr/>
          </xdr:nvSpPr>
          <xdr:spPr bwMode="auto">
            <a:xfrm>
              <a:off x="0" y="0"/>
              <a:ext cx="0" cy="0"/>
            </a:xfrm>
            <a:prstGeom prst="rect">
              <a:avLst/>
            </a:prstGeom>
            <a:solidFill>
              <a:srgbClr val="FFFFCC"/>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259080</xdr:colOff>
          <xdr:row>6</xdr:row>
          <xdr:rowOff>7620</xdr:rowOff>
        </xdr:from>
        <xdr:to>
          <xdr:col>3</xdr:col>
          <xdr:colOff>487680</xdr:colOff>
          <xdr:row>7</xdr:row>
          <xdr:rowOff>22860</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solidFill>
              <a:srgbClr val="FFFFCC"/>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10</xdr:row>
          <xdr:rowOff>160020</xdr:rowOff>
        </xdr:from>
        <xdr:to>
          <xdr:col>3</xdr:col>
          <xdr:colOff>259080</xdr:colOff>
          <xdr:row>12</xdr:row>
          <xdr:rowOff>3810</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solidFill>
              <a:srgbClr val="FFFFCC"/>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9</xdr:row>
          <xdr:rowOff>160020</xdr:rowOff>
        </xdr:from>
        <xdr:to>
          <xdr:col>3</xdr:col>
          <xdr:colOff>259080</xdr:colOff>
          <xdr:row>10</xdr:row>
          <xdr:rowOff>175260</xdr:rowOff>
        </xdr:to>
        <xdr:sp macro="" textlink="">
          <xdr:nvSpPr>
            <xdr:cNvPr id="2056" name="Check Box 8" hidden="1">
              <a:extLst>
                <a:ext uri="{63B3BB69-23CF-44E3-9099-C40C66FF867C}">
                  <a14:compatExt spid="_x0000_s2056"/>
                </a:ext>
              </a:extLst>
            </xdr:cNvPr>
            <xdr:cNvSpPr/>
          </xdr:nvSpPr>
          <xdr:spPr bwMode="auto">
            <a:xfrm>
              <a:off x="0" y="0"/>
              <a:ext cx="0" cy="0"/>
            </a:xfrm>
            <a:prstGeom prst="rect">
              <a:avLst/>
            </a:prstGeom>
            <a:solidFill>
              <a:srgbClr val="FFFFCC"/>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259080</xdr:colOff>
          <xdr:row>7</xdr:row>
          <xdr:rowOff>0</xdr:rowOff>
        </xdr:from>
        <xdr:to>
          <xdr:col>3</xdr:col>
          <xdr:colOff>487680</xdr:colOff>
          <xdr:row>8</xdr:row>
          <xdr:rowOff>7620</xdr:rowOff>
        </xdr:to>
        <xdr:sp macro="" textlink="">
          <xdr:nvSpPr>
            <xdr:cNvPr id="2063" name="Check Box 15" hidden="1">
              <a:extLst>
                <a:ext uri="{63B3BB69-23CF-44E3-9099-C40C66FF867C}">
                  <a14:compatExt spid="_x0000_s2063"/>
                </a:ext>
              </a:extLst>
            </xdr:cNvPr>
            <xdr:cNvSpPr/>
          </xdr:nvSpPr>
          <xdr:spPr bwMode="auto">
            <a:xfrm>
              <a:off x="0" y="0"/>
              <a:ext cx="0" cy="0"/>
            </a:xfrm>
            <a:prstGeom prst="rect">
              <a:avLst/>
            </a:prstGeom>
            <a:solidFill>
              <a:srgbClr val="FFFFCC"/>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259080</xdr:colOff>
          <xdr:row>7</xdr:row>
          <xdr:rowOff>175260</xdr:rowOff>
        </xdr:from>
        <xdr:to>
          <xdr:col>3</xdr:col>
          <xdr:colOff>487680</xdr:colOff>
          <xdr:row>8</xdr:row>
          <xdr:rowOff>182880</xdr:rowOff>
        </xdr:to>
        <xdr:sp macro="" textlink="">
          <xdr:nvSpPr>
            <xdr:cNvPr id="2066" name="Check Box 18" hidden="1">
              <a:extLst>
                <a:ext uri="{63B3BB69-23CF-44E3-9099-C40C66FF867C}">
                  <a14:compatExt spid="_x0000_s2066"/>
                </a:ext>
              </a:extLst>
            </xdr:cNvPr>
            <xdr:cNvSpPr/>
          </xdr:nvSpPr>
          <xdr:spPr bwMode="auto">
            <a:xfrm>
              <a:off x="0" y="0"/>
              <a:ext cx="0" cy="0"/>
            </a:xfrm>
            <a:prstGeom prst="rect">
              <a:avLst/>
            </a:prstGeom>
            <a:solidFill>
              <a:srgbClr val="FFFFCC"/>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45720</xdr:colOff>
          <xdr:row>42</xdr:row>
          <xdr:rowOff>99060</xdr:rowOff>
        </xdr:from>
        <xdr:to>
          <xdr:col>5</xdr:col>
          <xdr:colOff>388620</xdr:colOff>
          <xdr:row>44</xdr:row>
          <xdr:rowOff>182880</xdr:rowOff>
        </xdr:to>
        <xdr:sp macro="" textlink="">
          <xdr:nvSpPr>
            <xdr:cNvPr id="2067" name="Button 19" hidden="1">
              <a:extLst>
                <a:ext uri="{63B3BB69-23CF-44E3-9099-C40C66FF867C}">
                  <a14:compatExt spid="_x0000_s2067"/>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Create a New Form for an Additional Service Provider</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259080</xdr:colOff>
          <xdr:row>8</xdr:row>
          <xdr:rowOff>160020</xdr:rowOff>
        </xdr:from>
        <xdr:to>
          <xdr:col>3</xdr:col>
          <xdr:colOff>487680</xdr:colOff>
          <xdr:row>9</xdr:row>
          <xdr:rowOff>175260</xdr:rowOff>
        </xdr:to>
        <xdr:sp macro="" textlink="">
          <xdr:nvSpPr>
            <xdr:cNvPr id="2070" name="Check Box 22" hidden="1">
              <a:extLst>
                <a:ext uri="{63B3BB69-23CF-44E3-9099-C40C66FF867C}">
                  <a14:compatExt spid="_x0000_s2070"/>
                </a:ext>
              </a:extLst>
            </xdr:cNvPr>
            <xdr:cNvSpPr/>
          </xdr:nvSpPr>
          <xdr:spPr bwMode="auto">
            <a:xfrm>
              <a:off x="0" y="0"/>
              <a:ext cx="0" cy="0"/>
            </a:xfrm>
            <a:prstGeom prst="rect">
              <a:avLst/>
            </a:prstGeom>
            <a:solidFill>
              <a:srgbClr val="FFFFCC"/>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vmlDrawing" Target="../drawings/vmlDrawing1.vml"/><Relationship Id="rId7" Type="http://schemas.openxmlformats.org/officeDocument/2006/relationships/ctrlProp" Target="../ctrlProps/ctrlProp3.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2.vml"/><Relationship Id="rId9"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1.xml"/><Relationship Id="rId3" Type="http://schemas.openxmlformats.org/officeDocument/2006/relationships/vmlDrawing" Target="../drawings/vmlDrawing3.vml"/><Relationship Id="rId7" Type="http://schemas.openxmlformats.org/officeDocument/2006/relationships/ctrlProp" Target="../ctrlProps/ctrlProp10.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9.xml"/><Relationship Id="rId11" Type="http://schemas.openxmlformats.org/officeDocument/2006/relationships/ctrlProp" Target="../ctrlProps/ctrlProp14.xml"/><Relationship Id="rId5" Type="http://schemas.openxmlformats.org/officeDocument/2006/relationships/ctrlProp" Target="../ctrlProps/ctrlProp8.xml"/><Relationship Id="rId10" Type="http://schemas.openxmlformats.org/officeDocument/2006/relationships/ctrlProp" Target="../ctrlProps/ctrlProp13.xml"/><Relationship Id="rId4" Type="http://schemas.openxmlformats.org/officeDocument/2006/relationships/vmlDrawing" Target="../drawings/vmlDrawing4.vml"/><Relationship Id="rId9" Type="http://schemas.openxmlformats.org/officeDocument/2006/relationships/ctrlProp" Target="../ctrlProps/ctrlProp1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K107"/>
  <sheetViews>
    <sheetView showGridLines="0" showRowColHeaders="0" showRuler="0" view="pageLayout" zoomScale="120" zoomScaleNormal="100" zoomScaleSheetLayoutView="100" zoomScalePageLayoutView="120" workbookViewId="0">
      <selection activeCell="A8" sqref="A8:J8"/>
    </sheetView>
  </sheetViews>
  <sheetFormatPr defaultRowHeight="14.4" x14ac:dyDescent="0.3"/>
  <cols>
    <col min="1" max="1" width="9.88671875" customWidth="1"/>
    <col min="2" max="2" width="4.5546875" customWidth="1"/>
    <col min="3" max="3" width="8.5546875" customWidth="1"/>
    <col min="4" max="4" width="10.5546875" customWidth="1"/>
    <col min="5" max="5" width="11.109375" customWidth="1"/>
    <col min="6" max="6" width="8.6640625" customWidth="1"/>
    <col min="7" max="7" width="10.109375" bestFit="1" customWidth="1"/>
    <col min="8" max="8" width="11.44140625" customWidth="1"/>
    <col min="10" max="10" width="13.5546875" customWidth="1"/>
  </cols>
  <sheetData>
    <row r="1" spans="1:10" x14ac:dyDescent="0.3">
      <c r="A1" s="156" t="s">
        <v>71</v>
      </c>
      <c r="B1" s="157"/>
      <c r="C1" s="157"/>
      <c r="D1" s="157"/>
      <c r="E1" s="157"/>
      <c r="F1" s="157"/>
      <c r="G1" s="157"/>
      <c r="H1" s="157"/>
      <c r="I1" s="157"/>
      <c r="J1" s="158"/>
    </row>
    <row r="2" spans="1:10" ht="37.5" customHeight="1" x14ac:dyDescent="0.3">
      <c r="A2" s="159"/>
      <c r="B2" s="160"/>
      <c r="C2" s="160"/>
      <c r="D2" s="160"/>
      <c r="E2" s="160"/>
      <c r="F2" s="160"/>
      <c r="G2" s="160"/>
      <c r="H2" s="160"/>
      <c r="I2" s="160"/>
      <c r="J2" s="161"/>
    </row>
    <row r="3" spans="1:10" ht="8.25" customHeight="1" x14ac:dyDescent="0.3"/>
    <row r="4" spans="1:10" x14ac:dyDescent="0.3">
      <c r="A4" s="153" t="s">
        <v>2</v>
      </c>
      <c r="B4" s="153"/>
      <c r="C4" s="153"/>
      <c r="D4" s="153"/>
      <c r="E4" s="153"/>
      <c r="F4" s="153"/>
      <c r="G4" s="153"/>
      <c r="H4" s="153"/>
      <c r="I4" s="153"/>
      <c r="J4" s="153"/>
    </row>
    <row r="5" spans="1:10" s="16" customFormat="1" ht="25.5" customHeight="1" x14ac:dyDescent="0.3">
      <c r="A5" s="163" t="s">
        <v>81</v>
      </c>
      <c r="B5" s="163"/>
      <c r="C5" s="163"/>
      <c r="D5" s="163"/>
      <c r="E5" s="163"/>
      <c r="F5" s="163"/>
      <c r="G5" s="163"/>
      <c r="H5" s="163"/>
      <c r="I5" s="163"/>
      <c r="J5" s="163"/>
    </row>
    <row r="6" spans="1:10" s="16" customFormat="1" ht="13.8" x14ac:dyDescent="0.3">
      <c r="A6" s="166" t="s">
        <v>30</v>
      </c>
      <c r="B6" s="166"/>
      <c r="C6" s="166"/>
      <c r="D6" s="166"/>
      <c r="E6" s="166"/>
      <c r="F6" s="166"/>
      <c r="G6" s="166"/>
      <c r="H6" s="166"/>
      <c r="I6" s="166"/>
      <c r="J6" s="166"/>
    </row>
    <row r="7" spans="1:10" s="16" customFormat="1" ht="13.8" x14ac:dyDescent="0.3">
      <c r="A7" s="17"/>
      <c r="B7" s="17"/>
      <c r="C7" s="17"/>
      <c r="D7" s="17"/>
      <c r="E7" s="26" t="s">
        <v>28</v>
      </c>
      <c r="F7" s="33" t="s">
        <v>103</v>
      </c>
      <c r="H7" s="26" t="s">
        <v>29</v>
      </c>
      <c r="I7" s="165" t="s">
        <v>104</v>
      </c>
      <c r="J7" s="165"/>
    </row>
    <row r="8" spans="1:10" s="16" customFormat="1" ht="24.75" customHeight="1" x14ac:dyDescent="0.3">
      <c r="A8" s="164" t="s">
        <v>87</v>
      </c>
      <c r="B8" s="164"/>
      <c r="C8" s="164"/>
      <c r="D8" s="164"/>
      <c r="E8" s="164"/>
      <c r="F8" s="164"/>
      <c r="G8" s="164"/>
      <c r="H8" s="164"/>
      <c r="I8" s="164"/>
      <c r="J8" s="164"/>
    </row>
    <row r="9" spans="1:10" s="16" customFormat="1" ht="12" customHeight="1" x14ac:dyDescent="0.3">
      <c r="A9" s="164" t="s">
        <v>72</v>
      </c>
      <c r="B9" s="164"/>
      <c r="C9" s="164"/>
      <c r="D9" s="164"/>
      <c r="E9" s="164"/>
      <c r="F9" s="164"/>
      <c r="G9" s="164"/>
      <c r="H9" s="164"/>
      <c r="I9" s="164"/>
      <c r="J9" s="164"/>
    </row>
    <row r="10" spans="1:10" s="16" customFormat="1" ht="12.75" customHeight="1" x14ac:dyDescent="0.3">
      <c r="A10" s="164" t="s">
        <v>55</v>
      </c>
      <c r="B10" s="164"/>
      <c r="C10" s="164"/>
      <c r="D10" s="164"/>
      <c r="E10" s="164"/>
      <c r="F10" s="164"/>
      <c r="G10" s="164"/>
      <c r="H10" s="164"/>
      <c r="I10" s="164"/>
      <c r="J10" s="164"/>
    </row>
    <row r="11" spans="1:10" s="16" customFormat="1" ht="25.5" customHeight="1" x14ac:dyDescent="0.3">
      <c r="A11" s="168" t="s">
        <v>88</v>
      </c>
      <c r="B11" s="168"/>
      <c r="C11" s="168"/>
      <c r="D11" s="168"/>
      <c r="E11" s="168"/>
      <c r="F11" s="168"/>
      <c r="G11" s="168"/>
      <c r="H11" s="168"/>
      <c r="I11" s="168"/>
      <c r="J11" s="168"/>
    </row>
    <row r="12" spans="1:10" s="16" customFormat="1" ht="12.75" customHeight="1" x14ac:dyDescent="0.3">
      <c r="A12" s="162" t="s">
        <v>82</v>
      </c>
      <c r="B12" s="162"/>
      <c r="C12" s="162"/>
      <c r="D12" s="162"/>
      <c r="E12" s="162"/>
      <c r="F12" s="162"/>
      <c r="G12" s="162"/>
      <c r="H12" s="162"/>
      <c r="I12" s="162"/>
      <c r="J12" s="162"/>
    </row>
    <row r="13" spans="1:10" ht="14.25" customHeight="1" x14ac:dyDescent="0.3"/>
    <row r="14" spans="1:10" ht="7.5" customHeight="1" x14ac:dyDescent="0.3">
      <c r="A14" s="29"/>
      <c r="B14" s="30"/>
      <c r="C14" s="30"/>
      <c r="D14" s="30"/>
      <c r="E14" s="30"/>
      <c r="F14" s="30"/>
      <c r="G14" s="30"/>
      <c r="H14" s="30"/>
      <c r="I14" s="30"/>
      <c r="J14" s="31"/>
    </row>
    <row r="15" spans="1:10" x14ac:dyDescent="0.3">
      <c r="A15" s="18" t="s">
        <v>0</v>
      </c>
      <c r="B15" s="150" t="s">
        <v>100</v>
      </c>
      <c r="C15" s="150"/>
      <c r="D15" s="150"/>
      <c r="E15" s="150"/>
      <c r="F15" s="19" t="s">
        <v>32</v>
      </c>
      <c r="G15" s="150" t="s">
        <v>102</v>
      </c>
      <c r="H15" s="169"/>
      <c r="I15" s="169"/>
      <c r="J15" s="170"/>
    </row>
    <row r="16" spans="1:10" ht="7.5" customHeight="1" x14ac:dyDescent="0.3">
      <c r="A16" s="7"/>
      <c r="B16" s="8"/>
      <c r="C16" s="8"/>
      <c r="D16" s="8"/>
      <c r="E16" s="8"/>
      <c r="F16" s="8"/>
      <c r="G16" s="8"/>
      <c r="H16" s="8"/>
      <c r="I16" s="8"/>
      <c r="J16" s="9"/>
    </row>
    <row r="17" spans="1:11" ht="15" customHeight="1" x14ac:dyDescent="0.3">
      <c r="A17" s="18" t="s">
        <v>31</v>
      </c>
      <c r="B17" s="150" t="s">
        <v>101</v>
      </c>
      <c r="C17" s="150"/>
      <c r="D17" s="150"/>
      <c r="E17" s="150"/>
      <c r="G17" s="19" t="s">
        <v>48</v>
      </c>
      <c r="H17" s="149"/>
      <c r="I17" s="149"/>
      <c r="J17" s="152"/>
    </row>
    <row r="18" spans="1:11" ht="7.5" customHeight="1" x14ac:dyDescent="0.3">
      <c r="A18" s="39"/>
      <c r="B18" s="11"/>
      <c r="C18" s="11"/>
      <c r="D18" s="11"/>
      <c r="E18" s="11"/>
      <c r="F18" s="11"/>
      <c r="G18" s="11"/>
      <c r="H18" s="11"/>
      <c r="I18" s="11"/>
      <c r="J18" s="40"/>
    </row>
    <row r="19" spans="1:11" ht="15" customHeight="1" x14ac:dyDescent="0.3">
      <c r="A19" s="147" t="s">
        <v>45</v>
      </c>
      <c r="B19" s="148"/>
      <c r="C19" s="149"/>
      <c r="D19" s="149"/>
      <c r="E19" s="149"/>
      <c r="F19" s="11"/>
      <c r="G19" s="155" t="s">
        <v>1</v>
      </c>
      <c r="H19" s="155"/>
      <c r="I19" s="44"/>
      <c r="J19" s="40"/>
    </row>
    <row r="20" spans="1:11" ht="7.5" customHeight="1" x14ac:dyDescent="0.3">
      <c r="A20" s="39"/>
      <c r="E20" s="11"/>
      <c r="F20" s="11"/>
      <c r="G20" s="11"/>
      <c r="H20" s="11"/>
      <c r="I20" s="11"/>
      <c r="J20" s="40"/>
    </row>
    <row r="21" spans="1:11" ht="15" customHeight="1" x14ac:dyDescent="0.3">
      <c r="A21" s="39"/>
      <c r="B21" s="11"/>
      <c r="D21" s="117" t="s">
        <v>39</v>
      </c>
      <c r="E21" s="108"/>
      <c r="F21" s="11"/>
      <c r="G21" s="8"/>
      <c r="H21" s="118" t="s">
        <v>42</v>
      </c>
      <c r="I21" s="108"/>
      <c r="J21" s="40"/>
    </row>
    <row r="22" spans="1:11" ht="15" customHeight="1" x14ac:dyDescent="0.3">
      <c r="A22" s="39"/>
      <c r="B22" s="11"/>
      <c r="D22" s="118" t="s">
        <v>40</v>
      </c>
      <c r="E22" s="108"/>
      <c r="F22" s="11"/>
      <c r="G22" s="8"/>
      <c r="H22" s="118" t="s">
        <v>43</v>
      </c>
      <c r="I22" s="108"/>
      <c r="J22" s="40"/>
    </row>
    <row r="23" spans="1:11" ht="14.25" customHeight="1" x14ac:dyDescent="0.3">
      <c r="A23" s="39"/>
      <c r="B23" s="11"/>
      <c r="D23" s="118" t="s">
        <v>41</v>
      </c>
      <c r="E23" s="108"/>
      <c r="F23" s="11"/>
      <c r="I23" s="11"/>
      <c r="J23" s="9"/>
    </row>
    <row r="24" spans="1:11" ht="7.5" customHeight="1" x14ac:dyDescent="0.3">
      <c r="A24" s="28"/>
      <c r="B24" s="10"/>
      <c r="C24" s="10"/>
      <c r="D24" s="10"/>
      <c r="E24" s="10"/>
      <c r="F24" s="10"/>
      <c r="G24" s="41"/>
      <c r="H24" s="42"/>
      <c r="I24" s="45"/>
      <c r="J24" s="32"/>
    </row>
    <row r="25" spans="1:11" ht="14.25" customHeight="1" x14ac:dyDescent="0.3">
      <c r="A25" s="11"/>
      <c r="B25" s="11"/>
      <c r="C25" s="11"/>
      <c r="D25" s="11"/>
      <c r="E25" s="11"/>
      <c r="F25" s="11"/>
      <c r="G25" s="154"/>
      <c r="H25" s="154"/>
      <c r="I25" s="46"/>
      <c r="J25" s="11"/>
    </row>
    <row r="26" spans="1:11" ht="15" customHeight="1" x14ac:dyDescent="0.3">
      <c r="A26" s="153" t="s">
        <v>23</v>
      </c>
      <c r="B26" s="153"/>
      <c r="C26" s="153"/>
      <c r="D26" s="153"/>
      <c r="E26" s="153"/>
      <c r="F26" s="153"/>
      <c r="G26" s="153"/>
      <c r="H26" s="153"/>
      <c r="I26" s="153"/>
      <c r="J26" s="153"/>
    </row>
    <row r="27" spans="1:11" ht="7.5" customHeight="1" x14ac:dyDescent="0.3">
      <c r="K27" s="2"/>
    </row>
    <row r="28" spans="1:11" ht="15.6" x14ac:dyDescent="0.3">
      <c r="A28" s="1" t="s">
        <v>24</v>
      </c>
      <c r="B28" s="167"/>
      <c r="C28" s="167"/>
      <c r="D28" s="167"/>
      <c r="E28" s="167"/>
      <c r="F28" s="2" t="s">
        <v>33</v>
      </c>
      <c r="G28" s="3"/>
      <c r="H28" s="142"/>
      <c r="I28" s="142"/>
      <c r="J28" s="142"/>
      <c r="K28" s="2"/>
    </row>
    <row r="29" spans="1:11" ht="15.6" x14ac:dyDescent="0.3">
      <c r="A29" s="2" t="s">
        <v>34</v>
      </c>
      <c r="B29" s="24"/>
      <c r="C29" s="2"/>
      <c r="D29" s="37"/>
      <c r="E29" s="151"/>
      <c r="F29" s="151"/>
      <c r="G29" s="151"/>
      <c r="H29" s="34" t="s">
        <v>35</v>
      </c>
      <c r="I29" s="22"/>
      <c r="J29" s="22"/>
      <c r="K29" s="2"/>
    </row>
    <row r="30" spans="1:11" ht="7.5" customHeight="1" x14ac:dyDescent="0.3">
      <c r="A30" s="1"/>
      <c r="B30" s="23"/>
      <c r="C30" s="2"/>
      <c r="D30" s="37"/>
      <c r="E30" s="2"/>
      <c r="F30" s="2"/>
      <c r="G30" s="2"/>
      <c r="I30" s="2"/>
      <c r="J30" s="2"/>
    </row>
    <row r="31" spans="1:11" ht="12.75" customHeight="1" x14ac:dyDescent="0.3">
      <c r="A31" s="137" t="s">
        <v>49</v>
      </c>
      <c r="B31" s="137"/>
      <c r="C31" s="137"/>
      <c r="D31" s="137"/>
      <c r="E31" s="137"/>
      <c r="F31" s="137"/>
      <c r="G31" s="137"/>
      <c r="H31" s="137"/>
      <c r="I31" s="137"/>
      <c r="J31" s="137"/>
    </row>
    <row r="32" spans="1:11" ht="25.5" customHeight="1" x14ac:dyDescent="0.3">
      <c r="A32" s="137" t="s">
        <v>53</v>
      </c>
      <c r="B32" s="137"/>
      <c r="C32" s="137"/>
      <c r="D32" s="137"/>
      <c r="E32" s="137"/>
      <c r="F32" s="137"/>
      <c r="G32" s="137"/>
      <c r="H32" s="137"/>
      <c r="I32" s="137"/>
      <c r="J32" s="137"/>
      <c r="K32" s="2"/>
    </row>
    <row r="33" spans="1:11" ht="39" customHeight="1" x14ac:dyDescent="0.3">
      <c r="A33" s="137" t="s">
        <v>54</v>
      </c>
      <c r="B33" s="137"/>
      <c r="C33" s="137"/>
      <c r="D33" s="137"/>
      <c r="E33" s="137"/>
      <c r="F33" s="137"/>
      <c r="G33" s="137"/>
      <c r="H33" s="137"/>
      <c r="I33" s="137"/>
      <c r="J33" s="137"/>
      <c r="K33" s="2"/>
    </row>
    <row r="34" spans="1:11" ht="25.5" customHeight="1" x14ac:dyDescent="0.3">
      <c r="A34" s="137" t="s">
        <v>57</v>
      </c>
      <c r="B34" s="137"/>
      <c r="C34" s="137"/>
      <c r="D34" s="137"/>
      <c r="E34" s="137"/>
      <c r="F34" s="137"/>
      <c r="G34" s="137"/>
      <c r="H34" s="137"/>
      <c r="I34" s="137"/>
      <c r="J34" s="137"/>
      <c r="K34" s="35"/>
    </row>
    <row r="35" spans="1:11" ht="30" customHeight="1" x14ac:dyDescent="0.3">
      <c r="A35" s="43"/>
      <c r="B35" s="25"/>
      <c r="C35" s="4"/>
      <c r="D35" s="38"/>
      <c r="E35" s="4"/>
      <c r="F35" s="4"/>
      <c r="G35" s="2" t="s">
        <v>26</v>
      </c>
      <c r="H35" s="2" t="s">
        <v>26</v>
      </c>
      <c r="I35" s="2" t="s">
        <v>26</v>
      </c>
      <c r="J35" s="2" t="s">
        <v>26</v>
      </c>
    </row>
    <row r="36" spans="1:11" ht="15.6" x14ac:dyDescent="0.3">
      <c r="A36" s="146" t="s">
        <v>46</v>
      </c>
      <c r="B36" s="146"/>
      <c r="C36" s="146"/>
      <c r="D36" s="146"/>
      <c r="E36" s="146"/>
      <c r="F36" s="146"/>
      <c r="G36" s="2"/>
      <c r="H36" s="2"/>
      <c r="I36" s="2"/>
      <c r="J36" s="2"/>
    </row>
    <row r="37" spans="1:11" ht="7.5" customHeight="1" x14ac:dyDescent="0.3">
      <c r="A37" s="2"/>
      <c r="B37" s="24"/>
      <c r="C37" s="2"/>
      <c r="D37" s="37"/>
      <c r="E37" s="2"/>
      <c r="F37" s="2"/>
      <c r="G37" s="2"/>
      <c r="H37" s="2"/>
      <c r="I37" s="2"/>
      <c r="J37" s="2"/>
    </row>
    <row r="38" spans="1:11" ht="15.6" x14ac:dyDescent="0.3">
      <c r="A38" s="2" t="s">
        <v>47</v>
      </c>
      <c r="B38" s="24"/>
      <c r="C38" s="2"/>
      <c r="D38" s="37"/>
      <c r="E38" s="2"/>
      <c r="F38" s="142"/>
      <c r="G38" s="142"/>
      <c r="H38" s="142"/>
      <c r="I38" s="142"/>
      <c r="J38" s="34" t="s">
        <v>36</v>
      </c>
    </row>
    <row r="39" spans="1:11" ht="15.6" x14ac:dyDescent="0.3">
      <c r="A39" s="2" t="s">
        <v>34</v>
      </c>
      <c r="B39" s="24"/>
      <c r="C39" s="2"/>
      <c r="D39" s="142"/>
      <c r="E39" s="142"/>
      <c r="F39" s="142"/>
      <c r="G39" s="34" t="s">
        <v>56</v>
      </c>
      <c r="H39" s="143"/>
      <c r="I39" s="143"/>
      <c r="J39" s="2" t="s">
        <v>37</v>
      </c>
    </row>
    <row r="40" spans="1:11" ht="15.6" x14ac:dyDescent="0.3">
      <c r="A40" s="2"/>
      <c r="B40" s="24"/>
      <c r="D40" s="47"/>
      <c r="F40" s="2"/>
      <c r="G40" s="2"/>
      <c r="H40" s="144" t="s">
        <v>25</v>
      </c>
      <c r="I40" s="144"/>
      <c r="J40" s="2"/>
    </row>
    <row r="41" spans="1:11" ht="30" customHeight="1" x14ac:dyDescent="0.3">
      <c r="A41" s="4"/>
      <c r="B41" s="25"/>
      <c r="C41" s="4"/>
      <c r="D41" s="38"/>
      <c r="E41" s="4"/>
      <c r="F41" s="4"/>
      <c r="G41" s="2"/>
      <c r="I41" t="s">
        <v>38</v>
      </c>
    </row>
    <row r="42" spans="1:11" s="2" customFormat="1" ht="15.6" x14ac:dyDescent="0.3">
      <c r="A42" s="146" t="s">
        <v>27</v>
      </c>
      <c r="B42" s="146"/>
      <c r="C42" s="146"/>
      <c r="D42" s="146"/>
      <c r="E42" s="146"/>
      <c r="F42" s="146"/>
      <c r="H42"/>
      <c r="I42"/>
      <c r="J42"/>
    </row>
    <row r="43" spans="1:11" s="2" customFormat="1" ht="15.6" x14ac:dyDescent="0.3">
      <c r="A43"/>
      <c r="B43"/>
      <c r="C43"/>
      <c r="D43"/>
      <c r="E43"/>
      <c r="F43"/>
      <c r="G43"/>
      <c r="H43"/>
      <c r="I43"/>
      <c r="J43"/>
    </row>
    <row r="44" spans="1:11" s="24" customFormat="1" ht="7.5" customHeight="1" x14ac:dyDescent="0.3">
      <c r="A44" s="8"/>
      <c r="B44" s="8"/>
      <c r="C44" s="8"/>
      <c r="D44" s="8"/>
      <c r="E44" s="8"/>
      <c r="F44" s="8"/>
      <c r="G44" s="8"/>
      <c r="H44" s="8"/>
      <c r="I44" s="8"/>
      <c r="J44" s="8"/>
    </row>
    <row r="45" spans="1:11" s="2" customFormat="1" ht="15.6" x14ac:dyDescent="0.3">
      <c r="A45" s="27" t="s">
        <v>0</v>
      </c>
      <c r="B45" s="140" t="str">
        <f>IF(B15="","",B15)</f>
        <v>2015-0029</v>
      </c>
      <c r="C45" s="140"/>
      <c r="D45" s="140"/>
      <c r="E45" s="140"/>
      <c r="F45" s="19" t="s">
        <v>32</v>
      </c>
      <c r="G45" s="145" t="str">
        <f>IF(G15="","",G15)</f>
        <v>Union Gas 2015-2020 DSM Plan</v>
      </c>
      <c r="H45" s="145"/>
      <c r="I45" s="145"/>
      <c r="J45" s="145"/>
    </row>
    <row r="46" spans="1:11" s="2" customFormat="1" ht="7.5" customHeight="1" x14ac:dyDescent="0.3">
      <c r="A46" s="8"/>
      <c r="B46" s="8"/>
      <c r="C46" s="8"/>
      <c r="D46" s="8"/>
      <c r="E46" s="8"/>
      <c r="F46" s="8"/>
      <c r="G46" s="8"/>
      <c r="H46" s="8"/>
      <c r="I46" s="8"/>
      <c r="J46" s="8"/>
    </row>
    <row r="47" spans="1:11" x14ac:dyDescent="0.3">
      <c r="A47" s="27" t="s">
        <v>31</v>
      </c>
      <c r="B47" s="140" t="str">
        <f>IF(B17="","",B17)</f>
        <v>Green Enegy Coalition</v>
      </c>
      <c r="C47" s="140"/>
      <c r="D47" s="140"/>
      <c r="E47" s="140"/>
      <c r="G47" s="19"/>
      <c r="H47" s="141"/>
      <c r="I47" s="141"/>
      <c r="J47" s="141"/>
    </row>
    <row r="48" spans="1:11" ht="7.5" customHeight="1" x14ac:dyDescent="0.3">
      <c r="A48" s="20"/>
      <c r="B48" s="20"/>
      <c r="C48" s="21"/>
      <c r="D48" s="21"/>
      <c r="E48" s="21"/>
      <c r="F48" s="21"/>
      <c r="G48" s="11"/>
      <c r="H48" s="11"/>
      <c r="I48" s="11"/>
      <c r="J48" s="11"/>
    </row>
    <row r="49" spans="1:10" ht="7.5" customHeight="1" x14ac:dyDescent="0.3"/>
    <row r="50" spans="1:10" ht="15.6" x14ac:dyDescent="0.3">
      <c r="A50" s="126" t="s">
        <v>50</v>
      </c>
      <c r="B50" s="126"/>
      <c r="C50" s="126"/>
      <c r="D50" s="126"/>
      <c r="E50" s="126"/>
      <c r="F50" s="126"/>
      <c r="G50" s="126"/>
      <c r="H50" s="126"/>
      <c r="I50" s="126"/>
      <c r="J50" s="126"/>
    </row>
    <row r="51" spans="1:10" ht="15.6" x14ac:dyDescent="0.3">
      <c r="A51" s="124" t="s">
        <v>83</v>
      </c>
      <c r="B51" s="124"/>
      <c r="C51" s="124"/>
      <c r="D51" s="125"/>
      <c r="E51" s="139">
        <f>SUM('Fees &amp; Disbursements:EndSheet'!F42)</f>
        <v>53047.5</v>
      </c>
      <c r="F51" s="139"/>
      <c r="G51" s="2"/>
    </row>
    <row r="52" spans="1:10" ht="15.6" x14ac:dyDescent="0.3">
      <c r="A52" s="130" t="s">
        <v>9</v>
      </c>
      <c r="B52" s="130"/>
      <c r="C52" s="130"/>
      <c r="D52" s="37"/>
      <c r="E52" s="139">
        <f>SUM('Fees &amp; Disbursements:EndSheet'!E74)</f>
        <v>1303.94</v>
      </c>
      <c r="F52" s="139"/>
      <c r="G52" s="2"/>
    </row>
    <row r="53" spans="1:10" ht="15.6" x14ac:dyDescent="0.3">
      <c r="A53" s="128" t="s">
        <v>5</v>
      </c>
      <c r="B53" s="128"/>
      <c r="C53" s="128"/>
      <c r="D53" s="38"/>
      <c r="E53" s="138">
        <f>SUM('Fees &amp; Disbursements:EndSheet'!G42)+SUM('Fees &amp; Disbursements:EndSheet'!G74)</f>
        <v>0</v>
      </c>
      <c r="F53" s="138"/>
      <c r="G53" s="2"/>
    </row>
    <row r="54" spans="1:10" ht="15.6" x14ac:dyDescent="0.3">
      <c r="A54" s="127" t="s">
        <v>22</v>
      </c>
      <c r="B54" s="127"/>
      <c r="C54" s="127"/>
      <c r="D54" s="36"/>
      <c r="E54" s="129">
        <f>SUM(E51:E53)</f>
        <v>54351.44</v>
      </c>
      <c r="F54" s="129"/>
      <c r="G54" s="2"/>
    </row>
    <row r="58" spans="1:10" ht="15.6" x14ac:dyDescent="0.3">
      <c r="A58" s="126" t="s">
        <v>89</v>
      </c>
      <c r="B58" s="126"/>
      <c r="C58" s="126"/>
      <c r="D58" s="126"/>
      <c r="E58" s="126"/>
      <c r="F58" s="126"/>
      <c r="G58" s="126"/>
      <c r="H58" s="126"/>
      <c r="I58" s="126"/>
      <c r="J58" s="126"/>
    </row>
    <row r="59" spans="1:10" x14ac:dyDescent="0.3">
      <c r="A59" s="94"/>
      <c r="B59" s="94"/>
      <c r="C59" s="94"/>
      <c r="D59" s="107"/>
      <c r="E59" s="94"/>
      <c r="F59" s="94"/>
      <c r="G59" s="94"/>
      <c r="H59" s="94"/>
      <c r="I59" s="94"/>
      <c r="J59" s="94"/>
    </row>
    <row r="60" spans="1:10" ht="15.6" x14ac:dyDescent="0.3">
      <c r="A60" s="122" t="s">
        <v>90</v>
      </c>
      <c r="B60" s="132"/>
      <c r="C60" s="132"/>
      <c r="D60" s="132"/>
      <c r="E60" s="135"/>
      <c r="F60" s="135"/>
      <c r="G60" s="135"/>
      <c r="H60" s="136"/>
      <c r="I60" s="136"/>
      <c r="J60" s="94"/>
    </row>
    <row r="61" spans="1:10" x14ac:dyDescent="0.3">
      <c r="E61" s="133"/>
      <c r="F61" s="134"/>
      <c r="G61" s="134"/>
      <c r="H61" s="94"/>
      <c r="I61" s="94"/>
      <c r="J61" s="94"/>
    </row>
    <row r="62" spans="1:10" ht="15.6" x14ac:dyDescent="0.3">
      <c r="A62" s="122" t="s">
        <v>91</v>
      </c>
      <c r="B62" s="123"/>
      <c r="C62" s="123"/>
      <c r="D62" s="131"/>
      <c r="E62" s="135"/>
      <c r="F62" s="135"/>
      <c r="G62" s="135"/>
      <c r="H62" s="136"/>
      <c r="I62" s="136"/>
      <c r="J62" s="94"/>
    </row>
    <row r="63" spans="1:10" ht="15.6" x14ac:dyDescent="0.3">
      <c r="A63" s="122"/>
      <c r="B63" s="123"/>
      <c r="C63" s="123"/>
      <c r="D63" s="97"/>
      <c r="E63" s="120"/>
      <c r="F63" s="120"/>
      <c r="G63" s="120"/>
      <c r="H63" s="121"/>
      <c r="I63" s="121"/>
      <c r="J63" s="94"/>
    </row>
    <row r="64" spans="1:10" ht="15.6" x14ac:dyDescent="0.3">
      <c r="A64" s="122"/>
      <c r="B64" s="123"/>
      <c r="C64" s="123"/>
      <c r="D64" s="97"/>
      <c r="E64" s="120"/>
      <c r="F64" s="120"/>
      <c r="G64" s="120"/>
      <c r="H64" s="121"/>
      <c r="I64" s="121"/>
      <c r="J64" s="94"/>
    </row>
    <row r="65" spans="5:9" ht="15.6" x14ac:dyDescent="0.3">
      <c r="E65" s="120"/>
      <c r="F65" s="120"/>
      <c r="G65" s="120"/>
      <c r="H65" s="121"/>
      <c r="I65" s="121"/>
    </row>
    <row r="88" spans="1:1" x14ac:dyDescent="0.3">
      <c r="A88" t="s">
        <v>26</v>
      </c>
    </row>
    <row r="97" ht="7.5" customHeight="1" x14ac:dyDescent="0.3"/>
    <row r="99" ht="7.5" customHeight="1" x14ac:dyDescent="0.3"/>
    <row r="100" ht="15" customHeight="1" x14ac:dyDescent="0.3"/>
    <row r="101" ht="7.5" customHeight="1" x14ac:dyDescent="0.3"/>
    <row r="102" ht="30" customHeight="1" x14ac:dyDescent="0.3"/>
    <row r="103" ht="15" customHeight="1" x14ac:dyDescent="0.3"/>
    <row r="107" ht="15" customHeight="1" x14ac:dyDescent="0.3"/>
  </sheetData>
  <sheetProtection selectLockedCells="1"/>
  <mergeCells count="56">
    <mergeCell ref="A1:J2"/>
    <mergeCell ref="H28:J28"/>
    <mergeCell ref="A12:J12"/>
    <mergeCell ref="A5:J5"/>
    <mergeCell ref="A4:J4"/>
    <mergeCell ref="A10:J10"/>
    <mergeCell ref="I7:J7"/>
    <mergeCell ref="A6:J6"/>
    <mergeCell ref="B28:E28"/>
    <mergeCell ref="A11:J11"/>
    <mergeCell ref="A8:J8"/>
    <mergeCell ref="G15:J15"/>
    <mergeCell ref="B15:E15"/>
    <mergeCell ref="A9:J9"/>
    <mergeCell ref="A31:J31"/>
    <mergeCell ref="A32:J32"/>
    <mergeCell ref="A19:B19"/>
    <mergeCell ref="C19:E19"/>
    <mergeCell ref="B17:E17"/>
    <mergeCell ref="E29:G29"/>
    <mergeCell ref="H17:J17"/>
    <mergeCell ref="A26:J26"/>
    <mergeCell ref="G25:H25"/>
    <mergeCell ref="G19:H19"/>
    <mergeCell ref="A33:J33"/>
    <mergeCell ref="E53:F53"/>
    <mergeCell ref="A50:J50"/>
    <mergeCell ref="E51:F51"/>
    <mergeCell ref="E52:F52"/>
    <mergeCell ref="B47:E47"/>
    <mergeCell ref="A34:J34"/>
    <mergeCell ref="H47:J47"/>
    <mergeCell ref="D39:F39"/>
    <mergeCell ref="H39:I39"/>
    <mergeCell ref="H40:I40"/>
    <mergeCell ref="F38:I38"/>
    <mergeCell ref="G45:J45"/>
    <mergeCell ref="B45:E45"/>
    <mergeCell ref="A42:F42"/>
    <mergeCell ref="A36:F36"/>
    <mergeCell ref="E65:I65"/>
    <mergeCell ref="A64:C64"/>
    <mergeCell ref="A63:C63"/>
    <mergeCell ref="A51:D51"/>
    <mergeCell ref="A58:J58"/>
    <mergeCell ref="A54:C54"/>
    <mergeCell ref="A53:C53"/>
    <mergeCell ref="E54:F54"/>
    <mergeCell ref="A52:C52"/>
    <mergeCell ref="A62:D62"/>
    <mergeCell ref="A60:D60"/>
    <mergeCell ref="E61:G61"/>
    <mergeCell ref="E60:I60"/>
    <mergeCell ref="E62:I62"/>
    <mergeCell ref="E63:I63"/>
    <mergeCell ref="E64:I64"/>
  </mergeCells>
  <printOptions horizontalCentered="1"/>
  <pageMargins left="0.34" right="0.16666666666666666" top="1.1666666666666667" bottom="0.51181102362204722" header="0.31496062992125984" footer="0.31496062992125984"/>
  <pageSetup orientation="portrait" r:id="rId1"/>
  <headerFooter alignWithMargins="0">
    <oddHeader>&amp;C&amp;"-,Bold"&amp;16Ontario Energy Board
COST CLAIM FOR HEARINGS&amp;14
Affidavit and Summary of Fees and Disbursements&amp;R&amp;G</oddHeader>
    <oddFooter>&amp;CPage &amp;P of &amp;N</odd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093" r:id="rId5" name="Check Box 69">
              <controlPr defaultSize="0" autoFill="0" autoLine="0" autoPict="0">
                <anchor moveWithCells="1">
                  <from>
                    <xdr:col>8</xdr:col>
                    <xdr:colOff>365760</xdr:colOff>
                    <xdr:row>20</xdr:row>
                    <xdr:rowOff>0</xdr:rowOff>
                  </from>
                  <to>
                    <xdr:col>8</xdr:col>
                    <xdr:colOff>594360</xdr:colOff>
                    <xdr:row>21</xdr:row>
                    <xdr:rowOff>7620</xdr:rowOff>
                  </to>
                </anchor>
              </controlPr>
            </control>
          </mc:Choice>
        </mc:AlternateContent>
        <mc:AlternateContent xmlns:mc="http://schemas.openxmlformats.org/markup-compatibility/2006">
          <mc:Choice Requires="x14">
            <control shapeId="1094" r:id="rId6" name="Check Box 70">
              <controlPr defaultSize="0" autoFill="0" autoLine="0" autoPict="0">
                <anchor moveWithCells="1">
                  <from>
                    <xdr:col>8</xdr:col>
                    <xdr:colOff>365760</xdr:colOff>
                    <xdr:row>21</xdr:row>
                    <xdr:rowOff>0</xdr:rowOff>
                  </from>
                  <to>
                    <xdr:col>8</xdr:col>
                    <xdr:colOff>594360</xdr:colOff>
                    <xdr:row>22</xdr:row>
                    <xdr:rowOff>7620</xdr:rowOff>
                  </to>
                </anchor>
              </controlPr>
            </control>
          </mc:Choice>
        </mc:AlternateContent>
        <mc:AlternateContent xmlns:mc="http://schemas.openxmlformats.org/markup-compatibility/2006">
          <mc:Choice Requires="x14">
            <control shapeId="1101" r:id="rId7" name="Check Box 77">
              <controlPr defaultSize="0" autoFill="0" autoLine="0" autoPict="0">
                <anchor moveWithCells="1">
                  <from>
                    <xdr:col>4</xdr:col>
                    <xdr:colOff>365760</xdr:colOff>
                    <xdr:row>21</xdr:row>
                    <xdr:rowOff>0</xdr:rowOff>
                  </from>
                  <to>
                    <xdr:col>4</xdr:col>
                    <xdr:colOff>594360</xdr:colOff>
                    <xdr:row>22</xdr:row>
                    <xdr:rowOff>7620</xdr:rowOff>
                  </to>
                </anchor>
              </controlPr>
            </control>
          </mc:Choice>
        </mc:AlternateContent>
        <mc:AlternateContent xmlns:mc="http://schemas.openxmlformats.org/markup-compatibility/2006">
          <mc:Choice Requires="x14">
            <control shapeId="1102" r:id="rId8" name="Check Box 78">
              <controlPr defaultSize="0" autoFill="0" autoLine="0" autoPict="0">
                <anchor moveWithCells="1">
                  <from>
                    <xdr:col>4</xdr:col>
                    <xdr:colOff>365760</xdr:colOff>
                    <xdr:row>21</xdr:row>
                    <xdr:rowOff>0</xdr:rowOff>
                  </from>
                  <to>
                    <xdr:col>4</xdr:col>
                    <xdr:colOff>594360</xdr:colOff>
                    <xdr:row>22</xdr:row>
                    <xdr:rowOff>7620</xdr:rowOff>
                  </to>
                </anchor>
              </controlPr>
            </control>
          </mc:Choice>
        </mc:AlternateContent>
        <mc:AlternateContent xmlns:mc="http://schemas.openxmlformats.org/markup-compatibility/2006">
          <mc:Choice Requires="x14">
            <control shapeId="1103" r:id="rId9" name="Check Box 79">
              <controlPr defaultSize="0" autoFill="0" autoLine="0" autoPict="0">
                <anchor moveWithCells="1">
                  <from>
                    <xdr:col>4</xdr:col>
                    <xdr:colOff>365760</xdr:colOff>
                    <xdr:row>22</xdr:row>
                    <xdr:rowOff>0</xdr:rowOff>
                  </from>
                  <to>
                    <xdr:col>4</xdr:col>
                    <xdr:colOff>594360</xdr:colOff>
                    <xdr:row>23</xdr:row>
                    <xdr:rowOff>22860</xdr:rowOff>
                  </to>
                </anchor>
              </controlPr>
            </control>
          </mc:Choice>
        </mc:AlternateContent>
        <mc:AlternateContent xmlns:mc="http://schemas.openxmlformats.org/markup-compatibility/2006">
          <mc:Choice Requires="x14">
            <control shapeId="1104" r:id="rId10" name="Check Box 80">
              <controlPr defaultSize="0" autoFill="0" autoLine="0" autoPict="0">
                <anchor moveWithCells="1">
                  <from>
                    <xdr:col>4</xdr:col>
                    <xdr:colOff>365760</xdr:colOff>
                    <xdr:row>20</xdr:row>
                    <xdr:rowOff>0</xdr:rowOff>
                  </from>
                  <to>
                    <xdr:col>4</xdr:col>
                    <xdr:colOff>594360</xdr:colOff>
                    <xdr:row>21</xdr:row>
                    <xdr:rowOff>7620</xdr:rowOff>
                  </to>
                </anchor>
              </controlPr>
            </control>
          </mc:Choice>
        </mc:AlternateContent>
        <mc:AlternateContent xmlns:mc="http://schemas.openxmlformats.org/markup-compatibility/2006">
          <mc:Choice Requires="x14">
            <control shapeId="1105" r:id="rId11" name="Check Box 81">
              <controlPr defaultSize="0" autoFill="0" autoLine="0" autoPict="0">
                <anchor moveWithCells="1">
                  <from>
                    <xdr:col>4</xdr:col>
                    <xdr:colOff>365760</xdr:colOff>
                    <xdr:row>20</xdr:row>
                    <xdr:rowOff>0</xdr:rowOff>
                  </from>
                  <to>
                    <xdr:col>4</xdr:col>
                    <xdr:colOff>594360</xdr:colOff>
                    <xdr:row>21</xdr:row>
                    <xdr:rowOff>7620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I89"/>
  <sheetViews>
    <sheetView showGridLines="0" tabSelected="1" showRuler="0" view="pageLayout" topLeftCell="A21" zoomScale="80" zoomScaleNormal="100" zoomScalePageLayoutView="80" workbookViewId="0">
      <selection activeCell="D36" sqref="D36"/>
    </sheetView>
  </sheetViews>
  <sheetFormatPr defaultColWidth="9.109375" defaultRowHeight="14.4" x14ac:dyDescent="0.3"/>
  <cols>
    <col min="1" max="1" width="9.88671875" customWidth="1"/>
    <col min="2" max="2" width="6.109375" bestFit="1" customWidth="1"/>
    <col min="3" max="3" width="19.5546875" customWidth="1"/>
    <col min="4" max="4" width="9.44140625" customWidth="1"/>
    <col min="5" max="5" width="11.44140625" customWidth="1"/>
    <col min="6" max="6" width="12" customWidth="1"/>
    <col min="7" max="8" width="11.44140625" customWidth="1"/>
    <col min="9" max="9" width="6.6640625" customWidth="1"/>
  </cols>
  <sheetData>
    <row r="1" spans="1:9" ht="7.5" customHeight="1" x14ac:dyDescent="0.3">
      <c r="A1" s="29"/>
      <c r="B1" s="30"/>
      <c r="C1" s="30"/>
      <c r="D1" s="30"/>
      <c r="E1" s="30"/>
      <c r="F1" s="30"/>
      <c r="G1" s="30"/>
      <c r="H1" s="30"/>
      <c r="I1" s="31"/>
    </row>
    <row r="2" spans="1:9" x14ac:dyDescent="0.3">
      <c r="A2" s="18" t="s">
        <v>0</v>
      </c>
      <c r="B2" s="200" t="str">
        <f>IF('Affidavit &amp; Summary'!B$15="","",'Affidavit &amp; Summary'!B$15)</f>
        <v>2015-0029</v>
      </c>
      <c r="C2" s="200"/>
      <c r="D2" s="200"/>
      <c r="E2" s="19" t="s">
        <v>32</v>
      </c>
      <c r="F2" s="201" t="str">
        <f>IF('Affidavit &amp; Summary'!G$15="","",'Affidavit &amp; Summary'!G$15)</f>
        <v>Union Gas 2015-2020 DSM Plan</v>
      </c>
      <c r="G2" s="201"/>
      <c r="H2" s="201"/>
      <c r="I2" s="202"/>
    </row>
    <row r="3" spans="1:9" x14ac:dyDescent="0.3">
      <c r="A3" s="7"/>
      <c r="B3" s="8"/>
      <c r="C3" s="8"/>
      <c r="D3" s="8"/>
      <c r="E3" s="8"/>
      <c r="F3" s="8"/>
      <c r="G3" s="8"/>
      <c r="H3" s="8"/>
      <c r="I3" s="9"/>
    </row>
    <row r="4" spans="1:9" ht="15" customHeight="1" x14ac:dyDescent="0.3">
      <c r="A4" s="18" t="s">
        <v>31</v>
      </c>
      <c r="B4" s="200" t="str">
        <f>IF('Affidavit &amp; Summary'!B$17="","",'Affidavit &amp; Summary'!B$17)</f>
        <v>Green Enegy Coalition</v>
      </c>
      <c r="C4" s="200"/>
      <c r="D4" s="200"/>
      <c r="E4" s="221" t="s">
        <v>65</v>
      </c>
      <c r="F4" s="132"/>
      <c r="G4" s="149" t="s">
        <v>98</v>
      </c>
      <c r="H4" s="169"/>
      <c r="I4" s="71"/>
    </row>
    <row r="5" spans="1:9" ht="7.5" customHeight="1" x14ac:dyDescent="0.3">
      <c r="A5" s="7"/>
      <c r="B5" s="8"/>
      <c r="C5" s="8"/>
      <c r="D5" s="8"/>
      <c r="E5" s="8"/>
      <c r="F5" s="8"/>
      <c r="G5" s="8"/>
      <c r="H5" s="8"/>
      <c r="I5" s="9"/>
    </row>
    <row r="6" spans="1:9" ht="37.5" customHeight="1" x14ac:dyDescent="0.3">
      <c r="A6" s="7"/>
      <c r="B6" s="8"/>
      <c r="C6" s="77" t="s">
        <v>64</v>
      </c>
      <c r="D6" s="70" t="s">
        <v>77</v>
      </c>
      <c r="E6" s="52" t="s">
        <v>67</v>
      </c>
      <c r="G6" s="173" t="s">
        <v>96</v>
      </c>
      <c r="H6" s="174"/>
      <c r="I6" s="9"/>
    </row>
    <row r="7" spans="1:9" ht="15" customHeight="1" x14ac:dyDescent="0.3">
      <c r="A7" s="109"/>
      <c r="B7" s="8"/>
      <c r="C7" s="19" t="s">
        <v>73</v>
      </c>
      <c r="D7" s="95"/>
      <c r="E7" s="92"/>
      <c r="F7" s="78"/>
      <c r="G7" s="171">
        <v>29</v>
      </c>
      <c r="H7" s="172"/>
      <c r="I7" s="9"/>
    </row>
    <row r="8" spans="1:9" ht="15" customHeight="1" x14ac:dyDescent="0.3">
      <c r="A8" s="109"/>
      <c r="B8" s="8"/>
      <c r="C8" s="19" t="s">
        <v>63</v>
      </c>
      <c r="D8" s="96"/>
      <c r="E8" s="8"/>
      <c r="I8" s="9"/>
    </row>
    <row r="9" spans="1:9" ht="15" customHeight="1" x14ac:dyDescent="0.3">
      <c r="A9" s="109"/>
      <c r="B9" s="8"/>
      <c r="C9" s="19" t="s">
        <v>74</v>
      </c>
      <c r="D9" s="96"/>
      <c r="E9" s="8"/>
      <c r="F9" s="112"/>
      <c r="G9" s="113" t="s">
        <v>97</v>
      </c>
      <c r="H9" s="115">
        <v>330</v>
      </c>
      <c r="I9" s="9"/>
    </row>
    <row r="10" spans="1:9" ht="15" customHeight="1" x14ac:dyDescent="0.3">
      <c r="A10" s="109"/>
      <c r="B10" s="8"/>
      <c r="C10" s="90" t="s">
        <v>85</v>
      </c>
      <c r="D10" s="97"/>
      <c r="E10" s="175"/>
      <c r="F10" s="131"/>
      <c r="G10" s="131"/>
      <c r="H10" s="116"/>
      <c r="I10" s="9"/>
    </row>
    <row r="11" spans="1:9" ht="15" customHeight="1" x14ac:dyDescent="0.3">
      <c r="A11" s="109"/>
      <c r="B11" s="8"/>
      <c r="C11" s="69" t="s">
        <v>86</v>
      </c>
      <c r="D11" s="102" t="s">
        <v>75</v>
      </c>
      <c r="E11" s="104"/>
      <c r="F11" s="188" t="s">
        <v>84</v>
      </c>
      <c r="G11" s="188"/>
      <c r="H11" s="114"/>
      <c r="I11" s="9"/>
    </row>
    <row r="12" spans="1:9" ht="14.25" customHeight="1" x14ac:dyDescent="0.3">
      <c r="A12" s="28"/>
      <c r="B12" s="10"/>
      <c r="C12" s="93"/>
      <c r="D12" s="103" t="s">
        <v>76</v>
      </c>
      <c r="E12" s="105"/>
      <c r="F12" s="106"/>
      <c r="G12" s="106"/>
      <c r="H12" s="10"/>
      <c r="I12" s="32"/>
    </row>
    <row r="13" spans="1:9" ht="7.5" customHeight="1" x14ac:dyDescent="0.3"/>
    <row r="14" spans="1:9" ht="15.6" x14ac:dyDescent="0.3">
      <c r="A14" s="189" t="s">
        <v>51</v>
      </c>
      <c r="B14" s="190"/>
      <c r="C14" s="190"/>
      <c r="D14" s="190"/>
      <c r="E14" s="190"/>
      <c r="F14" s="190"/>
      <c r="G14" s="190"/>
      <c r="H14" s="190"/>
      <c r="I14" s="191"/>
    </row>
    <row r="15" spans="1:9" x14ac:dyDescent="0.3">
      <c r="A15" s="193"/>
      <c r="B15" s="194"/>
      <c r="C15" s="195"/>
      <c r="D15" s="48" t="s">
        <v>3</v>
      </c>
      <c r="E15" s="61" t="s">
        <v>59</v>
      </c>
      <c r="F15" s="48" t="s">
        <v>4</v>
      </c>
      <c r="G15" s="48" t="s">
        <v>5</v>
      </c>
      <c r="H15" s="192" t="s">
        <v>6</v>
      </c>
      <c r="I15" s="192"/>
    </row>
    <row r="16" spans="1:9" x14ac:dyDescent="0.3">
      <c r="A16" s="204" t="s">
        <v>70</v>
      </c>
      <c r="B16" s="205"/>
      <c r="C16" s="195"/>
      <c r="D16" s="98"/>
      <c r="E16" s="99"/>
      <c r="F16" s="5"/>
      <c r="G16" s="5"/>
      <c r="H16" s="220"/>
      <c r="I16" s="220"/>
    </row>
    <row r="17" spans="1:9" x14ac:dyDescent="0.3">
      <c r="A17" s="180" t="s">
        <v>7</v>
      </c>
      <c r="B17" s="181"/>
      <c r="C17" s="182"/>
      <c r="D17" s="119"/>
      <c r="E17" s="85">
        <f>H9</f>
        <v>330</v>
      </c>
      <c r="F17" s="86">
        <f>D17*E17</f>
        <v>0</v>
      </c>
      <c r="G17" s="86">
        <f>F17*H$11</f>
        <v>0</v>
      </c>
      <c r="H17" s="176">
        <f>F17+G17</f>
        <v>0</v>
      </c>
      <c r="I17" s="176"/>
    </row>
    <row r="18" spans="1:9" x14ac:dyDescent="0.3">
      <c r="A18" s="183" t="s">
        <v>58</v>
      </c>
      <c r="B18" s="184"/>
      <c r="C18" s="185"/>
      <c r="D18" s="119"/>
      <c r="E18" s="85">
        <f>E17</f>
        <v>330</v>
      </c>
      <c r="F18" s="86">
        <f>D18*E18</f>
        <v>0</v>
      </c>
      <c r="G18" s="86">
        <f>F18*H$11</f>
        <v>0</v>
      </c>
      <c r="H18" s="176">
        <f>F18+G18</f>
        <v>0</v>
      </c>
      <c r="I18" s="176"/>
    </row>
    <row r="19" spans="1:9" x14ac:dyDescent="0.3">
      <c r="A19" s="177" t="s">
        <v>92</v>
      </c>
      <c r="B19" s="178"/>
      <c r="C19" s="179"/>
      <c r="D19" s="101"/>
      <c r="E19" s="87"/>
      <c r="F19" s="86"/>
      <c r="G19" s="86"/>
      <c r="H19" s="186"/>
      <c r="I19" s="187"/>
    </row>
    <row r="20" spans="1:9" x14ac:dyDescent="0.3">
      <c r="A20" s="180" t="s">
        <v>7</v>
      </c>
      <c r="B20" s="181"/>
      <c r="C20" s="182"/>
      <c r="D20" s="119">
        <v>8.25</v>
      </c>
      <c r="E20" s="85">
        <f>E17</f>
        <v>330</v>
      </c>
      <c r="F20" s="86">
        <f>D20*E20</f>
        <v>2722.5</v>
      </c>
      <c r="G20" s="86">
        <f>F20*H$11</f>
        <v>0</v>
      </c>
      <c r="H20" s="176">
        <f>F20+G20</f>
        <v>2722.5</v>
      </c>
      <c r="I20" s="176"/>
    </row>
    <row r="21" spans="1:9" x14ac:dyDescent="0.3">
      <c r="A21" s="183" t="s">
        <v>58</v>
      </c>
      <c r="B21" s="184"/>
      <c r="C21" s="185"/>
      <c r="D21" s="119">
        <v>6.5</v>
      </c>
      <c r="E21" s="85">
        <f>E17</f>
        <v>330</v>
      </c>
      <c r="F21" s="86">
        <f>D21*E21</f>
        <v>2145</v>
      </c>
      <c r="G21" s="86">
        <f>F21*H$11</f>
        <v>0</v>
      </c>
      <c r="H21" s="176">
        <f>F21+G21</f>
        <v>2145</v>
      </c>
      <c r="I21" s="176"/>
    </row>
    <row r="22" spans="1:9" x14ac:dyDescent="0.3">
      <c r="A22" s="196" t="s">
        <v>60</v>
      </c>
      <c r="B22" s="178"/>
      <c r="C22" s="179"/>
      <c r="D22" s="101"/>
      <c r="E22" s="88"/>
      <c r="F22" s="86"/>
      <c r="G22" s="86"/>
      <c r="H22" s="186"/>
      <c r="I22" s="187"/>
    </row>
    <row r="23" spans="1:9" x14ac:dyDescent="0.3">
      <c r="A23" s="180" t="s">
        <v>7</v>
      </c>
      <c r="B23" s="184"/>
      <c r="C23" s="185"/>
      <c r="D23" s="119">
        <v>12</v>
      </c>
      <c r="E23" s="85">
        <f>E$17</f>
        <v>330</v>
      </c>
      <c r="F23" s="86">
        <f>D23*E23</f>
        <v>3960</v>
      </c>
      <c r="G23" s="86">
        <f>F23*H$11</f>
        <v>0</v>
      </c>
      <c r="H23" s="176">
        <f>F23+G23</f>
        <v>3960</v>
      </c>
      <c r="I23" s="176"/>
    </row>
    <row r="24" spans="1:9" x14ac:dyDescent="0.3">
      <c r="A24" s="180" t="s">
        <v>61</v>
      </c>
      <c r="B24" s="184"/>
      <c r="C24" s="185"/>
      <c r="D24" s="119">
        <v>28.5</v>
      </c>
      <c r="E24" s="85">
        <f>E$17</f>
        <v>330</v>
      </c>
      <c r="F24" s="86">
        <f>D24*E24</f>
        <v>9405</v>
      </c>
      <c r="G24" s="86">
        <f>F24*H$11</f>
        <v>0</v>
      </c>
      <c r="H24" s="176">
        <f>F24+G24</f>
        <v>9405</v>
      </c>
      <c r="I24" s="176"/>
    </row>
    <row r="25" spans="1:9" x14ac:dyDescent="0.3">
      <c r="A25" s="196" t="s">
        <v>62</v>
      </c>
      <c r="B25" s="178"/>
      <c r="C25" s="179"/>
      <c r="D25" s="101"/>
      <c r="E25" s="88"/>
      <c r="F25" s="86"/>
      <c r="G25" s="86"/>
      <c r="H25" s="186"/>
      <c r="I25" s="187"/>
    </row>
    <row r="26" spans="1:9" x14ac:dyDescent="0.3">
      <c r="A26" s="180" t="s">
        <v>7</v>
      </c>
      <c r="B26" s="184"/>
      <c r="C26" s="185"/>
      <c r="D26" s="119"/>
      <c r="E26" s="85">
        <f>E$17</f>
        <v>330</v>
      </c>
      <c r="F26" s="86">
        <f>D26*E26</f>
        <v>0</v>
      </c>
      <c r="G26" s="86">
        <f>F26*H$11</f>
        <v>0</v>
      </c>
      <c r="H26" s="176">
        <f>F26+G26</f>
        <v>0</v>
      </c>
      <c r="I26" s="176"/>
    </row>
    <row r="27" spans="1:9" x14ac:dyDescent="0.3">
      <c r="A27" s="180" t="s">
        <v>58</v>
      </c>
      <c r="B27" s="184"/>
      <c r="C27" s="185"/>
      <c r="D27" s="119"/>
      <c r="E27" s="85">
        <f>E$17</f>
        <v>330</v>
      </c>
      <c r="F27" s="86">
        <f>D27*E27</f>
        <v>0</v>
      </c>
      <c r="G27" s="86">
        <f>F27*H$11</f>
        <v>0</v>
      </c>
      <c r="H27" s="176">
        <f>F27+G27</f>
        <v>0</v>
      </c>
      <c r="I27" s="176"/>
    </row>
    <row r="28" spans="1:9" x14ac:dyDescent="0.3">
      <c r="A28" s="204" t="s">
        <v>68</v>
      </c>
      <c r="B28" s="205"/>
      <c r="C28" s="195"/>
      <c r="D28" s="101"/>
      <c r="E28" s="88"/>
      <c r="F28" s="86"/>
      <c r="G28" s="86"/>
      <c r="H28" s="176"/>
      <c r="I28" s="176"/>
    </row>
    <row r="29" spans="1:9" x14ac:dyDescent="0.3">
      <c r="A29" s="180" t="s">
        <v>7</v>
      </c>
      <c r="B29" s="181"/>
      <c r="C29" s="182"/>
      <c r="D29" s="119"/>
      <c r="E29" s="85">
        <f>E$17</f>
        <v>330</v>
      </c>
      <c r="F29" s="86">
        <f>D29*E29</f>
        <v>0</v>
      </c>
      <c r="G29" s="86">
        <f t="shared" ref="G29:G31" si="0">F29*H$11</f>
        <v>0</v>
      </c>
      <c r="H29" s="176">
        <f>F29+G29</f>
        <v>0</v>
      </c>
      <c r="I29" s="176"/>
    </row>
    <row r="30" spans="1:9" x14ac:dyDescent="0.3">
      <c r="A30" s="50"/>
      <c r="B30" s="51"/>
      <c r="C30" s="49" t="s">
        <v>58</v>
      </c>
      <c r="D30" s="119"/>
      <c r="E30" s="85">
        <f>E$17</f>
        <v>330</v>
      </c>
      <c r="F30" s="86">
        <f>D30*E30</f>
        <v>0</v>
      </c>
      <c r="G30" s="86">
        <f t="shared" si="0"/>
        <v>0</v>
      </c>
      <c r="H30" s="176">
        <f>F30+G30</f>
        <v>0</v>
      </c>
      <c r="I30" s="176"/>
    </row>
    <row r="31" spans="1:9" x14ac:dyDescent="0.3">
      <c r="A31" s="79"/>
      <c r="B31" s="80"/>
      <c r="C31" s="81" t="s">
        <v>69</v>
      </c>
      <c r="D31" s="119"/>
      <c r="E31" s="85">
        <f>E$17</f>
        <v>330</v>
      </c>
      <c r="F31" s="86">
        <f>D31*E31</f>
        <v>0</v>
      </c>
      <c r="G31" s="86">
        <f t="shared" si="0"/>
        <v>0</v>
      </c>
      <c r="H31" s="176">
        <f>F31+G31</f>
        <v>0</v>
      </c>
      <c r="I31" s="176"/>
    </row>
    <row r="32" spans="1:9" x14ac:dyDescent="0.3">
      <c r="A32" s="204" t="s">
        <v>93</v>
      </c>
      <c r="B32" s="205"/>
      <c r="C32" s="195"/>
      <c r="D32" s="101"/>
      <c r="E32" s="88"/>
      <c r="F32" s="86"/>
      <c r="G32" s="86"/>
      <c r="H32" s="176"/>
      <c r="I32" s="176"/>
    </row>
    <row r="33" spans="1:9" x14ac:dyDescent="0.3">
      <c r="A33" s="180" t="s">
        <v>7</v>
      </c>
      <c r="B33" s="181"/>
      <c r="C33" s="182"/>
      <c r="D33" s="119">
        <v>3.75</v>
      </c>
      <c r="E33" s="85">
        <f>E$17</f>
        <v>330</v>
      </c>
      <c r="F33" s="86">
        <f>D33*E33</f>
        <v>1237.5</v>
      </c>
      <c r="G33" s="86">
        <f t="shared" ref="G33:G36" si="1">F33*H$11</f>
        <v>0</v>
      </c>
      <c r="H33" s="176">
        <f>F33+G33</f>
        <v>1237.5</v>
      </c>
      <c r="I33" s="176"/>
    </row>
    <row r="34" spans="1:9" x14ac:dyDescent="0.3">
      <c r="A34" s="177" t="s">
        <v>94</v>
      </c>
      <c r="B34" s="178"/>
      <c r="C34" s="179"/>
      <c r="D34" s="101"/>
      <c r="E34" s="85"/>
      <c r="F34" s="86"/>
      <c r="G34" s="86"/>
      <c r="H34" s="186"/>
      <c r="I34" s="185"/>
    </row>
    <row r="35" spans="1:9" x14ac:dyDescent="0.3">
      <c r="A35" s="183" t="s">
        <v>7</v>
      </c>
      <c r="B35" s="184"/>
      <c r="C35" s="185"/>
      <c r="D35" s="119">
        <v>95.25</v>
      </c>
      <c r="E35" s="85">
        <f>E$17</f>
        <v>330</v>
      </c>
      <c r="F35" s="86">
        <f>D35*E35</f>
        <v>31432.5</v>
      </c>
      <c r="G35" s="86">
        <f t="shared" ref="G35" si="2">F35*H$11</f>
        <v>0</v>
      </c>
      <c r="H35" s="176">
        <f>F35+G35</f>
        <v>31432.5</v>
      </c>
      <c r="I35" s="176"/>
    </row>
    <row r="36" spans="1:9" x14ac:dyDescent="0.3">
      <c r="A36" s="183" t="s">
        <v>58</v>
      </c>
      <c r="B36" s="184"/>
      <c r="C36" s="185"/>
      <c r="D36" s="119">
        <v>6.5</v>
      </c>
      <c r="E36" s="85">
        <f>E$17</f>
        <v>330</v>
      </c>
      <c r="F36" s="86">
        <f>D36*E36</f>
        <v>2145</v>
      </c>
      <c r="G36" s="86">
        <f t="shared" si="1"/>
        <v>0</v>
      </c>
      <c r="H36" s="176">
        <f>F36+G36</f>
        <v>2145</v>
      </c>
      <c r="I36" s="176"/>
    </row>
    <row r="37" spans="1:9" x14ac:dyDescent="0.3">
      <c r="A37" s="204" t="s">
        <v>95</v>
      </c>
      <c r="B37" s="205"/>
      <c r="C37" s="195"/>
      <c r="D37" s="101"/>
      <c r="E37" s="88"/>
      <c r="F37" s="86"/>
      <c r="G37" s="86"/>
      <c r="H37" s="176"/>
      <c r="I37" s="176"/>
    </row>
    <row r="38" spans="1:9" ht="15" customHeight="1" x14ac:dyDescent="0.3">
      <c r="A38" s="180" t="s">
        <v>7</v>
      </c>
      <c r="B38" s="181"/>
      <c r="C38" s="182"/>
      <c r="D38" s="119"/>
      <c r="E38" s="85">
        <f>E$17</f>
        <v>330</v>
      </c>
      <c r="F38" s="86">
        <f>D38*E38</f>
        <v>0</v>
      </c>
      <c r="G38" s="86">
        <f t="shared" ref="G38:G40" si="3">F38*H$11</f>
        <v>0</v>
      </c>
      <c r="H38" s="176">
        <f>F38+G38</f>
        <v>0</v>
      </c>
      <c r="I38" s="176"/>
    </row>
    <row r="39" spans="1:9" x14ac:dyDescent="0.3">
      <c r="A39" s="183" t="s">
        <v>58</v>
      </c>
      <c r="B39" s="184"/>
      <c r="C39" s="185"/>
      <c r="D39" s="119"/>
      <c r="E39" s="85">
        <f>E$17</f>
        <v>330</v>
      </c>
      <c r="F39" s="86">
        <f>D39*E39</f>
        <v>0</v>
      </c>
      <c r="G39" s="86">
        <f t="shared" si="3"/>
        <v>0</v>
      </c>
      <c r="H39" s="176">
        <f>F39+G39</f>
        <v>0</v>
      </c>
      <c r="I39" s="176"/>
    </row>
    <row r="40" spans="1:9" x14ac:dyDescent="0.3">
      <c r="A40" s="204" t="s">
        <v>8</v>
      </c>
      <c r="B40" s="205"/>
      <c r="C40" s="195"/>
      <c r="D40" s="119"/>
      <c r="E40" s="85">
        <v>170</v>
      </c>
      <c r="F40" s="86">
        <f>D40*E40</f>
        <v>0</v>
      </c>
      <c r="G40" s="86">
        <f t="shared" si="3"/>
        <v>0</v>
      </c>
      <c r="H40" s="176">
        <f>F40+G40</f>
        <v>0</v>
      </c>
      <c r="I40" s="176"/>
    </row>
    <row r="41" spans="1:9" ht="6.75" customHeight="1" x14ac:dyDescent="0.3">
      <c r="A41" s="59"/>
      <c r="B41" s="60"/>
      <c r="C41" s="60"/>
      <c r="D41" s="60"/>
      <c r="E41" s="89"/>
      <c r="F41" s="89"/>
      <c r="G41" s="89"/>
      <c r="H41" s="210"/>
      <c r="I41" s="211"/>
    </row>
    <row r="42" spans="1:9" x14ac:dyDescent="0.3">
      <c r="A42" s="204" t="s">
        <v>66</v>
      </c>
      <c r="B42" s="205"/>
      <c r="C42" s="206"/>
      <c r="D42" s="207"/>
      <c r="E42" s="88"/>
      <c r="F42" s="86">
        <f>SUM(F16:F40)</f>
        <v>53047.5</v>
      </c>
      <c r="G42" s="86">
        <f>SUM(G16:G40)</f>
        <v>0</v>
      </c>
      <c r="H42" s="203">
        <f>SUM(H16:H40)</f>
        <v>53047.5</v>
      </c>
      <c r="I42" s="203"/>
    </row>
    <row r="43" spans="1:9" x14ac:dyDescent="0.3">
      <c r="A43" s="53"/>
      <c r="B43" s="53"/>
      <c r="C43" s="54"/>
      <c r="D43" s="57"/>
      <c r="E43" s="58"/>
      <c r="F43" s="55"/>
      <c r="G43" s="55"/>
      <c r="H43" s="56"/>
      <c r="I43" s="56"/>
    </row>
    <row r="44" spans="1:9" x14ac:dyDescent="0.3">
      <c r="A44" s="53"/>
      <c r="B44" s="53"/>
      <c r="C44" s="54"/>
      <c r="D44" s="57"/>
      <c r="E44" s="58"/>
      <c r="F44" s="55"/>
      <c r="G44" s="55"/>
      <c r="H44" s="56"/>
      <c r="I44" s="56"/>
    </row>
    <row r="45" spans="1:9" x14ac:dyDescent="0.3">
      <c r="A45" s="53"/>
      <c r="B45" s="53"/>
      <c r="C45" s="54"/>
      <c r="D45" s="57"/>
      <c r="E45" s="58"/>
      <c r="F45" s="55"/>
      <c r="G45" s="55"/>
      <c r="H45" s="56"/>
      <c r="I45" s="56"/>
    </row>
    <row r="46" spans="1:9" x14ac:dyDescent="0.3">
      <c r="A46" s="53"/>
      <c r="B46" s="53"/>
      <c r="C46" s="54"/>
      <c r="D46" s="57"/>
      <c r="E46" s="58"/>
      <c r="F46" s="55"/>
      <c r="G46" s="55"/>
      <c r="H46" s="56"/>
      <c r="I46" s="56"/>
    </row>
    <row r="47" spans="1:9" x14ac:dyDescent="0.3">
      <c r="A47" s="208"/>
      <c r="B47" s="209"/>
      <c r="C47" s="209"/>
      <c r="D47" s="57"/>
      <c r="E47" s="58"/>
      <c r="F47" s="55"/>
      <c r="G47" s="55"/>
      <c r="H47" s="56"/>
      <c r="I47" s="56"/>
    </row>
    <row r="51" spans="1:9" ht="15" customHeight="1" x14ac:dyDescent="0.3">
      <c r="A51" s="64" t="s">
        <v>0</v>
      </c>
      <c r="B51" s="227" t="str">
        <f>IF('Affidavit &amp; Summary'!B$15="","",'Affidavit &amp; Summary'!B$15)</f>
        <v>2015-0029</v>
      </c>
      <c r="C51" s="227"/>
      <c r="D51" s="63"/>
      <c r="E51" s="64" t="s">
        <v>32</v>
      </c>
      <c r="F51" s="227" t="str">
        <f>IF('Affidavit &amp; Summary'!G$15="","",'Affidavit &amp; Summary'!G$15)</f>
        <v>Union Gas 2015-2020 DSM Plan</v>
      </c>
      <c r="G51" s="228"/>
      <c r="H51" s="228"/>
      <c r="I51" s="228"/>
    </row>
    <row r="52" spans="1:9" ht="15" customHeight="1" x14ac:dyDescent="0.3">
      <c r="A52" s="64"/>
      <c r="B52" s="75"/>
      <c r="C52" s="75"/>
      <c r="D52" s="63"/>
      <c r="E52" s="64"/>
      <c r="F52" s="73"/>
      <c r="G52" s="76"/>
      <c r="H52" s="76"/>
      <c r="I52" s="74"/>
    </row>
    <row r="53" spans="1:9" ht="15" customHeight="1" x14ac:dyDescent="0.3">
      <c r="A53" s="72" t="s">
        <v>31</v>
      </c>
      <c r="B53" s="200" t="str">
        <f>IF('Affidavit &amp; Summary'!B$17="","",'Affidavit &amp; Summary'!B$17)</f>
        <v>Green Enegy Coalition</v>
      </c>
      <c r="C53" s="200"/>
      <c r="D53" s="65"/>
      <c r="E53" s="148" t="s">
        <v>65</v>
      </c>
      <c r="F53" s="131"/>
      <c r="G53" s="229" t="str">
        <f>IF(G4="","",G4)</f>
        <v>Chris Neme</v>
      </c>
      <c r="H53" s="229"/>
      <c r="I53" s="62"/>
    </row>
    <row r="54" spans="1:9" ht="15" customHeight="1" x14ac:dyDescent="0.3">
      <c r="A54" s="72"/>
      <c r="B54" s="66"/>
      <c r="C54" s="67"/>
      <c r="D54" s="65"/>
      <c r="E54" s="72"/>
      <c r="F54" s="66"/>
      <c r="G54" s="67"/>
      <c r="H54" s="67"/>
      <c r="I54" s="62"/>
    </row>
    <row r="55" spans="1:9" ht="15" customHeight="1" x14ac:dyDescent="0.3">
      <c r="A55" s="189" t="s">
        <v>52</v>
      </c>
      <c r="B55" s="190"/>
      <c r="C55" s="190"/>
      <c r="D55" s="190"/>
      <c r="E55" s="190"/>
      <c r="F55" s="190"/>
      <c r="G55" s="190"/>
      <c r="H55" s="190"/>
      <c r="I55" s="191"/>
    </row>
    <row r="56" spans="1:9" ht="15" customHeight="1" x14ac:dyDescent="0.3">
      <c r="A56" s="197"/>
      <c r="B56" s="198"/>
      <c r="C56" s="198"/>
      <c r="D56" s="199"/>
      <c r="E56" s="230" t="s">
        <v>10</v>
      </c>
      <c r="F56" s="231"/>
      <c r="G56" s="68" t="s">
        <v>5</v>
      </c>
      <c r="H56" s="230" t="s">
        <v>6</v>
      </c>
      <c r="I56" s="231"/>
    </row>
    <row r="57" spans="1:9" ht="15" customHeight="1" x14ac:dyDescent="0.3">
      <c r="A57" s="214" t="s">
        <v>79</v>
      </c>
      <c r="B57" s="215"/>
      <c r="C57" s="215"/>
      <c r="D57" s="216"/>
      <c r="E57" s="232"/>
      <c r="F57" s="233"/>
      <c r="G57" s="100"/>
      <c r="H57" s="212">
        <f t="shared" ref="H57:H65" si="4">E57+G57</f>
        <v>0</v>
      </c>
      <c r="I57" s="213"/>
    </row>
    <row r="58" spans="1:9" ht="15" customHeight="1" x14ac:dyDescent="0.3">
      <c r="A58" s="214" t="s">
        <v>11</v>
      </c>
      <c r="B58" s="215"/>
      <c r="C58" s="215"/>
      <c r="D58" s="216"/>
      <c r="E58" s="217"/>
      <c r="F58" s="218"/>
      <c r="G58" s="100"/>
      <c r="H58" s="212">
        <f t="shared" si="4"/>
        <v>0</v>
      </c>
      <c r="I58" s="213"/>
    </row>
    <row r="59" spans="1:9" ht="15" customHeight="1" x14ac:dyDescent="0.3">
      <c r="A59" s="214" t="s">
        <v>12</v>
      </c>
      <c r="B59" s="215"/>
      <c r="C59" s="215"/>
      <c r="D59" s="216"/>
      <c r="E59" s="217"/>
      <c r="F59" s="218"/>
      <c r="G59" s="100"/>
      <c r="H59" s="212">
        <f t="shared" si="4"/>
        <v>0</v>
      </c>
      <c r="I59" s="213"/>
    </row>
    <row r="60" spans="1:9" x14ac:dyDescent="0.3">
      <c r="A60" s="214" t="s">
        <v>78</v>
      </c>
      <c r="B60" s="215"/>
      <c r="C60" s="215"/>
      <c r="D60" s="216"/>
      <c r="E60" s="217"/>
      <c r="F60" s="218"/>
      <c r="G60" s="100"/>
      <c r="H60" s="212">
        <f t="shared" si="4"/>
        <v>0</v>
      </c>
      <c r="I60" s="213"/>
    </row>
    <row r="61" spans="1:9" x14ac:dyDescent="0.3">
      <c r="A61" s="214" t="s">
        <v>13</v>
      </c>
      <c r="B61" s="215"/>
      <c r="C61" s="215"/>
      <c r="D61" s="216"/>
      <c r="E61" s="217"/>
      <c r="F61" s="218"/>
      <c r="G61" s="100"/>
      <c r="H61" s="212">
        <f t="shared" si="4"/>
        <v>0</v>
      </c>
      <c r="I61" s="213"/>
    </row>
    <row r="62" spans="1:9" x14ac:dyDescent="0.3">
      <c r="A62" s="214" t="s">
        <v>14</v>
      </c>
      <c r="B62" s="215"/>
      <c r="C62" s="215"/>
      <c r="D62" s="216"/>
      <c r="E62" s="217">
        <v>659.99</v>
      </c>
      <c r="F62" s="218"/>
      <c r="G62" s="100"/>
      <c r="H62" s="212">
        <f t="shared" si="4"/>
        <v>659.99</v>
      </c>
      <c r="I62" s="213"/>
    </row>
    <row r="63" spans="1:9" x14ac:dyDescent="0.3">
      <c r="A63" s="214" t="s">
        <v>15</v>
      </c>
      <c r="B63" s="215"/>
      <c r="C63" s="215"/>
      <c r="D63" s="216"/>
      <c r="E63" s="219">
        <f>7.69+12.89</f>
        <v>20.580000000000002</v>
      </c>
      <c r="F63" s="219"/>
      <c r="G63" s="100"/>
      <c r="H63" s="212">
        <f t="shared" si="4"/>
        <v>20.580000000000002</v>
      </c>
      <c r="I63" s="213"/>
    </row>
    <row r="64" spans="1:9" x14ac:dyDescent="0.3">
      <c r="A64" s="214" t="s">
        <v>16</v>
      </c>
      <c r="B64" s="215"/>
      <c r="C64" s="215"/>
      <c r="D64" s="216"/>
      <c r="E64" s="217"/>
      <c r="F64" s="218"/>
      <c r="G64" s="100"/>
      <c r="H64" s="212">
        <f t="shared" si="4"/>
        <v>0</v>
      </c>
      <c r="I64" s="213"/>
    </row>
    <row r="65" spans="1:9" x14ac:dyDescent="0.3">
      <c r="A65" s="6" t="s">
        <v>17</v>
      </c>
      <c r="B65" s="6"/>
      <c r="C65" s="171" t="s">
        <v>99</v>
      </c>
      <c r="D65" s="224"/>
      <c r="E65" s="217">
        <v>6</v>
      </c>
      <c r="F65" s="218"/>
      <c r="G65" s="100"/>
      <c r="H65" s="212">
        <f t="shared" si="4"/>
        <v>6</v>
      </c>
      <c r="I65" s="213"/>
    </row>
    <row r="66" spans="1:9" x14ac:dyDescent="0.3">
      <c r="A66" s="214" t="s">
        <v>18</v>
      </c>
      <c r="B66" s="215"/>
      <c r="C66" s="215"/>
      <c r="D66" s="216"/>
      <c r="E66" s="217"/>
      <c r="F66" s="218"/>
      <c r="G66" s="100"/>
      <c r="H66" s="212">
        <f>E66</f>
        <v>0</v>
      </c>
      <c r="I66" s="213"/>
    </row>
    <row r="67" spans="1:9" x14ac:dyDescent="0.3">
      <c r="A67" s="214" t="s">
        <v>80</v>
      </c>
      <c r="B67" s="215"/>
      <c r="C67" s="215"/>
      <c r="D67" s="216"/>
      <c r="E67" s="219">
        <f>31.05+15.33+9</f>
        <v>55.38</v>
      </c>
      <c r="F67" s="219"/>
      <c r="G67" s="100"/>
      <c r="H67" s="212">
        <f t="shared" ref="H67:H72" si="5">E67+G67</f>
        <v>55.38</v>
      </c>
      <c r="I67" s="213"/>
    </row>
    <row r="68" spans="1:9" x14ac:dyDescent="0.3">
      <c r="A68" s="214" t="s">
        <v>19</v>
      </c>
      <c r="B68" s="215"/>
      <c r="C68" s="215"/>
      <c r="D68" s="216"/>
      <c r="E68" s="217">
        <v>514.46</v>
      </c>
      <c r="F68" s="218"/>
      <c r="G68" s="100"/>
      <c r="H68" s="212">
        <f t="shared" si="5"/>
        <v>514.46</v>
      </c>
      <c r="I68" s="213"/>
    </row>
    <row r="69" spans="1:9" x14ac:dyDescent="0.3">
      <c r="A69" s="214" t="s">
        <v>20</v>
      </c>
      <c r="B69" s="215"/>
      <c r="C69" s="215"/>
      <c r="D69" s="216"/>
      <c r="E69" s="219">
        <f>4.375+4.375+7.53+5.625+10+5.625+10</f>
        <v>47.53</v>
      </c>
      <c r="F69" s="219"/>
      <c r="G69" s="100"/>
      <c r="H69" s="212">
        <f t="shared" si="5"/>
        <v>47.53</v>
      </c>
      <c r="I69" s="213"/>
    </row>
    <row r="70" spans="1:9" x14ac:dyDescent="0.3">
      <c r="A70" s="214" t="s">
        <v>21</v>
      </c>
      <c r="B70" s="216"/>
      <c r="C70" s="171"/>
      <c r="D70" s="224"/>
      <c r="E70" s="217"/>
      <c r="F70" s="218"/>
      <c r="G70" s="100"/>
      <c r="H70" s="212">
        <f t="shared" si="5"/>
        <v>0</v>
      </c>
      <c r="I70" s="213"/>
    </row>
    <row r="71" spans="1:9" x14ac:dyDescent="0.3">
      <c r="A71" s="214" t="s">
        <v>21</v>
      </c>
      <c r="B71" s="216"/>
      <c r="C71" s="171"/>
      <c r="D71" s="224"/>
      <c r="E71" s="217"/>
      <c r="F71" s="218"/>
      <c r="G71" s="100"/>
      <c r="H71" s="212">
        <f t="shared" si="5"/>
        <v>0</v>
      </c>
      <c r="I71" s="213"/>
    </row>
    <row r="72" spans="1:9" x14ac:dyDescent="0.3">
      <c r="A72" s="214" t="s">
        <v>21</v>
      </c>
      <c r="B72" s="216"/>
      <c r="C72" s="171"/>
      <c r="D72" s="224"/>
      <c r="E72" s="217"/>
      <c r="F72" s="218"/>
      <c r="G72" s="100"/>
      <c r="H72" s="212">
        <f t="shared" si="5"/>
        <v>0</v>
      </c>
      <c r="I72" s="213"/>
    </row>
    <row r="73" spans="1:9" x14ac:dyDescent="0.3">
      <c r="A73" s="12"/>
      <c r="B73" s="13"/>
      <c r="C73" s="13"/>
      <c r="D73" s="13"/>
      <c r="E73" s="15"/>
      <c r="F73" s="14"/>
      <c r="G73" s="82"/>
      <c r="H73" s="83"/>
      <c r="I73" s="84"/>
    </row>
    <row r="74" spans="1:9" x14ac:dyDescent="0.3">
      <c r="A74" s="214" t="s">
        <v>44</v>
      </c>
      <c r="B74" s="215"/>
      <c r="C74" s="215"/>
      <c r="D74" s="216"/>
      <c r="E74" s="225">
        <f>SUM(E57:E70)</f>
        <v>1303.94</v>
      </c>
      <c r="F74" s="226"/>
      <c r="G74" s="91">
        <f>SUM(G57:G70)</f>
        <v>0</v>
      </c>
      <c r="H74" s="222">
        <f>SUM(H57:I70)</f>
        <v>1303.94</v>
      </c>
      <c r="I74" s="223"/>
    </row>
    <row r="87" spans="1:8" x14ac:dyDescent="0.3">
      <c r="A87" s="111"/>
      <c r="B87" s="111"/>
      <c r="C87" s="111"/>
      <c r="D87" s="111"/>
      <c r="E87" s="111"/>
      <c r="F87" s="111"/>
      <c r="G87" s="111"/>
      <c r="H87" s="111"/>
    </row>
    <row r="88" spans="1:8" x14ac:dyDescent="0.3">
      <c r="A88" s="111"/>
      <c r="B88" s="111"/>
      <c r="C88" s="111"/>
      <c r="D88" s="111"/>
      <c r="E88" s="111"/>
      <c r="F88" s="111"/>
      <c r="G88" s="111"/>
      <c r="H88" s="111"/>
    </row>
    <row r="89" spans="1:8" x14ac:dyDescent="0.3">
      <c r="A89" s="110" t="b">
        <v>0</v>
      </c>
      <c r="B89" s="110" t="b">
        <v>0</v>
      </c>
      <c r="C89" s="110" t="b">
        <v>1</v>
      </c>
      <c r="D89" s="110" t="b">
        <v>0</v>
      </c>
      <c r="E89" s="110" t="b">
        <f>IF(A89=TRUE,TRUE,IF(B89=TRUE,TRUE,IF(C89=TRUE,TRUE,IF(D89=TRUE,TRUE,FALSE))))</f>
        <v>1</v>
      </c>
      <c r="F89" s="110" t="b">
        <v>0</v>
      </c>
      <c r="G89" s="111"/>
      <c r="H89" s="111"/>
    </row>
  </sheetData>
  <sheetProtection password="C825" sheet="1" objects="1" scenarios="1" selectLockedCells="1"/>
  <mergeCells count="127">
    <mergeCell ref="C71:D71"/>
    <mergeCell ref="E71:F71"/>
    <mergeCell ref="H71:I71"/>
    <mergeCell ref="A72:B72"/>
    <mergeCell ref="C72:D72"/>
    <mergeCell ref="E72:F72"/>
    <mergeCell ref="H72:I72"/>
    <mergeCell ref="E53:F53"/>
    <mergeCell ref="G53:H53"/>
    <mergeCell ref="A57:D57"/>
    <mergeCell ref="A55:I55"/>
    <mergeCell ref="C65:D65"/>
    <mergeCell ref="H65:I65"/>
    <mergeCell ref="A61:D61"/>
    <mergeCell ref="A64:D64"/>
    <mergeCell ref="A63:D63"/>
    <mergeCell ref="A62:D62"/>
    <mergeCell ref="H59:I59"/>
    <mergeCell ref="H56:I56"/>
    <mergeCell ref="E56:F56"/>
    <mergeCell ref="E57:F57"/>
    <mergeCell ref="H58:I58"/>
    <mergeCell ref="H57:I57"/>
    <mergeCell ref="A66:D66"/>
    <mergeCell ref="E4:F4"/>
    <mergeCell ref="G4:H4"/>
    <mergeCell ref="E58:F58"/>
    <mergeCell ref="E59:F59"/>
    <mergeCell ref="H69:I69"/>
    <mergeCell ref="H70:I70"/>
    <mergeCell ref="H74:I74"/>
    <mergeCell ref="A69:D69"/>
    <mergeCell ref="C70:D70"/>
    <mergeCell ref="A74:D74"/>
    <mergeCell ref="A70:B70"/>
    <mergeCell ref="E69:F69"/>
    <mergeCell ref="E70:F70"/>
    <mergeCell ref="E74:F74"/>
    <mergeCell ref="H63:I63"/>
    <mergeCell ref="H64:I64"/>
    <mergeCell ref="E64:F64"/>
    <mergeCell ref="E68:F68"/>
    <mergeCell ref="A58:D58"/>
    <mergeCell ref="A59:D59"/>
    <mergeCell ref="A60:D60"/>
    <mergeCell ref="B51:C51"/>
    <mergeCell ref="F51:I51"/>
    <mergeCell ref="A71:B71"/>
    <mergeCell ref="B53:C53"/>
    <mergeCell ref="H36:I36"/>
    <mergeCell ref="H38:I38"/>
    <mergeCell ref="H37:I37"/>
    <mergeCell ref="H40:I40"/>
    <mergeCell ref="H16:I16"/>
    <mergeCell ref="A16:C16"/>
    <mergeCell ref="A17:C17"/>
    <mergeCell ref="A28:C28"/>
    <mergeCell ref="A34:C34"/>
    <mergeCell ref="H34:I34"/>
    <mergeCell ref="H33:I33"/>
    <mergeCell ref="A40:C40"/>
    <mergeCell ref="A35:C35"/>
    <mergeCell ref="A36:C36"/>
    <mergeCell ref="A24:C24"/>
    <mergeCell ref="H66:I66"/>
    <mergeCell ref="H67:I67"/>
    <mergeCell ref="H68:I68"/>
    <mergeCell ref="H60:I60"/>
    <mergeCell ref="A67:D67"/>
    <mergeCell ref="E66:F66"/>
    <mergeCell ref="A68:D68"/>
    <mergeCell ref="E65:F65"/>
    <mergeCell ref="E61:F61"/>
    <mergeCell ref="E62:F62"/>
    <mergeCell ref="E67:F67"/>
    <mergeCell ref="E60:F60"/>
    <mergeCell ref="E63:F63"/>
    <mergeCell ref="H61:I61"/>
    <mergeCell ref="H62:I62"/>
    <mergeCell ref="A56:D56"/>
    <mergeCell ref="A25:C25"/>
    <mergeCell ref="H25:I25"/>
    <mergeCell ref="B2:D2"/>
    <mergeCell ref="F2:I2"/>
    <mergeCell ref="B4:D4"/>
    <mergeCell ref="H42:I42"/>
    <mergeCell ref="A42:D42"/>
    <mergeCell ref="A47:C47"/>
    <mergeCell ref="A26:C26"/>
    <mergeCell ref="A27:C27"/>
    <mergeCell ref="A29:C29"/>
    <mergeCell ref="H29:I29"/>
    <mergeCell ref="H30:I30"/>
    <mergeCell ref="H27:I27"/>
    <mergeCell ref="A32:C32"/>
    <mergeCell ref="A37:C37"/>
    <mergeCell ref="H32:I32"/>
    <mergeCell ref="A33:C33"/>
    <mergeCell ref="A38:C38"/>
    <mergeCell ref="A39:C39"/>
    <mergeCell ref="H39:I39"/>
    <mergeCell ref="H41:I41"/>
    <mergeCell ref="H35:I35"/>
    <mergeCell ref="G7:H7"/>
    <mergeCell ref="G6:H6"/>
    <mergeCell ref="E10:G10"/>
    <mergeCell ref="H31:I31"/>
    <mergeCell ref="A19:C19"/>
    <mergeCell ref="A20:C20"/>
    <mergeCell ref="A21:C21"/>
    <mergeCell ref="H19:I19"/>
    <mergeCell ref="H20:I20"/>
    <mergeCell ref="H21:I21"/>
    <mergeCell ref="F11:G11"/>
    <mergeCell ref="A14:I14"/>
    <mergeCell ref="H15:I15"/>
    <mergeCell ref="H17:I17"/>
    <mergeCell ref="H28:I28"/>
    <mergeCell ref="A15:C15"/>
    <mergeCell ref="H18:I18"/>
    <mergeCell ref="A18:C18"/>
    <mergeCell ref="H22:I22"/>
    <mergeCell ref="H23:I23"/>
    <mergeCell ref="H24:I24"/>
    <mergeCell ref="A22:C22"/>
    <mergeCell ref="A23:C23"/>
    <mergeCell ref="H26:I26"/>
  </mergeCells>
  <dataValidations count="3">
    <dataValidation type="decimal" allowBlank="1" showInputMessage="1" showErrorMessage="1" sqref="E57:F72 D17:D40">
      <formula1>0</formula1>
      <formula2>1000000000000000</formula2>
    </dataValidation>
    <dataValidation type="decimal" allowBlank="1" showInputMessage="1" showErrorMessage="1" sqref="E7">
      <formula1>0</formula1>
      <formula2>10000000000000000</formula2>
    </dataValidation>
    <dataValidation type="decimal" allowBlank="1" showInputMessage="1" showErrorMessage="1" sqref="G7">
      <formula1>0</formula1>
      <formula2>1E+22</formula2>
    </dataValidation>
  </dataValidations>
  <printOptions horizontalCentered="1"/>
  <pageMargins left="0.37" right="0.38" top="1.2083333333333299" bottom="0.75" header="0.3" footer="0.3"/>
  <pageSetup orientation="portrait" r:id="rId1"/>
  <headerFooter>
    <oddHeader>&amp;C&amp;"-,Bold"&amp;16Ontario Energy Board&amp;11
&amp;16COST CLAIM FOR HEARINGS&amp;11
&amp;14Detail of Fees and Disbursements Being Claimed&amp;R&amp;G</oddHeader>
    <oddFooter>&amp;C&amp;P of &amp;N</oddFooter>
  </headerFooter>
  <ignoredErrors>
    <ignoredError sqref="H66" formula="1"/>
    <ignoredError sqref="E89" unlockedFormula="1"/>
  </ignoredErrors>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2049" r:id="rId5" name="Check Box 1">
              <controlPr locked="0" defaultSize="0" autoFill="0" autoLine="0" autoPict="0">
                <anchor moveWithCells="1">
                  <from>
                    <xdr:col>3</xdr:col>
                    <xdr:colOff>259080</xdr:colOff>
                    <xdr:row>6</xdr:row>
                    <xdr:rowOff>7620</xdr:rowOff>
                  </from>
                  <to>
                    <xdr:col>3</xdr:col>
                    <xdr:colOff>487680</xdr:colOff>
                    <xdr:row>7</xdr:row>
                    <xdr:rowOff>22860</xdr:rowOff>
                  </to>
                </anchor>
              </controlPr>
            </control>
          </mc:Choice>
        </mc:AlternateContent>
        <mc:AlternateContent xmlns:mc="http://schemas.openxmlformats.org/markup-compatibility/2006">
          <mc:Choice Requires="x14">
            <control shapeId="2052" r:id="rId6" name="Check Box 4">
              <controlPr defaultSize="0" autoFill="0" autoLine="0" autoPict="0">
                <anchor moveWithCells="1">
                  <from>
                    <xdr:col>3</xdr:col>
                    <xdr:colOff>30480</xdr:colOff>
                    <xdr:row>10</xdr:row>
                    <xdr:rowOff>160020</xdr:rowOff>
                  </from>
                  <to>
                    <xdr:col>3</xdr:col>
                    <xdr:colOff>259080</xdr:colOff>
                    <xdr:row>11</xdr:row>
                    <xdr:rowOff>175260</xdr:rowOff>
                  </to>
                </anchor>
              </controlPr>
            </control>
          </mc:Choice>
        </mc:AlternateContent>
        <mc:AlternateContent xmlns:mc="http://schemas.openxmlformats.org/markup-compatibility/2006">
          <mc:Choice Requires="x14">
            <control shapeId="2056" r:id="rId7" name="Check Box 8">
              <controlPr defaultSize="0" autoFill="0" autoLine="0" autoPict="0">
                <anchor moveWithCells="1">
                  <from>
                    <xdr:col>3</xdr:col>
                    <xdr:colOff>30480</xdr:colOff>
                    <xdr:row>9</xdr:row>
                    <xdr:rowOff>160020</xdr:rowOff>
                  </from>
                  <to>
                    <xdr:col>3</xdr:col>
                    <xdr:colOff>259080</xdr:colOff>
                    <xdr:row>10</xdr:row>
                    <xdr:rowOff>175260</xdr:rowOff>
                  </to>
                </anchor>
              </controlPr>
            </control>
          </mc:Choice>
        </mc:AlternateContent>
        <mc:AlternateContent xmlns:mc="http://schemas.openxmlformats.org/markup-compatibility/2006">
          <mc:Choice Requires="x14">
            <control shapeId="2063" r:id="rId8" name="Check Box 15">
              <controlPr defaultSize="0" autoFill="0" autoLine="0" autoPict="0">
                <anchor moveWithCells="1">
                  <from>
                    <xdr:col>3</xdr:col>
                    <xdr:colOff>259080</xdr:colOff>
                    <xdr:row>7</xdr:row>
                    <xdr:rowOff>0</xdr:rowOff>
                  </from>
                  <to>
                    <xdr:col>3</xdr:col>
                    <xdr:colOff>487680</xdr:colOff>
                    <xdr:row>8</xdr:row>
                    <xdr:rowOff>7620</xdr:rowOff>
                  </to>
                </anchor>
              </controlPr>
            </control>
          </mc:Choice>
        </mc:AlternateContent>
        <mc:AlternateContent xmlns:mc="http://schemas.openxmlformats.org/markup-compatibility/2006">
          <mc:Choice Requires="x14">
            <control shapeId="2066" r:id="rId9" name="Check Box 18">
              <controlPr defaultSize="0" autoFill="0" autoLine="0" autoPict="0">
                <anchor moveWithCells="1">
                  <from>
                    <xdr:col>3</xdr:col>
                    <xdr:colOff>259080</xdr:colOff>
                    <xdr:row>7</xdr:row>
                    <xdr:rowOff>175260</xdr:rowOff>
                  </from>
                  <to>
                    <xdr:col>3</xdr:col>
                    <xdr:colOff>487680</xdr:colOff>
                    <xdr:row>8</xdr:row>
                    <xdr:rowOff>182880</xdr:rowOff>
                  </to>
                </anchor>
              </controlPr>
            </control>
          </mc:Choice>
        </mc:AlternateContent>
        <mc:AlternateContent xmlns:mc="http://schemas.openxmlformats.org/markup-compatibility/2006">
          <mc:Choice Requires="x14">
            <control shapeId="2067" r:id="rId10" name="Button 19">
              <controlPr defaultSize="0" print="0" autoFill="0" autoPict="0" macro="[0]!Test">
                <anchor moveWithCells="1" sizeWithCells="1">
                  <from>
                    <xdr:col>3</xdr:col>
                    <xdr:colOff>45720</xdr:colOff>
                    <xdr:row>42</xdr:row>
                    <xdr:rowOff>99060</xdr:rowOff>
                  </from>
                  <to>
                    <xdr:col>5</xdr:col>
                    <xdr:colOff>388620</xdr:colOff>
                    <xdr:row>44</xdr:row>
                    <xdr:rowOff>182880</xdr:rowOff>
                  </to>
                </anchor>
              </controlPr>
            </control>
          </mc:Choice>
        </mc:AlternateContent>
        <mc:AlternateContent xmlns:mc="http://schemas.openxmlformats.org/markup-compatibility/2006">
          <mc:Choice Requires="x14">
            <control shapeId="2070" r:id="rId11" name="Check Box 22">
              <controlPr defaultSize="0" autoFill="0" autoLine="0" autoPict="0">
                <anchor moveWithCells="1">
                  <from>
                    <xdr:col>3</xdr:col>
                    <xdr:colOff>259080</xdr:colOff>
                    <xdr:row>8</xdr:row>
                    <xdr:rowOff>160020</xdr:rowOff>
                  </from>
                  <to>
                    <xdr:col>3</xdr:col>
                    <xdr:colOff>487680</xdr:colOff>
                    <xdr:row>9</xdr:row>
                    <xdr:rowOff>175260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Affidavit &amp; Summary</vt:lpstr>
      <vt:lpstr>Fees &amp; Disbursements</vt:lpstr>
      <vt:lpstr>EndSheet</vt:lpstr>
      <vt:lpstr>File____EB</vt:lpstr>
    </vt:vector>
  </TitlesOfParts>
  <Company>Ontario Energy Board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Adele Margis</dc:creator>
  <cp:lastModifiedBy>Chris Neme</cp:lastModifiedBy>
  <cp:lastPrinted>2014-03-12T16:16:26Z</cp:lastPrinted>
  <dcterms:created xsi:type="dcterms:W3CDTF">2011-10-25T14:18:51Z</dcterms:created>
  <dcterms:modified xsi:type="dcterms:W3CDTF">2016-02-16T16:32:18Z</dcterms:modified>
</cp:coreProperties>
</file>