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externalLinks/externalLink1.xml" ContentType="application/vnd.openxmlformats-officedocument.spreadsheetml.externalLink+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80" yWindow="120" windowWidth="22995" windowHeight="10035" activeTab="0"/>
  </bookViews>
  <sheets>
    <sheet name="Revised App. 2-I" sheetId="1" r:id="rId2"/>
  </sheets>
  <externalReferences>
    <externalReference r:id="rId5"/>
  </externalReferences>
  <definedNames>
    <definedName name="EBNUMBER" localSheetId="0">'[1]LDC Info'!$E$16</definedName>
  </definedNames>
  <calcPr fullCalcOnLoad="1"/>
</workbook>
</file>

<file path=xl/sharedStrings.xml><?xml version="1.0" encoding="utf-8"?>
<sst xmlns="http://schemas.openxmlformats.org/spreadsheetml/2006/main" count="96" uniqueCount="83">
  <si>
    <t>File Number:</t>
  </si>
  <si>
    <t>Exhibit:</t>
  </si>
  <si>
    <t>Tab:</t>
  </si>
  <si>
    <t>Schedule:</t>
  </si>
  <si>
    <t>Page:</t>
  </si>
  <si>
    <t>Date:</t>
  </si>
  <si>
    <t>Appendix 2-I</t>
  </si>
  <si>
    <t>Load Forecast CDM Adjustment Work Form (2016)</t>
  </si>
  <si>
    <r>
      <t>2014 is the last year of the current four year (2011-2014) CDM program, and 2015 is the first year of a new six year (2015-2020) CDM program, per the Ministerial directives of March 31</t>
    </r>
    <r>
      <rPr>
        <sz val="11"/>
        <rFont val="Garamond"/>
        <family val="1"/>
      </rPr>
      <t xml:space="preserve">, 2014.  With 2016, there is a need to recognize the full year impact of the current 2011-2014 CDM program, as well as to estimate reasonable impacts for each year for the new 2015-2020 CDM program.  These are combined to estimate the adjustment for CDM program impacts on the 2016 load forecast.  </t>
    </r>
  </si>
  <si>
    <t>Appendix 2-I was developed to help determine what would be the amount of CDM savings needed in each year to cumulatively achieve the four year 2011-2014 CDM target.  This then determined the amount of kWh (and with translation, kW of demand) savings that were converted in dollars balances for the LRAMVA, and also to determine the related adjustment to the load forecast to account for OPA-reported savings.  Beginning for the 2015 year, it has been adjusted because of the persistence of 2011-2014 CDM programs will be an adjustment to the load forecast in addition to the estimated savings for the first year (2015) for the new 2015-2020 CDM plan.</t>
  </si>
  <si>
    <t>It is assumed that the new six year (2015-2020) CDM program will work similar to the existing 2011-2014 CDM program, meaning that distributors will offer programs each year that, cumulatively over the six years (from January 1, 2015 to December 31, 2020) will cumulatively achieve the new six year CDM target.  This is the approach contemplated in the Ministerial directive letters of March 31, 2014 to the Board and to the OPA.  Thus, distributors will be able to offer programs on a basis so that cumulatively over the period, the impacts, including persistence, of the CDM programs will accumulate towards achieving each distributor's 2015-2020 CDM target.</t>
  </si>
  <si>
    <t xml:space="preserve">With this approach, it is necessary to account for estimated savings for the last year of the current program, particularly the estimated savings for new CDM programs offered in 2014, as well as the estimated savings for new CDM programs that the distributor will offer in 2015 towards achievement of the new six year (2015-2020) CDM program.   This necessitates expansion of this Appendix 2-I to deal with both the 2011-2014 and 2015-2020 CDM plans.  It is expected that this approach will be updated each year. </t>
  </si>
  <si>
    <t>2011-2014 CDM Program - 2014, last year of the current CDM plan</t>
  </si>
  <si>
    <t>Input the 2011-2014 CDM target in Cell B21.</t>
  </si>
  <si>
    <t>Input the measured results for 2011 CDM programs for each of the years 2011 and persistence into 2012, 2013 and 2014 into cells B31 to E31.  These results are taken from the final 2011 CDM Report issued by the OPA for that distributor in the fall of 2012.</t>
  </si>
  <si>
    <t>Measured results for 2012 CDM programs for each of the years 2012 and persistence into 2013 and 2014 are input into cells C32 to E32.  These results are taken from the final 2012 CDM Report issued by the OPA for that distributor in the fall of 2013.</t>
  </si>
  <si>
    <t>Measured results for 2013 CDM programs for each of the years 2013 and persistence into 2014 are input into cells C33 to E33.  These results are taken from the final 2013 CDM Report issued by the OPA for that distributor in the fall of 2014.  Until that report is issued, the distributor should use the results from the preliminary 2013 CDM Report issued in the spring of 2014.</t>
  </si>
  <si>
    <t>Measured results for 2014 CDM programs for each of the years 2013 and persistence into 2014 are input into cells C33 to E33.  These results are taken from the final 2013 CDM Report issued by the OPA for that distributor in the fall of 2014.  Until that report is issued, the distributor should use the results from the preliminary 2013 CDM Report issued in the spring of 2014. The distributor also needs to input the persistence of 2014 CDM programs into 2015 and 2016 in cells G45 and G46.</t>
  </si>
  <si>
    <t>4 Year (2011-2014) kWh Target:</t>
  </si>
  <si>
    <t>Persistence of 2014 CDM Program into 2015 and 2016</t>
  </si>
  <si>
    <t>Total</t>
  </si>
  <si>
    <t>2011 CDM Programs</t>
  </si>
  <si>
    <t>2012 CDM Programs</t>
  </si>
  <si>
    <t>2013 CDM Programs</t>
  </si>
  <si>
    <t>2014 CDM Programs</t>
  </si>
  <si>
    <t>Total in Year</t>
  </si>
  <si>
    <t>kWh</t>
  </si>
  <si>
    <t>2015-2020 CDM Program - 2016, second year of the current CDM plan</t>
  </si>
  <si>
    <t>For the first year of the new 2015-2020 CDM plan, it is assumed that each year's program will achieve an equal amount of new CDM savings.  The new targets for 2015-2020 do not take into account persistence beyond the first year, but the IESO will encourage distributors to promote and implement  CDM plans that will have longer term persistence of savings.  This results in each year's program being about 1/6 (18.67%)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</si>
  <si>
    <t>6 Year (2015-2020) kWh Target:</t>
  </si>
  <si>
    <t>%</t>
  </si>
  <si>
    <t>2015 CDM Programs</t>
  </si>
  <si>
    <t>2016 CDM Programs</t>
  </si>
  <si>
    <t>2017 CDM Programs</t>
  </si>
  <si>
    <t>2018 CDM Programs</t>
  </si>
  <si>
    <t>2019 CDM Programs</t>
  </si>
  <si>
    <t>2020 CDM Programs</t>
  </si>
  <si>
    <t>Determination of 2016 Load Forecast Adjustment</t>
  </si>
  <si>
    <t>The Board has determined that the "net" number should be used in its Decision and Order with respect to Centre Wellington Hydro Ltd.'s 2013 Cost of Service rates (EB-2012-0113).  This approach has also been used in Settlement Agreements accepted by the Board in other 2013 and 2-14 applications.  The distributor should select whether the adjustment is done on a "net" or "gross" basis, but must support a proposal for the adjustment being done on a "gross" basis.  Sheet 2-I defaults to the adjustment being done on a "net" basis consistent with Board policy and practice.</t>
  </si>
  <si>
    <t>From each of the 2006-2010 CDM Final Report,  and the 2011, 2012, 2013 and 2014 CDM Final Reports, issued by the OPA (now IESO) for the distributor, the distributor should input the "gross" and "net" results of the cumulative CDM savings for 2014 into cells D84 to E88.  The model will calculate the cumulative savings for all programs from 2006 to 2012 and determine the "net" to "gross" factor "g".</t>
  </si>
  <si>
    <t>Net-to-Gross Conversion</t>
  </si>
  <si>
    <t>Is CDM adjustment being done on a "net" or "gross" basis?</t>
  </si>
  <si>
    <t>net</t>
  </si>
  <si>
    <t>"Gross"</t>
  </si>
  <si>
    <t>"Net"</t>
  </si>
  <si>
    <t>Difference</t>
  </si>
  <si>
    <t>"Net-to-Gross" Conversion Factor</t>
  </si>
  <si>
    <t>Persistence of Historical CDM programs to 2014</t>
  </si>
  <si>
    <t>('g')</t>
  </si>
  <si>
    <t>2006-2010 CDM programs</t>
  </si>
  <si>
    <t>2011 CDM program</t>
  </si>
  <si>
    <t>2012 CDM program</t>
  </si>
  <si>
    <t>2013 CDM program</t>
  </si>
  <si>
    <t>2014 CDM program</t>
  </si>
  <si>
    <t>2006 to 2014 OPA CDM programs:  Persistence to 2016</t>
  </si>
  <si>
    <t>The default values represent the factor that each year's CDM program is factored into the manual CDM adjustment.  Distributors can choose alternative weights of "0", "0.5" or "1" from the drop-down menu for each cell, but must support its alternatives.</t>
  </si>
  <si>
    <t>These factors do not mean that CDM programs are excluded, but the assumption that impacts of previous year CDM programs are already implicitly reflected in the actual data for the historical years that are the basis for the load forecast prior to any manual CDM adjustment for the 2016 test year.</t>
  </si>
  <si>
    <t>Weight Factor for Inclusion in CDM Adjustment to 2014 Load Forecast</t>
  </si>
  <si>
    <t>Weight Factor for each year's CDM program impact on 2014 load forecast</t>
  </si>
  <si>
    <t>Distributor can select "0", "0.5", or "1" from drop-down list</t>
  </si>
  <si>
    <t xml:space="preserve">Default Value selection rationale.  </t>
  </si>
  <si>
    <t>Full year persistence of 2011 CDM programs on 2015 load forecast.  Full impact assumed because of 50% impact in 2011 (first year) but full year persistence impact on 2012 and 2013, and thus reflected in base forecast before the CDM adjustment.</t>
  </si>
  <si>
    <t>Full year persistence of 2012 CDM programs on 2015 load forecast.  Full impact assumed because of 50% impact in 2012 (first year) but full year persistence impact on 2013, and thus reflected in base forecast before the CDM adjustment.</t>
  </si>
  <si>
    <t>Default is 0, but one option is for full year impact of persistence of 2013 CDM programs on 2015 load forecast, but 50% impact in base forecast (first year impact of 2013 CDM programs on 2013 load forecast, which is part of the data for the load forecast.</t>
  </si>
  <si>
    <t>Default is 0, but one option is for full year impact of persistence of 2014 CDM programs on 2014 load forecast, but 50% impact in base forecast (first year impact of 2014 CDM programs on 2014 actuals, which is part of the data for the load forecast.</t>
  </si>
  <si>
    <t>Full year impact of persistence of 2015 programs on 2015 load forecast.  2015 CDM program impacts are not in the base forecast.</t>
  </si>
  <si>
    <t>Only 50% of 2016 CDM programs are assumed to impact the 2016 load forecast based on the "half-year" rule.</t>
  </si>
  <si>
    <t>2011-2014 and 2015-2020 LRAMVA and 2015 CDM adjustment to Load Forecast</t>
  </si>
  <si>
    <t>One manual adjustment for CDM impacts to the 2015 load forecast is made.  However, the distributor will have two associated annualized CDM impacts, one for the 2011-2014 CDM program and the second for the 2015-2020 CDM plan.  In addition, the distributor needs to reflect the CDM adjustment that was explicitly factored into its 2011 load forecast in its 2011 cost of service application (assuming that it rebased in that year).  this amount, and equal persistence for 2012, 2013 and 2014 is used as an offset to determine what the net balance of the 2011-2014 LRAMVA balance should be for disposition.</t>
  </si>
  <si>
    <t>The Amount used for the CDM threshold of the LRAMVA is the kWh that will be used to determine the base amount for the LRAMVA balance for 2014, for assessing performance against the four-year target.  The base amount for 2011-2013 is 0 (zero) for 2014 Cost of Service applications, as the utility rebased prior to the 2011-2014 CDM programs, and there was no adjustment to reflect the impacts of the 2011-2014 programs on the load forecast used to determine their last cost of service-based rates.</t>
  </si>
  <si>
    <t xml:space="preserve">The proposed loss factor should correspond with the loss factor calculated in Appendix 2-R </t>
  </si>
  <si>
    <t xml:space="preserve">The Manual Adjustment for the 2016 Load Forecast is the amount manually subtracted from the load forecast derived from the base forecast from historical data. </t>
  </si>
  <si>
    <t>If the distributor has developed their load forecast on a system purchased basis, then the manual adjustment should be on system purchased basis, including the adjustment for losses.  If the load forecast has been developed on a billed basis, either on a system basis or on a class-specific basis, the manual adjustment should be on a billed basis, excluding losses.</t>
  </si>
  <si>
    <t>The distributor should determine the allocation of the savings to all customer classes in a reasonable manner (e.g. taking into account what programs and what OPA-measured impacts were directed at specific customer classes), for both the LRAMVA and for the load forecast adjustment.</t>
  </si>
  <si>
    <t>Total for 2016</t>
  </si>
  <si>
    <t>Amount used for CDM threshold for LRAMVA (2014)</t>
  </si>
  <si>
    <t>CDM adjustment for test year forecast (per Board Decision in distributor's most recent Cost of Service Application) (enter as negative)</t>
  </si>
  <si>
    <t>Amount used for CDM threshold for LRAMVA (2016)</t>
  </si>
  <si>
    <t>Manual Adjustment for 2016 Load Forecast (billed basis)</t>
  </si>
  <si>
    <t>Proposed Loss Factor (TLF)</t>
  </si>
  <si>
    <t xml:space="preserve"> Format: X.XX%</t>
  </si>
  <si>
    <t>Manual Adjustment for 2016 Load Forecast (system purchased basis)</t>
  </si>
  <si>
    <t>Manual adjustment uses "gross" versus "net" (i.e. numbers multiplied by (1 + g).  The Weight factor is also used calculate the impact of each year's program on the CDM adjustment to the 2016 load forecast.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</si>
</sst>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_ ;\-#,##0\ "/>
    <numFmt numFmtId="167" formatCode="_-* #,##0_-;\-* #,##0_-;_-* &quot;-&quot;??_-;_-@_-"/>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s>
  <fonts count="69">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Garamond"/>
      <family val="1"/>
    </font>
    <font>
      <b/>
      <sz val="11"/>
      <name val="Garamond"/>
      <family val="1"/>
    </font>
    <font>
      <sz val="11"/>
      <color theme="1"/>
      <name val="Garamond"/>
      <family val="1"/>
    </font>
    <font>
      <b/>
      <sz val="12"/>
      <name val="Garamond"/>
      <family val="1"/>
    </font>
    <font>
      <b/>
      <sz val="12"/>
      <color theme="1"/>
      <name val="Garamond"/>
      <family val="1"/>
    </font>
    <font>
      <b/>
      <sz val="11"/>
      <color theme="1"/>
      <name val="Garamond"/>
      <family val="1"/>
    </font>
    <font>
      <b/>
      <i/>
      <sz val="12"/>
      <color theme="1"/>
      <name val="Garamond"/>
      <family val="1"/>
    </font>
    <font>
      <b/>
      <i/>
      <sz val="11"/>
      <color theme="1"/>
      <name val="Garamond"/>
      <family val="1"/>
    </font>
    <font>
      <i/>
      <sz val="11"/>
      <color theme="1"/>
      <name val="Garamond"/>
      <family val="1"/>
    </font>
    <font>
      <sz val="11"/>
      <color rgb="FFFF0000"/>
      <name val="Garamond"/>
      <family val="1"/>
    </font>
    <font>
      <b/>
      <sz val="9"/>
      <name val="Tahoma"/>
      <family val="2"/>
    </font>
    <font>
      <sz val="9"/>
      <name val="Tahoma"/>
      <family val="2"/>
    </font>
    <font>
      <sz val="10"/>
      <color indexed="8"/>
      <name val="Arial"/>
      <family val="2"/>
    </font>
    <font>
      <sz val="11"/>
      <color indexed="8"/>
      <name val="Calibri"/>
      <family val="2"/>
    </font>
    <font>
      <sz val="10"/>
      <color indexed="9"/>
      <name val="Arial"/>
      <family val="2"/>
    </font>
    <font>
      <sz val="11"/>
      <color indexed="9"/>
      <name val="Calibri"/>
      <family val="2"/>
    </font>
    <font>
      <sz val="10"/>
      <color indexed="20"/>
      <name val="Arial"/>
      <family val="2"/>
    </font>
    <font>
      <sz val="11"/>
      <color indexed="20"/>
      <name val="Calibri"/>
      <family val="2"/>
    </font>
    <font>
      <b/>
      <sz val="10"/>
      <color indexed="52"/>
      <name val="Arial"/>
      <family val="2"/>
    </font>
    <font>
      <b/>
      <sz val="11"/>
      <color indexed="52"/>
      <name val="Calibri"/>
      <family val="2"/>
    </font>
    <font>
      <b/>
      <sz val="10"/>
      <color indexed="9"/>
      <name val="Arial"/>
      <family val="2"/>
    </font>
    <font>
      <b/>
      <sz val="11"/>
      <color indexed="9"/>
      <name val="Calibri"/>
      <family val="2"/>
    </font>
    <font>
      <sz val="9"/>
      <name val="Segoe UI"/>
      <family val="2"/>
    </font>
    <font>
      <i/>
      <sz val="10"/>
      <color indexed="23"/>
      <name val="Arial"/>
      <family val="2"/>
    </font>
    <font>
      <i/>
      <sz val="11"/>
      <color indexed="23"/>
      <name val="Calibri"/>
      <family val="2"/>
    </font>
    <font>
      <sz val="10"/>
      <color indexed="17"/>
      <name val="Arial"/>
      <family val="2"/>
    </font>
    <font>
      <sz val="11"/>
      <color indexed="17"/>
      <name val="Calibri"/>
      <family val="2"/>
    </font>
    <font>
      <sz val="8"/>
      <name val="Arial"/>
      <family val="2"/>
    </font>
    <font>
      <b/>
      <sz val="15"/>
      <color indexed="56"/>
      <name val="Arial"/>
      <family val="2"/>
    </font>
    <font>
      <b/>
      <sz val="18"/>
      <name val="Arial"/>
      <family val="2"/>
    </font>
    <font>
      <b/>
      <sz val="15"/>
      <color indexed="56"/>
      <name val="Calibri"/>
      <family val="2"/>
    </font>
    <font>
      <b/>
      <sz val="13"/>
      <color indexed="56"/>
      <name val="Arial"/>
      <family val="2"/>
    </font>
    <font>
      <b/>
      <sz val="12"/>
      <name val="Arial"/>
      <family val="2"/>
    </font>
    <font>
      <b/>
      <sz val="13"/>
      <color indexed="56"/>
      <name val="Calibri"/>
      <family val="2"/>
    </font>
    <font>
      <b/>
      <sz val="11"/>
      <color indexed="56"/>
      <name val="Arial"/>
      <family val="2"/>
    </font>
    <font>
      <b/>
      <sz val="11"/>
      <color indexed="56"/>
      <name val="Calibri"/>
      <family val="2"/>
    </font>
    <font>
      <u val="single"/>
      <sz val="10"/>
      <color indexed="12"/>
      <name val="Arial"/>
      <family val="2"/>
    </font>
    <font>
      <u val="single"/>
      <sz val="11"/>
      <color theme="10"/>
      <name val="Calibri"/>
      <family val="2"/>
      <scheme val="minor"/>
    </font>
    <font>
      <sz val="11"/>
      <color indexed="62"/>
      <name val="Calibri"/>
      <family val="2"/>
    </font>
    <font>
      <sz val="10"/>
      <color indexed="62"/>
      <name val="Arial"/>
      <family val="2"/>
    </font>
    <font>
      <sz val="10"/>
      <color indexed="52"/>
      <name val="Arial"/>
      <family val="2"/>
    </font>
    <font>
      <sz val="11"/>
      <color indexed="52"/>
      <name val="Calibri"/>
      <family val="2"/>
    </font>
    <font>
      <sz val="10"/>
      <color indexed="60"/>
      <name val="Arial"/>
      <family val="2"/>
    </font>
    <font>
      <sz val="11"/>
      <color indexed="60"/>
      <name val="Calibri"/>
      <family val="2"/>
    </font>
    <font>
      <b/>
      <sz val="10"/>
      <color indexed="63"/>
      <name val="Arial"/>
      <family val="2"/>
    </font>
    <font>
      <b/>
      <sz val="11"/>
      <color indexed="63"/>
      <name val="Calibri"/>
      <family val="2"/>
    </font>
    <font>
      <b/>
      <sz val="18"/>
      <color indexed="56"/>
      <name val="Cambria"/>
      <family val="2"/>
    </font>
    <font>
      <b/>
      <sz val="10"/>
      <color indexed="8"/>
      <name val="Arial"/>
      <family val="2"/>
    </font>
    <font>
      <b/>
      <sz val="11"/>
      <color indexed="8"/>
      <name val="Calibri"/>
      <family val="2"/>
    </font>
    <font>
      <sz val="10"/>
      <color indexed="10"/>
      <name val="Arial"/>
      <family val="2"/>
    </font>
    <font>
      <sz val="11"/>
      <color indexed="10"/>
      <name val="Calibri"/>
      <family val="2"/>
    </font>
  </fonts>
  <fills count="60">
    <fill>
      <patternFill/>
    </fill>
    <fill>
      <patternFill patternType="gray125"/>
    </fill>
    <fill>
      <patternFill patternType="solid">
        <fgColor theme="4" tint="0.79998"/>
        <bgColor indexed="64"/>
      </patternFill>
    </fill>
    <fill>
      <patternFill patternType="solid">
        <fgColor indexed="31"/>
        <bgColor indexed="64"/>
      </patternFill>
    </fill>
    <fill>
      <patternFill patternType="solid">
        <fgColor theme="5" tint="0.79998"/>
        <bgColor indexed="64"/>
      </patternFill>
    </fill>
    <fill>
      <patternFill patternType="solid">
        <fgColor indexed="45"/>
        <bgColor indexed="64"/>
      </patternFill>
    </fill>
    <fill>
      <patternFill patternType="solid">
        <fgColor theme="6" tint="0.79998"/>
        <bgColor indexed="64"/>
      </patternFill>
    </fill>
    <fill>
      <patternFill patternType="solid">
        <fgColor indexed="42"/>
        <bgColor indexed="64"/>
      </patternFill>
    </fill>
    <fill>
      <patternFill patternType="solid">
        <fgColor theme="7" tint="0.79998"/>
        <bgColor indexed="64"/>
      </patternFill>
    </fill>
    <fill>
      <patternFill patternType="solid">
        <fgColor indexed="46"/>
        <bgColor indexed="64"/>
      </patternFill>
    </fill>
    <fill>
      <patternFill patternType="solid">
        <fgColor theme="8" tint="0.79998"/>
        <bgColor indexed="64"/>
      </patternFill>
    </fill>
    <fill>
      <patternFill patternType="solid">
        <fgColor indexed="27"/>
        <bgColor indexed="64"/>
      </patternFill>
    </fill>
    <fill>
      <patternFill patternType="solid">
        <fgColor theme="9" tint="0.79998"/>
        <bgColor indexed="64"/>
      </patternFill>
    </fill>
    <fill>
      <patternFill patternType="solid">
        <fgColor indexed="47"/>
        <bgColor indexed="64"/>
      </patternFill>
    </fill>
    <fill>
      <patternFill patternType="solid">
        <fgColor theme="4" tint="0.59999"/>
        <bgColor indexed="64"/>
      </patternFill>
    </fill>
    <fill>
      <patternFill patternType="solid">
        <fgColor indexed="44"/>
        <bgColor indexed="64"/>
      </patternFill>
    </fill>
    <fill>
      <patternFill patternType="solid">
        <fgColor theme="5" tint="0.59999"/>
        <bgColor indexed="64"/>
      </patternFill>
    </fill>
    <fill>
      <patternFill patternType="solid">
        <fgColor indexed="29"/>
        <bgColor indexed="64"/>
      </patternFill>
    </fill>
    <fill>
      <patternFill patternType="solid">
        <fgColor theme="6" tint="0.59999"/>
        <bgColor indexed="64"/>
      </patternFill>
    </fill>
    <fill>
      <patternFill patternType="solid">
        <fgColor indexed="11"/>
        <bgColor indexed="64"/>
      </patternFill>
    </fill>
    <fill>
      <patternFill patternType="solid">
        <fgColor theme="7" tint="0.59999"/>
        <bgColor indexed="64"/>
      </patternFill>
    </fill>
    <fill>
      <patternFill patternType="solid">
        <fgColor theme="8" tint="0.59999"/>
        <bgColor indexed="64"/>
      </patternFill>
    </fill>
    <fill>
      <patternFill patternType="solid">
        <fgColor theme="9" tint="0.59999"/>
        <bgColor indexed="64"/>
      </patternFill>
    </fill>
    <fill>
      <patternFill patternType="solid">
        <fgColor indexed="51"/>
        <bgColor indexed="64"/>
      </patternFill>
    </fill>
    <fill>
      <patternFill patternType="solid">
        <fgColor theme="4" tint="0.39998"/>
        <bgColor indexed="64"/>
      </patternFill>
    </fill>
    <fill>
      <patternFill patternType="solid">
        <fgColor indexed="30"/>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indexed="36"/>
        <bgColor indexed="64"/>
      </patternFill>
    </fill>
    <fill>
      <patternFill patternType="solid">
        <fgColor theme="8" tint="0.39998"/>
        <bgColor indexed="64"/>
      </patternFill>
    </fill>
    <fill>
      <patternFill patternType="solid">
        <fgColor indexed="49"/>
        <bgColor indexed="64"/>
      </patternFill>
    </fill>
    <fill>
      <patternFill patternType="solid">
        <fgColor theme="9" tint="0.39998"/>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7CE"/>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C6EFCE"/>
        <bgColor indexed="64"/>
      </patternFill>
    </fill>
    <fill>
      <patternFill patternType="solid">
        <fgColor indexed="26"/>
        <bgColor indexed="64"/>
      </patternFill>
    </fill>
    <fill>
      <patternFill patternType="solid">
        <fgColor rgb="FFFFCC99"/>
        <bgColor indexed="64"/>
      </patternFill>
    </fill>
    <fill>
      <patternFill patternType="solid">
        <fgColor rgb="FFFFEB9C"/>
        <bgColor indexed="64"/>
      </patternFill>
    </fill>
    <fill>
      <patternFill patternType="solid">
        <fgColor indexed="43"/>
        <bgColor indexed="64"/>
      </patternFill>
    </fill>
    <fill>
      <patternFill patternType="solid">
        <fgColor rgb="FFFFFFCC"/>
        <bgColor indexed="64"/>
      </patternFill>
    </fill>
    <fill>
      <patternFill patternType="solid">
        <fgColor rgb="FFFFFF00"/>
        <bgColor indexed="64"/>
      </patternFill>
    </fill>
    <fill>
      <patternFill patternType="solid">
        <fgColor theme="0" tint="-0.34998"/>
        <bgColor indexed="64"/>
      </patternFill>
    </fill>
    <fill>
      <patternFill patternType="solid">
        <fgColor theme="3" tint="0.79998"/>
        <bgColor indexed="64"/>
      </patternFill>
    </fill>
    <fill>
      <patternFill patternType="solid">
        <fgColor theme="0"/>
        <bgColor indexed="64"/>
      </patternFill>
    </fill>
    <fill>
      <patternFill patternType="solid">
        <fgColor theme="0" tint="-0.24997"/>
        <bgColor indexed="64"/>
      </patternFill>
    </fill>
  </fills>
  <borders count="77">
    <border>
      <left/>
      <right/>
      <top/>
      <bottom/>
      <diagonal/>
    </border>
    <border>
      <left style="thin">
        <color rgb="FF7F7F7F"/>
      </left>
      <right style="thin">
        <color rgb="FF7F7F7F"/>
      </right>
      <top style="thin">
        <color rgb="FF7F7F7F"/>
      </top>
      <bottom style="thin">
        <color rgb="FF7F7F7F"/>
      </bottom>
    </border>
    <border>
      <left style="thin">
        <color indexed="23"/>
      </left>
      <right style="thin">
        <color indexed="23"/>
      </right>
      <top style="thin">
        <color indexed="23"/>
      </top>
      <bottom style="thin">
        <color indexed="23"/>
      </bottom>
    </border>
    <border>
      <left style="double">
        <color rgb="FF3F3F3F"/>
      </left>
      <right style="double">
        <color rgb="FF3F3F3F"/>
      </right>
      <top style="double">
        <color rgb="FF3F3F3F"/>
      </top>
      <bottom style="double">
        <color rgb="FF3F3F3F"/>
      </bottom>
    </border>
    <border>
      <left style="double">
        <color indexed="63"/>
      </left>
      <right style="double">
        <color indexed="63"/>
      </right>
      <top style="double">
        <color indexed="63"/>
      </top>
      <bottom style="double">
        <color indexed="63"/>
      </bottom>
    </border>
    <border>
      <left/>
      <right/>
      <top/>
      <bottom style="thick">
        <color theme="4"/>
      </bottom>
    </border>
    <border>
      <left/>
      <right/>
      <top/>
      <bottom style="thick">
        <color indexed="62"/>
      </bottom>
    </border>
    <border>
      <left/>
      <right/>
      <top/>
      <bottom style="thick">
        <color theme="4" tint="0.49998"/>
      </bottom>
    </border>
    <border>
      <left/>
      <right/>
      <top/>
      <bottom style="thick">
        <color indexed="22"/>
      </bottom>
    </border>
    <border>
      <left/>
      <right/>
      <top/>
      <bottom style="medium">
        <color theme="4" tint="0.39998"/>
      </bottom>
    </border>
    <border>
      <left/>
      <right/>
      <top/>
      <bottom style="medium">
        <color indexed="30"/>
      </bottom>
    </border>
    <border>
      <left style="thin">
        <color auto="1"/>
      </left>
      <right style="thin">
        <color auto="1"/>
      </right>
      <top style="thin">
        <color auto="1"/>
      </top>
      <bottom style="thin">
        <color auto="1"/>
      </bottom>
    </border>
    <border>
      <left/>
      <right/>
      <top/>
      <bottom style="double">
        <color rgb="FFFF8001"/>
      </bottom>
    </border>
    <border>
      <left/>
      <right/>
      <top/>
      <bottom style="double">
        <color indexed="52"/>
      </bottom>
    </border>
    <border>
      <left style="thin">
        <color rgb="FFB2B2B2"/>
      </left>
      <right style="thin">
        <color rgb="FFB2B2B2"/>
      </right>
      <top style="thin">
        <color rgb="FFB2B2B2"/>
      </top>
      <bottom style="thin">
        <color rgb="FFB2B2B2"/>
      </bottom>
    </border>
    <border>
      <left style="thin">
        <color indexed="22"/>
      </left>
      <right style="thin">
        <color indexed="22"/>
      </right>
      <top style="thin">
        <color indexed="22"/>
      </top>
      <bottom style="thin">
        <color indexed="22"/>
      </bottom>
    </border>
    <border>
      <left style="thin">
        <color rgb="FF3F3F3F"/>
      </left>
      <right style="thin">
        <color rgb="FF3F3F3F"/>
      </right>
      <top style="thin">
        <color rgb="FF3F3F3F"/>
      </top>
      <bottom style="thin">
        <color rgb="FF3F3F3F"/>
      </bottom>
    </border>
    <border>
      <left style="thin">
        <color indexed="63"/>
      </left>
      <right style="thin">
        <color indexed="63"/>
      </right>
      <top style="thin">
        <color indexed="63"/>
      </top>
      <bottom style="thin">
        <color indexed="63"/>
      </bottom>
    </border>
    <border>
      <left/>
      <right/>
      <top style="thin">
        <color theme="4"/>
      </top>
      <bottom style="double">
        <color theme="4"/>
      </bottom>
    </border>
    <border>
      <left/>
      <right/>
      <top style="thin">
        <color indexed="62"/>
      </top>
      <bottom style="double">
        <color indexed="62"/>
      </bottom>
    </border>
    <border>
      <left/>
      <right/>
      <top style="double">
        <color indexed="0"/>
      </top>
      <bottom/>
    </border>
    <border>
      <left/>
      <right/>
      <top/>
      <bottom style="thin">
        <color theme="0"/>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style="double">
        <color auto="1"/>
      </left>
      <right style="medium">
        <color auto="1"/>
      </right>
      <top/>
      <bottom style="medium">
        <color auto="1"/>
      </bottom>
    </border>
    <border>
      <left style="medium">
        <color auto="1"/>
      </left>
      <right/>
      <top/>
      <bottom/>
    </border>
    <border>
      <left/>
      <right style="double">
        <color auto="1"/>
      </right>
      <top/>
      <bottom/>
    </border>
    <border>
      <left/>
      <right style="medium">
        <color auto="1"/>
      </right>
      <top/>
      <bottom/>
    </border>
    <border>
      <left style="double">
        <color auto="1"/>
      </left>
      <right style="medium">
        <color auto="1"/>
      </right>
      <top/>
      <bottom/>
    </border>
    <border>
      <left style="medium">
        <color auto="1"/>
      </left>
      <right/>
      <top/>
      <bottom style="double">
        <color auto="1"/>
      </bottom>
    </border>
    <border>
      <left/>
      <right/>
      <top/>
      <bottom style="double">
        <color auto="1"/>
      </bottom>
    </border>
    <border>
      <left/>
      <right style="double">
        <color auto="1"/>
      </right>
      <top/>
      <bottom style="double">
        <color auto="1"/>
      </bottom>
    </border>
    <border>
      <left/>
      <right style="medium">
        <color auto="1"/>
      </right>
      <top/>
      <bottom style="double">
        <color auto="1"/>
      </bottom>
    </border>
    <border>
      <left/>
      <right/>
      <top style="thin">
        <color theme="0"/>
      </top>
      <bottom/>
    </border>
    <border>
      <left/>
      <right style="double">
        <color auto="1"/>
      </right>
      <top style="thin">
        <color theme="0"/>
      </top>
      <bottom/>
    </border>
    <border>
      <left/>
      <right style="double">
        <color auto="1"/>
      </right>
      <top/>
      <bottom style="medium">
        <color auto="1"/>
      </bottom>
    </border>
    <border>
      <left style="medium">
        <color auto="1"/>
      </left>
      <right/>
      <top/>
      <bottom style="thin">
        <color auto="1"/>
      </bottom>
    </border>
    <border>
      <left/>
      <right/>
      <top/>
      <bottom style="thin">
        <color auto="1"/>
      </bottom>
    </border>
    <border>
      <left/>
      <right style="medium">
        <color auto="1"/>
      </right>
      <top/>
      <bottom style="thin">
        <color auto="1"/>
      </bottom>
    </border>
    <border>
      <left style="medium">
        <color auto="1"/>
      </left>
      <right/>
      <top style="double">
        <color auto="1"/>
      </top>
      <bottom style="thin">
        <color auto="1"/>
      </bottom>
    </border>
    <border>
      <left/>
      <right/>
      <top style="double">
        <color auto="1"/>
      </top>
      <bottom style="thin">
        <color auto="1"/>
      </bottom>
    </border>
    <border>
      <left/>
      <right style="double">
        <color auto="1"/>
      </right>
      <top style="double">
        <color auto="1"/>
      </top>
      <bottom style="thin">
        <color auto="1"/>
      </bottom>
    </border>
    <border>
      <left/>
      <right style="medium">
        <color auto="1"/>
      </right>
      <top style="double">
        <color auto="1"/>
      </top>
      <bottom style="thin">
        <color auto="1"/>
      </bottom>
    </border>
    <border>
      <left style="medium">
        <color auto="1"/>
      </left>
      <right/>
      <top style="thin">
        <color auto="1"/>
      </top>
      <bottom style="thin">
        <color auto="1"/>
      </bottom>
    </border>
    <border>
      <left/>
      <right/>
      <top style="thin">
        <color auto="1"/>
      </top>
      <bottom style="thin">
        <color auto="1"/>
      </bottom>
    </border>
    <border>
      <left/>
      <right style="medium">
        <color auto="1"/>
      </right>
      <top style="thin">
        <color auto="1"/>
      </top>
      <bottom style="thin">
        <color auto="1"/>
      </bottom>
    </border>
    <border>
      <left/>
      <right/>
      <top style="thin">
        <color theme="0"/>
      </top>
      <bottom style="thin">
        <color theme="0"/>
      </bottom>
    </border>
    <border>
      <left style="medium">
        <color auto="1"/>
      </left>
      <right/>
      <top style="medium">
        <color auto="1"/>
      </top>
      <bottom/>
    </border>
    <border>
      <left style="thin">
        <color auto="1"/>
      </left>
      <right style="thin">
        <color auto="1"/>
      </right>
      <top style="medium">
        <color auto="1"/>
      </top>
      <bottom style="thin">
        <color auto="1"/>
      </bottom>
    </border>
    <border>
      <left/>
      <right style="medium">
        <color auto="1"/>
      </right>
      <top style="medium">
        <color auto="1"/>
      </top>
      <bottom/>
    </border>
    <border>
      <left style="medium">
        <color auto="1"/>
      </left>
      <right style="thin">
        <color auto="1"/>
      </right>
      <top style="medium">
        <color auto="1"/>
      </top>
      <bottom/>
    </border>
    <border>
      <left style="thin">
        <color auto="1"/>
      </left>
      <right/>
      <top style="medium">
        <color auto="1"/>
      </top>
      <bottom style="thin">
        <color auto="1"/>
      </bottom>
    </border>
    <border>
      <left/>
      <right/>
      <top style="medium">
        <color auto="1"/>
      </top>
      <bottom style="thin">
        <color auto="1"/>
      </bottom>
    </border>
    <border>
      <left/>
      <right style="thin">
        <color auto="1"/>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style="medium">
        <color auto="1"/>
      </bottom>
    </border>
    <border>
      <left style="medium">
        <color auto="1"/>
      </left>
      <right style="thin">
        <color auto="1"/>
      </right>
      <top/>
      <bottom/>
    </border>
    <border>
      <left/>
      <right style="thin">
        <color auto="1"/>
      </right>
      <top/>
      <bottom/>
    </border>
    <border>
      <left style="medium">
        <color auto="1"/>
      </left>
      <right style="thin">
        <color auto="1"/>
      </right>
      <top/>
      <bottom style="thin">
        <color auto="1"/>
      </bottom>
    </border>
    <border>
      <left/>
      <right style="thin">
        <color auto="1"/>
      </right>
      <top/>
      <bottom style="thin">
        <color auto="1"/>
      </bottom>
    </border>
    <border>
      <left style="medium">
        <color auto="1"/>
      </left>
      <right style="thin">
        <color auto="1"/>
      </right>
      <top style="thin">
        <color auto="1"/>
      </top>
      <bottom style="double">
        <color auto="1"/>
      </bottom>
    </border>
    <border>
      <left/>
      <right/>
      <top style="thin">
        <color auto="1"/>
      </top>
      <bottom/>
    </border>
    <border>
      <left/>
      <right/>
      <top style="thin">
        <color auto="1"/>
      </top>
      <bottom style="double">
        <color auto="1"/>
      </bottom>
    </border>
    <border>
      <left/>
      <right style="thin">
        <color auto="1"/>
      </right>
      <top style="thin">
        <color auto="1"/>
      </top>
      <bottom/>
    </border>
    <border>
      <left/>
      <right style="medium">
        <color auto="1"/>
      </right>
      <top style="thin">
        <color auto="1"/>
      </top>
      <bottom/>
    </border>
    <border>
      <left/>
      <right/>
      <top style="double">
        <color auto="1"/>
      </top>
      <bottom style="double">
        <color auto="1"/>
      </bottom>
    </border>
    <border>
      <left/>
      <right style="medium">
        <color auto="1"/>
      </right>
      <top style="double">
        <color auto="1"/>
      </top>
      <bottom style="double">
        <color auto="1"/>
      </bottom>
    </border>
    <border>
      <left style="thin">
        <color auto="1"/>
      </left>
      <right/>
      <top style="double">
        <color auto="1"/>
      </top>
      <bottom style="thin">
        <color auto="1"/>
      </bottom>
    </border>
    <border>
      <left/>
      <right style="thin">
        <color auto="1"/>
      </right>
      <top style="double">
        <color auto="1"/>
      </top>
      <bottom style="thin">
        <color auto="1"/>
      </bottom>
    </border>
    <border>
      <left style="thin">
        <color auto="1"/>
      </left>
      <right style="medium">
        <color auto="1"/>
      </right>
      <top style="double">
        <color auto="1"/>
      </top>
      <bottom style="thin">
        <color auto="1"/>
      </bottom>
    </border>
    <border>
      <left/>
      <right style="thin">
        <color auto="1"/>
      </right>
      <top/>
      <bottom style="medium">
        <color auto="1"/>
      </bottom>
    </border>
    <border>
      <left style="thin">
        <color auto="1"/>
      </left>
      <right style="medium">
        <color auto="1"/>
      </right>
      <top/>
      <bottom style="medium">
        <color auto="1"/>
      </bottom>
    </border>
    <border>
      <left style="thin">
        <color auto="1"/>
      </left>
      <right/>
      <top style="thin">
        <color auto="1"/>
      </top>
      <bottom style="medium">
        <color auto="1"/>
      </bottom>
    </border>
    <border>
      <left/>
      <right/>
      <top style="thin">
        <color auto="1"/>
      </top>
      <bottom style="medium">
        <color auto="1"/>
      </bottom>
    </border>
    <border>
      <left/>
      <right style="medium">
        <color auto="1"/>
      </right>
      <top style="thin">
        <color auto="1"/>
      </top>
      <bottom style="medium">
        <color auto="1"/>
      </bottom>
    </border>
    <border>
      <left/>
      <right/>
      <top style="medium">
        <color auto="1"/>
      </top>
      <bottom/>
    </border>
  </borders>
  <cellStyleXfs count="43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5" fontId="0" fillId="0" borderId="0" applyFont="0" applyFill="0" applyBorder="0" applyAlignment="0" applyProtection="0"/>
    <xf numFmtId="41" fontId="1" fillId="0" borderId="0" applyFont="0" applyFill="0" applyBorder="0" applyAlignment="0" applyProtection="0"/>
    <xf numFmtId="0" fontId="1"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8" fontId="1" fillId="0" borderId="0">
      <alignment/>
      <protection/>
    </xf>
    <xf numFmtId="169" fontId="1" fillId="0" borderId="0">
      <alignment/>
      <protection/>
    </xf>
    <xf numFmtId="168" fontId="1" fillId="0" borderId="0">
      <alignment/>
      <protection/>
    </xf>
    <xf numFmtId="168" fontId="1" fillId="0" borderId="0">
      <alignment/>
      <protection/>
    </xf>
    <xf numFmtId="168" fontId="1" fillId="0" borderId="0">
      <alignment/>
      <protection/>
    </xf>
    <xf numFmtId="168" fontId="1" fillId="0" borderId="0">
      <alignment/>
      <protection/>
    </xf>
    <xf numFmtId="170" fontId="1" fillId="0" borderId="0">
      <alignment/>
      <protection/>
    </xf>
    <xf numFmtId="171" fontId="1" fillId="0" borderId="0">
      <alignment/>
      <protection/>
    </xf>
    <xf numFmtId="170" fontId="1" fillId="0" borderId="0">
      <alignment/>
      <protection/>
    </xf>
    <xf numFmtId="0" fontId="0" fillId="2" borderId="0" applyNumberFormat="0" applyBorder="0" applyAlignment="0" applyProtection="0"/>
    <xf numFmtId="0" fontId="30" fillId="3" borderId="0" applyNumberFormat="0" applyBorder="0" applyAlignment="0" applyProtection="0"/>
    <xf numFmtId="0" fontId="0" fillId="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0" fillId="4" borderId="0" applyNumberFormat="0" applyBorder="0" applyAlignment="0" applyProtection="0"/>
    <xf numFmtId="0" fontId="30" fillId="5" borderId="0" applyNumberFormat="0" applyBorder="0" applyAlignment="0" applyProtection="0"/>
    <xf numFmtId="0" fontId="0" fillId="4"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0" fillId="6" borderId="0" applyNumberFormat="0" applyBorder="0" applyAlignment="0" applyProtection="0"/>
    <xf numFmtId="0" fontId="30" fillId="7" borderId="0" applyNumberFormat="0" applyBorder="0" applyAlignment="0" applyProtection="0"/>
    <xf numFmtId="0" fontId="0" fillId="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0" fillId="8" borderId="0" applyNumberFormat="0" applyBorder="0" applyAlignment="0" applyProtection="0"/>
    <xf numFmtId="0" fontId="30" fillId="9" borderId="0" applyNumberFormat="0" applyBorder="0" applyAlignment="0" applyProtection="0"/>
    <xf numFmtId="0" fontId="0" fillId="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0" fillId="10" borderId="0" applyNumberFormat="0" applyBorder="0" applyAlignment="0" applyProtection="0"/>
    <xf numFmtId="0" fontId="30" fillId="11" borderId="0" applyNumberFormat="0" applyBorder="0" applyAlignment="0" applyProtection="0"/>
    <xf numFmtId="0" fontId="0" fillId="10"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0" fillId="12" borderId="0" applyNumberFormat="0" applyBorder="0" applyAlignment="0" applyProtection="0"/>
    <xf numFmtId="0" fontId="30" fillId="13" borderId="0" applyNumberFormat="0" applyBorder="0" applyAlignment="0" applyProtection="0"/>
    <xf numFmtId="0" fontId="0" fillId="12"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0" fillId="14" borderId="0" applyNumberFormat="0" applyBorder="0" applyAlignment="0" applyProtection="0"/>
    <xf numFmtId="0" fontId="30" fillId="15" borderId="0" applyNumberFormat="0" applyBorder="0" applyAlignment="0" applyProtection="0"/>
    <xf numFmtId="0" fontId="0"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0" fillId="16" borderId="0" applyNumberFormat="0" applyBorder="0" applyAlignment="0" applyProtection="0"/>
    <xf numFmtId="0" fontId="30" fillId="17" borderId="0" applyNumberFormat="0" applyBorder="0" applyAlignment="0" applyProtection="0"/>
    <xf numFmtId="0" fontId="0"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0" fillId="18" borderId="0" applyNumberFormat="0" applyBorder="0" applyAlignment="0" applyProtection="0"/>
    <xf numFmtId="0" fontId="30" fillId="19" borderId="0" applyNumberFormat="0" applyBorder="0" applyAlignment="0" applyProtection="0"/>
    <xf numFmtId="0" fontId="0" fillId="18"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0" fillId="20" borderId="0" applyNumberFormat="0" applyBorder="0" applyAlignment="0" applyProtection="0"/>
    <xf numFmtId="0" fontId="30" fillId="9" borderId="0" applyNumberFormat="0" applyBorder="0" applyAlignment="0" applyProtection="0"/>
    <xf numFmtId="0" fontId="0" fillId="20"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0" fillId="21" borderId="0" applyNumberFormat="0" applyBorder="0" applyAlignment="0" applyProtection="0"/>
    <xf numFmtId="0" fontId="30" fillId="15" borderId="0" applyNumberFormat="0" applyBorder="0" applyAlignment="0" applyProtection="0"/>
    <xf numFmtId="0" fontId="0" fillId="21"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0" fillId="22" borderId="0" applyNumberFormat="0" applyBorder="0" applyAlignment="0" applyProtection="0"/>
    <xf numFmtId="0" fontId="30" fillId="23" borderId="0" applyNumberFormat="0" applyBorder="0" applyAlignment="0" applyProtection="0"/>
    <xf numFmtId="0" fontId="0" fillId="22"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7" fillId="24" borderId="0" applyNumberFormat="0" applyBorder="0" applyAlignment="0" applyProtection="0"/>
    <xf numFmtId="0" fontId="32" fillId="25"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17" fillId="26" borderId="0" applyNumberFormat="0" applyBorder="0" applyAlignment="0" applyProtection="0"/>
    <xf numFmtId="0" fontId="32"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17" fillId="27" borderId="0" applyNumberFormat="0" applyBorder="0" applyAlignment="0" applyProtection="0"/>
    <xf numFmtId="0" fontId="32"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28" borderId="0" applyNumberFormat="0" applyBorder="0" applyAlignment="0" applyProtection="0"/>
    <xf numFmtId="0" fontId="32"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17" fillId="30" borderId="0" applyNumberFormat="0" applyBorder="0" applyAlignment="0" applyProtection="0"/>
    <xf numFmtId="0" fontId="3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2" borderId="0" applyNumberFormat="0" applyBorder="0" applyAlignment="0" applyProtection="0"/>
    <xf numFmtId="0" fontId="32"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17" fillId="34" borderId="0" applyNumberFormat="0" applyBorder="0" applyAlignment="0" applyProtection="0"/>
    <xf numFmtId="0" fontId="32"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7" fillId="36" borderId="0" applyNumberFormat="0" applyBorder="0" applyAlignment="0" applyProtection="0"/>
    <xf numFmtId="0" fontId="32"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17" fillId="38" borderId="0" applyNumberFormat="0" applyBorder="0" applyAlignment="0" applyProtection="0"/>
    <xf numFmtId="0" fontId="32"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17" fillId="40" borderId="0" applyNumberFormat="0" applyBorder="0" applyAlignment="0" applyProtection="0"/>
    <xf numFmtId="0" fontId="32"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17" fillId="41" borderId="0" applyNumberFormat="0" applyBorder="0" applyAlignment="0" applyProtection="0"/>
    <xf numFmtId="0" fontId="3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42" borderId="0" applyNumberFormat="0" applyBorder="0" applyAlignment="0" applyProtection="0"/>
    <xf numFmtId="0" fontId="32"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7" fillId="44" borderId="0" applyNumberFormat="0" applyBorder="0" applyAlignment="0" applyProtection="0"/>
    <xf numFmtId="0" fontId="34"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11" fillId="45" borderId="1"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6"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37" fillId="46" borderId="2" applyNumberFormat="0" applyAlignment="0" applyProtection="0"/>
    <xf numFmtId="0" fontId="13" fillId="47" borderId="3" applyNumberFormat="0" applyAlignment="0" applyProtection="0"/>
    <xf numFmtId="0" fontId="38" fillId="48" borderId="4" applyNumberFormat="0" applyAlignment="0" applyProtection="0"/>
    <xf numFmtId="0" fontId="39" fillId="48" borderId="4" applyNumberFormat="0" applyAlignment="0" applyProtection="0"/>
    <xf numFmtId="0" fontId="39" fillId="48" borderId="4" applyNumberFormat="0" applyAlignment="0" applyProtection="0"/>
    <xf numFmtId="43" fontId="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0" fillId="0" borderId="0" applyFont="0" applyFill="0" applyBorder="0" applyAlignment="0" applyProtection="0"/>
    <xf numFmtId="43" fontId="40" fillId="0" borderId="0" applyFont="0" applyFill="0" applyBorder="0" applyAlignment="0" applyProtection="0"/>
    <xf numFmtId="43"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43" fontId="1" fillId="0" borderId="0" applyFont="0" applyFill="0" applyBorder="0" applyAlignment="0" applyProtection="0"/>
    <xf numFmtId="165" fontId="0" fillId="0" borderId="0" applyFont="0" applyFill="0" applyBorder="0" applyAlignment="0" applyProtection="0"/>
    <xf numFmtId="43" fontId="0" fillId="0" borderId="0" applyFont="0" applyFill="0" applyBorder="0" applyAlignment="0" applyProtection="0"/>
    <xf numFmtId="43" fontId="3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40"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3" fontId="1" fillId="0" borderId="0" applyFont="0" applyFill="0" applyBorder="0" applyAlignment="0" applyProtection="0"/>
    <xf numFmtId="164" fontId="0" fillId="0" borderId="0" applyFont="0" applyFill="0" applyBorder="0" applyAlignment="0" applyProtection="0"/>
    <xf numFmtId="164" fontId="1" fillId="0" borderId="0" applyFont="0" applyFill="0" applyBorder="0" applyAlignment="0" applyProtection="0"/>
    <xf numFmtId="164" fontId="0" fillId="0" borderId="0" applyFont="0" applyFill="0" applyBorder="0" applyAlignment="0" applyProtection="0"/>
    <xf numFmtId="44" fontId="1" fillId="0" borderId="0" applyFont="0" applyFill="0" applyBorder="0" applyAlignment="0" applyProtection="0"/>
    <xf numFmtId="44" fontId="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5" fontId="1" fillId="0" borderId="0" applyFont="0" applyFill="0" applyBorder="0" applyAlignment="0" applyProtection="0"/>
    <xf numFmtId="14" fontId="1" fillId="0" borderId="0" applyFont="0" applyFill="0" applyBorder="0" applyAlignment="0" applyProtection="0"/>
    <xf numFmtId="0" fontId="15"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2" fontId="1" fillId="0" borderId="0" applyFont="0" applyFill="0" applyBorder="0" applyAlignment="0" applyProtection="0"/>
    <xf numFmtId="0" fontId="6" fillId="49" borderId="0" applyNumberFormat="0" applyBorder="0" applyAlignment="0" applyProtection="0"/>
    <xf numFmtId="0" fontId="43"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5" fillId="46" borderId="0" applyNumberFormat="0" applyBorder="0" applyAlignment="0" applyProtection="0"/>
    <xf numFmtId="0" fontId="3" fillId="0" borderId="5" applyNumberFormat="0" applyFill="0" applyAlignment="0" applyProtection="0"/>
    <xf numFmtId="0" fontId="46" fillId="0" borderId="6" applyNumberFormat="0" applyFill="0" applyAlignment="0" applyProtection="0"/>
    <xf numFmtId="0" fontId="47" fillId="0" borderId="0" applyNumberFormat="0" applyFont="0" applyFill="0" applyAlignment="0" applyProtection="0"/>
    <xf numFmtId="0" fontId="48" fillId="0" borderId="6" applyNumberFormat="0" applyFill="0" applyAlignment="0" applyProtection="0"/>
    <xf numFmtId="0" fontId="48" fillId="0" borderId="6" applyNumberFormat="0" applyFill="0" applyAlignment="0" applyProtection="0"/>
    <xf numFmtId="0" fontId="4" fillId="0" borderId="7" applyNumberFormat="0" applyFill="0" applyAlignment="0" applyProtection="0"/>
    <xf numFmtId="0" fontId="49" fillId="0" borderId="8" applyNumberFormat="0" applyFill="0" applyAlignment="0" applyProtection="0"/>
    <xf numFmtId="0" fontId="50" fillId="0" borderId="0" applyNumberFormat="0" applyFont="0" applyFill="0" applyAlignment="0" applyProtection="0"/>
    <xf numFmtId="0" fontId="51" fillId="0" borderId="8" applyNumberFormat="0" applyFill="0" applyAlignment="0" applyProtection="0"/>
    <xf numFmtId="0" fontId="51" fillId="0" borderId="8" applyNumberFormat="0" applyFill="0" applyAlignment="0" applyProtection="0"/>
    <xf numFmtId="0" fontId="5" fillId="0" borderId="9" applyNumberFormat="0" applyFill="0" applyAlignment="0" applyProtection="0"/>
    <xf numFmtId="0" fontId="52"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lignment/>
      <protection locked="0"/>
    </xf>
    <xf numFmtId="0" fontId="55" fillId="0" borderId="0" applyNumberFormat="0" applyFill="0" applyBorder="0" applyAlignment="0" applyProtection="0"/>
    <xf numFmtId="0" fontId="54" fillId="0" borderId="0" applyNumberFormat="0" applyFill="0" applyBorder="0">
      <alignment/>
      <protection locked="0"/>
    </xf>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45" fillId="50" borderId="11" applyNumberFormat="0" applyBorder="0" applyAlignment="0" applyProtection="0"/>
    <xf numFmtId="0" fontId="56" fillId="13" borderId="2" applyNumberFormat="0" applyAlignment="0" applyProtection="0"/>
    <xf numFmtId="0" fontId="9" fillId="51" borderId="1"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7"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56" fillId="13" borderId="2" applyNumberFormat="0" applyAlignment="0" applyProtection="0"/>
    <xf numFmtId="0" fontId="12" fillId="0" borderId="12" applyNumberFormat="0" applyFill="0" applyAlignment="0" applyProtection="0"/>
    <xf numFmtId="0" fontId="58" fillId="0" borderId="13" applyNumberFormat="0" applyFill="0" applyAlignment="0" applyProtection="0"/>
    <xf numFmtId="0" fontId="59" fillId="0" borderId="13" applyNumberFormat="0" applyFill="0" applyAlignment="0" applyProtection="0"/>
    <xf numFmtId="0" fontId="59" fillId="0" borderId="13" applyNumberFormat="0" applyFill="0" applyAlignment="0" applyProtection="0"/>
    <xf numFmtId="172" fontId="1" fillId="0" borderId="0">
      <alignment/>
      <protection/>
    </xf>
    <xf numFmtId="173" fontId="1" fillId="0" borderId="0">
      <alignment/>
      <protection/>
    </xf>
    <xf numFmtId="172" fontId="1" fillId="0" borderId="0">
      <alignment/>
      <protection/>
    </xf>
    <xf numFmtId="172" fontId="1" fillId="0" borderId="0">
      <alignment/>
      <protection/>
    </xf>
    <xf numFmtId="172" fontId="1" fillId="0" borderId="0">
      <alignment/>
      <protection/>
    </xf>
    <xf numFmtId="172" fontId="1" fillId="0" borderId="0">
      <alignment/>
      <protection/>
    </xf>
    <xf numFmtId="0" fontId="8" fillId="52" borderId="0" applyNumberFormat="0" applyBorder="0" applyAlignment="0" applyProtection="0"/>
    <xf numFmtId="0" fontId="60"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174" fontId="1"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40" fillId="0" borderId="0">
      <alignment vertical="center"/>
      <protection/>
    </xf>
    <xf numFmtId="0" fontId="0" fillId="0" borderId="0">
      <alignment/>
      <protection/>
    </xf>
    <xf numFmtId="0" fontId="1" fillId="0" borderId="0">
      <alignment/>
      <protection/>
    </xf>
    <xf numFmtId="0" fontId="0" fillId="54" borderId="14"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0" fillId="54" borderId="14"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 fillId="50" borderId="15" applyNumberFormat="0" applyFont="0" applyAlignment="0" applyProtection="0"/>
    <xf numFmtId="0" fontId="10" fillId="45" borderId="16"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2"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0" fontId="63" fillId="46" borderId="17" applyNumberFormat="0" applyAlignment="0" applyProtection="0"/>
    <xf numFmtId="10" fontId="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9" fontId="0"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6" fillId="0" borderId="18"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1" fillId="0" borderId="20" applyNumberFormat="0" applyFont="0" applyBorder="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cellStyleXfs>
  <cellXfs count="214">
    <xf numFmtId="0" fontId="0" fillId="0" borderId="0" xfId="0"/>
    <xf numFmtId="0" fontId="18" fillId="0" borderId="0" xfId="20" applyFont="1" applyProtection="1">
      <alignment/>
      <protection locked="0"/>
    </xf>
    <xf numFmtId="0" fontId="19" fillId="0" borderId="0" xfId="20" applyFont="1" applyAlignment="1" applyProtection="1">
      <alignment horizontal="left"/>
      <protection locked="0"/>
    </xf>
    <xf numFmtId="0" fontId="18" fillId="0" borderId="0" xfId="20" applyFont="1" applyAlignment="1" applyProtection="1">
      <alignment horizontal="right" vertical="top"/>
      <protection locked="0"/>
    </xf>
    <xf numFmtId="0" fontId="20" fillId="0" borderId="0" xfId="21" applyFont="1" applyProtection="1">
      <alignment/>
      <protection locked="0"/>
    </xf>
    <xf numFmtId="0" fontId="18" fillId="6" borderId="21" xfId="20" applyFont="1" applyFill="1" applyBorder="1" applyAlignment="1" applyProtection="1">
      <alignment horizontal="right" vertical="top"/>
      <protection locked="0"/>
    </xf>
    <xf numFmtId="0" fontId="18" fillId="0" borderId="21" xfId="20" applyFont="1" applyFill="1" applyBorder="1" applyAlignment="1" applyProtection="1">
      <alignment horizontal="right" vertical="top"/>
      <protection locked="0"/>
    </xf>
    <xf numFmtId="0" fontId="18" fillId="6" borderId="0" xfId="20" applyFont="1" applyFill="1" applyAlignment="1" applyProtection="1">
      <alignment horizontal="right" vertical="top"/>
      <protection locked="0"/>
    </xf>
    <xf numFmtId="0" fontId="18" fillId="0" borderId="0" xfId="20" applyFont="1" applyFill="1" applyAlignment="1" applyProtection="1">
      <alignment horizontal="right" vertical="top"/>
      <protection locked="0"/>
    </xf>
    <xf numFmtId="0" fontId="18" fillId="0" borderId="0" xfId="20" applyFont="1" applyAlignment="1" applyProtection="1">
      <alignment horizontal="left"/>
      <protection locked="0"/>
    </xf>
    <xf numFmtId="49" fontId="18" fillId="0" borderId="0" xfId="22" applyNumberFormat="1" applyFont="1" applyBorder="1" applyAlignment="1" applyProtection="1">
      <alignment vertical="top" wrapText="1"/>
      <protection locked="0"/>
    </xf>
    <xf numFmtId="49" fontId="20" fillId="0" borderId="0" xfId="21" applyNumberFormat="1" applyFont="1" applyAlignment="1" applyProtection="1">
      <alignment vertical="top" wrapText="1"/>
      <protection locked="0"/>
    </xf>
    <xf numFmtId="0" fontId="23" fillId="27" borderId="22" xfId="21" applyFont="1" applyFill="1" applyBorder="1" applyAlignment="1" applyProtection="1">
      <alignment horizontal="right"/>
      <protection locked="0"/>
    </xf>
    <xf numFmtId="0" fontId="23" fillId="27" borderId="23" xfId="21" applyFont="1" applyFill="1" applyBorder="1" applyAlignment="1" applyProtection="1">
      <alignment horizontal="right"/>
      <protection locked="0"/>
    </xf>
    <xf numFmtId="0" fontId="23" fillId="27" borderId="24" xfId="21" applyFont="1" applyFill="1" applyBorder="1" applyAlignment="1" applyProtection="1">
      <alignment horizontal="center"/>
      <protection locked="0"/>
    </xf>
    <xf numFmtId="0" fontId="23" fillId="27" borderId="22" xfId="21" applyFont="1" applyFill="1" applyBorder="1" applyAlignment="1" applyProtection="1">
      <alignment horizontal="center"/>
      <protection locked="0"/>
    </xf>
    <xf numFmtId="0" fontId="23" fillId="27" borderId="25" xfId="21" applyFont="1" applyFill="1" applyBorder="1" applyAlignment="1" applyProtection="1">
      <alignment horizontal="center"/>
      <protection locked="0"/>
    </xf>
    <xf numFmtId="0" fontId="20" fillId="0" borderId="26" xfId="21" applyFont="1" applyBorder="1" applyProtection="1">
      <alignment/>
      <protection locked="0"/>
    </xf>
    <xf numFmtId="10" fontId="18" fillId="0" borderId="0" xfId="0" applyNumberFormat="1" applyFont="1" applyFill="1" applyBorder="1" applyAlignment="1">
      <alignment horizontal="right"/>
    </xf>
    <xf numFmtId="10" fontId="18" fillId="0" borderId="0" xfId="0" applyNumberFormat="1" applyFont="1" applyBorder="1" applyAlignment="1">
      <alignment horizontal="right"/>
    </xf>
    <xf numFmtId="10" fontId="18" fillId="0" borderId="27" xfId="0" applyNumberFormat="1" applyFont="1" applyBorder="1" applyAlignment="1">
      <alignment horizontal="right"/>
    </xf>
    <xf numFmtId="10" fontId="18" fillId="0" borderId="28" xfId="23" applyNumberFormat="1" applyFont="1" applyBorder="1" applyProtection="1">
      <protection locked="0"/>
    </xf>
    <xf numFmtId="0" fontId="20" fillId="0" borderId="29" xfId="21" applyFont="1" applyBorder="1" applyProtection="1">
      <alignment/>
      <protection locked="0"/>
    </xf>
    <xf numFmtId="9" fontId="18" fillId="55" borderId="0" xfId="23" applyFont="1" applyFill="1" applyProtection="1">
      <protection locked="0"/>
    </xf>
    <xf numFmtId="9" fontId="20" fillId="55" borderId="0" xfId="21" applyNumberFormat="1" applyFont="1" applyFill="1" applyProtection="1">
      <alignment/>
      <protection locked="0"/>
    </xf>
    <xf numFmtId="9" fontId="20" fillId="0" borderId="0" xfId="21" applyNumberFormat="1" applyFont="1" applyProtection="1">
      <alignment/>
      <protection locked="0"/>
    </xf>
    <xf numFmtId="10" fontId="18" fillId="0" borderId="0" xfId="24" applyNumberFormat="1" applyFont="1" applyBorder="1" applyAlignment="1">
      <alignment horizontal="right"/>
    </xf>
    <xf numFmtId="0" fontId="20" fillId="0" borderId="30" xfId="21" applyFont="1" applyBorder="1" applyProtection="1">
      <alignment/>
      <protection locked="0"/>
    </xf>
    <xf numFmtId="10" fontId="18" fillId="0" borderId="31" xfId="0" applyNumberFormat="1" applyFont="1" applyBorder="1" applyAlignment="1">
      <alignment horizontal="right"/>
    </xf>
    <xf numFmtId="10" fontId="18" fillId="0" borderId="32" xfId="0" applyNumberFormat="1" applyFont="1" applyBorder="1" applyAlignment="1">
      <alignment horizontal="right"/>
    </xf>
    <xf numFmtId="10" fontId="18" fillId="0" borderId="33" xfId="23" applyNumberFormat="1" applyFont="1" applyBorder="1" applyProtection="1">
      <protection locked="0"/>
    </xf>
    <xf numFmtId="0" fontId="23" fillId="0" borderId="26" xfId="21" applyFont="1" applyBorder="1" applyProtection="1">
      <alignment/>
      <protection locked="0"/>
    </xf>
    <xf numFmtId="10" fontId="23" fillId="0" borderId="0" xfId="21" applyNumberFormat="1" applyFont="1" applyBorder="1" applyProtection="1">
      <alignment/>
      <protection locked="0"/>
    </xf>
    <xf numFmtId="10" fontId="23" fillId="0" borderId="27" xfId="21" applyNumberFormat="1" applyFont="1" applyBorder="1" applyProtection="1">
      <alignment/>
      <protection locked="0"/>
    </xf>
    <xf numFmtId="10" fontId="23" fillId="0" borderId="28" xfId="21" applyNumberFormat="1" applyFont="1" applyBorder="1" applyProtection="1">
      <alignment/>
      <protection locked="0"/>
    </xf>
    <xf numFmtId="167" fontId="18" fillId="6" borderId="0" xfId="22" applyNumberFormat="1" applyFont="1" applyFill="1" applyBorder="1" applyProtection="1">
      <protection locked="0"/>
    </xf>
    <xf numFmtId="167" fontId="18" fillId="6" borderId="27" xfId="22" applyNumberFormat="1" applyFont="1" applyFill="1" applyBorder="1" applyProtection="1">
      <protection locked="0"/>
    </xf>
    <xf numFmtId="167" fontId="18" fillId="0" borderId="28" xfId="22" applyNumberFormat="1" applyFont="1" applyBorder="1" applyProtection="1">
      <protection locked="0"/>
    </xf>
    <xf numFmtId="167" fontId="18" fillId="0" borderId="0" xfId="22" applyNumberFormat="1" applyFont="1" applyBorder="1" applyProtection="1">
      <protection locked="0"/>
    </xf>
    <xf numFmtId="167" fontId="18" fillId="6" borderId="34" xfId="22" applyNumberFormat="1" applyFont="1" applyFill="1" applyBorder="1" applyProtection="1">
      <protection locked="0"/>
    </xf>
    <xf numFmtId="167" fontId="18" fillId="6" borderId="35" xfId="22" applyNumberFormat="1" applyFont="1" applyFill="1" applyBorder="1" applyProtection="1">
      <protection locked="0"/>
    </xf>
    <xf numFmtId="167" fontId="18" fillId="0" borderId="31" xfId="22" applyNumberFormat="1" applyFont="1" applyBorder="1" applyProtection="1">
      <protection locked="0"/>
    </xf>
    <xf numFmtId="167" fontId="18" fillId="6" borderId="32" xfId="22" applyNumberFormat="1" applyFont="1" applyFill="1" applyBorder="1" applyProtection="1">
      <protection locked="0"/>
    </xf>
    <xf numFmtId="167" fontId="18" fillId="0" borderId="33" xfId="22" applyNumberFormat="1" applyFont="1" applyBorder="1" applyProtection="1">
      <protection locked="0"/>
    </xf>
    <xf numFmtId="167" fontId="20" fillId="6" borderId="26" xfId="18" applyNumberFormat="1" applyFont="1" applyFill="1" applyBorder="1" applyProtection="1">
      <protection locked="0"/>
    </xf>
    <xf numFmtId="167" fontId="20" fillId="6" borderId="29" xfId="18" applyNumberFormat="1" applyFont="1" applyFill="1" applyBorder="1" applyProtection="1">
      <protection locked="0"/>
    </xf>
    <xf numFmtId="0" fontId="23" fillId="0" borderId="22" xfId="21" applyFont="1" applyBorder="1" applyProtection="1">
      <alignment/>
      <protection locked="0"/>
    </xf>
    <xf numFmtId="167" fontId="23" fillId="0" borderId="23" xfId="22" applyNumberFormat="1" applyFont="1" applyBorder="1" applyProtection="1">
      <protection locked="0"/>
    </xf>
    <xf numFmtId="167" fontId="23" fillId="0" borderId="36" xfId="22" applyNumberFormat="1" applyFont="1" applyBorder="1" applyProtection="1">
      <protection locked="0"/>
    </xf>
    <xf numFmtId="167" fontId="23" fillId="0" borderId="24" xfId="22" applyNumberFormat="1" applyFont="1" applyBorder="1" applyProtection="1">
      <protection locked="0"/>
    </xf>
    <xf numFmtId="0" fontId="20" fillId="0" borderId="22" xfId="21" applyFont="1" applyBorder="1" applyProtection="1">
      <alignment/>
      <protection locked="0"/>
    </xf>
    <xf numFmtId="0" fontId="20" fillId="0" borderId="25" xfId="21" applyFont="1" applyBorder="1" applyProtection="1">
      <alignment/>
      <protection locked="0"/>
    </xf>
    <xf numFmtId="0" fontId="23" fillId="0" borderId="0" xfId="21" applyFont="1" applyBorder="1" applyProtection="1">
      <alignment/>
      <protection locked="0"/>
    </xf>
    <xf numFmtId="167" fontId="23" fillId="0" borderId="0" xfId="22" applyNumberFormat="1" applyFont="1" applyBorder="1" applyProtection="1">
      <protection locked="0"/>
    </xf>
    <xf numFmtId="0" fontId="20" fillId="0" borderId="0" xfId="21" applyFont="1" applyBorder="1" applyProtection="1">
      <alignment/>
      <protection locked="0"/>
    </xf>
    <xf numFmtId="165" fontId="23" fillId="0" borderId="0" xfId="22" applyNumberFormat="1" applyFont="1" applyBorder="1" applyProtection="1">
      <protection locked="0"/>
    </xf>
    <xf numFmtId="0" fontId="23" fillId="27" borderId="37" xfId="21" applyFont="1" applyFill="1" applyBorder="1" applyAlignment="1" applyProtection="1">
      <alignment horizontal="right"/>
      <protection locked="0"/>
    </xf>
    <xf numFmtId="0" fontId="23" fillId="27" borderId="38" xfId="21" applyFont="1" applyFill="1" applyBorder="1" applyAlignment="1" applyProtection="1">
      <alignment horizontal="right"/>
      <protection locked="0"/>
    </xf>
    <xf numFmtId="0" fontId="23" fillId="27" borderId="39" xfId="21" applyFont="1" applyFill="1" applyBorder="1" applyAlignment="1" applyProtection="1">
      <alignment horizontal="right"/>
      <protection locked="0"/>
    </xf>
    <xf numFmtId="10" fontId="18" fillId="0" borderId="0" xfId="23" applyNumberFormat="1" applyFont="1" applyBorder="1" applyProtection="1">
      <protection locked="0"/>
    </xf>
    <xf numFmtId="10" fontId="18" fillId="0" borderId="0" xfId="23" applyNumberFormat="1" applyFont="1" applyFill="1" applyBorder="1" applyProtection="1">
      <protection locked="0"/>
    </xf>
    <xf numFmtId="10" fontId="18" fillId="56" borderId="0" xfId="23" applyNumberFormat="1" applyFont="1" applyFill="1" applyBorder="1" applyProtection="1">
      <protection locked="0"/>
    </xf>
    <xf numFmtId="10" fontId="18" fillId="56" borderId="27" xfId="23" applyNumberFormat="1" applyFont="1" applyFill="1" applyBorder="1" applyProtection="1">
      <protection locked="0"/>
    </xf>
    <xf numFmtId="0" fontId="20" fillId="0" borderId="31" xfId="21" applyFont="1" applyBorder="1" applyProtection="1">
      <alignment/>
      <protection locked="0"/>
    </xf>
    <xf numFmtId="10" fontId="18" fillId="0" borderId="32" xfId="23" applyNumberFormat="1" applyFont="1" applyBorder="1" applyProtection="1">
      <protection locked="0"/>
    </xf>
    <xf numFmtId="0" fontId="23" fillId="0" borderId="40" xfId="21" applyFont="1" applyBorder="1" applyProtection="1">
      <alignment/>
      <protection locked="0"/>
    </xf>
    <xf numFmtId="10" fontId="23" fillId="0" borderId="41" xfId="21" applyNumberFormat="1" applyFont="1" applyBorder="1" applyProtection="1">
      <alignment/>
      <protection locked="0"/>
    </xf>
    <xf numFmtId="10" fontId="23" fillId="0" borderId="42" xfId="21" applyNumberFormat="1" applyFont="1" applyBorder="1" applyProtection="1">
      <alignment/>
      <protection locked="0"/>
    </xf>
    <xf numFmtId="10" fontId="23" fillId="0" borderId="43" xfId="21" applyNumberFormat="1" applyFont="1" applyBorder="1" applyProtection="1">
      <alignment/>
      <protection locked="0"/>
    </xf>
    <xf numFmtId="167" fontId="18" fillId="56" borderId="0" xfId="23" applyNumberFormat="1" applyFont="1" applyFill="1" applyBorder="1" applyProtection="1">
      <protection locked="0"/>
    </xf>
    <xf numFmtId="167" fontId="18" fillId="56" borderId="0" xfId="22" applyNumberFormat="1" applyFont="1" applyFill="1" applyBorder="1" applyProtection="1">
      <protection locked="0"/>
    </xf>
    <xf numFmtId="167" fontId="18" fillId="56" borderId="27" xfId="22" applyNumberFormat="1" applyFont="1" applyFill="1" applyBorder="1" applyProtection="1">
      <protection locked="0"/>
    </xf>
    <xf numFmtId="167" fontId="18" fillId="56" borderId="34" xfId="22" applyNumberFormat="1" applyFont="1" applyFill="1" applyBorder="1" applyProtection="1">
      <protection locked="0"/>
    </xf>
    <xf numFmtId="167" fontId="18" fillId="56" borderId="35" xfId="22" applyNumberFormat="1" applyFont="1" applyFill="1" applyBorder="1" applyProtection="1">
      <protection locked="0"/>
    </xf>
    <xf numFmtId="167" fontId="18" fillId="0" borderId="0" xfId="22" applyNumberFormat="1" applyFont="1" applyFill="1" applyBorder="1" applyProtection="1">
      <protection locked="0"/>
    </xf>
    <xf numFmtId="0" fontId="20" fillId="0" borderId="0" xfId="21" applyFont="1" applyBorder="1" applyAlignment="1" applyProtection="1">
      <alignment vertical="top" wrapText="1"/>
      <protection locked="0"/>
    </xf>
    <xf numFmtId="0" fontId="20" fillId="0" borderId="0" xfId="21" applyFont="1" applyAlignment="1" applyProtection="1">
      <alignment vertical="top" wrapText="1"/>
      <protection locked="0"/>
    </xf>
    <xf numFmtId="0" fontId="23" fillId="27" borderId="26" xfId="21" applyFont="1" applyFill="1" applyBorder="1" applyAlignment="1" applyProtection="1">
      <alignment horizontal="center"/>
      <protection locked="0"/>
    </xf>
    <xf numFmtId="0" fontId="23" fillId="27" borderId="0" xfId="21" applyFont="1" applyFill="1" applyBorder="1" applyAlignment="1" applyProtection="1">
      <alignment horizontal="center"/>
      <protection locked="0"/>
    </xf>
    <xf numFmtId="0" fontId="23" fillId="27" borderId="28" xfId="21" applyFont="1" applyFill="1" applyBorder="1" applyAlignment="1" applyProtection="1">
      <alignment horizontal="center"/>
      <protection locked="0"/>
    </xf>
    <xf numFmtId="0" fontId="23" fillId="57" borderId="28" xfId="21" applyFont="1" applyFill="1" applyBorder="1" applyAlignment="1" applyProtection="1">
      <alignment horizontal="center"/>
      <protection locked="0"/>
    </xf>
    <xf numFmtId="0" fontId="23" fillId="27" borderId="37" xfId="21" applyFont="1" applyFill="1" applyBorder="1" applyAlignment="1" applyProtection="1">
      <alignment horizontal="center"/>
      <protection locked="0"/>
    </xf>
    <xf numFmtId="0" fontId="23" fillId="27" borderId="38" xfId="21" applyFont="1" applyFill="1" applyBorder="1" applyAlignment="1" applyProtection="1">
      <alignment horizontal="center"/>
      <protection locked="0"/>
    </xf>
    <xf numFmtId="0" fontId="23" fillId="27" borderId="39" xfId="21" applyFont="1" applyFill="1" applyBorder="1" applyAlignment="1" applyProtection="1">
      <alignment horizontal="center"/>
      <protection locked="0"/>
    </xf>
    <xf numFmtId="0" fontId="20" fillId="27" borderId="44" xfId="21" applyFont="1" applyFill="1" applyBorder="1" applyAlignment="1" applyProtection="1">
      <alignment vertical="top"/>
      <protection locked="0"/>
    </xf>
    <xf numFmtId="0" fontId="20" fillId="27" borderId="45" xfId="21" applyFont="1" applyFill="1" applyBorder="1" applyAlignment="1" applyProtection="1">
      <alignment vertical="top"/>
      <protection locked="0"/>
    </xf>
    <xf numFmtId="0" fontId="23" fillId="27" borderId="45" xfId="21" applyFont="1" applyFill="1" applyBorder="1" applyAlignment="1" applyProtection="1">
      <alignment horizontal="center"/>
      <protection locked="0"/>
    </xf>
    <xf numFmtId="0" fontId="23" fillId="27" borderId="46" xfId="21" applyFont="1" applyFill="1" applyBorder="1" applyAlignment="1" applyProtection="1">
      <alignment horizontal="center" wrapText="1"/>
      <protection locked="0"/>
    </xf>
    <xf numFmtId="0" fontId="23" fillId="18" borderId="23" xfId="21" applyFont="1" applyFill="1" applyBorder="1" applyAlignment="1" applyProtection="1">
      <alignment horizontal="center" vertical="center"/>
      <protection locked="0"/>
    </xf>
    <xf numFmtId="0" fontId="23" fillId="18" borderId="24" xfId="21" applyFont="1" applyFill="1" applyBorder="1" applyAlignment="1" applyProtection="1">
      <alignment horizontal="center" vertical="center" wrapText="1"/>
      <protection locked="0"/>
    </xf>
    <xf numFmtId="0" fontId="20" fillId="0" borderId="26" xfId="21" applyFont="1" applyFill="1" applyBorder="1" applyAlignment="1" applyProtection="1">
      <alignment vertical="top"/>
      <protection locked="0"/>
    </xf>
    <xf numFmtId="0" fontId="20" fillId="0" borderId="0" xfId="21" applyFont="1" applyFill="1" applyBorder="1" applyAlignment="1" applyProtection="1">
      <alignment vertical="top"/>
      <protection locked="0"/>
    </xf>
    <xf numFmtId="0" fontId="23" fillId="6" borderId="0" xfId="21" applyFont="1" applyFill="1" applyBorder="1" applyAlignment="1" applyProtection="1">
      <alignment vertical="top"/>
      <protection locked="0"/>
    </xf>
    <xf numFmtId="167" fontId="23" fillId="6" borderId="0" xfId="25" applyNumberFormat="1" applyFont="1" applyFill="1" applyBorder="1" applyAlignment="1" applyProtection="1">
      <alignment vertical="top"/>
      <protection locked="0"/>
    </xf>
    <xf numFmtId="0" fontId="23" fillId="0" borderId="0" xfId="21" applyFont="1" applyFill="1" applyBorder="1" applyAlignment="1" applyProtection="1">
      <alignment vertical="top"/>
      <protection locked="0"/>
    </xf>
    <xf numFmtId="0" fontId="23" fillId="0" borderId="28" xfId="21" applyFont="1" applyFill="1" applyBorder="1" applyAlignment="1" applyProtection="1">
      <alignment horizontal="center" vertical="top" wrapText="1"/>
      <protection locked="0"/>
    </xf>
    <xf numFmtId="0" fontId="23" fillId="6" borderId="47" xfId="21" applyFont="1" applyFill="1" applyBorder="1" applyAlignment="1" applyProtection="1">
      <alignment vertical="top"/>
      <protection locked="0"/>
    </xf>
    <xf numFmtId="167" fontId="23" fillId="6" borderId="47" xfId="25" applyNumberFormat="1" applyFont="1" applyFill="1" applyBorder="1" applyAlignment="1" applyProtection="1">
      <alignment vertical="top"/>
      <protection locked="0"/>
    </xf>
    <xf numFmtId="0" fontId="20" fillId="0" borderId="30" xfId="21" applyFont="1" applyFill="1" applyBorder="1" applyAlignment="1" applyProtection="1">
      <alignment vertical="top"/>
      <protection locked="0"/>
    </xf>
    <xf numFmtId="0" fontId="20" fillId="0" borderId="31" xfId="21" applyFont="1" applyFill="1" applyBorder="1" applyAlignment="1" applyProtection="1">
      <alignment vertical="top"/>
      <protection locked="0"/>
    </xf>
    <xf numFmtId="0" fontId="23" fillId="6" borderId="31" xfId="21" applyFont="1" applyFill="1" applyBorder="1" applyAlignment="1" applyProtection="1">
      <alignment vertical="top"/>
      <protection locked="0"/>
    </xf>
    <xf numFmtId="167" fontId="23" fillId="6" borderId="31" xfId="25" applyNumberFormat="1" applyFont="1" applyFill="1" applyBorder="1" applyAlignment="1" applyProtection="1">
      <alignment vertical="top"/>
      <protection locked="0"/>
    </xf>
    <xf numFmtId="165" fontId="20" fillId="0" borderId="23" xfId="25" applyFont="1" applyFill="1" applyBorder="1" applyAlignment="1" applyProtection="1">
      <alignment vertical="center"/>
      <protection locked="0"/>
    </xf>
    <xf numFmtId="167" fontId="20" fillId="0" borderId="23" xfId="25" applyNumberFormat="1" applyFont="1" applyFill="1" applyBorder="1" applyAlignment="1" applyProtection="1">
      <alignment vertical="center"/>
      <protection locked="0"/>
    </xf>
    <xf numFmtId="167" fontId="20" fillId="0" borderId="23" xfId="25" applyNumberFormat="1" applyFont="1" applyBorder="1" applyAlignment="1" applyProtection="1">
      <alignment vertical="center"/>
      <protection locked="0"/>
    </xf>
    <xf numFmtId="10" fontId="18" fillId="0" borderId="24" xfId="23" applyNumberFormat="1" applyFont="1" applyBorder="1" applyAlignment="1" applyProtection="1">
      <alignment vertical="center"/>
      <protection locked="0"/>
    </xf>
    <xf numFmtId="0" fontId="20" fillId="0" borderId="0" xfId="21" applyFont="1" applyAlignment="1" applyProtection="1">
      <alignment vertical="center"/>
      <protection locked="0"/>
    </xf>
    <xf numFmtId="0" fontId="23" fillId="0" borderId="0" xfId="21" applyFont="1" applyBorder="1" applyAlignment="1" applyProtection="1">
      <alignment vertical="top" wrapText="1"/>
      <protection locked="0"/>
    </xf>
    <xf numFmtId="0" fontId="20" fillId="0" borderId="0" xfId="21" applyFont="1" applyFill="1" applyBorder="1" applyProtection="1">
      <alignment/>
      <protection locked="0"/>
    </xf>
    <xf numFmtId="0" fontId="20" fillId="0" borderId="0" xfId="21" applyFont="1" applyBorder="1" applyAlignment="1" applyProtection="1">
      <alignment horizontal="left" vertical="top" wrapText="1"/>
      <protection locked="0"/>
    </xf>
    <xf numFmtId="0" fontId="23" fillId="0" borderId="0" xfId="21" applyFont="1" applyFill="1" applyBorder="1" applyAlignment="1" applyProtection="1">
      <alignment vertical="top" wrapText="1"/>
      <protection locked="0"/>
    </xf>
    <xf numFmtId="0" fontId="23" fillId="0" borderId="0" xfId="21" applyFont="1" applyBorder="1" applyAlignment="1" applyProtection="1">
      <alignment horizontal="center" vertical="top" wrapText="1"/>
      <protection locked="0"/>
    </xf>
    <xf numFmtId="0" fontId="23" fillId="0" borderId="48" xfId="21" applyFont="1" applyBorder="1" applyAlignment="1" applyProtection="1">
      <alignment vertical="top" wrapText="1"/>
      <protection locked="0"/>
    </xf>
    <xf numFmtId="0" fontId="23" fillId="27" borderId="49" xfId="21" applyFont="1" applyFill="1" applyBorder="1" applyAlignment="1" applyProtection="1">
      <alignment horizontal="center" vertical="center" wrapText="1"/>
      <protection locked="0"/>
    </xf>
    <xf numFmtId="0" fontId="19" fillId="27" borderId="49" xfId="25" applyNumberFormat="1" applyFont="1" applyFill="1" applyBorder="1" applyAlignment="1" applyProtection="1">
      <alignment horizontal="center" vertical="center"/>
      <protection locked="0"/>
    </xf>
    <xf numFmtId="0" fontId="20" fillId="0" borderId="50" xfId="21" applyFont="1" applyBorder="1" applyProtection="1">
      <alignment/>
      <protection locked="0"/>
    </xf>
    <xf numFmtId="0" fontId="23" fillId="0" borderId="26" xfId="21" applyFont="1" applyBorder="1" applyAlignment="1" applyProtection="1">
      <alignment horizontal="left" vertical="center" wrapText="1"/>
      <protection locked="0"/>
    </xf>
    <xf numFmtId="0" fontId="23" fillId="2" borderId="11" xfId="21" applyFont="1" applyFill="1" applyBorder="1" applyAlignment="1" applyProtection="1">
      <alignment horizontal="center" vertical="center" wrapText="1"/>
      <protection locked="0"/>
    </xf>
    <xf numFmtId="10" fontId="18" fillId="0" borderId="28" xfId="23" applyNumberFormat="1" applyFont="1" applyBorder="1" applyAlignment="1" applyProtection="1">
      <alignment horizontal="center" vertical="center" wrapText="1"/>
      <protection locked="0"/>
    </xf>
    <xf numFmtId="0" fontId="25" fillId="0" borderId="22" xfId="21" applyFont="1" applyBorder="1" applyAlignment="1" applyProtection="1">
      <alignment horizontal="left" vertical="top" wrapText="1"/>
      <protection locked="0"/>
    </xf>
    <xf numFmtId="0" fontId="26" fillId="0" borderId="23" xfId="21" applyFont="1" applyBorder="1" applyAlignment="1" applyProtection="1">
      <alignment vertical="top" wrapText="1"/>
      <protection locked="0"/>
    </xf>
    <xf numFmtId="0" fontId="26" fillId="58" borderId="23" xfId="21" applyFont="1" applyFill="1" applyBorder="1" applyAlignment="1" applyProtection="1">
      <alignment vertical="top" wrapText="1"/>
      <protection locked="0"/>
    </xf>
    <xf numFmtId="10" fontId="18" fillId="0" borderId="24" xfId="23" applyNumberFormat="1" applyFont="1" applyBorder="1" applyProtection="1">
      <protection locked="0"/>
    </xf>
    <xf numFmtId="0" fontId="25" fillId="0" borderId="0" xfId="21" applyFont="1" applyBorder="1" applyAlignment="1" applyProtection="1">
      <alignment horizontal="left" vertical="top" wrapText="1"/>
      <protection locked="0"/>
    </xf>
    <xf numFmtId="0" fontId="26" fillId="0" borderId="0" xfId="21" applyFont="1" applyBorder="1" applyAlignment="1" applyProtection="1">
      <alignment vertical="top" wrapText="1"/>
      <protection locked="0"/>
    </xf>
    <xf numFmtId="0" fontId="25" fillId="0" borderId="0" xfId="21" applyFont="1" applyBorder="1" applyAlignment="1" applyProtection="1">
      <alignment horizontal="center" vertical="top" wrapText="1"/>
      <protection locked="0"/>
    </xf>
    <xf numFmtId="0" fontId="20" fillId="27" borderId="51" xfId="21" applyFont="1" applyFill="1" applyBorder="1" applyProtection="1">
      <alignment/>
      <protection locked="0"/>
    </xf>
    <xf numFmtId="0" fontId="23" fillId="27" borderId="52" xfId="21" applyFont="1" applyFill="1" applyBorder="1" applyAlignment="1" applyProtection="1">
      <alignment horizontal="center"/>
      <protection locked="0"/>
    </xf>
    <xf numFmtId="0" fontId="23" fillId="27" borderId="53" xfId="21" applyFont="1" applyFill="1" applyBorder="1" applyAlignment="1" applyProtection="1">
      <alignment horizontal="center"/>
      <protection locked="0"/>
    </xf>
    <xf numFmtId="0" fontId="23" fillId="27" borderId="54" xfId="21" applyFont="1" applyFill="1" applyBorder="1" applyAlignment="1" applyProtection="1">
      <alignment horizontal="center" vertical="center"/>
      <protection locked="0"/>
    </xf>
    <xf numFmtId="0" fontId="23" fillId="27" borderId="55" xfId="21" applyFont="1" applyFill="1" applyBorder="1" applyAlignment="1" applyProtection="1">
      <alignment horizontal="center" vertical="center"/>
      <protection locked="0"/>
    </xf>
    <xf numFmtId="0" fontId="20" fillId="27" borderId="56" xfId="21" applyFont="1" applyFill="1" applyBorder="1" applyProtection="1">
      <alignment/>
      <protection locked="0"/>
    </xf>
    <xf numFmtId="0" fontId="20" fillId="0" borderId="57" xfId="21" applyFont="1" applyBorder="1" applyAlignment="1" applyProtection="1">
      <alignment wrapText="1"/>
      <protection locked="0"/>
    </xf>
    <xf numFmtId="167" fontId="20" fillId="0" borderId="0" xfId="21" applyNumberFormat="1" applyFont="1" applyBorder="1" applyAlignment="1" applyProtection="1">
      <alignment horizontal="center" vertical="center"/>
      <protection locked="0"/>
    </xf>
    <xf numFmtId="167" fontId="20" fillId="0" borderId="58" xfId="21" applyNumberFormat="1" applyFont="1" applyBorder="1" applyAlignment="1" applyProtection="1">
      <alignment horizontal="center" vertical="center"/>
      <protection locked="0"/>
    </xf>
    <xf numFmtId="167" fontId="20" fillId="0" borderId="28" xfId="21" applyNumberFormat="1" applyFont="1" applyBorder="1" applyAlignment="1" applyProtection="1">
      <alignment horizontal="center" vertical="center"/>
      <protection locked="0"/>
    </xf>
    <xf numFmtId="0" fontId="20" fillId="58" borderId="59" xfId="21" applyFont="1" applyFill="1" applyBorder="1" applyAlignment="1" applyProtection="1">
      <alignment wrapText="1"/>
      <protection locked="0"/>
    </xf>
    <xf numFmtId="167" fontId="18" fillId="6" borderId="38" xfId="25" applyNumberFormat="1" applyFont="1" applyFill="1" applyBorder="1" applyAlignment="1" applyProtection="1">
      <alignment horizontal="center" vertical="center"/>
      <protection locked="0"/>
    </xf>
    <xf numFmtId="167" fontId="20" fillId="6" borderId="38" xfId="21" applyNumberFormat="1" applyFont="1" applyFill="1" applyBorder="1" applyAlignment="1" applyProtection="1">
      <alignment horizontal="center" vertical="center"/>
      <protection locked="0"/>
    </xf>
    <xf numFmtId="167" fontId="20" fillId="0" borderId="38" xfId="21" applyNumberFormat="1" applyFont="1" applyBorder="1" applyAlignment="1" applyProtection="1">
      <alignment horizontal="center" vertical="center"/>
      <protection locked="0"/>
    </xf>
    <xf numFmtId="167" fontId="20" fillId="0" borderId="60" xfId="21" applyNumberFormat="1" applyFont="1" applyBorder="1" applyAlignment="1" applyProtection="1">
      <alignment horizontal="center" vertical="center"/>
      <protection locked="0"/>
    </xf>
    <xf numFmtId="167" fontId="20" fillId="0" borderId="39" xfId="21" applyNumberFormat="1" applyFont="1" applyBorder="1" applyAlignment="1" applyProtection="1">
      <alignment horizontal="center" vertical="center"/>
      <protection locked="0"/>
    </xf>
    <xf numFmtId="0" fontId="20" fillId="59" borderId="44" xfId="21" applyFont="1" applyFill="1" applyBorder="1" applyAlignment="1" applyProtection="1">
      <alignment wrapText="1"/>
      <protection locked="0"/>
    </xf>
    <xf numFmtId="167" fontId="20" fillId="59" borderId="45" xfId="21" applyNumberFormat="1" applyFont="1" applyFill="1" applyBorder="1" applyAlignment="1" applyProtection="1">
      <alignment horizontal="center" vertical="center"/>
      <protection locked="0"/>
    </xf>
    <xf numFmtId="167" fontId="20" fillId="59" borderId="46" xfId="21" applyNumberFormat="1" applyFont="1" applyFill="1" applyBorder="1" applyAlignment="1" applyProtection="1">
      <alignment horizontal="center" vertical="center"/>
      <protection locked="0"/>
    </xf>
    <xf numFmtId="0" fontId="20" fillId="0" borderId="61" xfId="21" applyFont="1" applyBorder="1" applyAlignment="1" applyProtection="1">
      <alignment wrapText="1"/>
      <protection locked="0"/>
    </xf>
    <xf numFmtId="167" fontId="20" fillId="0" borderId="62" xfId="21" applyNumberFormat="1" applyFont="1" applyBorder="1" applyAlignment="1" applyProtection="1">
      <alignment horizontal="center" vertical="center"/>
      <protection locked="0"/>
    </xf>
    <xf numFmtId="167" fontId="20" fillId="0" borderId="63" xfId="21" applyNumberFormat="1" applyFont="1" applyBorder="1" applyAlignment="1" applyProtection="1">
      <alignment horizontal="center" vertical="center"/>
      <protection locked="0"/>
    </xf>
    <xf numFmtId="167" fontId="20" fillId="0" borderId="64" xfId="21" applyNumberFormat="1" applyFont="1" applyBorder="1" applyAlignment="1" applyProtection="1">
      <alignment horizontal="center" vertical="center"/>
      <protection locked="0"/>
    </xf>
    <xf numFmtId="167" fontId="20" fillId="0" borderId="65" xfId="21" applyNumberFormat="1" applyFont="1" applyBorder="1" applyAlignment="1" applyProtection="1">
      <alignment horizontal="center" vertical="center"/>
      <protection locked="0"/>
    </xf>
    <xf numFmtId="0" fontId="20" fillId="59" borderId="30" xfId="21" applyFont="1" applyFill="1" applyBorder="1" applyAlignment="1" applyProtection="1">
      <alignment wrapText="1"/>
      <protection locked="0"/>
    </xf>
    <xf numFmtId="167" fontId="20" fillId="59" borderId="66" xfId="21" applyNumberFormat="1" applyFont="1" applyFill="1" applyBorder="1" applyAlignment="1" applyProtection="1">
      <alignment horizontal="center" vertical="center"/>
      <protection locked="0"/>
    </xf>
    <xf numFmtId="167" fontId="20" fillId="59" borderId="0" xfId="21" applyNumberFormat="1" applyFont="1" applyFill="1" applyBorder="1" applyAlignment="1" applyProtection="1">
      <alignment horizontal="center" vertical="center"/>
      <protection locked="0"/>
    </xf>
    <xf numFmtId="167" fontId="20" fillId="59" borderId="67" xfId="21" applyNumberFormat="1" applyFont="1" applyFill="1" applyBorder="1" applyAlignment="1" applyProtection="1">
      <alignment horizontal="center" vertical="center"/>
      <protection locked="0"/>
    </xf>
    <xf numFmtId="167" fontId="18" fillId="0" borderId="68" xfId="22" applyNumberFormat="1" applyFont="1" applyBorder="1" applyAlignment="1" applyProtection="1">
      <alignment horizontal="center" vertical="center"/>
      <protection locked="0"/>
    </xf>
    <xf numFmtId="167" fontId="18" fillId="0" borderId="41" xfId="22" applyNumberFormat="1" applyFont="1" applyBorder="1" applyAlignment="1" applyProtection="1">
      <alignment horizontal="center" vertical="center"/>
      <protection locked="0"/>
    </xf>
    <xf numFmtId="167" fontId="18" fillId="0" borderId="69" xfId="22" applyNumberFormat="1" applyFont="1" applyBorder="1" applyAlignment="1" applyProtection="1">
      <alignment horizontal="center" vertical="center"/>
      <protection locked="0"/>
    </xf>
    <xf numFmtId="167" fontId="18" fillId="58" borderId="70" xfId="22" applyNumberFormat="1" applyFont="1" applyFill="1" applyBorder="1" applyAlignment="1" applyProtection="1">
      <alignment horizontal="center" vertical="center"/>
      <protection locked="0"/>
    </xf>
    <xf numFmtId="167" fontId="18" fillId="59" borderId="45" xfId="22" applyNumberFormat="1" applyFont="1" applyFill="1" applyBorder="1" applyAlignment="1" applyProtection="1">
      <alignment horizontal="center" vertical="center"/>
      <protection locked="0"/>
    </xf>
    <xf numFmtId="167" fontId="18" fillId="59" borderId="38" xfId="22" applyNumberFormat="1" applyFont="1" applyFill="1" applyBorder="1" applyAlignment="1" applyProtection="1">
      <alignment horizontal="center" vertical="center"/>
      <protection locked="0"/>
    </xf>
    <xf numFmtId="167" fontId="18" fillId="59" borderId="46" xfId="22" applyNumberFormat="1" applyFont="1" applyFill="1" applyBorder="1" applyAlignment="1" applyProtection="1">
      <alignment horizontal="center" vertical="center"/>
      <protection locked="0"/>
    </xf>
    <xf numFmtId="10" fontId="18" fillId="6" borderId="0" xfId="23" applyNumberFormat="1" applyFont="1" applyFill="1" applyBorder="1" applyAlignment="1" applyProtection="1">
      <alignment horizontal="center" vertical="center"/>
      <protection locked="0"/>
    </xf>
    <xf numFmtId="165" fontId="18" fillId="0" borderId="0" xfId="22" applyNumberFormat="1" applyFont="1" applyBorder="1" applyAlignment="1" applyProtection="1">
      <alignment horizontal="center" vertical="center"/>
      <protection locked="0"/>
    </xf>
    <xf numFmtId="165" fontId="27" fillId="0" borderId="0" xfId="22" applyNumberFormat="1" applyFont="1" applyBorder="1" applyAlignment="1" applyProtection="1">
      <alignment horizontal="center" vertical="center"/>
      <protection locked="0"/>
    </xf>
    <xf numFmtId="165" fontId="18" fillId="0" borderId="64" xfId="22" applyNumberFormat="1" applyFont="1" applyBorder="1" applyAlignment="1" applyProtection="1">
      <alignment horizontal="center" vertical="center"/>
      <protection locked="0"/>
    </xf>
    <xf numFmtId="165" fontId="18" fillId="0" borderId="28" xfId="22" applyNumberFormat="1" applyFont="1" applyBorder="1" applyAlignment="1" applyProtection="1">
      <alignment horizontal="center" vertical="center"/>
      <protection locked="0"/>
    </xf>
    <xf numFmtId="0" fontId="20" fillId="58" borderId="56" xfId="21" applyFont="1" applyFill="1" applyBorder="1" applyAlignment="1" applyProtection="1">
      <alignment wrapText="1"/>
      <protection locked="0"/>
    </xf>
    <xf numFmtId="167" fontId="18" fillId="0" borderId="23" xfId="22" applyNumberFormat="1" applyFont="1" applyBorder="1" applyAlignment="1" applyProtection="1">
      <alignment horizontal="center" vertical="center"/>
      <protection locked="0"/>
    </xf>
    <xf numFmtId="167" fontId="18" fillId="0" borderId="71" xfId="22" applyNumberFormat="1" applyFont="1" applyBorder="1" applyAlignment="1" applyProtection="1">
      <alignment horizontal="center" vertical="center"/>
      <protection locked="0"/>
    </xf>
    <xf numFmtId="167" fontId="18" fillId="58" borderId="72" xfId="22" applyNumberFormat="1" applyFont="1" applyFill="1" applyBorder="1" applyAlignment="1" applyProtection="1">
      <alignment horizontal="center" vertical="center"/>
      <protection locked="0"/>
    </xf>
    <xf numFmtId="0" fontId="20" fillId="0" borderId="0" xfId="21" applyFont="1" applyBorder="1" applyAlignment="1" applyProtection="1">
      <alignment wrapText="1"/>
      <protection locked="0"/>
    </xf>
    <xf numFmtId="0" fontId="23" fillId="0" borderId="0" xfId="21" applyFont="1" applyProtection="1">
      <alignment/>
      <protection locked="0"/>
    </xf>
    <xf numFmtId="0" fontId="26" fillId="0" borderId="0" xfId="21" applyFont="1" applyBorder="1" applyAlignment="1" applyProtection="1">
      <alignment horizontal="left" vertical="top" wrapText="1"/>
      <protection locked="0"/>
    </xf>
    <xf numFmtId="0" fontId="20" fillId="0" borderId="0" xfId="21" applyFont="1" applyBorder="1" applyAlignment="1" applyProtection="1">
      <alignment horizontal="left" vertical="top" wrapText="1"/>
      <protection locked="0"/>
    </xf>
    <xf numFmtId="0" fontId="22" fillId="0" borderId="0" xfId="21" applyFont="1" applyBorder="1" applyAlignment="1" applyProtection="1">
      <alignment horizontal="center" vertical="top" wrapText="1"/>
      <protection locked="0"/>
    </xf>
    <xf numFmtId="0" fontId="24" fillId="0" borderId="0" xfId="21" applyFont="1" applyBorder="1" applyAlignment="1" applyProtection="1">
      <alignment horizontal="center" vertical="top" wrapText="1"/>
      <protection locked="0"/>
    </xf>
    <xf numFmtId="0" fontId="20" fillId="0" borderId="0" xfId="21" applyFont="1" applyAlignment="1" applyProtection="1">
      <alignment horizontal="left" vertical="top" wrapText="1"/>
      <protection locked="0"/>
    </xf>
    <xf numFmtId="0" fontId="18" fillId="0" borderId="0" xfId="21" applyFont="1" applyAlignment="1" applyProtection="1">
      <alignment horizontal="left" vertical="top"/>
      <protection locked="0"/>
    </xf>
    <xf numFmtId="0" fontId="23" fillId="18" borderId="73" xfId="21" applyFont="1" applyFill="1" applyBorder="1" applyAlignment="1" applyProtection="1">
      <alignment horizontal="center" vertical="top"/>
      <protection locked="0"/>
    </xf>
    <xf numFmtId="0" fontId="23" fillId="18" borderId="74" xfId="21" applyFont="1" applyFill="1" applyBorder="1" applyAlignment="1" applyProtection="1">
      <alignment horizontal="center" vertical="top"/>
      <protection locked="0"/>
    </xf>
    <xf numFmtId="0" fontId="23" fillId="18" borderId="75" xfId="21" applyFont="1" applyFill="1" applyBorder="1" applyAlignment="1" applyProtection="1">
      <alignment horizontal="center" vertical="top"/>
      <protection locked="0"/>
    </xf>
    <xf numFmtId="0" fontId="23" fillId="0" borderId="22" xfId="21" applyFont="1" applyBorder="1" applyAlignment="1" applyProtection="1">
      <alignment vertical="center" wrapText="1"/>
      <protection locked="0"/>
    </xf>
    <xf numFmtId="0" fontId="23" fillId="0" borderId="23" xfId="21" applyFont="1" applyBorder="1" applyAlignment="1" applyProtection="1">
      <alignment vertical="center" wrapText="1"/>
      <protection locked="0"/>
    </xf>
    <xf numFmtId="0" fontId="23" fillId="27" borderId="48" xfId="21" applyFont="1" applyFill="1" applyBorder="1" applyAlignment="1" applyProtection="1">
      <alignment horizontal="center" vertical="top"/>
      <protection locked="0"/>
    </xf>
    <xf numFmtId="0" fontId="23" fillId="27" borderId="76" xfId="21" applyFont="1" applyFill="1" applyBorder="1" applyAlignment="1" applyProtection="1">
      <alignment horizontal="center" vertical="top"/>
      <protection locked="0"/>
    </xf>
    <xf numFmtId="0" fontId="23" fillId="27" borderId="50" xfId="21" applyFont="1" applyFill="1" applyBorder="1" applyAlignment="1" applyProtection="1">
      <alignment horizontal="center" vertical="top"/>
      <protection locked="0"/>
    </xf>
    <xf numFmtId="166" fontId="19" fillId="27" borderId="37" xfId="22" applyNumberFormat="1" applyFont="1" applyFill="1" applyBorder="1" applyAlignment="1" applyProtection="1">
      <alignment horizontal="center" vertical="top"/>
      <protection locked="0"/>
    </xf>
    <xf numFmtId="166" fontId="19" fillId="27" borderId="38" xfId="22" applyNumberFormat="1" applyFont="1" applyFill="1" applyBorder="1" applyAlignment="1" applyProtection="1">
      <alignment horizontal="center" vertical="top"/>
      <protection locked="0"/>
    </xf>
    <xf numFmtId="166" fontId="19" fillId="27" borderId="39" xfId="22" applyNumberFormat="1" applyFont="1" applyFill="1" applyBorder="1" applyAlignment="1" applyProtection="1">
      <alignment horizontal="center" vertical="top"/>
      <protection locked="0"/>
    </xf>
    <xf numFmtId="0" fontId="23" fillId="18" borderId="22" xfId="21" applyFont="1" applyFill="1" applyBorder="1" applyAlignment="1" applyProtection="1">
      <alignment horizontal="center" vertical="top"/>
      <protection locked="0"/>
    </xf>
    <xf numFmtId="0" fontId="23" fillId="18" borderId="23" xfId="21" applyFont="1" applyFill="1" applyBorder="1" applyAlignment="1" applyProtection="1">
      <alignment horizontal="center" vertical="top"/>
      <protection locked="0"/>
    </xf>
    <xf numFmtId="0" fontId="23" fillId="18" borderId="24" xfId="21" applyFont="1" applyFill="1" applyBorder="1" applyAlignment="1" applyProtection="1">
      <alignment horizontal="center" vertical="top"/>
      <protection locked="0"/>
    </xf>
    <xf numFmtId="0" fontId="23" fillId="18" borderId="44" xfId="21" applyFont="1" applyFill="1" applyBorder="1" applyAlignment="1" applyProtection="1">
      <alignment horizontal="center" vertical="center"/>
      <protection locked="0"/>
    </xf>
    <xf numFmtId="0" fontId="23" fillId="18" borderId="45" xfId="21" applyFont="1" applyFill="1" applyBorder="1" applyAlignment="1" applyProtection="1">
      <alignment horizontal="center" vertical="center"/>
      <protection locked="0"/>
    </xf>
    <xf numFmtId="0" fontId="23" fillId="18" borderId="46" xfId="21" applyFont="1" applyFill="1" applyBorder="1" applyAlignment="1" applyProtection="1">
      <alignment horizontal="center" vertical="center"/>
      <protection locked="0"/>
    </xf>
    <xf numFmtId="0" fontId="24" fillId="0" borderId="0" xfId="21" applyFont="1" applyBorder="1" applyAlignment="1" applyProtection="1">
      <alignment horizontal="center"/>
      <protection locked="0"/>
    </xf>
    <xf numFmtId="0" fontId="23" fillId="27" borderId="48" xfId="21" applyFont="1" applyFill="1" applyBorder="1" applyAlignment="1" applyProtection="1">
      <alignment horizontal="center"/>
      <protection locked="0"/>
    </xf>
    <xf numFmtId="0" fontId="23" fillId="27" borderId="76" xfId="21" applyFont="1" applyFill="1" applyBorder="1" applyAlignment="1" applyProtection="1">
      <alignment horizontal="center"/>
      <protection locked="0"/>
    </xf>
    <xf numFmtId="0" fontId="23" fillId="27" borderId="50" xfId="21" applyFont="1" applyFill="1" applyBorder="1" applyAlignment="1" applyProtection="1">
      <alignment horizontal="center"/>
      <protection locked="0"/>
    </xf>
    <xf numFmtId="0" fontId="23" fillId="27" borderId="26" xfId="21" applyFont="1" applyFill="1" applyBorder="1" applyAlignment="1" applyProtection="1">
      <alignment horizontal="left" vertical="center"/>
      <protection locked="0"/>
    </xf>
    <xf numFmtId="0" fontId="23" fillId="27" borderId="0" xfId="21" applyFont="1" applyFill="1" applyBorder="1" applyAlignment="1" applyProtection="1">
      <alignment horizontal="left" vertical="center"/>
      <protection locked="0"/>
    </xf>
    <xf numFmtId="0" fontId="20" fillId="18" borderId="22" xfId="21" applyFont="1" applyFill="1" applyBorder="1" applyAlignment="1" applyProtection="1">
      <alignment vertical="top" wrapText="1"/>
      <protection locked="0"/>
    </xf>
    <xf numFmtId="0" fontId="20" fillId="18" borderId="23" xfId="21" applyFont="1" applyFill="1" applyBorder="1" applyAlignment="1" applyProtection="1">
      <alignment vertical="top" wrapText="1"/>
      <protection locked="0"/>
    </xf>
    <xf numFmtId="0" fontId="22" fillId="0" borderId="0" xfId="21" applyFont="1" applyAlignment="1" applyProtection="1">
      <alignment horizontal="center" vertical="top"/>
      <protection locked="0"/>
    </xf>
    <xf numFmtId="0" fontId="20" fillId="0" borderId="0" xfId="21" applyFont="1" applyAlignment="1" applyProtection="1">
      <alignment horizontal="left" vertical="top"/>
      <protection locked="0"/>
    </xf>
    <xf numFmtId="49" fontId="18" fillId="0" borderId="0" xfId="22" applyNumberFormat="1" applyFont="1" applyBorder="1" applyAlignment="1" applyProtection="1">
      <alignment horizontal="left" vertical="top" wrapText="1"/>
      <protection locked="0"/>
    </xf>
    <xf numFmtId="0" fontId="23" fillId="27" borderId="48" xfId="21" applyFont="1" applyFill="1" applyBorder="1" applyAlignment="1" applyProtection="1">
      <alignment horizontal="center" wrapText="1"/>
      <protection locked="0"/>
    </xf>
    <xf numFmtId="0" fontId="23" fillId="27" borderId="50" xfId="21" applyFont="1" applyFill="1" applyBorder="1" applyAlignment="1" applyProtection="1">
      <alignment horizontal="center" wrapText="1"/>
      <protection locked="0"/>
    </xf>
    <xf numFmtId="0" fontId="23" fillId="27" borderId="37" xfId="21" applyFont="1" applyFill="1" applyBorder="1" applyAlignment="1" applyProtection="1">
      <alignment horizontal="center" wrapText="1"/>
      <protection locked="0"/>
    </xf>
    <xf numFmtId="0" fontId="23" fillId="27" borderId="39" xfId="21" applyFont="1" applyFill="1" applyBorder="1" applyAlignment="1" applyProtection="1">
      <alignment horizontal="center" wrapText="1"/>
      <protection locked="0"/>
    </xf>
    <xf numFmtId="166" fontId="19" fillId="27" borderId="37" xfId="22" applyNumberFormat="1" applyFont="1" applyFill="1" applyBorder="1" applyAlignment="1" applyProtection="1">
      <alignment horizontal="center"/>
      <protection locked="0"/>
    </xf>
    <xf numFmtId="166" fontId="19" fillId="27" borderId="38" xfId="22" applyNumberFormat="1" applyFont="1" applyFill="1" applyBorder="1" applyAlignment="1" applyProtection="1">
      <alignment horizontal="center"/>
      <protection locked="0"/>
    </xf>
    <xf numFmtId="166" fontId="19" fillId="27" borderId="39" xfId="22" applyNumberFormat="1" applyFont="1" applyFill="1" applyBorder="1" applyAlignment="1" applyProtection="1">
      <alignment horizontal="center"/>
      <protection locked="0"/>
    </xf>
    <xf numFmtId="0" fontId="21" fillId="0" borderId="0" xfId="20" applyFont="1" applyAlignment="1" applyProtection="1">
      <alignment horizontal="center"/>
      <protection locked="0"/>
    </xf>
  </cellXfs>
  <cellStyles count="425">
    <cellStyle name="Normal" xfId="0"/>
    <cellStyle name="Percent" xfId="15"/>
    <cellStyle name="Currency" xfId="16"/>
    <cellStyle name="Currency [0]" xfId="17"/>
    <cellStyle name="Comma" xfId="18"/>
    <cellStyle name="Comma [0]" xfId="19"/>
    <cellStyle name="Normal 2" xfId="20"/>
    <cellStyle name="Normal 5 2" xfId="21"/>
    <cellStyle name="Comma 3 2" xfId="22"/>
    <cellStyle name="Percent 3 2" xfId="23"/>
    <cellStyle name="Percent 10 2" xfId="24"/>
    <cellStyle name="Comma 2 2 2" xfId="25"/>
    <cellStyle name="$" xfId="26"/>
    <cellStyle name="$.00" xfId="27"/>
    <cellStyle name="$_9. Rev2Cost_GDPIPI" xfId="28"/>
    <cellStyle name="$_lists" xfId="29"/>
    <cellStyle name="$_lists_4. Current Monthly Fixed Charge" xfId="30"/>
    <cellStyle name="$_Sheet4" xfId="31"/>
    <cellStyle name="$M" xfId="32"/>
    <cellStyle name="$M.00" xfId="33"/>
    <cellStyle name="$M_9. Rev2Cost_GDPIPI" xfId="34"/>
    <cellStyle name="20% - Accent1 2" xfId="35"/>
    <cellStyle name="20% - Accent1 2 2" xfId="36"/>
    <cellStyle name="20% - Accent1 2 3" xfId="37"/>
    <cellStyle name="20% - Accent1 3" xfId="38"/>
    <cellStyle name="20% - Accent1 4" xfId="39"/>
    <cellStyle name="20% - Accent2 2" xfId="40"/>
    <cellStyle name="20% - Accent2 2 2" xfId="41"/>
    <cellStyle name="20% - Accent2 2 3" xfId="42"/>
    <cellStyle name="20% - Accent2 3" xfId="43"/>
    <cellStyle name="20% - Accent2 4" xfId="44"/>
    <cellStyle name="20% - Accent3 2" xfId="45"/>
    <cellStyle name="20% - Accent3 2 2" xfId="46"/>
    <cellStyle name="20% - Accent3 2 3" xfId="47"/>
    <cellStyle name="20% - Accent3 3" xfId="48"/>
    <cellStyle name="20% - Accent3 4" xfId="49"/>
    <cellStyle name="20% - Accent4 2" xfId="50"/>
    <cellStyle name="20% - Accent4 2 2" xfId="51"/>
    <cellStyle name="20% - Accent4 2 3" xfId="52"/>
    <cellStyle name="20% - Accent4 3" xfId="53"/>
    <cellStyle name="20% - Accent4 4" xfId="54"/>
    <cellStyle name="20% - Accent5 2" xfId="55"/>
    <cellStyle name="20% - Accent5 2 2" xfId="56"/>
    <cellStyle name="20% - Accent5 2 3" xfId="57"/>
    <cellStyle name="20% - Accent5 3" xfId="58"/>
    <cellStyle name="20% - Accent5 4" xfId="59"/>
    <cellStyle name="20% - Accent6 2" xfId="60"/>
    <cellStyle name="20% - Accent6 2 2" xfId="61"/>
    <cellStyle name="20% - Accent6 2 3" xfId="62"/>
    <cellStyle name="20% - Accent6 3" xfId="63"/>
    <cellStyle name="20% - Accent6 4" xfId="64"/>
    <cellStyle name="40% - Accent1 2" xfId="65"/>
    <cellStyle name="40% - Accent1 2 2" xfId="66"/>
    <cellStyle name="40% - Accent1 2 3" xfId="67"/>
    <cellStyle name="40% - Accent1 3" xfId="68"/>
    <cellStyle name="40% - Accent1 4" xfId="69"/>
    <cellStyle name="40% - Accent2 2" xfId="70"/>
    <cellStyle name="40% - Accent2 2 2" xfId="71"/>
    <cellStyle name="40% - Accent2 2 3" xfId="72"/>
    <cellStyle name="40% - Accent2 3" xfId="73"/>
    <cellStyle name="40% - Accent2 4" xfId="74"/>
    <cellStyle name="40% - Accent3 2" xfId="75"/>
    <cellStyle name="40% - Accent3 2 2" xfId="76"/>
    <cellStyle name="40% - Accent3 2 3" xfId="77"/>
    <cellStyle name="40% - Accent3 3" xfId="78"/>
    <cellStyle name="40% - Accent3 4" xfId="79"/>
    <cellStyle name="40% - Accent4 2" xfId="80"/>
    <cellStyle name="40% - Accent4 2 2" xfId="81"/>
    <cellStyle name="40% - Accent4 2 3" xfId="82"/>
    <cellStyle name="40% - Accent4 3" xfId="83"/>
    <cellStyle name="40% - Accent4 4" xfId="84"/>
    <cellStyle name="40% - Accent5 2" xfId="85"/>
    <cellStyle name="40% - Accent5 2 2" xfId="86"/>
    <cellStyle name="40% - Accent5 2 3" xfId="87"/>
    <cellStyle name="40% - Accent5 3" xfId="88"/>
    <cellStyle name="40% - Accent5 4" xfId="89"/>
    <cellStyle name="40% - Accent6 2" xfId="90"/>
    <cellStyle name="40% - Accent6 2 2" xfId="91"/>
    <cellStyle name="40% - Accent6 2 3" xfId="92"/>
    <cellStyle name="40% - Accent6 3" xfId="93"/>
    <cellStyle name="40% - Accent6 4" xfId="94"/>
    <cellStyle name="60% - Accent1 2" xfId="95"/>
    <cellStyle name="60% - Accent1 2 2" xfId="96"/>
    <cellStyle name="60% - Accent1 3" xfId="97"/>
    <cellStyle name="60% - Accent1 4" xfId="98"/>
    <cellStyle name="60% - Accent2 2" xfId="99"/>
    <cellStyle name="60% - Accent2 2 2" xfId="100"/>
    <cellStyle name="60% - Accent2 3" xfId="101"/>
    <cellStyle name="60% - Accent2 4" xfId="102"/>
    <cellStyle name="60% - Accent3 2" xfId="103"/>
    <cellStyle name="60% - Accent3 2 2" xfId="104"/>
    <cellStyle name="60% - Accent3 3" xfId="105"/>
    <cellStyle name="60% - Accent3 4" xfId="106"/>
    <cellStyle name="60% - Accent4 2" xfId="107"/>
    <cellStyle name="60% - Accent4 2 2" xfId="108"/>
    <cellStyle name="60% - Accent4 3" xfId="109"/>
    <cellStyle name="60% - Accent4 4" xfId="110"/>
    <cellStyle name="60% - Accent5 2" xfId="111"/>
    <cellStyle name="60% - Accent5 2 2" xfId="112"/>
    <cellStyle name="60% - Accent5 3" xfId="113"/>
    <cellStyle name="60% - Accent5 4" xfId="114"/>
    <cellStyle name="60% - Accent6 2" xfId="115"/>
    <cellStyle name="60% - Accent6 2 2" xfId="116"/>
    <cellStyle name="60% - Accent6 3" xfId="117"/>
    <cellStyle name="60% - Accent6 4" xfId="118"/>
    <cellStyle name="Accent1 2" xfId="119"/>
    <cellStyle name="Accent1 2 2" xfId="120"/>
    <cellStyle name="Accent1 3" xfId="121"/>
    <cellStyle name="Accent1 4" xfId="122"/>
    <cellStyle name="Accent2 2" xfId="123"/>
    <cellStyle name="Accent2 2 2" xfId="124"/>
    <cellStyle name="Accent2 3" xfId="125"/>
    <cellStyle name="Accent2 4" xfId="126"/>
    <cellStyle name="Accent3 2" xfId="127"/>
    <cellStyle name="Accent3 2 2" xfId="128"/>
    <cellStyle name="Accent3 3" xfId="129"/>
    <cellStyle name="Accent3 4" xfId="130"/>
    <cellStyle name="Accent4 2" xfId="131"/>
    <cellStyle name="Accent4 2 2" xfId="132"/>
    <cellStyle name="Accent4 3" xfId="133"/>
    <cellStyle name="Accent4 4" xfId="134"/>
    <cellStyle name="Accent5 2" xfId="135"/>
    <cellStyle name="Accent5 2 2" xfId="136"/>
    <cellStyle name="Accent5 3" xfId="137"/>
    <cellStyle name="Accent5 4" xfId="138"/>
    <cellStyle name="Accent6 2" xfId="139"/>
    <cellStyle name="Accent6 2 2" xfId="140"/>
    <cellStyle name="Accent6 3" xfId="141"/>
    <cellStyle name="Accent6 4" xfId="142"/>
    <cellStyle name="Bad 2" xfId="143"/>
    <cellStyle name="Bad 2 2" xfId="144"/>
    <cellStyle name="Bad 3" xfId="145"/>
    <cellStyle name="Bad 4" xfId="146"/>
    <cellStyle name="Calculation 2" xfId="147"/>
    <cellStyle name="Calculation 2 2" xfId="148"/>
    <cellStyle name="Calculation 2 2 10" xfId="149"/>
    <cellStyle name="Calculation 2 2 2" xfId="150"/>
    <cellStyle name="Calculation 2 2 3" xfId="151"/>
    <cellStyle name="Calculation 2 2 4" xfId="152"/>
    <cellStyle name="Calculation 2 2 5" xfId="153"/>
    <cellStyle name="Calculation 2 2 6" xfId="154"/>
    <cellStyle name="Calculation 2 2 7" xfId="155"/>
    <cellStyle name="Calculation 2 2 8" xfId="156"/>
    <cellStyle name="Calculation 2 2 9" xfId="157"/>
    <cellStyle name="Calculation 3" xfId="158"/>
    <cellStyle name="Calculation 3 10" xfId="159"/>
    <cellStyle name="Calculation 3 11" xfId="160"/>
    <cellStyle name="Calculation 3 2" xfId="161"/>
    <cellStyle name="Calculation 3 3" xfId="162"/>
    <cellStyle name="Calculation 3 4" xfId="163"/>
    <cellStyle name="Calculation 3 5" xfId="164"/>
    <cellStyle name="Calculation 3 6" xfId="165"/>
    <cellStyle name="Calculation 3 7" xfId="166"/>
    <cellStyle name="Calculation 3 8" xfId="167"/>
    <cellStyle name="Calculation 3 9" xfId="168"/>
    <cellStyle name="Calculation 4" xfId="169"/>
    <cellStyle name="Check Cell 2" xfId="170"/>
    <cellStyle name="Check Cell 2 2" xfId="171"/>
    <cellStyle name="Check Cell 3" xfId="172"/>
    <cellStyle name="Check Cell 4" xfId="173"/>
    <cellStyle name="Comma 2" xfId="174"/>
    <cellStyle name="Comma 2 2" xfId="175"/>
    <cellStyle name="Comma 2 3" xfId="176"/>
    <cellStyle name="Comma 2 3 2" xfId="177"/>
    <cellStyle name="Comma 2 3 3" xfId="178"/>
    <cellStyle name="Comma 2 4" xfId="179"/>
    <cellStyle name="Comma 2 5" xfId="180"/>
    <cellStyle name="Comma 2 6" xfId="181"/>
    <cellStyle name="Comma 3" xfId="182"/>
    <cellStyle name="Comma 3 2 2" xfId="183"/>
    <cellStyle name="Comma 3 3" xfId="184"/>
    <cellStyle name="Comma 3 4" xfId="185"/>
    <cellStyle name="Comma 4" xfId="186"/>
    <cellStyle name="Comma 4 2" xfId="187"/>
    <cellStyle name="Comma 4 3" xfId="188"/>
    <cellStyle name="Comma 4 4" xfId="189"/>
    <cellStyle name="Comma 5" xfId="190"/>
    <cellStyle name="Comma 5 2" xfId="191"/>
    <cellStyle name="Comma 5 3" xfId="192"/>
    <cellStyle name="Comma 6" xfId="193"/>
    <cellStyle name="Comma 7" xfId="194"/>
    <cellStyle name="Comma 8" xfId="195"/>
    <cellStyle name="Comma0" xfId="196"/>
    <cellStyle name="Currency 2" xfId="197"/>
    <cellStyle name="Currency 2 2" xfId="198"/>
    <cellStyle name="Currency 2 3" xfId="199"/>
    <cellStyle name="Currency 2 3 2" xfId="200"/>
    <cellStyle name="Currency 2 4" xfId="201"/>
    <cellStyle name="Currency 3" xfId="202"/>
    <cellStyle name="Currency 3 2" xfId="203"/>
    <cellStyle name="Currency 4" xfId="204"/>
    <cellStyle name="Currency 4 2" xfId="205"/>
    <cellStyle name="Currency 5" xfId="206"/>
    <cellStyle name="Currency0" xfId="207"/>
    <cellStyle name="Date" xfId="208"/>
    <cellStyle name="Explanatory Text 2" xfId="209"/>
    <cellStyle name="Explanatory Text 2 2" xfId="210"/>
    <cellStyle name="Explanatory Text 3" xfId="211"/>
    <cellStyle name="Explanatory Text 4" xfId="212"/>
    <cellStyle name="Fixed" xfId="213"/>
    <cellStyle name="Good 2" xfId="214"/>
    <cellStyle name="Good 2 2" xfId="215"/>
    <cellStyle name="Good 3" xfId="216"/>
    <cellStyle name="Good 4" xfId="217"/>
    <cellStyle name="Grey" xfId="218"/>
    <cellStyle name="Heading 1 2" xfId="219"/>
    <cellStyle name="Heading 1 2 2" xfId="220"/>
    <cellStyle name="Heading 1 2 3" xfId="221"/>
    <cellStyle name="Heading 1 3" xfId="222"/>
    <cellStyle name="Heading 1 4" xfId="223"/>
    <cellStyle name="Heading 2 2" xfId="224"/>
    <cellStyle name="Heading 2 2 2" xfId="225"/>
    <cellStyle name="Heading 2 2 3" xfId="226"/>
    <cellStyle name="Heading 2 3" xfId="227"/>
    <cellStyle name="Heading 2 4" xfId="228"/>
    <cellStyle name="Heading 3 2" xfId="229"/>
    <cellStyle name="Heading 3 2 2" xfId="230"/>
    <cellStyle name="Heading 3 3" xfId="231"/>
    <cellStyle name="Heading 3 4" xfId="232"/>
    <cellStyle name="Heading 4 2" xfId="233"/>
    <cellStyle name="Heading 4 2 2" xfId="234"/>
    <cellStyle name="Heading 4 3" xfId="235"/>
    <cellStyle name="Heading 4 4" xfId="236"/>
    <cellStyle name="Hyperlink 2" xfId="237"/>
    <cellStyle name="Hyperlink 3" xfId="238"/>
    <cellStyle name="Hyperlink 4" xfId="239"/>
    <cellStyle name="Input [yellow]" xfId="240"/>
    <cellStyle name="Input [yellow] 2" xfId="241"/>
    <cellStyle name="Input [yellow] 3" xfId="242"/>
    <cellStyle name="Input [yellow] 4" xfId="243"/>
    <cellStyle name="Input [yellow] 5" xfId="244"/>
    <cellStyle name="Input [yellow] 6" xfId="245"/>
    <cellStyle name="Input [yellow] 7" xfId="246"/>
    <cellStyle name="Input [yellow] 8" xfId="247"/>
    <cellStyle name="Input [yellow] 9" xfId="248"/>
    <cellStyle name="Input 10" xfId="249"/>
    <cellStyle name="Input 2" xfId="250"/>
    <cellStyle name="Input 2 2" xfId="251"/>
    <cellStyle name="Input 2 2 10" xfId="252"/>
    <cellStyle name="Input 2 2 2" xfId="253"/>
    <cellStyle name="Input 2 2 3" xfId="254"/>
    <cellStyle name="Input 2 2 4" xfId="255"/>
    <cellStyle name="Input 2 2 5" xfId="256"/>
    <cellStyle name="Input 2 2 6" xfId="257"/>
    <cellStyle name="Input 2 2 7" xfId="258"/>
    <cellStyle name="Input 2 2 8" xfId="259"/>
    <cellStyle name="Input 2 2 9" xfId="260"/>
    <cellStyle name="Input 3" xfId="261"/>
    <cellStyle name="Input 3 10" xfId="262"/>
    <cellStyle name="Input 3 11" xfId="263"/>
    <cellStyle name="Input 3 2" xfId="264"/>
    <cellStyle name="Input 3 3" xfId="265"/>
    <cellStyle name="Input 3 4" xfId="266"/>
    <cellStyle name="Input 3 5" xfId="267"/>
    <cellStyle name="Input 3 6" xfId="268"/>
    <cellStyle name="Input 3 7" xfId="269"/>
    <cellStyle name="Input 3 8" xfId="270"/>
    <cellStyle name="Input 3 9" xfId="271"/>
    <cellStyle name="Input 4" xfId="272"/>
    <cellStyle name="Input 5" xfId="273"/>
    <cellStyle name="Input 6" xfId="274"/>
    <cellStyle name="Input 7" xfId="275"/>
    <cellStyle name="Input 8" xfId="276"/>
    <cellStyle name="Input 9" xfId="277"/>
    <cellStyle name="Linked Cell 2" xfId="278"/>
    <cellStyle name="Linked Cell 2 2" xfId="279"/>
    <cellStyle name="Linked Cell 3" xfId="280"/>
    <cellStyle name="Linked Cell 4" xfId="281"/>
    <cellStyle name="M" xfId="282"/>
    <cellStyle name="M.00" xfId="283"/>
    <cellStyle name="M_9. Rev2Cost_GDPIPI" xfId="284"/>
    <cellStyle name="M_lists" xfId="285"/>
    <cellStyle name="M_lists_4. Current Monthly Fixed Charge" xfId="286"/>
    <cellStyle name="M_Sheet4" xfId="287"/>
    <cellStyle name="Neutral 2" xfId="288"/>
    <cellStyle name="Neutral 2 2" xfId="289"/>
    <cellStyle name="Neutral 3" xfId="290"/>
    <cellStyle name="Neutral 4" xfId="291"/>
    <cellStyle name="Normal - Style1" xfId="292"/>
    <cellStyle name="Normal 10" xfId="293"/>
    <cellStyle name="Normal 11" xfId="294"/>
    <cellStyle name="Normal 11 2" xfId="295"/>
    <cellStyle name="Normal 12" xfId="296"/>
    <cellStyle name="Normal 12 2" xfId="297"/>
    <cellStyle name="Normal 13" xfId="298"/>
    <cellStyle name="Normal 14" xfId="299"/>
    <cellStyle name="Normal 15" xfId="300"/>
    <cellStyle name="Normal 16" xfId="301"/>
    <cellStyle name="Normal 17" xfId="302"/>
    <cellStyle name="Normal 18" xfId="303"/>
    <cellStyle name="Normal 19" xfId="304"/>
    <cellStyle name="Normal 20" xfId="305"/>
    <cellStyle name="Normal 21" xfId="306"/>
    <cellStyle name="Normal 22" xfId="307"/>
    <cellStyle name="Normal 23" xfId="308"/>
    <cellStyle name="Normal 24" xfId="309"/>
    <cellStyle name="Normal 3" xfId="310"/>
    <cellStyle name="Normal 3 2" xfId="311"/>
    <cellStyle name="Normal 3 3" xfId="312"/>
    <cellStyle name="Normal 4" xfId="313"/>
    <cellStyle name="Normal 4 2" xfId="314"/>
    <cellStyle name="Normal 4 3" xfId="315"/>
    <cellStyle name="Normal 5" xfId="316"/>
    <cellStyle name="Normal 5 2 2" xfId="317"/>
    <cellStyle name="Normal 5 3" xfId="318"/>
    <cellStyle name="Normal 5 4" xfId="319"/>
    <cellStyle name="Normal 6" xfId="320"/>
    <cellStyle name="Normal 6 2" xfId="321"/>
    <cellStyle name="Normal 7" xfId="322"/>
    <cellStyle name="Normal 7 2" xfId="323"/>
    <cellStyle name="Normal 8" xfId="324"/>
    <cellStyle name="Normal 8 2" xfId="325"/>
    <cellStyle name="Normal 9" xfId="326"/>
    <cellStyle name="Normal 9 2" xfId="327"/>
    <cellStyle name="Note 2" xfId="328"/>
    <cellStyle name="Note 2 2" xfId="329"/>
    <cellStyle name="Note 2 2 10" xfId="330"/>
    <cellStyle name="Note 2 2 2" xfId="331"/>
    <cellStyle name="Note 2 2 3" xfId="332"/>
    <cellStyle name="Note 2 2 4" xfId="333"/>
    <cellStyle name="Note 2 2 5" xfId="334"/>
    <cellStyle name="Note 2 2 6" xfId="335"/>
    <cellStyle name="Note 2 2 7" xfId="336"/>
    <cellStyle name="Note 2 2 8" xfId="337"/>
    <cellStyle name="Note 2 2 9" xfId="338"/>
    <cellStyle name="Note 2 3" xfId="339"/>
    <cellStyle name="Note 3" xfId="340"/>
    <cellStyle name="Note 3 10" xfId="341"/>
    <cellStyle name="Note 3 11" xfId="342"/>
    <cellStyle name="Note 3 2" xfId="343"/>
    <cellStyle name="Note 3 3" xfId="344"/>
    <cellStyle name="Note 3 4" xfId="345"/>
    <cellStyle name="Note 3 5" xfId="346"/>
    <cellStyle name="Note 3 6" xfId="347"/>
    <cellStyle name="Note 3 7" xfId="348"/>
    <cellStyle name="Note 3 8" xfId="349"/>
    <cellStyle name="Note 3 9" xfId="350"/>
    <cellStyle name="Note 4" xfId="351"/>
    <cellStyle name="Output 2" xfId="352"/>
    <cellStyle name="Output 2 2" xfId="353"/>
    <cellStyle name="Output 2 2 10" xfId="354"/>
    <cellStyle name="Output 2 2 2" xfId="355"/>
    <cellStyle name="Output 2 2 3" xfId="356"/>
    <cellStyle name="Output 2 2 4" xfId="357"/>
    <cellStyle name="Output 2 2 5" xfId="358"/>
    <cellStyle name="Output 2 2 6" xfId="359"/>
    <cellStyle name="Output 2 2 7" xfId="360"/>
    <cellStyle name="Output 2 2 8" xfId="361"/>
    <cellStyle name="Output 2 2 9" xfId="362"/>
    <cellStyle name="Output 3" xfId="363"/>
    <cellStyle name="Output 3 10" xfId="364"/>
    <cellStyle name="Output 3 11" xfId="365"/>
    <cellStyle name="Output 3 2" xfId="366"/>
    <cellStyle name="Output 3 3" xfId="367"/>
    <cellStyle name="Output 3 4" xfId="368"/>
    <cellStyle name="Output 3 5" xfId="369"/>
    <cellStyle name="Output 3 6" xfId="370"/>
    <cellStyle name="Output 3 7" xfId="371"/>
    <cellStyle name="Output 3 8" xfId="372"/>
    <cellStyle name="Output 3 9" xfId="373"/>
    <cellStyle name="Output 4" xfId="374"/>
    <cellStyle name="Percent [2]" xfId="375"/>
    <cellStyle name="Percent 10" xfId="376"/>
    <cellStyle name="Percent 11" xfId="377"/>
    <cellStyle name="Percent 12" xfId="378"/>
    <cellStyle name="Percent 13" xfId="379"/>
    <cellStyle name="Percent 14" xfId="380"/>
    <cellStyle name="Percent 15" xfId="381"/>
    <cellStyle name="Percent 16" xfId="382"/>
    <cellStyle name="Percent 17" xfId="383"/>
    <cellStyle name="Percent 18" xfId="384"/>
    <cellStyle name="Percent 19" xfId="385"/>
    <cellStyle name="Percent 2" xfId="386"/>
    <cellStyle name="Percent 2 2" xfId="387"/>
    <cellStyle name="Percent 2 3" xfId="388"/>
    <cellStyle name="Percent 2 4" xfId="389"/>
    <cellStyle name="Percent 3" xfId="390"/>
    <cellStyle name="Percent 3 2 2" xfId="391"/>
    <cellStyle name="Percent 3 3" xfId="392"/>
    <cellStyle name="Percent 3 4" xfId="393"/>
    <cellStyle name="Percent 4" xfId="394"/>
    <cellStyle name="Percent 4 2" xfId="395"/>
    <cellStyle name="Percent 4 3" xfId="396"/>
    <cellStyle name="Percent 5" xfId="397"/>
    <cellStyle name="Percent 5 2" xfId="398"/>
    <cellStyle name="Percent 6" xfId="399"/>
    <cellStyle name="Percent 6 2" xfId="400"/>
    <cellStyle name="Percent 7" xfId="401"/>
    <cellStyle name="Percent 7 2" xfId="402"/>
    <cellStyle name="Percent 8" xfId="403"/>
    <cellStyle name="Percent 8 2" xfId="404"/>
    <cellStyle name="Percent 9" xfId="405"/>
    <cellStyle name="Percent 9 2" xfId="406"/>
    <cellStyle name="Title 2" xfId="407"/>
    <cellStyle name="Title 2 2" xfId="408"/>
    <cellStyle name="Title 3" xfId="409"/>
    <cellStyle name="Title 4" xfId="410"/>
    <cellStyle name="Total 2" xfId="411"/>
    <cellStyle name="Total 2 2" xfId="412"/>
    <cellStyle name="Total 2 2 10" xfId="413"/>
    <cellStyle name="Total 2 2 2" xfId="414"/>
    <cellStyle name="Total 2 2 3" xfId="415"/>
    <cellStyle name="Total 2 2 4" xfId="416"/>
    <cellStyle name="Total 2 2 5" xfId="417"/>
    <cellStyle name="Total 2 2 6" xfId="418"/>
    <cellStyle name="Total 2 2 7" xfId="419"/>
    <cellStyle name="Total 2 2 8" xfId="420"/>
    <cellStyle name="Total 2 2 9" xfId="421"/>
    <cellStyle name="Total 2 3" xfId="422"/>
    <cellStyle name="Total 3" xfId="423"/>
    <cellStyle name="Total 3 10" xfId="424"/>
    <cellStyle name="Total 3 11" xfId="425"/>
    <cellStyle name="Total 3 2" xfId="426"/>
    <cellStyle name="Total 3 3" xfId="427"/>
    <cellStyle name="Total 3 4" xfId="428"/>
    <cellStyle name="Total 3 5" xfId="429"/>
    <cellStyle name="Total 3 6" xfId="430"/>
    <cellStyle name="Total 3 7" xfId="431"/>
    <cellStyle name="Total 3 8" xfId="432"/>
    <cellStyle name="Total 3 9" xfId="433"/>
    <cellStyle name="Total 4" xfId="434"/>
    <cellStyle name="Warning Text 2" xfId="435"/>
    <cellStyle name="Warning Text 2 2" xfId="436"/>
    <cellStyle name="Warning Text 3" xfId="437"/>
    <cellStyle name="Warning Text 4" xfId="438"/>
  </cellStyles>
  <dxfs count="1">
    <dxf>
      <font>
        <color rgb="FFFF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externalLink" Target="externalLinks/externalLink1.xml" /><Relationship Id="rId3" Type="http://schemas.openxmlformats.org/officeDocument/2006/relationships/styles" Target="styles.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OEB\2016%20COS\3.%20%20Application%20Submitted\Revised%20Documents%20filed%2020151002\Halton_2016_Chapter2_Appendices_revised%20for%20bill%20impactsV2_20151002.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LDC Info"/>
      <sheetName val="HHHI Appendix Summary"/>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16">
          <cell r="E16" t="str">
            <v>EB-2015-0074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31"/>
  <sheetViews>
    <sheetView tabSelected="1" zoomScale="80" zoomScaleNormal="80" workbookViewId="0" topLeftCell="A6">
      <selection pane="topLeft" activeCell="A1" sqref="A1"/>
    </sheetView>
  </sheetViews>
  <sheetFormatPr defaultColWidth="9.14285714285714" defaultRowHeight="15"/>
  <cols>
    <col min="1" max="1" width="30.8571428571429" style="4" customWidth="1"/>
    <col min="2" max="8" width="15.1428571428571" style="4" customWidth="1"/>
    <col min="9" max="9" width="12.4285714285714" style="4" customWidth="1"/>
    <col min="10" max="12" width="9.14285714285714" style="4" hidden="1" customWidth="1"/>
    <col min="13" max="14" width="9.14285714285714" style="4" hidden="1" customWidth="1"/>
    <col min="15" max="16384" width="9.14285714285714" style="4"/>
  </cols>
  <sheetData>
    <row r="1" spans="7:10" s="1" customFormat="1" ht="15">
      <c r="G1" s="2" t="s">
        <v>0</v>
      </c>
      <c r="H1" s="3" t="str">
        <f>EBNUMBER</f>
        <v>EB-2015-0074</v>
      </c>
      <c r="I1" s="4"/>
      <c r="J1" s="3"/>
    </row>
    <row r="2" spans="7:10" s="1" customFormat="1" ht="15">
      <c r="G2" s="2" t="s">
        <v>1</v>
      </c>
      <c r="H2" s="5"/>
      <c r="I2" s="4"/>
      <c r="J2" s="6"/>
    </row>
    <row r="3" spans="7:10" s="1" customFormat="1" ht="15">
      <c r="G3" s="2" t="s">
        <v>2</v>
      </c>
      <c r="H3" s="5"/>
      <c r="I3" s="4"/>
      <c r="J3" s="6"/>
    </row>
    <row r="4" spans="7:10" s="1" customFormat="1" ht="15">
      <c r="G4" s="2" t="s">
        <v>3</v>
      </c>
      <c r="H4" s="5"/>
      <c r="I4" s="4"/>
      <c r="J4" s="6"/>
    </row>
    <row r="5" spans="7:10" s="1" customFormat="1" ht="15">
      <c r="G5" s="2" t="s">
        <v>4</v>
      </c>
      <c r="H5" s="7"/>
      <c r="I5" s="4"/>
      <c r="J5" s="8"/>
    </row>
    <row r="6" spans="7:10" s="1" customFormat="1" ht="3" customHeight="1">
      <c r="G6" s="2"/>
      <c r="H6" s="3"/>
      <c r="I6" s="4"/>
      <c r="J6" s="8"/>
    </row>
    <row r="7" spans="7:10" s="1" customFormat="1" ht="15">
      <c r="G7" s="2" t="s">
        <v>5</v>
      </c>
      <c r="H7" s="7"/>
      <c r="I7" s="4"/>
      <c r="J7" s="8"/>
    </row>
    <row r="8" s="1" customFormat="1" ht="15">
      <c r="G8" s="9"/>
    </row>
    <row r="9" spans="1:8" s="1" customFormat="1" ht="15.75">
      <c r="A9" s="213" t="s">
        <v>6</v>
      </c>
      <c r="B9" s="213"/>
      <c r="C9" s="213"/>
      <c r="D9" s="213"/>
      <c r="E9" s="213"/>
      <c r="F9" s="213"/>
      <c r="G9" s="213"/>
      <c r="H9" s="213"/>
    </row>
    <row r="10" spans="1:8" s="1" customFormat="1" ht="15.75">
      <c r="A10" s="213" t="s">
        <v>7</v>
      </c>
      <c r="B10" s="213"/>
      <c r="C10" s="213"/>
      <c r="D10" s="213"/>
      <c r="E10" s="213"/>
      <c r="F10" s="213"/>
      <c r="G10" s="213"/>
      <c r="H10" s="213"/>
    </row>
    <row r="12" spans="1:8" ht="46.5" customHeight="1">
      <c r="A12" s="176" t="s">
        <v>8</v>
      </c>
      <c r="B12" s="176"/>
      <c r="C12" s="176"/>
      <c r="D12" s="176"/>
      <c r="E12" s="176"/>
      <c r="F12" s="176"/>
      <c r="G12" s="176"/>
      <c r="H12" s="176"/>
    </row>
    <row r="13" ht="4.5" customHeight="1"/>
    <row r="14" spans="1:8" ht="77.25" customHeight="1">
      <c r="A14" s="176" t="s">
        <v>9</v>
      </c>
      <c r="B14" s="176"/>
      <c r="C14" s="176"/>
      <c r="D14" s="176"/>
      <c r="E14" s="176"/>
      <c r="F14" s="176"/>
      <c r="G14" s="176"/>
      <c r="H14" s="176"/>
    </row>
    <row r="15" ht="7.5" customHeight="1"/>
    <row r="16" spans="1:8" ht="75" customHeight="1">
      <c r="A16" s="176" t="s">
        <v>10</v>
      </c>
      <c r="B16" s="176"/>
      <c r="C16" s="176"/>
      <c r="D16" s="176"/>
      <c r="E16" s="176"/>
      <c r="F16" s="176"/>
      <c r="G16" s="176"/>
      <c r="H16" s="176"/>
    </row>
    <row r="17" ht="9" customHeight="1"/>
    <row r="18" spans="1:8" ht="63.75" customHeight="1">
      <c r="A18" s="176" t="s">
        <v>11</v>
      </c>
      <c r="B18" s="176"/>
      <c r="C18" s="176"/>
      <c r="D18" s="176"/>
      <c r="E18" s="176"/>
      <c r="F18" s="176"/>
      <c r="G18" s="176"/>
      <c r="H18" s="176"/>
    </row>
    <row r="20" spans="1:8" ht="15.75">
      <c r="A20" s="203" t="s">
        <v>12</v>
      </c>
      <c r="B20" s="203"/>
      <c r="C20" s="203"/>
      <c r="D20" s="203"/>
      <c r="E20" s="203"/>
      <c r="F20" s="203"/>
      <c r="G20" s="203"/>
      <c r="H20" s="203"/>
    </row>
    <row r="21" ht="6" customHeight="1"/>
    <row r="22" spans="1:8" ht="18" customHeight="1">
      <c r="A22" s="204" t="s">
        <v>13</v>
      </c>
      <c r="B22" s="204"/>
      <c r="C22" s="204"/>
      <c r="D22" s="204"/>
      <c r="E22" s="204"/>
      <c r="F22" s="204"/>
      <c r="G22" s="204"/>
      <c r="H22" s="204"/>
    </row>
    <row r="23" ht="9.75" customHeight="1"/>
    <row r="24" spans="1:8" ht="34.5" customHeight="1">
      <c r="A24" s="205" t="s">
        <v>14</v>
      </c>
      <c r="B24" s="205"/>
      <c r="C24" s="205"/>
      <c r="D24" s="205"/>
      <c r="E24" s="205"/>
      <c r="F24" s="205"/>
      <c r="G24" s="205"/>
      <c r="H24" s="205"/>
    </row>
    <row r="25" ht="6" customHeight="1"/>
    <row r="26" spans="1:8" ht="28.5" customHeight="1">
      <c r="A26" s="205" t="s">
        <v>15</v>
      </c>
      <c r="B26" s="205"/>
      <c r="C26" s="205"/>
      <c r="D26" s="205"/>
      <c r="E26" s="205"/>
      <c r="F26" s="205"/>
      <c r="G26" s="205"/>
      <c r="H26" s="205"/>
    </row>
    <row r="27" spans="1:6" ht="9" customHeight="1">
      <c r="A27" s="10"/>
      <c r="B27" s="11"/>
      <c r="C27" s="11"/>
      <c r="D27" s="11"/>
      <c r="E27" s="11"/>
      <c r="F27" s="11"/>
    </row>
    <row r="28" spans="1:8" ht="45.75" customHeight="1">
      <c r="A28" s="205" t="s">
        <v>16</v>
      </c>
      <c r="B28" s="205"/>
      <c r="C28" s="205"/>
      <c r="D28" s="205"/>
      <c r="E28" s="205"/>
      <c r="F28" s="205"/>
      <c r="G28" s="205"/>
      <c r="H28" s="205"/>
    </row>
    <row r="29" spans="1:6" ht="4.5" customHeight="1">
      <c r="A29" s="10"/>
      <c r="B29" s="11"/>
      <c r="C29" s="11"/>
      <c r="D29" s="11"/>
      <c r="E29" s="11"/>
      <c r="F29" s="11"/>
    </row>
    <row r="30" spans="1:8" ht="60.75" customHeight="1">
      <c r="A30" s="205" t="s">
        <v>17</v>
      </c>
      <c r="B30" s="205"/>
      <c r="C30" s="205"/>
      <c r="D30" s="205"/>
      <c r="E30" s="205"/>
      <c r="F30" s="205"/>
      <c r="G30" s="205"/>
      <c r="H30" s="205"/>
    </row>
    <row r="31" spans="1:8" ht="4.5" customHeight="1">
      <c r="A31" s="205"/>
      <c r="B31" s="205"/>
      <c r="C31" s="205"/>
      <c r="D31" s="205"/>
      <c r="E31" s="205"/>
      <c r="F31" s="205"/>
      <c r="G31" s="205"/>
      <c r="H31" s="205"/>
    </row>
    <row r="32" spans="1:6" ht="3.75" customHeight="1" thickBot="1">
      <c r="A32" s="10"/>
      <c r="B32" s="11"/>
      <c r="C32" s="11"/>
      <c r="D32" s="11"/>
      <c r="E32" s="11"/>
      <c r="F32" s="11"/>
    </row>
    <row r="33" spans="1:8" ht="15">
      <c r="A33" s="196" t="s">
        <v>18</v>
      </c>
      <c r="B33" s="197"/>
      <c r="C33" s="197"/>
      <c r="D33" s="197"/>
      <c r="E33" s="197"/>
      <c r="F33" s="198"/>
      <c r="G33" s="206" t="s">
        <v>19</v>
      </c>
      <c r="H33" s="207"/>
    </row>
    <row r="34" spans="1:8" ht="15">
      <c r="A34" s="210">
        <v>22480000</v>
      </c>
      <c r="B34" s="211"/>
      <c r="C34" s="211"/>
      <c r="D34" s="211"/>
      <c r="E34" s="211"/>
      <c r="F34" s="212"/>
      <c r="G34" s="208"/>
      <c r="H34" s="209"/>
    </row>
    <row r="35" spans="1:14" ht="15.75" thickBot="1">
      <c r="A35" s="12"/>
      <c r="B35" s="13">
        <v>2011</v>
      </c>
      <c r="C35" s="13">
        <v>2012</v>
      </c>
      <c r="D35" s="13">
        <v>2013</v>
      </c>
      <c r="E35" s="13">
        <v>2014</v>
      </c>
      <c r="F35" s="14" t="s">
        <v>20</v>
      </c>
      <c r="G35" s="15">
        <v>2015</v>
      </c>
      <c r="H35" s="16">
        <v>2016</v>
      </c>
      <c r="K35" s="4">
        <f>B35</f>
        <v>2011</v>
      </c>
      <c r="L35" s="4">
        <f>C35</f>
        <v>2012</v>
      </c>
      <c r="M35" s="4">
        <f>D35</f>
        <v>2013</v>
      </c>
      <c r="N35" s="4">
        <f>E35</f>
        <v>2014</v>
      </c>
    </row>
    <row r="36" spans="1:14" ht="15">
      <c r="A36" s="17" t="s">
        <v>21</v>
      </c>
      <c r="B36" s="18">
        <v>0.091309845076240251</v>
      </c>
      <c r="C36" s="19">
        <v>0.091236335435408489</v>
      </c>
      <c r="D36" s="19">
        <v>0.091191470525673377</v>
      </c>
      <c r="E36" s="20">
        <v>0.090082926312591086</v>
      </c>
      <c r="F36" s="21">
        <f>SUM(B36:E36)</f>
        <v>0.36382057734991319</v>
      </c>
      <c r="G36" s="17"/>
      <c r="H36" s="22"/>
      <c r="J36" s="4" t="str">
        <f>A36</f>
        <v>2011 CDM Programs</v>
      </c>
      <c r="K36" s="23">
        <f>50%</f>
        <v>0.50</v>
      </c>
      <c r="L36" s="24">
        <v>1</v>
      </c>
      <c r="M36" s="25">
        <v>1</v>
      </c>
      <c r="N36" s="25">
        <v>1</v>
      </c>
    </row>
    <row r="37" spans="1:14" ht="15">
      <c r="A37" s="17" t="s">
        <v>22</v>
      </c>
      <c r="B37" s="19"/>
      <c r="C37" s="19">
        <v>0.10602990377501446</v>
      </c>
      <c r="D37" s="19">
        <v>0.10602990377501446</v>
      </c>
      <c r="E37" s="20">
        <v>0.10602990377501446</v>
      </c>
      <c r="F37" s="21">
        <f t="shared" si="0" ref="F37:F39">SUM(B37:E37)</f>
        <v>0.31808971132504338</v>
      </c>
      <c r="G37" s="17"/>
      <c r="H37" s="22"/>
      <c r="J37" s="4" t="str">
        <f>A37</f>
        <v>2012 CDM Programs</v>
      </c>
      <c r="L37" s="24">
        <v>0.50</v>
      </c>
      <c r="M37" s="25">
        <v>1</v>
      </c>
      <c r="N37" s="25">
        <v>1</v>
      </c>
    </row>
    <row r="38" spans="1:14" ht="15">
      <c r="A38" s="17" t="s">
        <v>23</v>
      </c>
      <c r="B38" s="19"/>
      <c r="C38" s="19"/>
      <c r="D38" s="26">
        <v>0.10602990377501449</v>
      </c>
      <c r="E38" s="20">
        <v>0.10602990377501449</v>
      </c>
      <c r="F38" s="21">
        <f t="shared" si="0"/>
        <v>0.21205980755002898</v>
      </c>
      <c r="G38" s="17"/>
      <c r="H38" s="22"/>
      <c r="J38" s="4" t="str">
        <f>A38</f>
        <v>2013 CDM Programs</v>
      </c>
      <c r="M38" s="25">
        <v>0.50</v>
      </c>
      <c r="N38" s="25">
        <v>1</v>
      </c>
    </row>
    <row r="39" spans="1:14" ht="15.75" thickBot="1">
      <c r="A39" s="27" t="s">
        <v>24</v>
      </c>
      <c r="B39" s="28"/>
      <c r="C39" s="28"/>
      <c r="D39" s="28"/>
      <c r="E39" s="29">
        <v>0.10602990377501449</v>
      </c>
      <c r="F39" s="30">
        <f t="shared" si="0"/>
        <v>0.10602990377501449</v>
      </c>
      <c r="G39" s="17"/>
      <c r="H39" s="22"/>
      <c r="J39" s="4" t="str">
        <f>A39</f>
        <v>2014 CDM Programs</v>
      </c>
      <c r="N39" s="25">
        <v>0.50</v>
      </c>
    </row>
    <row r="40" spans="1:8" ht="15.75" thickTop="1">
      <c r="A40" s="31" t="s">
        <v>25</v>
      </c>
      <c r="B40" s="32">
        <f>SUM(B36:B39)</f>
        <v>0.091309845076240251</v>
      </c>
      <c r="C40" s="32">
        <f t="shared" si="1" ref="C40:E40">SUM(C36:C39)</f>
        <v>0.19726623921042297</v>
      </c>
      <c r="D40" s="32">
        <f t="shared" si="1"/>
        <v>0.30325127807570235</v>
      </c>
      <c r="E40" s="33">
        <f t="shared" si="1"/>
        <v>0.40817263763763451</v>
      </c>
      <c r="F40" s="34">
        <f>SUM(B40:E40)</f>
        <v>1</v>
      </c>
      <c r="G40" s="17"/>
      <c r="H40" s="22"/>
    </row>
    <row r="41" spans="1:8" ht="15">
      <c r="A41" s="192" t="s">
        <v>26</v>
      </c>
      <c r="B41" s="193"/>
      <c r="C41" s="193"/>
      <c r="D41" s="193"/>
      <c r="E41" s="193"/>
      <c r="F41" s="194"/>
      <c r="G41" s="17"/>
      <c r="H41" s="22"/>
    </row>
    <row r="42" spans="1:8" ht="15">
      <c r="A42" s="17" t="s">
        <v>21</v>
      </c>
      <c r="B42" s="35">
        <v>2283375</v>
      </c>
      <c r="C42" s="35">
        <v>1893374</v>
      </c>
      <c r="D42" s="35">
        <v>1893374</v>
      </c>
      <c r="E42" s="36">
        <v>1883227</v>
      </c>
      <c r="F42" s="37">
        <f>SUM(B42:E42)</f>
        <v>7953350</v>
      </c>
      <c r="G42" s="17"/>
      <c r="H42" s="22"/>
    </row>
    <row r="43" spans="1:8" ht="15">
      <c r="A43" s="17" t="s">
        <v>22</v>
      </c>
      <c r="B43" s="38"/>
      <c r="C43" s="39">
        <v>2501282</v>
      </c>
      <c r="D43" s="39">
        <v>2111282</v>
      </c>
      <c r="E43" s="40">
        <v>2111282</v>
      </c>
      <c r="F43" s="37">
        <f t="shared" si="2" ref="F43:F45">SUM(B43:E43)</f>
        <v>6723846</v>
      </c>
      <c r="G43" s="17"/>
      <c r="H43" s="22"/>
    </row>
    <row r="44" spans="1:8" ht="15">
      <c r="A44" s="17" t="s">
        <v>23</v>
      </c>
      <c r="B44" s="38"/>
      <c r="C44" s="38"/>
      <c r="D44" s="39">
        <v>2725011</v>
      </c>
      <c r="E44" s="40">
        <v>1299890</v>
      </c>
      <c r="F44" s="37">
        <f t="shared" si="2"/>
        <v>4024901</v>
      </c>
      <c r="G44" s="17"/>
      <c r="H44" s="22"/>
    </row>
    <row r="45" spans="1:8" ht="15.75" thickBot="1">
      <c r="A45" s="27" t="s">
        <v>24</v>
      </c>
      <c r="B45" s="41"/>
      <c r="C45" s="41"/>
      <c r="D45" s="41"/>
      <c r="E45" s="42">
        <v>4588308</v>
      </c>
      <c r="F45" s="43">
        <f t="shared" si="2"/>
        <v>4588308</v>
      </c>
      <c r="G45" s="44">
        <f>E46</f>
        <v>9882707</v>
      </c>
      <c r="H45" s="45">
        <f>E46</f>
        <v>9882707</v>
      </c>
    </row>
    <row r="46" spans="1:8" ht="16.5" thickTop="1" thickBot="1">
      <c r="A46" s="46" t="s">
        <v>25</v>
      </c>
      <c r="B46" s="47">
        <f>SUM(B42:B45)</f>
        <v>2283375</v>
      </c>
      <c r="C46" s="47">
        <f t="shared" si="3" ref="C46:E46">SUM(C42:C45)</f>
        <v>4394656</v>
      </c>
      <c r="D46" s="47">
        <f t="shared" si="3"/>
        <v>6729667</v>
      </c>
      <c r="E46" s="48">
        <f t="shared" si="3"/>
        <v>9882707</v>
      </c>
      <c r="F46" s="49">
        <f>SUM(F42:F45)</f>
        <v>23290405</v>
      </c>
      <c r="G46" s="50"/>
      <c r="H46" s="51"/>
    </row>
    <row r="47" spans="1:8" ht="4.5" customHeight="1">
      <c r="A47" s="52"/>
      <c r="B47" s="53"/>
      <c r="C47" s="53"/>
      <c r="D47" s="53"/>
      <c r="E47" s="53"/>
      <c r="F47" s="53"/>
      <c r="G47" s="54"/>
      <c r="H47" s="54"/>
    </row>
    <row r="48" spans="1:6" ht="9" customHeight="1">
      <c r="A48" s="52"/>
      <c r="B48" s="55"/>
      <c r="C48" s="55"/>
      <c r="D48" s="55"/>
      <c r="E48" s="55"/>
      <c r="F48" s="55"/>
    </row>
    <row r="49" spans="1:8" ht="15.75">
      <c r="A49" s="203" t="s">
        <v>27</v>
      </c>
      <c r="B49" s="203"/>
      <c r="C49" s="203"/>
      <c r="D49" s="203"/>
      <c r="E49" s="203"/>
      <c r="F49" s="203"/>
      <c r="G49" s="203"/>
      <c r="H49" s="203"/>
    </row>
    <row r="50" spans="1:6" ht="5.25" customHeight="1">
      <c r="A50" s="52"/>
      <c r="B50" s="55"/>
      <c r="C50" s="55"/>
      <c r="D50" s="55"/>
      <c r="E50" s="55"/>
      <c r="F50" s="55"/>
    </row>
    <row r="51" spans="1:8" ht="96" customHeight="1">
      <c r="A51" s="173" t="s">
        <v>28</v>
      </c>
      <c r="B51" s="173"/>
      <c r="C51" s="173"/>
      <c r="D51" s="173"/>
      <c r="E51" s="173"/>
      <c r="F51" s="173"/>
      <c r="G51" s="173"/>
      <c r="H51" s="173"/>
    </row>
    <row r="52" spans="1:6" ht="6.75" customHeight="1" thickBot="1">
      <c r="A52" s="52"/>
      <c r="B52" s="55"/>
      <c r="C52" s="55"/>
      <c r="D52" s="55"/>
      <c r="E52" s="55"/>
      <c r="F52" s="55"/>
    </row>
    <row r="53" spans="1:8" ht="15">
      <c r="A53" s="183" t="s">
        <v>29</v>
      </c>
      <c r="B53" s="184"/>
      <c r="C53" s="184"/>
      <c r="D53" s="184"/>
      <c r="E53" s="184"/>
      <c r="F53" s="184"/>
      <c r="G53" s="184"/>
      <c r="H53" s="185"/>
    </row>
    <row r="54" spans="1:8" ht="15">
      <c r="A54" s="186">
        <v>30940000</v>
      </c>
      <c r="B54" s="187"/>
      <c r="C54" s="187"/>
      <c r="D54" s="187"/>
      <c r="E54" s="187"/>
      <c r="F54" s="187"/>
      <c r="G54" s="187"/>
      <c r="H54" s="188"/>
    </row>
    <row r="55" spans="1:8" ht="15">
      <c r="A55" s="56"/>
      <c r="B55" s="57">
        <v>2015</v>
      </c>
      <c r="C55" s="57">
        <v>2016</v>
      </c>
      <c r="D55" s="57">
        <v>2017</v>
      </c>
      <c r="E55" s="57">
        <v>2018</v>
      </c>
      <c r="F55" s="57">
        <v>2019</v>
      </c>
      <c r="G55" s="57">
        <v>2020</v>
      </c>
      <c r="H55" s="58" t="s">
        <v>20</v>
      </c>
    </row>
    <row r="56" spans="1:8" ht="15.75" thickBot="1">
      <c r="A56" s="189" t="s">
        <v>30</v>
      </c>
      <c r="B56" s="190"/>
      <c r="C56" s="190"/>
      <c r="D56" s="190"/>
      <c r="E56" s="190"/>
      <c r="F56" s="190"/>
      <c r="G56" s="190"/>
      <c r="H56" s="191"/>
    </row>
    <row r="57" spans="1:8" ht="15">
      <c r="A57" s="17" t="s">
        <v>31</v>
      </c>
      <c r="B57" s="59">
        <v>0.047619036845507431</v>
      </c>
      <c r="C57" s="60">
        <v>0.047600000000000003</v>
      </c>
      <c r="D57" s="61"/>
      <c r="E57" s="61"/>
      <c r="F57" s="61"/>
      <c r="G57" s="62"/>
      <c r="H57" s="21">
        <f>SUM(B57:G57)</f>
        <v>0.095219036845507435</v>
      </c>
    </row>
    <row r="58" spans="1:8" ht="15">
      <c r="A58" s="17" t="s">
        <v>32</v>
      </c>
      <c r="B58" s="54"/>
      <c r="C58" s="59">
        <v>0.095238106011635418</v>
      </c>
      <c r="D58" s="61"/>
      <c r="E58" s="61"/>
      <c r="F58" s="61"/>
      <c r="G58" s="62"/>
      <c r="H58" s="21">
        <f>SUM(B58:G58)</f>
        <v>0.095238106011635418</v>
      </c>
    </row>
    <row r="59" spans="1:8" ht="15">
      <c r="A59" s="17" t="s">
        <v>33</v>
      </c>
      <c r="B59" s="54"/>
      <c r="C59" s="54"/>
      <c r="D59" s="59">
        <v>0.1349206331609567</v>
      </c>
      <c r="E59" s="61"/>
      <c r="F59" s="61"/>
      <c r="G59" s="62"/>
      <c r="H59" s="21">
        <f>SUM(B59:G59)</f>
        <v>0.1349206331609567</v>
      </c>
    </row>
    <row r="60" spans="1:8" ht="15">
      <c r="A60" s="17" t="s">
        <v>34</v>
      </c>
      <c r="B60" s="54"/>
      <c r="C60" s="54"/>
      <c r="D60" s="59"/>
      <c r="E60" s="59">
        <v>0.17989417744020683</v>
      </c>
      <c r="F60" s="61"/>
      <c r="G60" s="62"/>
      <c r="H60" s="21">
        <f>SUM(E60:G60)</f>
        <v>0.17989417744020683</v>
      </c>
    </row>
    <row r="61" spans="1:8" ht="15">
      <c r="A61" s="17" t="s">
        <v>35</v>
      </c>
      <c r="B61" s="54"/>
      <c r="C61" s="54"/>
      <c r="D61" s="59"/>
      <c r="E61" s="59"/>
      <c r="F61" s="59">
        <v>0.22486772171945699</v>
      </c>
      <c r="G61" s="62"/>
      <c r="H61" s="21">
        <f>SUM(F61:G61)</f>
        <v>0.22486772171945699</v>
      </c>
    </row>
    <row r="62" spans="1:8" ht="15.75" thickBot="1">
      <c r="A62" s="27" t="s">
        <v>36</v>
      </c>
      <c r="B62" s="63"/>
      <c r="C62" s="63"/>
      <c r="D62" s="63"/>
      <c r="E62" s="63"/>
      <c r="F62" s="63"/>
      <c r="G62" s="64">
        <v>0.26984126632191341</v>
      </c>
      <c r="H62" s="30">
        <f>SUM(B62:G62)</f>
        <v>0.26984126632191341</v>
      </c>
    </row>
    <row r="63" spans="1:8" ht="15.75" thickTop="1">
      <c r="A63" s="65" t="s">
        <v>25</v>
      </c>
      <c r="B63" s="66">
        <f>SUM(B57:B62)</f>
        <v>0.047619036845507431</v>
      </c>
      <c r="C63" s="66">
        <f>SUM(C57:C62)</f>
        <v>0.14283810601163544</v>
      </c>
      <c r="D63" s="66">
        <f>SUM(D57:D62)</f>
        <v>0.1349206331609567</v>
      </c>
      <c r="E63" s="66">
        <f>SUM(E57:E60)</f>
        <v>0.17989417744020683</v>
      </c>
      <c r="F63" s="66">
        <f>SUM(F57:F61)</f>
        <v>0.22486772171945699</v>
      </c>
      <c r="G63" s="67">
        <f>SUM(G57:G62)</f>
        <v>0.26984126632191341</v>
      </c>
      <c r="H63" s="68">
        <f>SUM(B63:G63)</f>
        <v>0.99998094149967687</v>
      </c>
    </row>
    <row r="64" spans="1:8" ht="15">
      <c r="A64" s="192" t="s">
        <v>26</v>
      </c>
      <c r="B64" s="193"/>
      <c r="C64" s="193"/>
      <c r="D64" s="193"/>
      <c r="E64" s="193"/>
      <c r="F64" s="193"/>
      <c r="G64" s="193"/>
      <c r="H64" s="194"/>
    </row>
    <row r="65" spans="1:8" ht="15">
      <c r="A65" s="17" t="str">
        <f t="shared" si="4" ref="A65:A70">A57</f>
        <v>2015 CDM Programs</v>
      </c>
      <c r="B65" s="35">
        <v>1473333</v>
      </c>
      <c r="C65" s="35">
        <v>1473333</v>
      </c>
      <c r="D65" s="69"/>
      <c r="E65" s="70"/>
      <c r="F65" s="70"/>
      <c r="G65" s="71"/>
      <c r="H65" s="37">
        <f>SUM(B65:G65)</f>
        <v>2946666</v>
      </c>
    </row>
    <row r="66" spans="1:8" ht="15">
      <c r="A66" s="17" t="str">
        <f t="shared" si="4"/>
        <v>2016 CDM Programs</v>
      </c>
      <c r="B66" s="38"/>
      <c r="C66" s="39">
        <v>2946667</v>
      </c>
      <c r="D66" s="72"/>
      <c r="E66" s="72"/>
      <c r="F66" s="72"/>
      <c r="G66" s="73"/>
      <c r="H66" s="37">
        <f>SUM(B66:G66)</f>
        <v>2946667</v>
      </c>
    </row>
    <row r="67" spans="1:8" ht="15">
      <c r="A67" s="17" t="str">
        <f t="shared" si="4"/>
        <v>2017 CDM Programs</v>
      </c>
      <c r="B67" s="38"/>
      <c r="C67" s="38"/>
      <c r="D67" s="39">
        <v>4174444.39</v>
      </c>
      <c r="E67" s="72"/>
      <c r="F67" s="72"/>
      <c r="G67" s="73"/>
      <c r="H67" s="37">
        <f>SUM(B67:G67)</f>
        <v>4174444.39</v>
      </c>
    </row>
    <row r="68" spans="1:8" ht="15">
      <c r="A68" s="17" t="str">
        <f t="shared" si="4"/>
        <v>2018 CDM Programs</v>
      </c>
      <c r="B68" s="38"/>
      <c r="C68" s="38"/>
      <c r="D68" s="74"/>
      <c r="E68" s="35">
        <v>5565925.8499999996</v>
      </c>
      <c r="F68" s="70"/>
      <c r="G68" s="71"/>
      <c r="H68" s="37">
        <f>SUM(E68:G68)</f>
        <v>5565925.8499999996</v>
      </c>
    </row>
    <row r="69" spans="1:8" ht="15">
      <c r="A69" s="17" t="str">
        <f t="shared" si="4"/>
        <v>2019 CDM Programs</v>
      </c>
      <c r="B69" s="38"/>
      <c r="C69" s="38"/>
      <c r="D69" s="74"/>
      <c r="E69" s="74"/>
      <c r="F69" s="35">
        <v>6957407.3099999996</v>
      </c>
      <c r="G69" s="71"/>
      <c r="H69" s="37">
        <f>SUM(F69:G69)</f>
        <v>6957407.3099999996</v>
      </c>
    </row>
    <row r="70" spans="1:8" ht="15.75" thickBot="1">
      <c r="A70" s="27" t="str">
        <f t="shared" si="4"/>
        <v>2020 CDM Programs</v>
      </c>
      <c r="B70" s="41"/>
      <c r="C70" s="41"/>
      <c r="D70" s="41"/>
      <c r="E70" s="41"/>
      <c r="F70" s="41"/>
      <c r="G70" s="42">
        <v>8348888.7800000003</v>
      </c>
      <c r="H70" s="43">
        <f>SUM(B70:G70)</f>
        <v>8348888.7800000003</v>
      </c>
    </row>
    <row r="71" spans="1:8" ht="16.5" thickTop="1" thickBot="1">
      <c r="A71" s="46" t="s">
        <v>25</v>
      </c>
      <c r="B71" s="47">
        <f>SUM(B65:B70)</f>
        <v>1473333</v>
      </c>
      <c r="C71" s="47">
        <f t="shared" si="5" ref="C71:D71">SUM(C65:C70)</f>
        <v>4420000</v>
      </c>
      <c r="D71" s="47">
        <f t="shared" si="5"/>
        <v>4174444.39</v>
      </c>
      <c r="E71" s="47">
        <f>SUM(E65:E68)</f>
        <v>5565925.8499999996</v>
      </c>
      <c r="F71" s="47">
        <f>SUM(F65:F69)</f>
        <v>6957407.3099999996</v>
      </c>
      <c r="G71" s="48">
        <f>SUM(G65:G70)</f>
        <v>8348888.7800000003</v>
      </c>
      <c r="H71" s="49">
        <f>A54</f>
        <v>30940000</v>
      </c>
    </row>
    <row r="72" spans="1:6" ht="15">
      <c r="A72" s="52"/>
      <c r="B72" s="55"/>
      <c r="C72" s="55"/>
      <c r="D72" s="55"/>
      <c r="E72" s="55"/>
      <c r="F72" s="55"/>
    </row>
    <row r="73" spans="1:8" ht="15.75">
      <c r="A73" s="195" t="s">
        <v>37</v>
      </c>
      <c r="B73" s="195"/>
      <c r="C73" s="195"/>
      <c r="D73" s="195"/>
      <c r="E73" s="195"/>
      <c r="F73" s="195"/>
      <c r="G73" s="195"/>
      <c r="H73" s="195"/>
    </row>
    <row r="74" spans="1:6" ht="15">
      <c r="A74" s="52"/>
      <c r="B74" s="55"/>
      <c r="C74" s="55"/>
      <c r="D74" s="55"/>
      <c r="E74" s="55"/>
      <c r="F74" s="55"/>
    </row>
    <row r="75" spans="1:8" ht="61.5" customHeight="1">
      <c r="A75" s="173" t="s">
        <v>38</v>
      </c>
      <c r="B75" s="173"/>
      <c r="C75" s="173"/>
      <c r="D75" s="173"/>
      <c r="E75" s="173"/>
      <c r="F75" s="173"/>
      <c r="G75" s="173"/>
      <c r="H75" s="173"/>
    </row>
    <row r="76" spans="1:6" ht="6" customHeight="1">
      <c r="A76" s="52"/>
      <c r="B76" s="55"/>
      <c r="C76" s="55"/>
      <c r="D76" s="55"/>
      <c r="E76" s="55"/>
      <c r="F76" s="55"/>
    </row>
    <row r="77" spans="1:8" ht="45.75" customHeight="1">
      <c r="A77" s="173" t="s">
        <v>39</v>
      </c>
      <c r="B77" s="173"/>
      <c r="C77" s="173"/>
      <c r="D77" s="173"/>
      <c r="E77" s="173"/>
      <c r="F77" s="173"/>
      <c r="G77" s="173"/>
      <c r="H77" s="173"/>
    </row>
    <row r="78" spans="1:6" ht="15.75" thickBot="1">
      <c r="A78" s="75"/>
      <c r="B78" s="76"/>
      <c r="C78" s="76"/>
      <c r="D78" s="76"/>
      <c r="E78" s="76"/>
      <c r="F78" s="76"/>
    </row>
    <row r="79" spans="1:6" ht="15">
      <c r="A79" s="196" t="s">
        <v>40</v>
      </c>
      <c r="B79" s="197"/>
      <c r="C79" s="197"/>
      <c r="D79" s="197"/>
      <c r="E79" s="197"/>
      <c r="F79" s="198"/>
    </row>
    <row r="80" spans="1:6" ht="15">
      <c r="A80" s="77"/>
      <c r="B80" s="78"/>
      <c r="C80" s="78"/>
      <c r="D80" s="78"/>
      <c r="E80" s="78"/>
      <c r="F80" s="79"/>
    </row>
    <row r="81" spans="1:6" ht="15">
      <c r="A81" s="199" t="s">
        <v>41</v>
      </c>
      <c r="B81" s="200"/>
      <c r="C81" s="200"/>
      <c r="D81" s="200"/>
      <c r="E81" s="200"/>
      <c r="F81" s="80" t="s">
        <v>42</v>
      </c>
    </row>
    <row r="82" spans="1:6" ht="15">
      <c r="A82" s="81"/>
      <c r="B82" s="82"/>
      <c r="C82" s="82"/>
      <c r="D82" s="82"/>
      <c r="E82" s="82"/>
      <c r="F82" s="83"/>
    </row>
    <row r="83" spans="1:6" ht="60">
      <c r="A83" s="84"/>
      <c r="B83" s="85"/>
      <c r="C83" s="86" t="s">
        <v>43</v>
      </c>
      <c r="D83" s="86" t="s">
        <v>44</v>
      </c>
      <c r="E83" s="86" t="s">
        <v>45</v>
      </c>
      <c r="F83" s="87" t="s">
        <v>46</v>
      </c>
    </row>
    <row r="84" spans="1:6" ht="15.75" thickBot="1">
      <c r="A84" s="201" t="s">
        <v>47</v>
      </c>
      <c r="B84" s="202"/>
      <c r="C84" s="88" t="s">
        <v>26</v>
      </c>
      <c r="D84" s="88" t="s">
        <v>26</v>
      </c>
      <c r="E84" s="88" t="s">
        <v>26</v>
      </c>
      <c r="F84" s="89" t="s">
        <v>48</v>
      </c>
    </row>
    <row r="85" spans="1:6" ht="15">
      <c r="A85" s="90" t="s">
        <v>49</v>
      </c>
      <c r="B85" s="91"/>
      <c r="C85" s="92"/>
      <c r="D85" s="93">
        <v>5181446</v>
      </c>
      <c r="E85" s="94"/>
      <c r="F85" s="95"/>
    </row>
    <row r="86" spans="1:6" ht="15">
      <c r="A86" s="90" t="s">
        <v>50</v>
      </c>
      <c r="B86" s="91"/>
      <c r="C86" s="96"/>
      <c r="D86" s="97">
        <v>1893374</v>
      </c>
      <c r="E86" s="94"/>
      <c r="F86" s="95"/>
    </row>
    <row r="87" spans="1:6" ht="15">
      <c r="A87" s="90" t="s">
        <v>51</v>
      </c>
      <c r="B87" s="91"/>
      <c r="C87" s="92"/>
      <c r="D87" s="93">
        <v>2111280</v>
      </c>
      <c r="E87" s="94"/>
      <c r="F87" s="95"/>
    </row>
    <row r="88" spans="1:6" ht="15">
      <c r="A88" s="90" t="s">
        <v>52</v>
      </c>
      <c r="B88" s="91"/>
      <c r="C88" s="92"/>
      <c r="D88" s="93">
        <v>1235579</v>
      </c>
      <c r="E88" s="94"/>
      <c r="F88" s="95"/>
    </row>
    <row r="89" spans="1:6" ht="15.75" thickBot="1">
      <c r="A89" s="98" t="s">
        <v>53</v>
      </c>
      <c r="B89" s="99"/>
      <c r="C89" s="100"/>
      <c r="D89" s="101">
        <v>4652620</v>
      </c>
      <c r="E89" s="94"/>
      <c r="F89" s="95"/>
    </row>
    <row r="90" spans="1:6" s="106" customFormat="1" ht="35.25" customHeight="1" thickTop="1" thickBot="1">
      <c r="A90" s="181" t="s">
        <v>54</v>
      </c>
      <c r="B90" s="182"/>
      <c r="C90" s="102">
        <f>SUM(C85:C89)</f>
        <v>0</v>
      </c>
      <c r="D90" s="103">
        <f>SUM(D85:D89)</f>
        <v>15074299</v>
      </c>
      <c r="E90" s="104">
        <f>C90-D90</f>
        <v>-15074299</v>
      </c>
      <c r="F90" s="105">
        <f>IF(D90=0,0,IF(F81="net",0,E90/D90))</f>
        <v>0</v>
      </c>
    </row>
    <row r="91" spans="1:6" ht="6.75" customHeight="1">
      <c r="A91" s="107"/>
      <c r="B91" s="107"/>
      <c r="C91" s="108"/>
      <c r="D91" s="108"/>
      <c r="E91" s="54"/>
      <c r="F91" s="59"/>
    </row>
    <row r="92" spans="1:8" ht="35.25" customHeight="1">
      <c r="A92" s="173" t="s">
        <v>55</v>
      </c>
      <c r="B92" s="173"/>
      <c r="C92" s="173"/>
      <c r="D92" s="173"/>
      <c r="E92" s="173"/>
      <c r="F92" s="173"/>
      <c r="G92" s="173"/>
      <c r="H92" s="173"/>
    </row>
    <row r="93" spans="1:8" ht="6" customHeight="1">
      <c r="A93" s="109"/>
      <c r="B93" s="109"/>
      <c r="C93" s="109"/>
      <c r="D93" s="109"/>
      <c r="E93" s="109"/>
      <c r="F93" s="109"/>
      <c r="G93" s="109"/>
      <c r="H93" s="109"/>
    </row>
    <row r="94" spans="1:8" ht="34.5" customHeight="1">
      <c r="A94" s="173" t="s">
        <v>56</v>
      </c>
      <c r="B94" s="173"/>
      <c r="C94" s="173"/>
      <c r="D94" s="173"/>
      <c r="E94" s="173"/>
      <c r="F94" s="173"/>
      <c r="G94" s="173"/>
      <c r="H94" s="173"/>
    </row>
    <row r="95" spans="1:6" ht="8.25" customHeight="1">
      <c r="A95" s="107"/>
      <c r="B95" s="110"/>
      <c r="C95" s="108"/>
      <c r="D95" s="108"/>
      <c r="E95" s="108"/>
      <c r="F95" s="59"/>
    </row>
    <row r="96" spans="1:8" ht="15.75">
      <c r="A96" s="174" t="s">
        <v>57</v>
      </c>
      <c r="B96" s="174"/>
      <c r="C96" s="174"/>
      <c r="D96" s="174"/>
      <c r="E96" s="174"/>
      <c r="F96" s="174"/>
      <c r="G96" s="174"/>
      <c r="H96" s="174"/>
    </row>
    <row r="97" spans="1:7" ht="15.75" thickBot="1">
      <c r="A97" s="111"/>
      <c r="B97" s="111"/>
      <c r="C97" s="111"/>
      <c r="D97" s="111"/>
      <c r="E97" s="111"/>
      <c r="F97" s="111"/>
      <c r="G97" s="54"/>
    </row>
    <row r="98" spans="1:8" ht="15">
      <c r="A98" s="112"/>
      <c r="B98" s="113">
        <v>2011</v>
      </c>
      <c r="C98" s="113">
        <v>2012</v>
      </c>
      <c r="D98" s="113">
        <v>2013</v>
      </c>
      <c r="E98" s="113">
        <v>2014</v>
      </c>
      <c r="F98" s="114">
        <v>2015</v>
      </c>
      <c r="G98" s="114">
        <v>2015</v>
      </c>
      <c r="H98" s="115"/>
    </row>
    <row r="99" spans="1:8" ht="60">
      <c r="A99" s="116" t="s">
        <v>58</v>
      </c>
      <c r="B99" s="117">
        <v>0</v>
      </c>
      <c r="C99" s="117">
        <v>0</v>
      </c>
      <c r="D99" s="117">
        <v>0</v>
      </c>
      <c r="E99" s="117">
        <v>0</v>
      </c>
      <c r="F99" s="117">
        <v>1</v>
      </c>
      <c r="G99" s="117">
        <v>0.50</v>
      </c>
      <c r="H99" s="118" t="s">
        <v>59</v>
      </c>
    </row>
    <row r="100" spans="1:8" ht="225.75" thickBot="1">
      <c r="A100" s="119" t="s">
        <v>60</v>
      </c>
      <c r="B100" s="120" t="s">
        <v>61</v>
      </c>
      <c r="C100" s="120" t="s">
        <v>62</v>
      </c>
      <c r="D100" s="121" t="s">
        <v>63</v>
      </c>
      <c r="E100" s="121" t="s">
        <v>64</v>
      </c>
      <c r="F100" s="120" t="s">
        <v>65</v>
      </c>
      <c r="G100" s="120" t="s">
        <v>66</v>
      </c>
      <c r="H100" s="122"/>
    </row>
    <row r="101" spans="1:7" ht="15">
      <c r="A101" s="123"/>
      <c r="B101" s="124"/>
      <c r="C101" s="124"/>
      <c r="D101" s="124"/>
      <c r="E101" s="124"/>
      <c r="F101" s="124"/>
      <c r="G101" s="59"/>
    </row>
    <row r="102" spans="1:8" ht="15.75">
      <c r="A102" s="175" t="s">
        <v>67</v>
      </c>
      <c r="B102" s="175"/>
      <c r="C102" s="175"/>
      <c r="D102" s="175"/>
      <c r="E102" s="175"/>
      <c r="F102" s="175"/>
      <c r="G102" s="175"/>
      <c r="H102" s="175"/>
    </row>
    <row r="103" spans="1:8" ht="7.5" customHeight="1">
      <c r="A103" s="125"/>
      <c r="B103" s="125"/>
      <c r="C103" s="125"/>
      <c r="D103" s="125"/>
      <c r="E103" s="125"/>
      <c r="F103" s="125"/>
      <c r="G103" s="125"/>
      <c r="H103" s="125"/>
    </row>
    <row r="104" spans="1:8" ht="61.5" customHeight="1">
      <c r="A104" s="176" t="s">
        <v>68</v>
      </c>
      <c r="B104" s="176"/>
      <c r="C104" s="176"/>
      <c r="D104" s="176"/>
      <c r="E104" s="176"/>
      <c r="F104" s="176"/>
      <c r="G104" s="176"/>
      <c r="H104" s="176"/>
    </row>
    <row r="105" spans="1:6" ht="6" customHeight="1">
      <c r="A105" s="107"/>
      <c r="B105" s="124"/>
      <c r="C105" s="124"/>
      <c r="D105" s="124"/>
      <c r="E105" s="124"/>
      <c r="F105" s="59"/>
    </row>
    <row r="106" spans="1:8" ht="57" customHeight="1">
      <c r="A106" s="176" t="s">
        <v>69</v>
      </c>
      <c r="B106" s="176"/>
      <c r="C106" s="176"/>
      <c r="D106" s="176"/>
      <c r="E106" s="176"/>
      <c r="F106" s="176"/>
      <c r="G106" s="176"/>
      <c r="H106" s="176"/>
    </row>
    <row r="107" ht="9.75" customHeight="1"/>
    <row r="108" spans="1:8" ht="18.75" customHeight="1">
      <c r="A108" s="177" t="s">
        <v>70</v>
      </c>
      <c r="B108" s="177"/>
      <c r="C108" s="177"/>
      <c r="D108" s="177"/>
      <c r="E108" s="177"/>
      <c r="F108" s="177"/>
      <c r="G108" s="177"/>
      <c r="H108" s="177"/>
    </row>
    <row r="109" ht="6.75" customHeight="1"/>
    <row r="110" spans="1:8" ht="15">
      <c r="A110" s="176" t="s">
        <v>71</v>
      </c>
      <c r="B110" s="176"/>
      <c r="C110" s="176"/>
      <c r="D110" s="176"/>
      <c r="E110" s="176"/>
      <c r="F110" s="176"/>
      <c r="G110" s="176"/>
      <c r="H110" s="176"/>
    </row>
    <row r="111" ht="8.25" customHeight="1"/>
    <row r="112" spans="1:8" ht="46.5" customHeight="1">
      <c r="A112" s="176" t="s">
        <v>72</v>
      </c>
      <c r="B112" s="176"/>
      <c r="C112" s="176"/>
      <c r="D112" s="176"/>
      <c r="E112" s="176"/>
      <c r="F112" s="176"/>
      <c r="G112" s="176"/>
      <c r="H112" s="176"/>
    </row>
    <row r="113" ht="4.5" customHeight="1"/>
    <row r="114" spans="1:8" ht="36.75" customHeight="1">
      <c r="A114" s="176" t="s">
        <v>73</v>
      </c>
      <c r="B114" s="176"/>
      <c r="C114" s="176"/>
      <c r="D114" s="176"/>
      <c r="E114" s="176"/>
      <c r="F114" s="176"/>
      <c r="G114" s="176"/>
      <c r="H114" s="176"/>
    </row>
    <row r="115" spans="1:6" ht="8.25" customHeight="1" thickBot="1">
      <c r="A115" s="107"/>
      <c r="B115" s="110"/>
      <c r="C115" s="108"/>
      <c r="D115" s="108"/>
      <c r="E115" s="108"/>
      <c r="F115" s="59"/>
    </row>
    <row r="116" spans="1:8" ht="15">
      <c r="A116" s="126"/>
      <c r="B116" s="127">
        <v>2011</v>
      </c>
      <c r="C116" s="128">
        <v>2012</v>
      </c>
      <c r="D116" s="128">
        <v>2013</v>
      </c>
      <c r="E116" s="128">
        <v>2014</v>
      </c>
      <c r="F116" s="128">
        <v>2015</v>
      </c>
      <c r="G116" s="129">
        <v>2016</v>
      </c>
      <c r="H116" s="130" t="s">
        <v>74</v>
      </c>
    </row>
    <row r="117" spans="1:8" ht="15.75" thickBot="1">
      <c r="A117" s="131"/>
      <c r="B117" s="178" t="s">
        <v>26</v>
      </c>
      <c r="C117" s="179"/>
      <c r="D117" s="179"/>
      <c r="E117" s="179"/>
      <c r="F117" s="179"/>
      <c r="G117" s="179"/>
      <c r="H117" s="180"/>
    </row>
    <row r="118" spans="1:8" ht="30">
      <c r="A118" s="132" t="s">
        <v>75</v>
      </c>
      <c r="B118" s="133">
        <f>E42</f>
        <v>1883227</v>
      </c>
      <c r="C118" s="133">
        <f>E43</f>
        <v>2111282</v>
      </c>
      <c r="D118" s="133">
        <f>E44</f>
        <v>1299890</v>
      </c>
      <c r="E118" s="133">
        <f>E45</f>
        <v>4588308</v>
      </c>
      <c r="F118" s="133"/>
      <c r="G118" s="134"/>
      <c r="H118" s="135"/>
    </row>
    <row r="119" spans="1:8" ht="15">
      <c r="A119" s="132"/>
      <c r="B119" s="133"/>
      <c r="C119" s="133"/>
      <c r="D119" s="133"/>
      <c r="E119" s="133"/>
      <c r="F119" s="133"/>
      <c r="G119" s="134"/>
      <c r="H119" s="135"/>
    </row>
    <row r="120" spans="1:8" ht="75">
      <c r="A120" s="136" t="s">
        <v>76</v>
      </c>
      <c r="B120" s="137">
        <v>0</v>
      </c>
      <c r="C120" s="138">
        <v>-4229656</v>
      </c>
      <c r="D120" s="139">
        <f>C120</f>
        <v>-4229656</v>
      </c>
      <c r="E120" s="139">
        <f>C120</f>
        <v>-4229656</v>
      </c>
      <c r="F120" s="139"/>
      <c r="G120" s="140"/>
      <c r="H120" s="141"/>
    </row>
    <row r="121" spans="1:8" ht="15">
      <c r="A121" s="142"/>
      <c r="B121" s="143"/>
      <c r="C121" s="143"/>
      <c r="D121" s="143"/>
      <c r="E121" s="143"/>
      <c r="F121" s="143"/>
      <c r="G121" s="143"/>
      <c r="H121" s="144"/>
    </row>
    <row r="122" spans="1:8" ht="30.75" thickBot="1">
      <c r="A122" s="145" t="s">
        <v>77</v>
      </c>
      <c r="B122" s="146"/>
      <c r="C122" s="147"/>
      <c r="D122" s="147"/>
      <c r="E122" s="147">
        <f>H45</f>
        <v>9882707</v>
      </c>
      <c r="F122" s="147">
        <f>C65</f>
        <v>1473333</v>
      </c>
      <c r="G122" s="148">
        <f>C66</f>
        <v>2946667</v>
      </c>
      <c r="H122" s="149">
        <f>SUM(B122:G122)</f>
        <v>14302707</v>
      </c>
    </row>
    <row r="123" spans="1:8" ht="16.5" thickTop="1" thickBot="1">
      <c r="A123" s="150"/>
      <c r="B123" s="151"/>
      <c r="C123" s="152"/>
      <c r="D123" s="152"/>
      <c r="E123" s="152"/>
      <c r="F123" s="151"/>
      <c r="G123" s="151"/>
      <c r="H123" s="153"/>
    </row>
    <row r="124" spans="1:8" ht="30.75" thickTop="1">
      <c r="A124" s="136" t="s">
        <v>78</v>
      </c>
      <c r="B124" s="154">
        <f>B118*(1+F90)*B99</f>
        <v>0</v>
      </c>
      <c r="C124" s="155">
        <f>C118*(1+F90)*C99</f>
        <v>0</v>
      </c>
      <c r="D124" s="155">
        <f>D118*(1+F90)*D99</f>
        <v>0</v>
      </c>
      <c r="E124" s="155">
        <f>E118*(1+F90)*E99</f>
        <v>0</v>
      </c>
      <c r="F124" s="155">
        <f>F122*(1+F90)*F99</f>
        <v>1473333</v>
      </c>
      <c r="G124" s="156">
        <f>G122*(1+F90)*G99</f>
        <v>1473333.50</v>
      </c>
      <c r="H124" s="157">
        <f>SUM(B124:G124)</f>
        <v>2946666.50</v>
      </c>
    </row>
    <row r="125" spans="1:8" ht="15">
      <c r="A125" s="142"/>
      <c r="B125" s="158"/>
      <c r="C125" s="158"/>
      <c r="D125" s="158"/>
      <c r="E125" s="158"/>
      <c r="F125" s="159"/>
      <c r="G125" s="158"/>
      <c r="H125" s="160"/>
    </row>
    <row r="126" spans="1:8" ht="15">
      <c r="A126" s="132" t="s">
        <v>79</v>
      </c>
      <c r="B126" s="161">
        <v>0.056000000000000001</v>
      </c>
      <c r="C126" s="162" t="s">
        <v>80</v>
      </c>
      <c r="D126" s="163"/>
      <c r="E126" s="162"/>
      <c r="F126" s="162"/>
      <c r="G126" s="164"/>
      <c r="H126" s="165"/>
    </row>
    <row r="127" spans="1:15" ht="30.75" thickBot="1">
      <c r="A127" s="166" t="s">
        <v>81</v>
      </c>
      <c r="B127" s="167">
        <f>B124*(1+$B126)</f>
        <v>0</v>
      </c>
      <c r="C127" s="167">
        <f t="shared" si="6" ref="C127:G127">C124*(1+$B126)</f>
        <v>0</v>
      </c>
      <c r="D127" s="167">
        <f t="shared" si="6"/>
        <v>0</v>
      </c>
      <c r="E127" s="167">
        <f t="shared" si="6"/>
        <v>0</v>
      </c>
      <c r="F127" s="167">
        <f t="shared" si="6"/>
        <v>1555839.648</v>
      </c>
      <c r="G127" s="168">
        <f t="shared" si="6"/>
        <v>1555840.176</v>
      </c>
      <c r="H127" s="169">
        <f>SUM(B127:G127)</f>
        <v>3111679.824</v>
      </c>
      <c r="I127" s="17"/>
      <c r="J127" s="54"/>
      <c r="O127" s="54"/>
    </row>
    <row r="128" spans="1:8" ht="15">
      <c r="A128" s="170"/>
      <c r="B128" s="162"/>
      <c r="C128" s="162"/>
      <c r="D128" s="162"/>
      <c r="E128" s="162"/>
      <c r="F128" s="162"/>
      <c r="G128" s="162"/>
      <c r="H128" s="162"/>
    </row>
    <row r="129" spans="1:8" ht="33" customHeight="1">
      <c r="A129" s="172" t="s">
        <v>82</v>
      </c>
      <c r="B129" s="172"/>
      <c r="C129" s="172"/>
      <c r="D129" s="172"/>
      <c r="E129" s="172"/>
      <c r="F129" s="172"/>
      <c r="G129" s="172"/>
      <c r="H129" s="172"/>
    </row>
    <row r="131" ht="15">
      <c r="A131" s="171"/>
    </row>
  </sheetData>
  <mergeCells count="42">
    <mergeCell ref="A18:H18"/>
    <mergeCell ref="A9:H9"/>
    <mergeCell ref="A10:H10"/>
    <mergeCell ref="A12:H12"/>
    <mergeCell ref="A14:H14"/>
    <mergeCell ref="A16:H16"/>
    <mergeCell ref="A49:H49"/>
    <mergeCell ref="A20:H20"/>
    <mergeCell ref="A22:H22"/>
    <mergeCell ref="A24:H24"/>
    <mergeCell ref="A26:H26"/>
    <mergeCell ref="A28:H28"/>
    <mergeCell ref="A30:H30"/>
    <mergeCell ref="A31:H31"/>
    <mergeCell ref="A33:F33"/>
    <mergeCell ref="G33:H34"/>
    <mergeCell ref="A34:F34"/>
    <mergeCell ref="A41:F41"/>
    <mergeCell ref="A90:B90"/>
    <mergeCell ref="A51:H51"/>
    <mergeCell ref="A53:H53"/>
    <mergeCell ref="A54:H54"/>
    <mergeCell ref="A56:H56"/>
    <mergeCell ref="A64:H64"/>
    <mergeCell ref="A73:H73"/>
    <mergeCell ref="A75:H75"/>
    <mergeCell ref="A77:H77"/>
    <mergeCell ref="A79:F79"/>
    <mergeCell ref="A81:E81"/>
    <mergeCell ref="A84:B84"/>
    <mergeCell ref="A129:H129"/>
    <mergeCell ref="A92:H92"/>
    <mergeCell ref="A94:H94"/>
    <mergeCell ref="A96:H96"/>
    <mergeCell ref="A102:H102"/>
    <mergeCell ref="A104:H104"/>
    <mergeCell ref="A106:H106"/>
    <mergeCell ref="A108:H108"/>
    <mergeCell ref="A110:H110"/>
    <mergeCell ref="A112:H112"/>
    <mergeCell ref="A114:H114"/>
    <mergeCell ref="B117:H117"/>
  </mergeCells>
  <conditionalFormatting sqref="F46:F47">
    <cfRule type="expression" priority="1" dxfId="0">
      <formula>$F$46&lt;$A$34</formula>
    </cfRule>
  </conditionalFormatting>
  <dataValidations count="2">
    <dataValidation type="list" allowBlank="1" showInputMessage="1" showErrorMessage="1" sqref="B99:G99">
      <formula1>"0, 0.5, 1"</formula1>
    </dataValidation>
    <dataValidation type="list" allowBlank="1" showInputMessage="1" showErrorMessage="1" sqref="F81">
      <formula1>"net,gross"</formula1>
    </dataValidation>
  </dataValidations>
  <pageMargins left="0.7" right="0.7" top="0.75" bottom="0.75" header="0.3" footer="0.3"/>
  <pageSetup orientation="portrait"/>
  <headerFooter alignWithMargins="0"/>
  <ignoredErrors>
    <ignoredError sqref="A57:H71 F36:F39 C90:F90 B118:H127" unlockedFormula="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