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Sheet 1" sheetId="2" r:id="rId1"/>
  </sheets>
  <calcPr calcId="145621"/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4" i="2"/>
  <c r="E53" i="2" l="1"/>
  <c r="E48" i="2"/>
  <c r="E43" i="2"/>
  <c r="E38" i="2"/>
  <c r="E37" i="2"/>
  <c r="E29" i="2"/>
  <c r="E6" i="2"/>
  <c r="B9" i="2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E4" i="2" l="1"/>
  <c r="H4" i="2" s="1"/>
  <c r="E30" i="2"/>
  <c r="E49" i="2"/>
  <c r="E5" i="2"/>
  <c r="E44" i="2"/>
  <c r="E45" i="2"/>
  <c r="E7" i="2"/>
  <c r="E39" i="2"/>
  <c r="E50" i="2"/>
  <c r="E31" i="2"/>
  <c r="E8" i="2"/>
  <c r="H5" i="2" l="1"/>
  <c r="H6" i="2" s="1"/>
  <c r="H7" i="2" s="1"/>
  <c r="H8" i="2" s="1"/>
  <c r="H9" i="2" s="1"/>
  <c r="E47" i="2"/>
  <c r="E46" i="2"/>
  <c r="E32" i="2"/>
  <c r="E40" i="2"/>
  <c r="E9" i="2"/>
  <c r="E51" i="2"/>
  <c r="E52" i="2"/>
  <c r="E33" i="2" l="1"/>
  <c r="E10" i="2"/>
  <c r="H10" i="2" s="1"/>
  <c r="E41" i="2"/>
  <c r="E42" i="2"/>
  <c r="E34" i="2" l="1"/>
  <c r="E11" i="2"/>
  <c r="H11" i="2" s="1"/>
  <c r="E36" i="2" l="1"/>
  <c r="E35" i="2"/>
  <c r="E12" i="2"/>
  <c r="H12" i="2" s="1"/>
  <c r="E13" i="2" l="1"/>
  <c r="H13" i="2" s="1"/>
  <c r="E14" i="2" l="1"/>
  <c r="H14" i="2" s="1"/>
  <c r="E15" i="2" l="1"/>
  <c r="H15" i="2" s="1"/>
  <c r="E16" i="2" l="1"/>
  <c r="H16" i="2" s="1"/>
  <c r="E17" i="2" l="1"/>
  <c r="H17" i="2" s="1"/>
  <c r="E18" i="2" l="1"/>
  <c r="H18" i="2" s="1"/>
  <c r="E19" i="2" l="1"/>
  <c r="H19" i="2" s="1"/>
  <c r="E20" i="2" l="1"/>
  <c r="H20" i="2" s="1"/>
  <c r="E21" i="2" l="1"/>
  <c r="H21" i="2" s="1"/>
  <c r="E22" i="2" l="1"/>
  <c r="H22" i="2" s="1"/>
  <c r="E23" i="2" l="1"/>
  <c r="H23" i="2" s="1"/>
  <c r="E24" i="2" l="1"/>
  <c r="H24" i="2" s="1"/>
  <c r="E25" i="2" l="1"/>
  <c r="H25" i="2" s="1"/>
  <c r="E26" i="2" l="1"/>
  <c r="H26" i="2" s="1"/>
  <c r="E27" i="2" l="1"/>
  <c r="H27" i="2" s="1"/>
  <c r="E28" i="2"/>
  <c r="H28" i="2" l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7" i="2" s="1"/>
</calcChain>
</file>

<file path=xl/sharedStrings.xml><?xml version="1.0" encoding="utf-8"?>
<sst xmlns="http://schemas.openxmlformats.org/spreadsheetml/2006/main" count="15" uniqueCount="15">
  <si>
    <t>Acres</t>
  </si>
  <si>
    <t>Payment</t>
  </si>
  <si>
    <t>Balance</t>
  </si>
  <si>
    <t>Year</t>
  </si>
  <si>
    <t>(3)</t>
  </si>
  <si>
    <t>Compensation (1965-2014)</t>
  </si>
  <si>
    <t>(3) 2015 compensation paid per Board order. Interest: http://www.bankofcanada.ca/rates/interest-rates/lookup-bond-yields/?rangeType=dates&amp;rangeValue=1&amp;rangeWeeklyValue=1&amp;rangeMonthlyValue=1&amp;lP=lookup_bond_yields.php&amp;sR=2005-11-30&amp;se=L_V122558&amp;dF=2014-12-30&amp;dT=2015-11-30</t>
  </si>
  <si>
    <t>End of year 2015</t>
  </si>
  <si>
    <t>Interest (T-Bill + 1%)</t>
  </si>
  <si>
    <t>(1)  Crowland landowners amount paid. See Elenchus Report, p.15 (Tab X to the Enbridge’s Responding Materials, February 27, 2015 (EB-2014-0351). Also included as Appendix B to Babiard Written Submissions dated February 18 2016)</t>
  </si>
  <si>
    <t>(2) Government of Canada Marketable Bonds, Average Yield (1 to 3) years. January average price. Used as a proxy for 1 Year for consitency as T-Bill data does not go back nearly that far (This is consisent with original application calculations) http://www.bankofcanada.ca/wp-content/uploads/2010/09/selected_historical_v122558.pdf</t>
  </si>
  <si>
    <t>Notes</t>
  </si>
  <si>
    <r>
      <t>Lease $/Acre</t>
    </r>
    <r>
      <rPr>
        <sz val="10"/>
        <color theme="1"/>
        <rFont val="Calibri"/>
        <family val="2"/>
        <scheme val="minor"/>
      </rPr>
      <t xml:space="preserve"> (1)</t>
    </r>
  </si>
  <si>
    <t>Total Compensation Owed:</t>
  </si>
  <si>
    <r>
      <t>T-Bill</t>
    </r>
    <r>
      <rPr>
        <sz val="10"/>
        <color theme="1"/>
        <rFont val="Calibri"/>
        <family val="2"/>
        <scheme val="minor"/>
      </rPr>
      <t xml:space="preserve"> 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</si>
</sst>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"/>
    <numFmt numFmtId="166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65" fontId="0" fillId="0" borderId="0" xfId="0" applyNumberFormat="1"/>
    <xf numFmtId="0" fontId="2" fillId="0" borderId="0" xfId="0" applyFont="1"/>
    <xf numFmtId="0" fontId="4" fillId="0" borderId="0" xfId="0" applyFont="1" applyAlignment="1">
      <alignment horizontal="center"/>
    </xf>
    <xf numFmtId="165" fontId="2" fillId="0" borderId="0" xfId="0" applyNumberFormat="1" applyFont="1"/>
    <xf numFmtId="164" fontId="2" fillId="0" borderId="0" xfId="1" applyNumberFormat="1" applyFont="1" applyFill="1"/>
    <xf numFmtId="164" fontId="2" fillId="0" borderId="0" xfId="0" applyNumberFormat="1" applyFont="1"/>
    <xf numFmtId="10" fontId="2" fillId="0" borderId="0" xfId="2" applyNumberFormat="1" applyFont="1"/>
    <xf numFmtId="43" fontId="2" fillId="0" borderId="0" xfId="1" applyFont="1" applyFill="1"/>
    <xf numFmtId="43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Fill="1" applyAlignment="1">
      <alignment horizontal="center"/>
    </xf>
    <xf numFmtId="10" fontId="2" fillId="0" borderId="0" xfId="2" applyNumberFormat="1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6" fontId="2" fillId="0" borderId="0" xfId="1" applyNumberFormat="1" applyFont="1" applyFill="1" applyAlignment="1">
      <alignment horizontal="center"/>
    </xf>
    <xf numFmtId="166" fontId="2" fillId="0" borderId="0" xfId="1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6" fontId="3" fillId="0" borderId="0" xfId="1" applyNumberFormat="1" applyFont="1" applyAlignment="1">
      <alignment horizontal="center"/>
    </xf>
    <xf numFmtId="10" fontId="0" fillId="0" borderId="0" xfId="0" applyNumberForma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topLeftCell="A46" zoomScale="160" zoomScaleNormal="160" workbookViewId="0">
      <selection activeCell="A60" sqref="A60:I60"/>
    </sheetView>
  </sheetViews>
  <sheetFormatPr defaultRowHeight="15" x14ac:dyDescent="0.25"/>
  <cols>
    <col min="1" max="1" width="3" customWidth="1"/>
    <col min="2" max="2" width="10.42578125" customWidth="1"/>
    <col min="3" max="3" width="5.28515625" customWidth="1"/>
    <col min="4" max="4" width="17.7109375" customWidth="1"/>
    <col min="5" max="6" width="12.28515625" customWidth="1"/>
    <col min="7" max="7" width="19.42578125" customWidth="1"/>
    <col min="8" max="8" width="13.140625" customWidth="1"/>
    <col min="9" max="9" width="5.28515625" style="15" customWidth="1"/>
  </cols>
  <sheetData>
    <row r="1" spans="1:14" x14ac:dyDescent="0.25">
      <c r="A1" s="25" t="s">
        <v>5</v>
      </c>
      <c r="B1" s="25"/>
      <c r="C1" s="25"/>
      <c r="D1" s="25"/>
      <c r="E1" s="25"/>
      <c r="F1" s="25"/>
      <c r="G1" s="25"/>
      <c r="H1" s="25"/>
      <c r="I1" s="13"/>
    </row>
    <row r="2" spans="1:14" x14ac:dyDescent="0.25">
      <c r="A2" s="11"/>
      <c r="B2" s="11"/>
      <c r="C2" s="11"/>
      <c r="D2" s="11"/>
      <c r="E2" s="11"/>
      <c r="F2" s="11"/>
      <c r="G2" s="11"/>
      <c r="H2" s="11"/>
      <c r="I2" s="13"/>
    </row>
    <row r="3" spans="1:14" x14ac:dyDescent="0.25">
      <c r="A3" s="2"/>
      <c r="B3" s="3" t="s">
        <v>3</v>
      </c>
      <c r="C3" s="3" t="s">
        <v>0</v>
      </c>
      <c r="D3" s="3" t="s">
        <v>12</v>
      </c>
      <c r="E3" s="3" t="s">
        <v>1</v>
      </c>
      <c r="F3" s="3" t="s">
        <v>14</v>
      </c>
      <c r="G3" s="3" t="s">
        <v>8</v>
      </c>
      <c r="H3" s="3" t="s">
        <v>2</v>
      </c>
      <c r="I3" s="13"/>
    </row>
    <row r="4" spans="1:14" x14ac:dyDescent="0.25">
      <c r="A4" s="2">
        <f>1</f>
        <v>1</v>
      </c>
      <c r="B4" s="2">
        <v>1965</v>
      </c>
      <c r="C4" s="4">
        <v>17</v>
      </c>
      <c r="D4" s="16">
        <v>1</v>
      </c>
      <c r="E4" s="19">
        <f t="shared" ref="E4:E35" si="0">D4*C4</f>
        <v>17</v>
      </c>
      <c r="F4" s="23">
        <v>4.0099999999999997E-2</v>
      </c>
      <c r="G4" s="12">
        <f>F4+0.01</f>
        <v>5.0099999999999999E-2</v>
      </c>
      <c r="H4" s="17">
        <f>E4</f>
        <v>17</v>
      </c>
      <c r="I4" s="13"/>
      <c r="K4" s="12"/>
      <c r="L4" s="22"/>
      <c r="N4" s="1"/>
    </row>
    <row r="5" spans="1:14" x14ac:dyDescent="0.25">
      <c r="A5" s="2">
        <f>A4+1</f>
        <v>2</v>
      </c>
      <c r="B5" s="2">
        <v>1966</v>
      </c>
      <c r="C5" s="4">
        <v>17</v>
      </c>
      <c r="D5" s="16">
        <v>1</v>
      </c>
      <c r="E5" s="19">
        <f t="shared" si="0"/>
        <v>17</v>
      </c>
      <c r="F5" s="23">
        <v>4.99E-2</v>
      </c>
      <c r="G5" s="12">
        <f t="shared" ref="G5:G54" si="1">F5+0.01</f>
        <v>5.9900000000000002E-2</v>
      </c>
      <c r="H5" s="17">
        <f t="shared" ref="H5:H36" si="2">H4*(1+(G4))+E5</f>
        <v>34.851700000000001</v>
      </c>
      <c r="I5" s="13"/>
      <c r="K5" s="12"/>
      <c r="L5" s="22"/>
      <c r="N5" s="1"/>
    </row>
    <row r="6" spans="1:14" x14ac:dyDescent="0.25">
      <c r="A6" s="2">
        <f t="shared" ref="A6:B21" si="3">A5+1</f>
        <v>3</v>
      </c>
      <c r="B6" s="2">
        <v>1967</v>
      </c>
      <c r="C6" s="4">
        <v>17</v>
      </c>
      <c r="D6" s="16">
        <v>1</v>
      </c>
      <c r="E6" s="19">
        <f t="shared" si="0"/>
        <v>17</v>
      </c>
      <c r="F6" s="23">
        <v>4.9200000000000001E-2</v>
      </c>
      <c r="G6" s="12">
        <f t="shared" si="1"/>
        <v>5.9200000000000003E-2</v>
      </c>
      <c r="H6" s="17">
        <f t="shared" si="2"/>
        <v>53.939316830000003</v>
      </c>
      <c r="I6" s="13"/>
      <c r="K6" s="12"/>
      <c r="L6" s="22"/>
      <c r="N6" s="1"/>
    </row>
    <row r="7" spans="1:14" x14ac:dyDescent="0.25">
      <c r="A7" s="2">
        <f t="shared" si="3"/>
        <v>4</v>
      </c>
      <c r="B7" s="2">
        <v>1968</v>
      </c>
      <c r="C7" s="4">
        <v>17</v>
      </c>
      <c r="D7" s="16">
        <v>1</v>
      </c>
      <c r="E7" s="19">
        <f t="shared" si="0"/>
        <v>17</v>
      </c>
      <c r="F7" s="23">
        <v>6.3500000000000001E-2</v>
      </c>
      <c r="G7" s="12">
        <f t="shared" si="1"/>
        <v>7.3499999999999996E-2</v>
      </c>
      <c r="H7" s="17">
        <f t="shared" si="2"/>
        <v>74.132524386336001</v>
      </c>
      <c r="I7" s="13"/>
      <c r="K7" s="12"/>
      <c r="L7" s="22"/>
      <c r="N7" s="1"/>
    </row>
    <row r="8" spans="1:14" x14ac:dyDescent="0.25">
      <c r="A8" s="2">
        <f t="shared" si="3"/>
        <v>5</v>
      </c>
      <c r="B8" s="2">
        <v>1969</v>
      </c>
      <c r="C8" s="4">
        <v>17</v>
      </c>
      <c r="D8" s="16">
        <v>1</v>
      </c>
      <c r="E8" s="19">
        <f t="shared" si="0"/>
        <v>17</v>
      </c>
      <c r="F8" s="23">
        <v>6.7100000000000007E-2</v>
      </c>
      <c r="G8" s="12">
        <f t="shared" si="1"/>
        <v>7.7100000000000002E-2</v>
      </c>
      <c r="H8" s="17">
        <f t="shared" si="2"/>
        <v>96.581264928731684</v>
      </c>
      <c r="I8" s="13"/>
      <c r="K8" s="12"/>
      <c r="L8" s="22"/>
      <c r="N8" s="1"/>
    </row>
    <row r="9" spans="1:14" x14ac:dyDescent="0.25">
      <c r="A9" s="2">
        <f t="shared" si="3"/>
        <v>6</v>
      </c>
      <c r="B9" s="2">
        <f>B8+1</f>
        <v>1970</v>
      </c>
      <c r="C9" s="4">
        <v>17</v>
      </c>
      <c r="D9" s="16">
        <v>1</v>
      </c>
      <c r="E9" s="19">
        <f t="shared" si="0"/>
        <v>17</v>
      </c>
      <c r="F9" s="23">
        <v>7.9500000000000001E-2</v>
      </c>
      <c r="G9" s="12">
        <f t="shared" si="1"/>
        <v>8.9499999999999996E-2</v>
      </c>
      <c r="H9" s="17">
        <f t="shared" si="2"/>
        <v>121.0276804547369</v>
      </c>
      <c r="I9" s="13"/>
      <c r="K9" s="12"/>
      <c r="L9" s="22"/>
      <c r="N9" s="1"/>
    </row>
    <row r="10" spans="1:14" x14ac:dyDescent="0.25">
      <c r="A10" s="2">
        <f t="shared" si="3"/>
        <v>7</v>
      </c>
      <c r="B10" s="2">
        <f t="shared" si="3"/>
        <v>1971</v>
      </c>
      <c r="C10" s="4">
        <v>17</v>
      </c>
      <c r="D10" s="16">
        <v>1</v>
      </c>
      <c r="E10" s="19">
        <f t="shared" si="0"/>
        <v>17</v>
      </c>
      <c r="F10" s="23">
        <v>5.0500000000000003E-2</v>
      </c>
      <c r="G10" s="12">
        <f t="shared" si="1"/>
        <v>6.0500000000000005E-2</v>
      </c>
      <c r="H10" s="17">
        <f t="shared" si="2"/>
        <v>148.85965785543584</v>
      </c>
      <c r="I10" s="13"/>
      <c r="K10" s="12"/>
      <c r="L10" s="22"/>
      <c r="N10" s="1"/>
    </row>
    <row r="11" spans="1:14" x14ac:dyDescent="0.25">
      <c r="A11" s="2">
        <f t="shared" si="3"/>
        <v>8</v>
      </c>
      <c r="B11" s="2">
        <f t="shared" si="3"/>
        <v>1972</v>
      </c>
      <c r="C11" s="4">
        <v>17</v>
      </c>
      <c r="D11" s="16">
        <v>1</v>
      </c>
      <c r="E11" s="19">
        <f t="shared" si="0"/>
        <v>17</v>
      </c>
      <c r="F11" s="23">
        <v>4.7600000000000003E-2</v>
      </c>
      <c r="G11" s="12">
        <f t="shared" si="1"/>
        <v>5.7600000000000005E-2</v>
      </c>
      <c r="H11" s="17">
        <f t="shared" si="2"/>
        <v>174.86566715568972</v>
      </c>
      <c r="I11" s="13"/>
      <c r="K11" s="12"/>
      <c r="L11" s="22"/>
      <c r="N11" s="1"/>
    </row>
    <row r="12" spans="1:14" x14ac:dyDescent="0.25">
      <c r="A12" s="2">
        <f t="shared" si="3"/>
        <v>9</v>
      </c>
      <c r="B12" s="2">
        <f t="shared" si="3"/>
        <v>1973</v>
      </c>
      <c r="C12" s="4">
        <v>17</v>
      </c>
      <c r="D12" s="16">
        <v>1</v>
      </c>
      <c r="E12" s="19">
        <f t="shared" si="0"/>
        <v>17</v>
      </c>
      <c r="F12" s="23">
        <v>5.4799999999999995E-2</v>
      </c>
      <c r="G12" s="12">
        <f t="shared" si="1"/>
        <v>6.4799999999999996E-2</v>
      </c>
      <c r="H12" s="17">
        <f t="shared" si="2"/>
        <v>201.93792958385745</v>
      </c>
      <c r="I12" s="13"/>
      <c r="K12" s="12"/>
      <c r="L12" s="22"/>
      <c r="N12" s="1"/>
    </row>
    <row r="13" spans="1:14" x14ac:dyDescent="0.25">
      <c r="A13" s="2">
        <f t="shared" si="3"/>
        <v>10</v>
      </c>
      <c r="B13" s="2">
        <f t="shared" si="3"/>
        <v>1974</v>
      </c>
      <c r="C13" s="4">
        <v>17</v>
      </c>
      <c r="D13" s="16">
        <v>1</v>
      </c>
      <c r="E13" s="19">
        <f t="shared" si="0"/>
        <v>17</v>
      </c>
      <c r="F13" s="23">
        <v>6.7500000000000004E-2</v>
      </c>
      <c r="G13" s="12">
        <f t="shared" si="1"/>
        <v>7.7499999999999999E-2</v>
      </c>
      <c r="H13" s="17">
        <f t="shared" si="2"/>
        <v>232.02350742089141</v>
      </c>
      <c r="I13" s="13"/>
      <c r="K13" s="12"/>
      <c r="L13" s="22"/>
      <c r="N13" s="1"/>
    </row>
    <row r="14" spans="1:14" x14ac:dyDescent="0.25">
      <c r="A14" s="2">
        <f t="shared" si="3"/>
        <v>11</v>
      </c>
      <c r="B14" s="2">
        <f t="shared" si="3"/>
        <v>1975</v>
      </c>
      <c r="C14" s="4">
        <v>17</v>
      </c>
      <c r="D14" s="16">
        <v>1</v>
      </c>
      <c r="E14" s="19">
        <f t="shared" si="0"/>
        <v>17</v>
      </c>
      <c r="F14" s="23">
        <v>6.1599999999999995E-2</v>
      </c>
      <c r="G14" s="12">
        <f t="shared" si="1"/>
        <v>7.1599999999999997E-2</v>
      </c>
      <c r="H14" s="17">
        <f t="shared" si="2"/>
        <v>267.00532924601043</v>
      </c>
      <c r="I14" s="13"/>
      <c r="K14" s="12"/>
      <c r="L14" s="22"/>
      <c r="N14" s="1"/>
    </row>
    <row r="15" spans="1:14" x14ac:dyDescent="0.25">
      <c r="A15" s="2">
        <f t="shared" si="3"/>
        <v>12</v>
      </c>
      <c r="B15" s="2">
        <f t="shared" si="3"/>
        <v>1976</v>
      </c>
      <c r="C15" s="4">
        <v>17</v>
      </c>
      <c r="D15" s="16">
        <v>1</v>
      </c>
      <c r="E15" s="19">
        <f t="shared" si="0"/>
        <v>17</v>
      </c>
      <c r="F15" s="23">
        <v>8.1299999999999997E-2</v>
      </c>
      <c r="G15" s="12">
        <f t="shared" si="1"/>
        <v>9.1299999999999992E-2</v>
      </c>
      <c r="H15" s="17">
        <f t="shared" si="2"/>
        <v>303.1229108200248</v>
      </c>
      <c r="I15" s="13"/>
      <c r="K15" s="12"/>
      <c r="L15" s="22"/>
      <c r="N15" s="1"/>
    </row>
    <row r="16" spans="1:14" x14ac:dyDescent="0.25">
      <c r="A16" s="2">
        <f t="shared" si="3"/>
        <v>13</v>
      </c>
      <c r="B16" s="2">
        <f t="shared" si="3"/>
        <v>1977</v>
      </c>
      <c r="C16" s="4">
        <v>17</v>
      </c>
      <c r="D16" s="16">
        <v>2</v>
      </c>
      <c r="E16" s="19">
        <f t="shared" si="0"/>
        <v>34</v>
      </c>
      <c r="F16" s="23">
        <v>7.5700000000000003E-2</v>
      </c>
      <c r="G16" s="12">
        <f t="shared" si="1"/>
        <v>8.5699999999999998E-2</v>
      </c>
      <c r="H16" s="17">
        <f t="shared" si="2"/>
        <v>364.79803257789303</v>
      </c>
      <c r="I16" s="13"/>
      <c r="K16" s="12"/>
      <c r="L16" s="22"/>
      <c r="N16" s="1"/>
    </row>
    <row r="17" spans="1:14" x14ac:dyDescent="0.25">
      <c r="A17" s="2">
        <f t="shared" si="3"/>
        <v>14</v>
      </c>
      <c r="B17" s="2">
        <f t="shared" si="3"/>
        <v>1978</v>
      </c>
      <c r="C17" s="4">
        <v>17</v>
      </c>
      <c r="D17" s="16">
        <v>2</v>
      </c>
      <c r="E17" s="19">
        <f t="shared" si="0"/>
        <v>34</v>
      </c>
      <c r="F17" s="23">
        <v>7.6999999999999999E-2</v>
      </c>
      <c r="G17" s="12">
        <f t="shared" si="1"/>
        <v>8.6999999999999994E-2</v>
      </c>
      <c r="H17" s="17">
        <f t="shared" si="2"/>
        <v>430.06122396981851</v>
      </c>
      <c r="I17" s="13"/>
      <c r="K17" s="12"/>
      <c r="L17" s="22"/>
      <c r="N17" s="1"/>
    </row>
    <row r="18" spans="1:14" x14ac:dyDescent="0.25">
      <c r="A18" s="2">
        <f t="shared" si="3"/>
        <v>15</v>
      </c>
      <c r="B18" s="2">
        <f t="shared" si="3"/>
        <v>1979</v>
      </c>
      <c r="C18" s="4">
        <v>17</v>
      </c>
      <c r="D18" s="16">
        <v>2</v>
      </c>
      <c r="E18" s="19">
        <f t="shared" si="0"/>
        <v>34</v>
      </c>
      <c r="F18" s="23">
        <v>0.108</v>
      </c>
      <c r="G18" s="12">
        <f t="shared" si="1"/>
        <v>0.11799999999999999</v>
      </c>
      <c r="H18" s="17">
        <f t="shared" si="2"/>
        <v>501.47655045519269</v>
      </c>
      <c r="I18" s="13"/>
      <c r="K18" s="12"/>
      <c r="L18" s="22"/>
      <c r="N18" s="1"/>
    </row>
    <row r="19" spans="1:14" x14ac:dyDescent="0.25">
      <c r="A19" s="2">
        <f t="shared" si="3"/>
        <v>16</v>
      </c>
      <c r="B19" s="2">
        <f t="shared" si="3"/>
        <v>1980</v>
      </c>
      <c r="C19" s="4">
        <v>17</v>
      </c>
      <c r="D19" s="16">
        <v>2</v>
      </c>
      <c r="E19" s="19">
        <f t="shared" si="0"/>
        <v>34</v>
      </c>
      <c r="F19" s="23">
        <v>0.12790000000000001</v>
      </c>
      <c r="G19" s="12">
        <f t="shared" si="1"/>
        <v>0.13790000000000002</v>
      </c>
      <c r="H19" s="17">
        <f t="shared" si="2"/>
        <v>594.65078340890534</v>
      </c>
      <c r="I19" s="13"/>
      <c r="K19" s="12"/>
      <c r="L19" s="22"/>
      <c r="N19" s="1"/>
    </row>
    <row r="20" spans="1:14" x14ac:dyDescent="0.25">
      <c r="A20" s="2">
        <f t="shared" si="3"/>
        <v>17</v>
      </c>
      <c r="B20" s="2">
        <f t="shared" si="3"/>
        <v>1981</v>
      </c>
      <c r="C20" s="4">
        <v>17</v>
      </c>
      <c r="D20" s="16">
        <v>2</v>
      </c>
      <c r="E20" s="19">
        <f t="shared" si="0"/>
        <v>34</v>
      </c>
      <c r="F20" s="23">
        <v>0.13059999999999999</v>
      </c>
      <c r="G20" s="12">
        <f t="shared" si="1"/>
        <v>0.1406</v>
      </c>
      <c r="H20" s="17">
        <f t="shared" si="2"/>
        <v>710.65312644099345</v>
      </c>
      <c r="I20" s="13"/>
      <c r="K20" s="12"/>
      <c r="L20" s="22"/>
      <c r="N20" s="1"/>
    </row>
    <row r="21" spans="1:14" x14ac:dyDescent="0.25">
      <c r="A21" s="2">
        <f t="shared" si="3"/>
        <v>18</v>
      </c>
      <c r="B21" s="2">
        <f t="shared" si="3"/>
        <v>1982</v>
      </c>
      <c r="C21" s="4">
        <v>17</v>
      </c>
      <c r="D21" s="16">
        <v>2</v>
      </c>
      <c r="E21" s="19">
        <f t="shared" si="0"/>
        <v>34</v>
      </c>
      <c r="F21" s="23">
        <v>0.1595</v>
      </c>
      <c r="G21" s="12">
        <f t="shared" si="1"/>
        <v>0.16950000000000001</v>
      </c>
      <c r="H21" s="17">
        <f t="shared" si="2"/>
        <v>844.57095601859714</v>
      </c>
      <c r="I21" s="13"/>
      <c r="K21" s="12"/>
      <c r="L21" s="22"/>
      <c r="N21" s="1"/>
    </row>
    <row r="22" spans="1:14" x14ac:dyDescent="0.25">
      <c r="A22" s="2">
        <f t="shared" ref="A22:B37" si="4">A21+1</f>
        <v>19</v>
      </c>
      <c r="B22" s="2">
        <f t="shared" si="4"/>
        <v>1983</v>
      </c>
      <c r="C22" s="4">
        <v>17</v>
      </c>
      <c r="D22" s="16">
        <v>2</v>
      </c>
      <c r="E22" s="19">
        <f t="shared" si="0"/>
        <v>34</v>
      </c>
      <c r="F22" s="23">
        <v>0.1028</v>
      </c>
      <c r="G22" s="12">
        <f t="shared" si="1"/>
        <v>0.1128</v>
      </c>
      <c r="H22" s="17">
        <f t="shared" si="2"/>
        <v>1021.7257330637493</v>
      </c>
      <c r="I22" s="13"/>
      <c r="K22" s="12"/>
      <c r="L22" s="22"/>
      <c r="N22" s="1"/>
    </row>
    <row r="23" spans="1:14" x14ac:dyDescent="0.25">
      <c r="A23" s="2">
        <f t="shared" si="4"/>
        <v>20</v>
      </c>
      <c r="B23" s="2">
        <f t="shared" si="4"/>
        <v>1984</v>
      </c>
      <c r="C23" s="4">
        <v>17</v>
      </c>
      <c r="D23" s="16">
        <v>4</v>
      </c>
      <c r="E23" s="19">
        <f t="shared" si="0"/>
        <v>68</v>
      </c>
      <c r="F23" s="23">
        <v>0.1023</v>
      </c>
      <c r="G23" s="12">
        <f t="shared" si="1"/>
        <v>0.1123</v>
      </c>
      <c r="H23" s="17">
        <f t="shared" si="2"/>
        <v>1204.9763957533403</v>
      </c>
      <c r="I23" s="13"/>
      <c r="K23" s="12"/>
      <c r="L23" s="22"/>
      <c r="N23" s="1"/>
    </row>
    <row r="24" spans="1:14" x14ac:dyDescent="0.25">
      <c r="A24" s="2">
        <f t="shared" si="4"/>
        <v>21</v>
      </c>
      <c r="B24" s="2">
        <f t="shared" si="4"/>
        <v>1985</v>
      </c>
      <c r="C24" s="4">
        <v>17</v>
      </c>
      <c r="D24" s="16">
        <v>4</v>
      </c>
      <c r="E24" s="19">
        <f t="shared" si="0"/>
        <v>68</v>
      </c>
      <c r="F24" s="23">
        <v>0.1027</v>
      </c>
      <c r="G24" s="12">
        <f t="shared" si="1"/>
        <v>0.11269999999999999</v>
      </c>
      <c r="H24" s="17">
        <f t="shared" si="2"/>
        <v>1408.2952449964405</v>
      </c>
      <c r="I24" s="13"/>
      <c r="K24" s="12"/>
      <c r="L24" s="22"/>
      <c r="N24" s="1"/>
    </row>
    <row r="25" spans="1:14" x14ac:dyDescent="0.25">
      <c r="A25" s="2">
        <f t="shared" si="4"/>
        <v>22</v>
      </c>
      <c r="B25" s="2">
        <f t="shared" si="4"/>
        <v>1986</v>
      </c>
      <c r="C25" s="4">
        <v>17</v>
      </c>
      <c r="D25" s="16">
        <v>4</v>
      </c>
      <c r="E25" s="19">
        <f t="shared" si="0"/>
        <v>68</v>
      </c>
      <c r="F25" s="23">
        <v>9.8799999999999999E-2</v>
      </c>
      <c r="G25" s="12">
        <f t="shared" si="1"/>
        <v>0.10879999999999999</v>
      </c>
      <c r="H25" s="17">
        <f t="shared" si="2"/>
        <v>1635.0101191075394</v>
      </c>
      <c r="I25" s="13"/>
      <c r="K25" s="12"/>
      <c r="L25" s="22"/>
      <c r="N25" s="1"/>
    </row>
    <row r="26" spans="1:14" x14ac:dyDescent="0.25">
      <c r="A26" s="2">
        <f t="shared" si="4"/>
        <v>23</v>
      </c>
      <c r="B26" s="2">
        <f t="shared" si="4"/>
        <v>1987</v>
      </c>
      <c r="C26" s="4">
        <v>17</v>
      </c>
      <c r="D26" s="16">
        <v>4</v>
      </c>
      <c r="E26" s="19">
        <f t="shared" si="0"/>
        <v>68</v>
      </c>
      <c r="F26" s="23">
        <v>7.85E-2</v>
      </c>
      <c r="G26" s="12">
        <f t="shared" si="1"/>
        <v>8.8499999999999995E-2</v>
      </c>
      <c r="H26" s="17">
        <f t="shared" si="2"/>
        <v>1880.8992200664397</v>
      </c>
      <c r="I26" s="13"/>
      <c r="K26" s="12"/>
      <c r="L26" s="22"/>
      <c r="N26" s="1"/>
    </row>
    <row r="27" spans="1:14" x14ac:dyDescent="0.25">
      <c r="A27" s="2">
        <f t="shared" si="4"/>
        <v>24</v>
      </c>
      <c r="B27" s="2">
        <f t="shared" si="4"/>
        <v>1988</v>
      </c>
      <c r="C27" s="4">
        <v>17</v>
      </c>
      <c r="D27" s="16">
        <v>4</v>
      </c>
      <c r="E27" s="19">
        <f t="shared" si="0"/>
        <v>68</v>
      </c>
      <c r="F27" s="23">
        <v>9.0399999999999994E-2</v>
      </c>
      <c r="G27" s="12">
        <f t="shared" si="1"/>
        <v>0.10039999999999999</v>
      </c>
      <c r="H27" s="17">
        <f t="shared" si="2"/>
        <v>2115.35880104232</v>
      </c>
      <c r="I27" s="13"/>
      <c r="K27" s="12"/>
      <c r="L27" s="22"/>
      <c r="N27" s="1"/>
    </row>
    <row r="28" spans="1:14" x14ac:dyDescent="0.25">
      <c r="A28" s="2">
        <f t="shared" si="4"/>
        <v>25</v>
      </c>
      <c r="B28" s="2">
        <f t="shared" si="4"/>
        <v>1989</v>
      </c>
      <c r="C28" s="4">
        <v>17</v>
      </c>
      <c r="D28" s="16">
        <v>4</v>
      </c>
      <c r="E28" s="19">
        <f t="shared" si="0"/>
        <v>68</v>
      </c>
      <c r="F28" s="23">
        <v>0.10580000000000001</v>
      </c>
      <c r="G28" s="12">
        <f t="shared" si="1"/>
        <v>0.1158</v>
      </c>
      <c r="H28" s="17">
        <f t="shared" si="2"/>
        <v>2395.7408246669688</v>
      </c>
      <c r="I28" s="13"/>
      <c r="K28" s="12"/>
      <c r="L28" s="22"/>
      <c r="N28" s="1"/>
    </row>
    <row r="29" spans="1:14" x14ac:dyDescent="0.25">
      <c r="A29" s="2">
        <f t="shared" si="4"/>
        <v>26</v>
      </c>
      <c r="B29" s="2">
        <f t="shared" si="4"/>
        <v>1990</v>
      </c>
      <c r="C29" s="4">
        <v>17</v>
      </c>
      <c r="D29" s="16">
        <v>4</v>
      </c>
      <c r="E29" s="19">
        <f t="shared" si="0"/>
        <v>68</v>
      </c>
      <c r="F29" s="23">
        <v>0.1081</v>
      </c>
      <c r="G29" s="12">
        <f t="shared" si="1"/>
        <v>0.1181</v>
      </c>
      <c r="H29" s="17">
        <f t="shared" si="2"/>
        <v>2741.1676121634036</v>
      </c>
      <c r="I29" s="13"/>
      <c r="K29" s="12"/>
      <c r="L29" s="22"/>
      <c r="N29" s="1"/>
    </row>
    <row r="30" spans="1:14" x14ac:dyDescent="0.25">
      <c r="A30" s="2">
        <f t="shared" si="4"/>
        <v>27</v>
      </c>
      <c r="B30" s="2">
        <f t="shared" si="4"/>
        <v>1991</v>
      </c>
      <c r="C30" s="4">
        <v>17</v>
      </c>
      <c r="D30" s="16">
        <v>4</v>
      </c>
      <c r="E30" s="19">
        <f t="shared" si="0"/>
        <v>68</v>
      </c>
      <c r="F30" s="23">
        <v>0.1009</v>
      </c>
      <c r="G30" s="12">
        <f t="shared" si="1"/>
        <v>0.1109</v>
      </c>
      <c r="H30" s="17">
        <f t="shared" si="2"/>
        <v>3132.899507159902</v>
      </c>
      <c r="I30" s="13"/>
      <c r="K30" s="12"/>
      <c r="L30" s="22"/>
      <c r="N30" s="1"/>
    </row>
    <row r="31" spans="1:14" x14ac:dyDescent="0.25">
      <c r="A31" s="2">
        <f t="shared" si="4"/>
        <v>28</v>
      </c>
      <c r="B31" s="2">
        <f t="shared" si="4"/>
        <v>1992</v>
      </c>
      <c r="C31" s="4">
        <v>17</v>
      </c>
      <c r="D31" s="16">
        <v>4</v>
      </c>
      <c r="E31" s="19">
        <f t="shared" si="0"/>
        <v>68</v>
      </c>
      <c r="F31" s="23">
        <v>7.5399999999999995E-2</v>
      </c>
      <c r="G31" s="12">
        <f t="shared" si="1"/>
        <v>8.539999999999999E-2</v>
      </c>
      <c r="H31" s="17">
        <f t="shared" si="2"/>
        <v>3548.3380625039349</v>
      </c>
      <c r="I31" s="13"/>
      <c r="K31" s="12"/>
      <c r="L31" s="22"/>
      <c r="N31" s="1"/>
    </row>
    <row r="32" spans="1:14" x14ac:dyDescent="0.25">
      <c r="A32" s="2">
        <f t="shared" si="4"/>
        <v>29</v>
      </c>
      <c r="B32" s="2">
        <f t="shared" si="4"/>
        <v>1993</v>
      </c>
      <c r="C32" s="4">
        <v>17</v>
      </c>
      <c r="D32" s="16">
        <v>4</v>
      </c>
      <c r="E32" s="19">
        <f t="shared" si="0"/>
        <v>68</v>
      </c>
      <c r="F32" s="23">
        <v>7.0900000000000005E-2</v>
      </c>
      <c r="G32" s="12">
        <f t="shared" si="1"/>
        <v>8.09E-2</v>
      </c>
      <c r="H32" s="17">
        <f t="shared" si="2"/>
        <v>3919.3661330417708</v>
      </c>
      <c r="I32" s="13"/>
      <c r="K32" s="12"/>
      <c r="L32" s="22"/>
      <c r="N32" s="1"/>
    </row>
    <row r="33" spans="1:14" x14ac:dyDescent="0.25">
      <c r="A33" s="2">
        <f t="shared" si="4"/>
        <v>30</v>
      </c>
      <c r="B33" s="2">
        <f t="shared" si="4"/>
        <v>1994</v>
      </c>
      <c r="C33" s="4">
        <v>17</v>
      </c>
      <c r="D33" s="16">
        <v>4</v>
      </c>
      <c r="E33" s="19">
        <f t="shared" si="0"/>
        <v>68</v>
      </c>
      <c r="F33" s="23">
        <v>4.1799999999999997E-2</v>
      </c>
      <c r="G33" s="12">
        <f t="shared" si="1"/>
        <v>5.1799999999999999E-2</v>
      </c>
      <c r="H33" s="17">
        <f t="shared" si="2"/>
        <v>4304.4428532048496</v>
      </c>
      <c r="I33" s="13"/>
      <c r="K33" s="12"/>
      <c r="L33" s="22"/>
      <c r="N33" s="1"/>
    </row>
    <row r="34" spans="1:14" x14ac:dyDescent="0.25">
      <c r="A34" s="2">
        <f t="shared" si="4"/>
        <v>31</v>
      </c>
      <c r="B34" s="2">
        <f t="shared" si="4"/>
        <v>1995</v>
      </c>
      <c r="C34" s="4">
        <v>17</v>
      </c>
      <c r="D34" s="16">
        <v>4</v>
      </c>
      <c r="E34" s="19">
        <f t="shared" si="0"/>
        <v>68</v>
      </c>
      <c r="F34" s="23">
        <v>8.8499999999999995E-2</v>
      </c>
      <c r="G34" s="12">
        <f t="shared" si="1"/>
        <v>9.849999999999999E-2</v>
      </c>
      <c r="H34" s="17">
        <f t="shared" si="2"/>
        <v>4595.4129930008612</v>
      </c>
      <c r="I34" s="13"/>
      <c r="K34" s="12"/>
      <c r="L34" s="22"/>
      <c r="N34" s="1"/>
    </row>
    <row r="35" spans="1:14" x14ac:dyDescent="0.25">
      <c r="A35" s="2">
        <f t="shared" si="4"/>
        <v>32</v>
      </c>
      <c r="B35" s="2">
        <f t="shared" si="4"/>
        <v>1996</v>
      </c>
      <c r="C35" s="4">
        <v>17</v>
      </c>
      <c r="D35" s="16">
        <v>4</v>
      </c>
      <c r="E35" s="19">
        <f t="shared" si="0"/>
        <v>68</v>
      </c>
      <c r="F35" s="23">
        <v>5.4799999999999995E-2</v>
      </c>
      <c r="G35" s="12">
        <f t="shared" si="1"/>
        <v>6.4799999999999996E-2</v>
      </c>
      <c r="H35" s="17">
        <f t="shared" si="2"/>
        <v>5116.0611728114463</v>
      </c>
      <c r="I35" s="13"/>
      <c r="K35" s="12"/>
      <c r="L35" s="22"/>
      <c r="N35" s="1"/>
    </row>
    <row r="36" spans="1:14" x14ac:dyDescent="0.25">
      <c r="A36" s="2">
        <f t="shared" si="4"/>
        <v>33</v>
      </c>
      <c r="B36" s="2">
        <f t="shared" si="4"/>
        <v>1997</v>
      </c>
      <c r="C36" s="4">
        <v>17</v>
      </c>
      <c r="D36" s="16">
        <v>4</v>
      </c>
      <c r="E36" s="19">
        <f t="shared" ref="E36:E53" si="5">D36*C36</f>
        <v>68</v>
      </c>
      <c r="F36" s="23">
        <v>4.2799999999999998E-2</v>
      </c>
      <c r="G36" s="12">
        <f t="shared" si="1"/>
        <v>5.28E-2</v>
      </c>
      <c r="H36" s="17">
        <f t="shared" si="2"/>
        <v>5515.5819368096281</v>
      </c>
      <c r="I36" s="13"/>
      <c r="K36" s="12"/>
      <c r="L36" s="22"/>
      <c r="N36" s="1"/>
    </row>
    <row r="37" spans="1:14" x14ac:dyDescent="0.25">
      <c r="A37" s="2">
        <f t="shared" si="4"/>
        <v>34</v>
      </c>
      <c r="B37" s="2">
        <f t="shared" si="4"/>
        <v>1998</v>
      </c>
      <c r="C37" s="4">
        <v>17</v>
      </c>
      <c r="D37" s="16">
        <v>4</v>
      </c>
      <c r="E37" s="19">
        <f t="shared" si="5"/>
        <v>68</v>
      </c>
      <c r="F37" s="23">
        <v>4.9000000000000002E-2</v>
      </c>
      <c r="G37" s="12">
        <f t="shared" si="1"/>
        <v>5.9000000000000004E-2</v>
      </c>
      <c r="H37" s="17">
        <f t="shared" ref="H37:H55" si="6">H36*(1+(G36))+E37</f>
        <v>5874.804663073176</v>
      </c>
      <c r="I37" s="13"/>
      <c r="K37" s="12"/>
      <c r="L37" s="22"/>
      <c r="N37" s="1"/>
    </row>
    <row r="38" spans="1:14" x14ac:dyDescent="0.25">
      <c r="A38" s="2">
        <f t="shared" ref="A38:B53" si="7">A37+1</f>
        <v>35</v>
      </c>
      <c r="B38" s="2">
        <f t="shared" si="7"/>
        <v>1999</v>
      </c>
      <c r="C38" s="4">
        <v>17</v>
      </c>
      <c r="D38" s="16">
        <v>4</v>
      </c>
      <c r="E38" s="19">
        <f t="shared" si="5"/>
        <v>68</v>
      </c>
      <c r="F38" s="23">
        <v>4.8300000000000003E-2</v>
      </c>
      <c r="G38" s="12">
        <f t="shared" si="1"/>
        <v>5.8300000000000005E-2</v>
      </c>
      <c r="H38" s="17">
        <f t="shared" si="6"/>
        <v>6289.4181381944927</v>
      </c>
      <c r="I38" s="13"/>
      <c r="K38" s="12"/>
      <c r="L38" s="22"/>
      <c r="N38" s="1"/>
    </row>
    <row r="39" spans="1:14" x14ac:dyDescent="0.25">
      <c r="A39" s="2">
        <f t="shared" si="7"/>
        <v>36</v>
      </c>
      <c r="B39" s="2">
        <f t="shared" si="7"/>
        <v>2000</v>
      </c>
      <c r="C39" s="4">
        <v>17</v>
      </c>
      <c r="D39" s="16">
        <v>4</v>
      </c>
      <c r="E39" s="19">
        <f t="shared" si="5"/>
        <v>68</v>
      </c>
      <c r="F39" s="23">
        <v>6.0400000000000002E-2</v>
      </c>
      <c r="G39" s="12">
        <f t="shared" si="1"/>
        <v>7.0400000000000004E-2</v>
      </c>
      <c r="H39" s="17">
        <f t="shared" si="6"/>
        <v>6724.0912156512313</v>
      </c>
      <c r="I39" s="13"/>
      <c r="K39" s="12"/>
      <c r="L39" s="22"/>
      <c r="N39" s="1"/>
    </row>
    <row r="40" spans="1:14" x14ac:dyDescent="0.25">
      <c r="A40" s="2">
        <f t="shared" si="7"/>
        <v>37</v>
      </c>
      <c r="B40" s="2">
        <f t="shared" si="7"/>
        <v>2001</v>
      </c>
      <c r="C40" s="4">
        <v>17</v>
      </c>
      <c r="D40" s="16">
        <v>4</v>
      </c>
      <c r="E40" s="19">
        <f t="shared" si="5"/>
        <v>68</v>
      </c>
      <c r="F40" s="23">
        <v>4.9099999999999998E-2</v>
      </c>
      <c r="G40" s="12">
        <f t="shared" si="1"/>
        <v>5.91E-2</v>
      </c>
      <c r="H40" s="17">
        <f t="shared" si="6"/>
        <v>7265.4672372330779</v>
      </c>
      <c r="I40" s="13"/>
      <c r="K40" s="12"/>
      <c r="L40" s="22"/>
      <c r="N40" s="1"/>
    </row>
    <row r="41" spans="1:14" x14ac:dyDescent="0.25">
      <c r="A41" s="2">
        <f t="shared" si="7"/>
        <v>38</v>
      </c>
      <c r="B41" s="2">
        <f t="shared" si="7"/>
        <v>2002</v>
      </c>
      <c r="C41" s="4">
        <v>17</v>
      </c>
      <c r="D41" s="16">
        <v>4</v>
      </c>
      <c r="E41" s="19">
        <f t="shared" si="5"/>
        <v>68</v>
      </c>
      <c r="F41" s="23">
        <v>3.3300000000000003E-2</v>
      </c>
      <c r="G41" s="12">
        <f t="shared" si="1"/>
        <v>4.3300000000000005E-2</v>
      </c>
      <c r="H41" s="17">
        <f t="shared" si="6"/>
        <v>7762.8563509535525</v>
      </c>
      <c r="I41" s="13"/>
      <c r="K41" s="12"/>
      <c r="L41" s="22"/>
      <c r="N41" s="1"/>
    </row>
    <row r="42" spans="1:14" x14ac:dyDescent="0.25">
      <c r="A42" s="2">
        <f t="shared" si="7"/>
        <v>39</v>
      </c>
      <c r="B42" s="2">
        <f t="shared" si="7"/>
        <v>2003</v>
      </c>
      <c r="C42" s="4">
        <v>17</v>
      </c>
      <c r="D42" s="16">
        <v>4</v>
      </c>
      <c r="E42" s="19">
        <f t="shared" si="5"/>
        <v>68</v>
      </c>
      <c r="F42" s="23">
        <v>3.5499999999999997E-2</v>
      </c>
      <c r="G42" s="12">
        <f t="shared" si="1"/>
        <v>4.5499999999999999E-2</v>
      </c>
      <c r="H42" s="17">
        <f t="shared" si="6"/>
        <v>8166.9880309498403</v>
      </c>
      <c r="I42" s="13"/>
      <c r="K42" s="12"/>
      <c r="L42" s="22"/>
      <c r="N42" s="1"/>
    </row>
    <row r="43" spans="1:14" x14ac:dyDescent="0.25">
      <c r="A43" s="2">
        <f t="shared" si="7"/>
        <v>40</v>
      </c>
      <c r="B43" s="2">
        <f t="shared" si="7"/>
        <v>2004</v>
      </c>
      <c r="C43" s="4">
        <v>17</v>
      </c>
      <c r="D43" s="16">
        <v>6</v>
      </c>
      <c r="E43" s="19">
        <f t="shared" si="5"/>
        <v>102</v>
      </c>
      <c r="F43" s="23">
        <v>2.7099999999999999E-2</v>
      </c>
      <c r="G43" s="12">
        <f t="shared" si="1"/>
        <v>3.7100000000000001E-2</v>
      </c>
      <c r="H43" s="17">
        <f t="shared" si="6"/>
        <v>8640.585986358059</v>
      </c>
      <c r="I43" s="13"/>
      <c r="K43" s="12"/>
      <c r="L43" s="22"/>
      <c r="N43" s="1"/>
    </row>
    <row r="44" spans="1:14" x14ac:dyDescent="0.25">
      <c r="A44" s="2">
        <f t="shared" si="7"/>
        <v>41</v>
      </c>
      <c r="B44" s="2">
        <f t="shared" si="7"/>
        <v>2005</v>
      </c>
      <c r="C44" s="4">
        <v>17</v>
      </c>
      <c r="D44" s="16">
        <v>6</v>
      </c>
      <c r="E44" s="19">
        <f t="shared" si="5"/>
        <v>102</v>
      </c>
      <c r="F44" s="23">
        <v>2.8299999999999999E-2</v>
      </c>
      <c r="G44" s="12">
        <f t="shared" si="1"/>
        <v>3.8300000000000001E-2</v>
      </c>
      <c r="H44" s="17">
        <f t="shared" si="6"/>
        <v>9063.1517264519425</v>
      </c>
      <c r="I44" s="13"/>
      <c r="K44" s="12"/>
      <c r="L44" s="22"/>
      <c r="N44" s="1"/>
    </row>
    <row r="45" spans="1:14" x14ac:dyDescent="0.25">
      <c r="A45" s="2">
        <f t="shared" si="7"/>
        <v>42</v>
      </c>
      <c r="B45" s="2">
        <f t="shared" si="7"/>
        <v>2006</v>
      </c>
      <c r="C45" s="4">
        <v>17</v>
      </c>
      <c r="D45" s="16">
        <v>6</v>
      </c>
      <c r="E45" s="19">
        <f t="shared" si="5"/>
        <v>102</v>
      </c>
      <c r="F45" s="23">
        <v>3.8300000000000001E-2</v>
      </c>
      <c r="G45" s="12">
        <f t="shared" si="1"/>
        <v>4.8300000000000003E-2</v>
      </c>
      <c r="H45" s="17">
        <f t="shared" si="6"/>
        <v>9512.2704375750527</v>
      </c>
      <c r="I45" s="13"/>
      <c r="K45" s="12"/>
      <c r="L45" s="22"/>
      <c r="N45" s="1"/>
    </row>
    <row r="46" spans="1:14" x14ac:dyDescent="0.25">
      <c r="A46" s="2">
        <f t="shared" si="7"/>
        <v>43</v>
      </c>
      <c r="B46" s="2">
        <f t="shared" si="7"/>
        <v>2007</v>
      </c>
      <c r="C46" s="4">
        <v>17</v>
      </c>
      <c r="D46" s="16">
        <v>6</v>
      </c>
      <c r="E46" s="19">
        <f t="shared" si="5"/>
        <v>102</v>
      </c>
      <c r="F46" s="23">
        <v>4.1000000000000002E-2</v>
      </c>
      <c r="G46" s="12">
        <f t="shared" si="1"/>
        <v>5.1000000000000004E-2</v>
      </c>
      <c r="H46" s="17">
        <f t="shared" si="6"/>
        <v>10073.713099709928</v>
      </c>
      <c r="I46" s="13"/>
      <c r="K46" s="12"/>
      <c r="L46" s="22"/>
      <c r="N46" s="1"/>
    </row>
    <row r="47" spans="1:14" x14ac:dyDescent="0.25">
      <c r="A47" s="2">
        <f t="shared" si="7"/>
        <v>44</v>
      </c>
      <c r="B47" s="2">
        <f t="shared" si="7"/>
        <v>2008</v>
      </c>
      <c r="C47" s="4">
        <v>17</v>
      </c>
      <c r="D47" s="16">
        <v>6</v>
      </c>
      <c r="E47" s="19">
        <f t="shared" si="5"/>
        <v>102</v>
      </c>
      <c r="F47" s="23">
        <v>3.2199999999999999E-2</v>
      </c>
      <c r="G47" s="12">
        <f t="shared" si="1"/>
        <v>4.2200000000000001E-2</v>
      </c>
      <c r="H47" s="17">
        <f t="shared" si="6"/>
        <v>10689.472467795134</v>
      </c>
      <c r="I47" s="13"/>
      <c r="K47" s="12"/>
      <c r="L47" s="22"/>
      <c r="N47" s="1"/>
    </row>
    <row r="48" spans="1:14" x14ac:dyDescent="0.25">
      <c r="A48" s="2">
        <f t="shared" si="7"/>
        <v>45</v>
      </c>
      <c r="B48" s="2">
        <f t="shared" si="7"/>
        <v>2009</v>
      </c>
      <c r="C48" s="4">
        <v>17</v>
      </c>
      <c r="D48" s="16">
        <v>6</v>
      </c>
      <c r="E48" s="19">
        <f t="shared" si="5"/>
        <v>102</v>
      </c>
      <c r="F48" s="23">
        <v>1.3899999999999997E-2</v>
      </c>
      <c r="G48" s="12">
        <f t="shared" si="1"/>
        <v>2.3899999999999998E-2</v>
      </c>
      <c r="H48" s="17">
        <f t="shared" si="6"/>
        <v>11242.56820593609</v>
      </c>
      <c r="I48" s="13"/>
      <c r="K48" s="12"/>
      <c r="L48" s="22"/>
      <c r="N48" s="1"/>
    </row>
    <row r="49" spans="1:14" x14ac:dyDescent="0.25">
      <c r="A49" s="2">
        <f t="shared" si="7"/>
        <v>46</v>
      </c>
      <c r="B49" s="2">
        <f t="shared" si="7"/>
        <v>2010</v>
      </c>
      <c r="C49" s="4">
        <v>17</v>
      </c>
      <c r="D49" s="16">
        <v>6</v>
      </c>
      <c r="E49" s="19">
        <f t="shared" si="5"/>
        <v>102</v>
      </c>
      <c r="F49" s="23">
        <v>1.2100000000000001E-2</v>
      </c>
      <c r="G49" s="12">
        <f t="shared" si="1"/>
        <v>2.2100000000000002E-2</v>
      </c>
      <c r="H49" s="17">
        <f t="shared" si="6"/>
        <v>11613.265586057963</v>
      </c>
      <c r="I49" s="13"/>
      <c r="K49" s="12"/>
      <c r="L49" s="22"/>
      <c r="N49" s="1"/>
    </row>
    <row r="50" spans="1:14" x14ac:dyDescent="0.25">
      <c r="A50" s="2">
        <f t="shared" si="7"/>
        <v>47</v>
      </c>
      <c r="B50" s="2">
        <f t="shared" si="7"/>
        <v>2011</v>
      </c>
      <c r="C50" s="4">
        <v>17</v>
      </c>
      <c r="D50" s="16">
        <v>6</v>
      </c>
      <c r="E50" s="19">
        <f t="shared" si="5"/>
        <v>102</v>
      </c>
      <c r="F50" s="23">
        <v>1.6399999999999998E-2</v>
      </c>
      <c r="G50" s="12">
        <f t="shared" si="1"/>
        <v>2.64E-2</v>
      </c>
      <c r="H50" s="17">
        <f t="shared" si="6"/>
        <v>11971.918755509845</v>
      </c>
      <c r="I50" s="13"/>
      <c r="K50" s="12"/>
      <c r="L50" s="22"/>
      <c r="N50" s="1"/>
    </row>
    <row r="51" spans="1:14" x14ac:dyDescent="0.25">
      <c r="A51" s="2">
        <f t="shared" si="7"/>
        <v>48</v>
      </c>
      <c r="B51" s="2">
        <f t="shared" si="7"/>
        <v>2012</v>
      </c>
      <c r="C51" s="4">
        <v>17</v>
      </c>
      <c r="D51" s="16">
        <v>6</v>
      </c>
      <c r="E51" s="19">
        <f t="shared" si="5"/>
        <v>102</v>
      </c>
      <c r="F51" s="23">
        <v>1.0299999999999998E-2</v>
      </c>
      <c r="G51" s="12">
        <f t="shared" si="1"/>
        <v>2.0299999999999999E-2</v>
      </c>
      <c r="H51" s="17">
        <f t="shared" si="6"/>
        <v>12389.977410655305</v>
      </c>
      <c r="I51" s="13"/>
      <c r="K51" s="12"/>
      <c r="L51" s="22"/>
      <c r="N51" s="1"/>
    </row>
    <row r="52" spans="1:14" x14ac:dyDescent="0.25">
      <c r="A52" s="2">
        <f t="shared" si="7"/>
        <v>49</v>
      </c>
      <c r="B52" s="2">
        <f t="shared" si="7"/>
        <v>2013</v>
      </c>
      <c r="C52" s="4">
        <v>17</v>
      </c>
      <c r="D52" s="16">
        <v>6</v>
      </c>
      <c r="E52" s="19">
        <f t="shared" si="5"/>
        <v>102</v>
      </c>
      <c r="F52" s="23">
        <v>1.17E-2</v>
      </c>
      <c r="G52" s="12">
        <f t="shared" si="1"/>
        <v>2.1700000000000001E-2</v>
      </c>
      <c r="H52" s="17">
        <f t="shared" si="6"/>
        <v>12743.493952091607</v>
      </c>
      <c r="I52" s="13"/>
      <c r="K52" s="12"/>
      <c r="L52" s="22"/>
      <c r="N52" s="1"/>
    </row>
    <row r="53" spans="1:14" x14ac:dyDescent="0.25">
      <c r="A53" s="2">
        <f t="shared" si="7"/>
        <v>50</v>
      </c>
      <c r="B53" s="2">
        <f t="shared" si="7"/>
        <v>2014</v>
      </c>
      <c r="C53" s="4">
        <v>17</v>
      </c>
      <c r="D53" s="16">
        <v>6</v>
      </c>
      <c r="E53" s="19">
        <f t="shared" si="5"/>
        <v>102</v>
      </c>
      <c r="F53" s="23">
        <v>9.7999999999999979E-3</v>
      </c>
      <c r="G53" s="12">
        <f t="shared" si="1"/>
        <v>1.9799999999999998E-2</v>
      </c>
      <c r="H53" s="17">
        <f t="shared" si="6"/>
        <v>13122.027770851995</v>
      </c>
      <c r="I53" s="13"/>
      <c r="K53" s="12"/>
      <c r="L53" s="22"/>
      <c r="N53" s="1"/>
    </row>
    <row r="54" spans="1:14" x14ac:dyDescent="0.25">
      <c r="A54" s="2">
        <v>51</v>
      </c>
      <c r="B54" s="2">
        <v>2015</v>
      </c>
      <c r="C54" s="4">
        <v>17</v>
      </c>
      <c r="D54" s="16">
        <v>0</v>
      </c>
      <c r="E54" s="19"/>
      <c r="F54" s="23">
        <v>4.5999999999999999E-3</v>
      </c>
      <c r="G54" s="12">
        <f t="shared" si="1"/>
        <v>1.46E-2</v>
      </c>
      <c r="H54" s="17">
        <f t="shared" si="6"/>
        <v>13381.843920714866</v>
      </c>
      <c r="I54" s="14" t="s">
        <v>4</v>
      </c>
      <c r="K54" s="12"/>
      <c r="L54" s="22"/>
    </row>
    <row r="55" spans="1:14" ht="16.5" customHeight="1" x14ac:dyDescent="0.25">
      <c r="A55" s="2" t="s">
        <v>7</v>
      </c>
      <c r="B55" s="2"/>
      <c r="C55" s="4"/>
      <c r="D55" s="5"/>
      <c r="E55" s="6"/>
      <c r="F55" s="6"/>
      <c r="G55" s="7"/>
      <c r="H55" s="21">
        <f t="shared" si="6"/>
        <v>13577.218841957301</v>
      </c>
      <c r="I55" s="14"/>
    </row>
    <row r="56" spans="1:14" x14ac:dyDescent="0.25">
      <c r="A56" s="2"/>
      <c r="B56" s="2"/>
      <c r="C56" s="4"/>
      <c r="D56" s="8"/>
      <c r="E56" s="9"/>
      <c r="F56" s="9"/>
      <c r="G56" s="7"/>
      <c r="H56" s="17"/>
      <c r="I56" s="13"/>
    </row>
    <row r="57" spans="1:14" ht="19.5" customHeight="1" x14ac:dyDescent="0.25">
      <c r="A57" s="2"/>
      <c r="B57" s="2"/>
      <c r="C57" s="2"/>
      <c r="D57" s="2"/>
      <c r="E57" s="2"/>
      <c r="F57" s="2"/>
      <c r="G57" s="20" t="s">
        <v>13</v>
      </c>
      <c r="H57" s="18">
        <f>H55</f>
        <v>13577.218841957301</v>
      </c>
      <c r="I57" s="13"/>
    </row>
    <row r="58" spans="1:14" ht="13.5" customHeight="1" x14ac:dyDescent="0.25">
      <c r="A58" s="26" t="s">
        <v>11</v>
      </c>
      <c r="B58" s="26"/>
      <c r="C58" s="2"/>
      <c r="D58" s="10"/>
      <c r="E58" s="9"/>
      <c r="F58" s="9"/>
      <c r="G58" s="2"/>
      <c r="H58" s="2"/>
      <c r="I58" s="13"/>
    </row>
    <row r="59" spans="1:14" ht="41.25" customHeight="1" x14ac:dyDescent="0.25">
      <c r="A59" s="24" t="s">
        <v>9</v>
      </c>
      <c r="B59" s="24"/>
      <c r="C59" s="24"/>
      <c r="D59" s="24"/>
      <c r="E59" s="24"/>
      <c r="F59" s="24"/>
      <c r="G59" s="24"/>
      <c r="H59" s="24"/>
      <c r="I59" s="24"/>
    </row>
    <row r="60" spans="1:14" ht="56.25" customHeight="1" x14ac:dyDescent="0.25">
      <c r="A60" s="24" t="s">
        <v>10</v>
      </c>
      <c r="B60" s="24"/>
      <c r="C60" s="24"/>
      <c r="D60" s="24"/>
      <c r="E60" s="24"/>
      <c r="F60" s="24"/>
      <c r="G60" s="24"/>
      <c r="H60" s="24"/>
      <c r="I60" s="24"/>
    </row>
    <row r="61" spans="1:14" ht="53.25" customHeight="1" x14ac:dyDescent="0.25">
      <c r="A61" s="24" t="s">
        <v>6</v>
      </c>
      <c r="B61" s="24"/>
      <c r="C61" s="24"/>
      <c r="D61" s="24"/>
      <c r="E61" s="24"/>
      <c r="F61" s="24"/>
      <c r="G61" s="24"/>
      <c r="H61" s="24"/>
      <c r="I61" s="24"/>
    </row>
    <row r="62" spans="1:14" x14ac:dyDescent="0.25">
      <c r="A62" s="2"/>
      <c r="B62" s="2"/>
      <c r="C62" s="2"/>
      <c r="D62" s="2"/>
      <c r="E62" s="2"/>
      <c r="F62" s="2"/>
      <c r="G62" s="2"/>
      <c r="H62" s="2"/>
      <c r="I62" s="13"/>
    </row>
  </sheetData>
  <mergeCells count="5">
    <mergeCell ref="A61:I61"/>
    <mergeCell ref="A1:H1"/>
    <mergeCell ref="A58:B58"/>
    <mergeCell ref="A59:I59"/>
    <mergeCell ref="A60:I60"/>
  </mergeCells>
  <pageMargins left="0.7" right="0.7" top="0.75" bottom="0.75" header="0.3" footer="0.3"/>
  <pageSetup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2015-11-30T21:13:46Z</dcterms:created>
  <dcterms:modified xsi:type="dcterms:W3CDTF">2016-04-12T18:49:50Z</dcterms:modified>
</cp:coreProperties>
</file>