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990" yWindow="420" windowWidth="19410" windowHeight="11820"/>
  </bookViews>
  <sheets>
    <sheet name="Billing &amp; Collecting" sheetId="1" r:id="rId1"/>
  </sheets>
  <calcPr calcId="125725"/>
</workbook>
</file>

<file path=xl/calcChain.xml><?xml version="1.0" encoding="utf-8"?>
<calcChain xmlns="http://schemas.openxmlformats.org/spreadsheetml/2006/main">
  <c r="N71" i="1"/>
  <c r="N72"/>
  <c r="M73"/>
  <c r="C72"/>
  <c r="I81"/>
  <c r="H81"/>
  <c r="F81"/>
  <c r="E81"/>
  <c r="D81"/>
  <c r="Q70"/>
  <c r="P70"/>
  <c r="O70"/>
  <c r="N70"/>
  <c r="Q69"/>
  <c r="P69"/>
  <c r="O69"/>
  <c r="Q68"/>
  <c r="P68"/>
  <c r="O68"/>
  <c r="N68"/>
  <c r="Q67"/>
  <c r="P67"/>
  <c r="O67"/>
  <c r="Q66"/>
  <c r="P66"/>
  <c r="O66"/>
  <c r="N66"/>
  <c r="Q65"/>
  <c r="P65"/>
  <c r="O65"/>
  <c r="N65"/>
  <c r="Q64"/>
  <c r="P64"/>
  <c r="O64"/>
  <c r="N64"/>
  <c r="Q63"/>
  <c r="Q62"/>
  <c r="Q61"/>
  <c r="Q60"/>
  <c r="P60"/>
  <c r="O60"/>
  <c r="N60"/>
  <c r="Q59"/>
  <c r="Q58"/>
  <c r="P58"/>
  <c r="M58"/>
  <c r="L58"/>
  <c r="Q57"/>
  <c r="Q56"/>
  <c r="Q55"/>
  <c r="M55"/>
  <c r="L55"/>
  <c r="Q54"/>
  <c r="P54"/>
  <c r="O54"/>
  <c r="N54"/>
  <c r="Q53"/>
  <c r="P53"/>
  <c r="O53"/>
  <c r="N53"/>
  <c r="Q52"/>
  <c r="P52"/>
  <c r="O52"/>
  <c r="N52"/>
  <c r="Q51"/>
  <c r="P51"/>
  <c r="O51"/>
  <c r="N51"/>
  <c r="Q50"/>
  <c r="P50"/>
  <c r="O50"/>
  <c r="N50"/>
  <c r="Q49"/>
  <c r="P49"/>
  <c r="O49"/>
  <c r="N49"/>
  <c r="Q48"/>
  <c r="P48"/>
  <c r="O48"/>
  <c r="N48"/>
  <c r="Q47"/>
  <c r="P47"/>
  <c r="O47"/>
  <c r="N47"/>
  <c r="Q46"/>
  <c r="P46"/>
  <c r="O46"/>
  <c r="N46"/>
  <c r="Q45"/>
  <c r="P45"/>
  <c r="O45"/>
  <c r="N45"/>
  <c r="Q44"/>
  <c r="P44"/>
  <c r="O44"/>
  <c r="N44"/>
  <c r="Q43"/>
  <c r="P43"/>
  <c r="O43"/>
  <c r="N43"/>
  <c r="Q42"/>
  <c r="P42"/>
  <c r="O42"/>
  <c r="N42"/>
  <c r="Q41"/>
  <c r="P41"/>
  <c r="O41"/>
  <c r="Q40"/>
  <c r="P40"/>
  <c r="O40"/>
  <c r="Q39"/>
  <c r="P39"/>
  <c r="O39"/>
  <c r="Q38"/>
  <c r="P38"/>
  <c r="O38"/>
  <c r="Q37"/>
  <c r="P37"/>
  <c r="O37"/>
  <c r="Q36"/>
  <c r="P36"/>
  <c r="O36"/>
  <c r="Q35"/>
  <c r="P35"/>
  <c r="O35"/>
  <c r="Q34"/>
  <c r="P34"/>
  <c r="O34"/>
  <c r="Q33"/>
  <c r="P33"/>
  <c r="O33"/>
  <c r="Q32"/>
  <c r="P32"/>
  <c r="O32"/>
  <c r="Q31"/>
  <c r="P31"/>
  <c r="O31"/>
  <c r="Q30"/>
  <c r="P30"/>
  <c r="O30"/>
  <c r="Q29"/>
  <c r="P29"/>
  <c r="O29"/>
  <c r="Q28"/>
  <c r="P28"/>
  <c r="O28"/>
  <c r="Q27"/>
  <c r="P27"/>
  <c r="O27"/>
  <c r="Q26"/>
  <c r="M26"/>
  <c r="L26"/>
  <c r="Q25"/>
  <c r="Q24"/>
  <c r="Q23"/>
  <c r="Q22"/>
  <c r="Q21"/>
  <c r="Q20"/>
  <c r="Q19"/>
  <c r="Q18"/>
  <c r="Q17"/>
  <c r="Q16"/>
  <c r="Q15"/>
  <c r="Q14"/>
  <c r="Q13"/>
  <c r="Q12"/>
  <c r="Q11"/>
  <c r="Q10"/>
  <c r="P10"/>
  <c r="O10"/>
  <c r="N10"/>
  <c r="Q9"/>
  <c r="Q8"/>
  <c r="Q6"/>
  <c r="P6"/>
  <c r="M6"/>
  <c r="L6"/>
  <c r="Q5"/>
  <c r="I4"/>
  <c r="H4"/>
  <c r="F4"/>
  <c r="J58" s="1"/>
  <c r="K58" s="1"/>
  <c r="E4"/>
  <c r="D4"/>
  <c r="J97" s="1"/>
  <c r="K97" s="1"/>
  <c r="J5" l="1"/>
  <c r="K5" s="1"/>
  <c r="L5" s="1"/>
  <c r="Q97"/>
  <c r="O97"/>
  <c r="M97"/>
  <c r="P97"/>
  <c r="N97"/>
  <c r="L97"/>
  <c r="O58"/>
  <c r="N58"/>
  <c r="R58"/>
  <c r="S58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57"/>
  <c r="K57" s="1"/>
  <c r="J59"/>
  <c r="K59" s="1"/>
  <c r="J60"/>
  <c r="K60" s="1"/>
  <c r="J61"/>
  <c r="K61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J131"/>
  <c r="K131" s="1"/>
  <c r="J130"/>
  <c r="K130" s="1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J114"/>
  <c r="K114" s="1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R97" l="1"/>
  <c r="S97" s="1"/>
  <c r="Q98"/>
  <c r="O98"/>
  <c r="M98"/>
  <c r="P98"/>
  <c r="N98"/>
  <c r="L98"/>
  <c r="Q100"/>
  <c r="O100"/>
  <c r="M100"/>
  <c r="P100"/>
  <c r="N100"/>
  <c r="L100"/>
  <c r="Q102"/>
  <c r="O102"/>
  <c r="M102"/>
  <c r="P102"/>
  <c r="N102"/>
  <c r="L102"/>
  <c r="Q104"/>
  <c r="O104"/>
  <c r="M104"/>
  <c r="P104"/>
  <c r="N104"/>
  <c r="L104"/>
  <c r="Q106"/>
  <c r="O106"/>
  <c r="M106"/>
  <c r="P106"/>
  <c r="N106"/>
  <c r="L106"/>
  <c r="Q108"/>
  <c r="O108"/>
  <c r="M108"/>
  <c r="P108"/>
  <c r="N108"/>
  <c r="L108"/>
  <c r="R108" s="1"/>
  <c r="S108" s="1"/>
  <c r="Q110"/>
  <c r="O110"/>
  <c r="M110"/>
  <c r="P110"/>
  <c r="N110"/>
  <c r="L110"/>
  <c r="R110" s="1"/>
  <c r="S110" s="1"/>
  <c r="Q112"/>
  <c r="O112"/>
  <c r="M112"/>
  <c r="P112"/>
  <c r="N112"/>
  <c r="L112"/>
  <c r="R112" s="1"/>
  <c r="S112" s="1"/>
  <c r="Q114"/>
  <c r="O114"/>
  <c r="M114"/>
  <c r="P114"/>
  <c r="N114"/>
  <c r="L114"/>
  <c r="R114" s="1"/>
  <c r="S114" s="1"/>
  <c r="Q116"/>
  <c r="O116"/>
  <c r="M116"/>
  <c r="P116"/>
  <c r="N116"/>
  <c r="L116"/>
  <c r="R116" s="1"/>
  <c r="S116" s="1"/>
  <c r="Q118"/>
  <c r="O118"/>
  <c r="M118"/>
  <c r="P118"/>
  <c r="N118"/>
  <c r="L118"/>
  <c r="R118" s="1"/>
  <c r="S118" s="1"/>
  <c r="Q120"/>
  <c r="O120"/>
  <c r="M120"/>
  <c r="P120"/>
  <c r="N120"/>
  <c r="L120"/>
  <c r="R120" s="1"/>
  <c r="S120" s="1"/>
  <c r="Q122"/>
  <c r="O122"/>
  <c r="M122"/>
  <c r="P122"/>
  <c r="N122"/>
  <c r="L122"/>
  <c r="R122" s="1"/>
  <c r="S122" s="1"/>
  <c r="Q124"/>
  <c r="O124"/>
  <c r="M124"/>
  <c r="P124"/>
  <c r="N124"/>
  <c r="L124"/>
  <c r="R124" s="1"/>
  <c r="S124" s="1"/>
  <c r="Q126"/>
  <c r="O126"/>
  <c r="M126"/>
  <c r="P126"/>
  <c r="N126"/>
  <c r="L126"/>
  <c r="R126" s="1"/>
  <c r="S126" s="1"/>
  <c r="Q128"/>
  <c r="O128"/>
  <c r="M128"/>
  <c r="P128"/>
  <c r="N128"/>
  <c r="L128"/>
  <c r="R128" s="1"/>
  <c r="S128" s="1"/>
  <c r="Q130"/>
  <c r="O130"/>
  <c r="M130"/>
  <c r="P130"/>
  <c r="N130"/>
  <c r="L130"/>
  <c r="R130" s="1"/>
  <c r="S130" s="1"/>
  <c r="Q132"/>
  <c r="O132"/>
  <c r="M132"/>
  <c r="P132"/>
  <c r="N132"/>
  <c r="L132"/>
  <c r="R132" s="1"/>
  <c r="S132" s="1"/>
  <c r="Q134"/>
  <c r="O134"/>
  <c r="M134"/>
  <c r="P134"/>
  <c r="N134"/>
  <c r="L134"/>
  <c r="R134" s="1"/>
  <c r="S134" s="1"/>
  <c r="Q136"/>
  <c r="O136"/>
  <c r="M136"/>
  <c r="P136"/>
  <c r="N136"/>
  <c r="L136"/>
  <c r="R136" s="1"/>
  <c r="S136" s="1"/>
  <c r="Q138"/>
  <c r="O138"/>
  <c r="M138"/>
  <c r="P138"/>
  <c r="N138"/>
  <c r="L138"/>
  <c r="R138" s="1"/>
  <c r="S138" s="1"/>
  <c r="Q140"/>
  <c r="O140"/>
  <c r="M140"/>
  <c r="P140"/>
  <c r="N140"/>
  <c r="L140"/>
  <c r="R140" s="1"/>
  <c r="S140" s="1"/>
  <c r="Q142"/>
  <c r="O142"/>
  <c r="M142"/>
  <c r="P142"/>
  <c r="N142"/>
  <c r="L142"/>
  <c r="R142" s="1"/>
  <c r="S142" s="1"/>
  <c r="Q144"/>
  <c r="O144"/>
  <c r="M144"/>
  <c r="P144"/>
  <c r="N144"/>
  <c r="L144"/>
  <c r="R144" s="1"/>
  <c r="S144" s="1"/>
  <c r="Q146"/>
  <c r="O146"/>
  <c r="M146"/>
  <c r="P146"/>
  <c r="N146"/>
  <c r="L146"/>
  <c r="R146" s="1"/>
  <c r="S146" s="1"/>
  <c r="Q96"/>
  <c r="O96"/>
  <c r="M96"/>
  <c r="P96"/>
  <c r="N96"/>
  <c r="L96"/>
  <c r="R96" s="1"/>
  <c r="S96" s="1"/>
  <c r="Q94"/>
  <c r="O94"/>
  <c r="M94"/>
  <c r="P94"/>
  <c r="N94"/>
  <c r="L94"/>
  <c r="R94" s="1"/>
  <c r="S94" s="1"/>
  <c r="Q92"/>
  <c r="O92"/>
  <c r="M92"/>
  <c r="P92"/>
  <c r="N92"/>
  <c r="L92"/>
  <c r="R92" s="1"/>
  <c r="S92" s="1"/>
  <c r="Q90"/>
  <c r="O90"/>
  <c r="M90"/>
  <c r="P90"/>
  <c r="N90"/>
  <c r="L90"/>
  <c r="R90" s="1"/>
  <c r="S90" s="1"/>
  <c r="Q88"/>
  <c r="O88"/>
  <c r="M88"/>
  <c r="P88"/>
  <c r="N88"/>
  <c r="L88"/>
  <c r="R88" s="1"/>
  <c r="S88" s="1"/>
  <c r="Q86"/>
  <c r="O86"/>
  <c r="M86"/>
  <c r="P86"/>
  <c r="N86"/>
  <c r="L86"/>
  <c r="R86" s="1"/>
  <c r="S86" s="1"/>
  <c r="Q84"/>
  <c r="O84"/>
  <c r="M84"/>
  <c r="P84"/>
  <c r="N84"/>
  <c r="L84"/>
  <c r="R84" s="1"/>
  <c r="S84" s="1"/>
  <c r="Q82"/>
  <c r="O82"/>
  <c r="M82"/>
  <c r="P82"/>
  <c r="N82"/>
  <c r="L82"/>
  <c r="M69"/>
  <c r="N69"/>
  <c r="L69"/>
  <c r="M67"/>
  <c r="N67"/>
  <c r="L67"/>
  <c r="R67" s="1"/>
  <c r="S67" s="1"/>
  <c r="M65"/>
  <c r="L65"/>
  <c r="R65" s="1"/>
  <c r="S65" s="1"/>
  <c r="O63"/>
  <c r="M63"/>
  <c r="P63"/>
  <c r="N63"/>
  <c r="L63"/>
  <c r="O61"/>
  <c r="M61"/>
  <c r="P61"/>
  <c r="N61"/>
  <c r="L61"/>
  <c r="R61" s="1"/>
  <c r="S61" s="1"/>
  <c r="O59"/>
  <c r="M59"/>
  <c r="P59"/>
  <c r="N59"/>
  <c r="L59"/>
  <c r="O56"/>
  <c r="M56"/>
  <c r="P56"/>
  <c r="N56"/>
  <c r="L56"/>
  <c r="R56" s="1"/>
  <c r="S56" s="1"/>
  <c r="M54"/>
  <c r="L54"/>
  <c r="R54" s="1"/>
  <c r="S54" s="1"/>
  <c r="M52"/>
  <c r="L52"/>
  <c r="R52" s="1"/>
  <c r="S52" s="1"/>
  <c r="M50"/>
  <c r="L50"/>
  <c r="R50" s="1"/>
  <c r="S50" s="1"/>
  <c r="M48"/>
  <c r="L48"/>
  <c r="R48" s="1"/>
  <c r="S48" s="1"/>
  <c r="M46"/>
  <c r="L46"/>
  <c r="R46" s="1"/>
  <c r="S46" s="1"/>
  <c r="M44"/>
  <c r="L44"/>
  <c r="R44" s="1"/>
  <c r="S44" s="1"/>
  <c r="M42"/>
  <c r="L42"/>
  <c r="R42" s="1"/>
  <c r="S42" s="1"/>
  <c r="M40"/>
  <c r="N40"/>
  <c r="L40"/>
  <c r="M38"/>
  <c r="N38"/>
  <c r="L38"/>
  <c r="R38" s="1"/>
  <c r="S38" s="1"/>
  <c r="M36"/>
  <c r="N36"/>
  <c r="L36"/>
  <c r="M34"/>
  <c r="N34"/>
  <c r="L34"/>
  <c r="R34" s="1"/>
  <c r="S34" s="1"/>
  <c r="M32"/>
  <c r="N32"/>
  <c r="L32"/>
  <c r="M30"/>
  <c r="N30"/>
  <c r="L30"/>
  <c r="R30" s="1"/>
  <c r="S30" s="1"/>
  <c r="M28"/>
  <c r="N28"/>
  <c r="L28"/>
  <c r="O26"/>
  <c r="P26"/>
  <c r="N26"/>
  <c r="R26" s="1"/>
  <c r="S26" s="1"/>
  <c r="O24"/>
  <c r="M24"/>
  <c r="P24"/>
  <c r="N24"/>
  <c r="L24"/>
  <c r="O22"/>
  <c r="M22"/>
  <c r="P22"/>
  <c r="N22"/>
  <c r="L22"/>
  <c r="R22" s="1"/>
  <c r="S22" s="1"/>
  <c r="O20"/>
  <c r="M20"/>
  <c r="P20"/>
  <c r="N20"/>
  <c r="L20"/>
  <c r="O18"/>
  <c r="M18"/>
  <c r="P18"/>
  <c r="N18"/>
  <c r="L18"/>
  <c r="R18" s="1"/>
  <c r="S18" s="1"/>
  <c r="O16"/>
  <c r="M16"/>
  <c r="P16"/>
  <c r="N16"/>
  <c r="L16"/>
  <c r="O14"/>
  <c r="M14"/>
  <c r="P14"/>
  <c r="N14"/>
  <c r="L14"/>
  <c r="R14" s="1"/>
  <c r="S14" s="1"/>
  <c r="O12"/>
  <c r="M12"/>
  <c r="P12"/>
  <c r="N12"/>
  <c r="L12"/>
  <c r="M10"/>
  <c r="L10"/>
  <c r="O8"/>
  <c r="M8"/>
  <c r="P8"/>
  <c r="N8"/>
  <c r="L8"/>
  <c r="R8" s="1"/>
  <c r="S8" s="1"/>
  <c r="O6"/>
  <c r="N6"/>
  <c r="R6" s="1"/>
  <c r="S6" s="1"/>
  <c r="Q99"/>
  <c r="O99"/>
  <c r="M99"/>
  <c r="P99"/>
  <c r="N99"/>
  <c r="L99"/>
  <c r="R99" s="1"/>
  <c r="S99" s="1"/>
  <c r="Q101"/>
  <c r="O101"/>
  <c r="M101"/>
  <c r="P101"/>
  <c r="N101"/>
  <c r="L101"/>
  <c r="Q103"/>
  <c r="O103"/>
  <c r="M103"/>
  <c r="P103"/>
  <c r="N103"/>
  <c r="L103"/>
  <c r="R103" s="1"/>
  <c r="S103" s="1"/>
  <c r="Q105"/>
  <c r="O105"/>
  <c r="M105"/>
  <c r="P105"/>
  <c r="N105"/>
  <c r="L105"/>
  <c r="R105" s="1"/>
  <c r="S105" s="1"/>
  <c r="Q107"/>
  <c r="O107"/>
  <c r="M107"/>
  <c r="P107"/>
  <c r="N107"/>
  <c r="L107"/>
  <c r="R107" s="1"/>
  <c r="S107" s="1"/>
  <c r="Q109"/>
  <c r="O109"/>
  <c r="M109"/>
  <c r="P109"/>
  <c r="N109"/>
  <c r="L109"/>
  <c r="R109" s="1"/>
  <c r="S109" s="1"/>
  <c r="Q111"/>
  <c r="O111"/>
  <c r="M111"/>
  <c r="P111"/>
  <c r="N111"/>
  <c r="L111"/>
  <c r="R111" s="1"/>
  <c r="S111" s="1"/>
  <c r="Q113"/>
  <c r="O113"/>
  <c r="M113"/>
  <c r="P113"/>
  <c r="N113"/>
  <c r="L113"/>
  <c r="R113" s="1"/>
  <c r="S113" s="1"/>
  <c r="Q115"/>
  <c r="O115"/>
  <c r="M115"/>
  <c r="P115"/>
  <c r="N115"/>
  <c r="L115"/>
  <c r="R115" s="1"/>
  <c r="S115" s="1"/>
  <c r="Q117"/>
  <c r="O117"/>
  <c r="M117"/>
  <c r="P117"/>
  <c r="N117"/>
  <c r="L117"/>
  <c r="R117" s="1"/>
  <c r="S117" s="1"/>
  <c r="Q119"/>
  <c r="O119"/>
  <c r="M119"/>
  <c r="P119"/>
  <c r="N119"/>
  <c r="L119"/>
  <c r="R119" s="1"/>
  <c r="S119" s="1"/>
  <c r="Q121"/>
  <c r="O121"/>
  <c r="M121"/>
  <c r="P121"/>
  <c r="N121"/>
  <c r="L121"/>
  <c r="R121" s="1"/>
  <c r="S121" s="1"/>
  <c r="Q123"/>
  <c r="O123"/>
  <c r="M123"/>
  <c r="P123"/>
  <c r="N123"/>
  <c r="L123"/>
  <c r="R123" s="1"/>
  <c r="S123" s="1"/>
  <c r="Q125"/>
  <c r="O125"/>
  <c r="M125"/>
  <c r="P125"/>
  <c r="N125"/>
  <c r="L125"/>
  <c r="R125" s="1"/>
  <c r="S125" s="1"/>
  <c r="Q127"/>
  <c r="O127"/>
  <c r="M127"/>
  <c r="P127"/>
  <c r="N127"/>
  <c r="L127"/>
  <c r="R127" s="1"/>
  <c r="S127" s="1"/>
  <c r="Q129"/>
  <c r="O129"/>
  <c r="M129"/>
  <c r="P129"/>
  <c r="N129"/>
  <c r="L129"/>
  <c r="R129" s="1"/>
  <c r="S129" s="1"/>
  <c r="Q131"/>
  <c r="O131"/>
  <c r="M131"/>
  <c r="P131"/>
  <c r="N131"/>
  <c r="L131"/>
  <c r="R131" s="1"/>
  <c r="S131" s="1"/>
  <c r="Q133"/>
  <c r="O133"/>
  <c r="M133"/>
  <c r="P133"/>
  <c r="N133"/>
  <c r="L133"/>
  <c r="R133" s="1"/>
  <c r="S133" s="1"/>
  <c r="Q135"/>
  <c r="O135"/>
  <c r="M135"/>
  <c r="P135"/>
  <c r="N135"/>
  <c r="L135"/>
  <c r="R135" s="1"/>
  <c r="S135" s="1"/>
  <c r="Q137"/>
  <c r="O137"/>
  <c r="M137"/>
  <c r="P137"/>
  <c r="N137"/>
  <c r="L137"/>
  <c r="R137" s="1"/>
  <c r="S137" s="1"/>
  <c r="Q139"/>
  <c r="O139"/>
  <c r="M139"/>
  <c r="P139"/>
  <c r="N139"/>
  <c r="L139"/>
  <c r="Q141"/>
  <c r="O141"/>
  <c r="M141"/>
  <c r="P141"/>
  <c r="N141"/>
  <c r="L141"/>
  <c r="R141" s="1"/>
  <c r="S141" s="1"/>
  <c r="Q143"/>
  <c r="O143"/>
  <c r="M143"/>
  <c r="P143"/>
  <c r="N143"/>
  <c r="L143"/>
  <c r="R143" s="1"/>
  <c r="S143" s="1"/>
  <c r="Q145"/>
  <c r="O145"/>
  <c r="M145"/>
  <c r="P145"/>
  <c r="N145"/>
  <c r="L145"/>
  <c r="R145" s="1"/>
  <c r="S145" s="1"/>
  <c r="Q147"/>
  <c r="O147"/>
  <c r="M147"/>
  <c r="P147"/>
  <c r="N147"/>
  <c r="L147"/>
  <c r="R147" s="1"/>
  <c r="S147" s="1"/>
  <c r="Q95"/>
  <c r="O95"/>
  <c r="M95"/>
  <c r="P95"/>
  <c r="N95"/>
  <c r="L95"/>
  <c r="R95" s="1"/>
  <c r="S95" s="1"/>
  <c r="Q93"/>
  <c r="O93"/>
  <c r="M93"/>
  <c r="P93"/>
  <c r="N93"/>
  <c r="L93"/>
  <c r="R93" s="1"/>
  <c r="S93" s="1"/>
  <c r="Q91"/>
  <c r="O91"/>
  <c r="M91"/>
  <c r="P91"/>
  <c r="N91"/>
  <c r="L91"/>
  <c r="R91" s="1"/>
  <c r="S91" s="1"/>
  <c r="Q89"/>
  <c r="O89"/>
  <c r="M89"/>
  <c r="P89"/>
  <c r="N89"/>
  <c r="L89"/>
  <c r="R89" s="1"/>
  <c r="S89" s="1"/>
  <c r="Q87"/>
  <c r="O87"/>
  <c r="M87"/>
  <c r="P87"/>
  <c r="N87"/>
  <c r="L87"/>
  <c r="R87" s="1"/>
  <c r="S87" s="1"/>
  <c r="Q85"/>
  <c r="O85"/>
  <c r="M85"/>
  <c r="P85"/>
  <c r="N85"/>
  <c r="L85"/>
  <c r="R85" s="1"/>
  <c r="S85" s="1"/>
  <c r="Q83"/>
  <c r="O83"/>
  <c r="M83"/>
  <c r="P83"/>
  <c r="N83"/>
  <c r="L83"/>
  <c r="R83" s="1"/>
  <c r="S83" s="1"/>
  <c r="M70"/>
  <c r="L70"/>
  <c r="R70" s="1"/>
  <c r="S70" s="1"/>
  <c r="M68"/>
  <c r="L68"/>
  <c r="R68" s="1"/>
  <c r="S68" s="1"/>
  <c r="M66"/>
  <c r="L66"/>
  <c r="R66" s="1"/>
  <c r="S66" s="1"/>
  <c r="M64"/>
  <c r="L64"/>
  <c r="R64" s="1"/>
  <c r="S64" s="1"/>
  <c r="O62"/>
  <c r="M62"/>
  <c r="P62"/>
  <c r="N62"/>
  <c r="L62"/>
  <c r="M60"/>
  <c r="L60"/>
  <c r="O57"/>
  <c r="M57"/>
  <c r="P57"/>
  <c r="N57"/>
  <c r="L57"/>
  <c r="R57" s="1"/>
  <c r="S57" s="1"/>
  <c r="O55"/>
  <c r="P55"/>
  <c r="N55"/>
  <c r="M53"/>
  <c r="L53"/>
  <c r="M51"/>
  <c r="L51"/>
  <c r="M49"/>
  <c r="L49"/>
  <c r="M47"/>
  <c r="L47"/>
  <c r="M45"/>
  <c r="L45"/>
  <c r="M43"/>
  <c r="L43"/>
  <c r="M41"/>
  <c r="N41"/>
  <c r="L41"/>
  <c r="R41" s="1"/>
  <c r="S41" s="1"/>
  <c r="M39"/>
  <c r="N39"/>
  <c r="L39"/>
  <c r="M37"/>
  <c r="N37"/>
  <c r="L37"/>
  <c r="R37" s="1"/>
  <c r="S37" s="1"/>
  <c r="M35"/>
  <c r="N35"/>
  <c r="L35"/>
  <c r="M33"/>
  <c r="N33"/>
  <c r="L33"/>
  <c r="R33" s="1"/>
  <c r="S33" s="1"/>
  <c r="M31"/>
  <c r="N31"/>
  <c r="L31"/>
  <c r="M29"/>
  <c r="N29"/>
  <c r="L29"/>
  <c r="R29" s="1"/>
  <c r="S29" s="1"/>
  <c r="M27"/>
  <c r="N27"/>
  <c r="L27"/>
  <c r="O25"/>
  <c r="M25"/>
  <c r="P25"/>
  <c r="N25"/>
  <c r="L25"/>
  <c r="R25" s="1"/>
  <c r="S25" s="1"/>
  <c r="O23"/>
  <c r="M23"/>
  <c r="P23"/>
  <c r="N23"/>
  <c r="L23"/>
  <c r="O21"/>
  <c r="M21"/>
  <c r="P21"/>
  <c r="N21"/>
  <c r="L21"/>
  <c r="R21" s="1"/>
  <c r="S21" s="1"/>
  <c r="O19"/>
  <c r="M19"/>
  <c r="P19"/>
  <c r="N19"/>
  <c r="L19"/>
  <c r="O17"/>
  <c r="M17"/>
  <c r="P17"/>
  <c r="N17"/>
  <c r="L17"/>
  <c r="R17" s="1"/>
  <c r="S17" s="1"/>
  <c r="O15"/>
  <c r="M15"/>
  <c r="P15"/>
  <c r="N15"/>
  <c r="L15"/>
  <c r="O13"/>
  <c r="M13"/>
  <c r="P13"/>
  <c r="N13"/>
  <c r="L13"/>
  <c r="R13" s="1"/>
  <c r="S13" s="1"/>
  <c r="O11"/>
  <c r="M11"/>
  <c r="P11"/>
  <c r="N11"/>
  <c r="L11"/>
  <c r="O9"/>
  <c r="M9"/>
  <c r="P9"/>
  <c r="N9"/>
  <c r="L9"/>
  <c r="R9" s="1"/>
  <c r="S9" s="1"/>
  <c r="Q7"/>
  <c r="Q71" s="1"/>
  <c r="Q72" s="1"/>
  <c r="O7"/>
  <c r="M7"/>
  <c r="P7"/>
  <c r="N7"/>
  <c r="L7"/>
  <c r="R7" s="1"/>
  <c r="S7" s="1"/>
  <c r="O5"/>
  <c r="M5"/>
  <c r="M71" s="1"/>
  <c r="M72" s="1"/>
  <c r="P5"/>
  <c r="N5"/>
  <c r="R101" l="1"/>
  <c r="S101" s="1"/>
  <c r="R106"/>
  <c r="S106" s="1"/>
  <c r="R104"/>
  <c r="S104" s="1"/>
  <c r="R102"/>
  <c r="S102" s="1"/>
  <c r="R100"/>
  <c r="S100" s="1"/>
  <c r="R98"/>
  <c r="S98" s="1"/>
  <c r="L71"/>
  <c r="L72" s="1"/>
  <c r="N73" s="1"/>
  <c r="R5"/>
  <c r="S5" s="1"/>
  <c r="P71"/>
  <c r="P72" s="1"/>
  <c r="P73" s="1"/>
  <c r="O71"/>
  <c r="O72" s="1"/>
  <c r="R11"/>
  <c r="S11" s="1"/>
  <c r="R15"/>
  <c r="S15" s="1"/>
  <c r="R19"/>
  <c r="S19" s="1"/>
  <c r="R23"/>
  <c r="S23" s="1"/>
  <c r="R27"/>
  <c r="S27" s="1"/>
  <c r="R31"/>
  <c r="S31" s="1"/>
  <c r="R35"/>
  <c r="S35" s="1"/>
  <c r="R39"/>
  <c r="S39" s="1"/>
  <c r="R43"/>
  <c r="S43" s="1"/>
  <c r="R45"/>
  <c r="S45" s="1"/>
  <c r="R47"/>
  <c r="S47" s="1"/>
  <c r="R49"/>
  <c r="S49" s="1"/>
  <c r="R51"/>
  <c r="S51" s="1"/>
  <c r="R53"/>
  <c r="S53" s="1"/>
  <c r="R55"/>
  <c r="S55" s="1"/>
  <c r="R60"/>
  <c r="S60" s="1"/>
  <c r="R62"/>
  <c r="S62" s="1"/>
  <c r="R10"/>
  <c r="S10" s="1"/>
  <c r="R12"/>
  <c r="S12" s="1"/>
  <c r="R16"/>
  <c r="S16" s="1"/>
  <c r="R20"/>
  <c r="S20" s="1"/>
  <c r="R24"/>
  <c r="S24" s="1"/>
  <c r="R28"/>
  <c r="S28" s="1"/>
  <c r="R32"/>
  <c r="S32" s="1"/>
  <c r="R36"/>
  <c r="S36" s="1"/>
  <c r="R40"/>
  <c r="S40" s="1"/>
  <c r="R59"/>
  <c r="S59" s="1"/>
  <c r="R63"/>
  <c r="S63" s="1"/>
  <c r="R69"/>
  <c r="S69" s="1"/>
  <c r="N148"/>
  <c r="N149" s="1"/>
  <c r="M148"/>
  <c r="M149" s="1"/>
  <c r="Q148"/>
  <c r="Q149" s="1"/>
  <c r="L148"/>
  <c r="R82"/>
  <c r="S82" s="1"/>
  <c r="R139"/>
  <c r="S139" s="1"/>
  <c r="P148"/>
  <c r="P149" s="1"/>
  <c r="O148"/>
  <c r="O149" s="1"/>
  <c r="O73" l="1"/>
  <c r="Q73"/>
</calcChain>
</file>

<file path=xl/sharedStrings.xml><?xml version="1.0" encoding="utf-8"?>
<sst xmlns="http://schemas.openxmlformats.org/spreadsheetml/2006/main" count="178" uniqueCount="83">
  <si>
    <t>Rate Classes</t>
  </si>
  <si>
    <t>Cost per Class per Customer in That Class ($)</t>
  </si>
  <si>
    <t>Residential</t>
  </si>
  <si>
    <t>GS&lt;50</t>
  </si>
  <si>
    <t>GS&gt;50</t>
  </si>
  <si>
    <t>Streetlight</t>
  </si>
  <si>
    <t>USL</t>
  </si>
  <si>
    <t>Embedded Dist</t>
  </si>
  <si>
    <t>Total Count</t>
  </si>
  <si>
    <t>$/Total Count</t>
  </si>
  <si>
    <t>Check Total</t>
  </si>
  <si>
    <t>Check Value</t>
  </si>
  <si>
    <t>Description</t>
  </si>
  <si>
    <t>Expense ($)</t>
  </si>
  <si>
    <t xml:space="preserve"> Cashier - Workplace Safety On-Line Training </t>
  </si>
  <si>
    <t xml:space="preserve">Accounting and Settlement Clerk - General Wages - Price Settlement </t>
  </si>
  <si>
    <t>Annual Posting of Electricity Rates in Newspaper</t>
  </si>
  <si>
    <t>Billing - Office Supplies</t>
  </si>
  <si>
    <t>Business Forms - Envelopes</t>
  </si>
  <si>
    <t>Business Forms - Envelopes-Other Uses than Invoices</t>
  </si>
  <si>
    <t>Business Forms - Hydro Bill Forms</t>
  </si>
  <si>
    <t>Business Forms - Inserts</t>
  </si>
  <si>
    <t>Cashier - CPP</t>
  </si>
  <si>
    <t>Cashier - EHT</t>
  </si>
  <si>
    <t>Cashier - EI</t>
  </si>
  <si>
    <t>Cashier - General Wages - Stats</t>
  </si>
  <si>
    <t>Cashier - Health &amp; Safety Meetings</t>
  </si>
  <si>
    <t>Cashier - OMERS</t>
  </si>
  <si>
    <t xml:space="preserve">Cashier - Training (TBD)
</t>
  </si>
  <si>
    <t>Cashier - Vacation at 4% of projected gross</t>
  </si>
  <si>
    <t>Cashier - WSIB</t>
  </si>
  <si>
    <t>Cashier-General Wages-Regular Hours</t>
  </si>
  <si>
    <t>Cashier-Vacation Coverage</t>
  </si>
  <si>
    <t>CNP - Monthly - Support Service Help Desk Services Variable Based Activity</t>
  </si>
  <si>
    <t>CNP -Monthly -  CIS System Fixed Asset Utilization Support Fee</t>
  </si>
  <si>
    <t xml:space="preserve">Cus Acc Sup - General Wages </t>
  </si>
  <si>
    <t>Customer Accounts Representative  - HEALTH</t>
  </si>
  <si>
    <t>Customer Accounts Representative - CPP</t>
  </si>
  <si>
    <t>Customer Accounts Representative - EAP Program</t>
  </si>
  <si>
    <t>Customer Accounts Representative - EHT</t>
  </si>
  <si>
    <t>Customer Accounts Representative - EI</t>
  </si>
  <si>
    <t xml:space="preserve">Customer Accounts Representative - General Wages </t>
  </si>
  <si>
    <t>Customer Accounts Representative - Health &amp; Safety Meetings</t>
  </si>
  <si>
    <t xml:space="preserve">Customer Accounts Representative - Mileage to Fortis </t>
  </si>
  <si>
    <t>Customer Accounts Representative - OMERS</t>
  </si>
  <si>
    <t>Customer Accounts Representative - Stats</t>
  </si>
  <si>
    <t>Customer Accounts Representative - Training (TBD)</t>
  </si>
  <si>
    <t>Customer Accounts Representative - Vacation</t>
  </si>
  <si>
    <t>Customer Accounts Representative - Vacation - Based on 2 weeks</t>
  </si>
  <si>
    <t>Customer Accounts Representative - Workplace Safety On-Line Training</t>
  </si>
  <si>
    <t>Customer Accounts Representative - WSIB</t>
  </si>
  <si>
    <t>Customer_Accounts_Rep_24_to_36_Months - CPP</t>
  </si>
  <si>
    <t>Customer_Accounts_Rep_24_to_36_Months - EAP Program</t>
  </si>
  <si>
    <t>Customer_Accounts_Rep_24_to_36_Months - EHT</t>
  </si>
  <si>
    <t>Customer_Accounts_Rep_24_to_36_Months - EI</t>
  </si>
  <si>
    <t>Customer_Accounts_Rep_24_to_36_Months - HEALTH</t>
  </si>
  <si>
    <t>Customer_Accounts_Rep_24_to_36_Months - OMERS</t>
  </si>
  <si>
    <t>Customer_Accounts_Rep_24_to_36_Months - Stats</t>
  </si>
  <si>
    <t>Customer_Accounts_Rep_24_to_36_Months - Vacation</t>
  </si>
  <si>
    <t>Customer_Accounts_Rep_24_to_36_Months - WSIB</t>
  </si>
  <si>
    <t>Customer_Accounts_Rep_Junior - General Wages</t>
  </si>
  <si>
    <t>Customer_Accounts_Rep_Junior - Health &amp; Safety Meetings</t>
  </si>
  <si>
    <t xml:space="preserve">Customer_Accounts_Rep_Junior - Training (TBD)
</t>
  </si>
  <si>
    <t>Customer_Accounts_Rep_Junior - Workplace Safety On-Line Training</t>
  </si>
  <si>
    <t xml:space="preserve">Director of Customer Accounts - General Wages </t>
  </si>
  <si>
    <t>Doculink - Print monthly invoices and e-billing service</t>
  </si>
  <si>
    <t>e-Billing Inserts for Contest</t>
  </si>
  <si>
    <t>Kinetiq - Settlement System Software - Product Support</t>
  </si>
  <si>
    <t>Mail Services</t>
  </si>
  <si>
    <t>Maintenance Billing Printer</t>
  </si>
  <si>
    <t>Prizes for e-Billing Contest</t>
  </si>
  <si>
    <t>SAP Software Support Service Fee</t>
  </si>
  <si>
    <t>SPI Group Inc - EBT Hub Services</t>
  </si>
  <si>
    <t>Toner for Billing Printer</t>
  </si>
  <si>
    <t>Web Presentment Tool - Annual Fee</t>
  </si>
  <si>
    <t>Web Presentment Tool - Monthly Costs</t>
  </si>
  <si>
    <t>Customer_Accounts_Rep_24_to_36_Months - General Wages</t>
  </si>
  <si>
    <t>On Call Now - Contract Service - 6,000 Reminder Notice Calls</t>
  </si>
  <si>
    <t>Credit Bureau Fees</t>
  </si>
  <si>
    <t>Sum Total</t>
  </si>
  <si>
    <t>Factor</t>
  </si>
  <si>
    <t>Factor Rounded</t>
  </si>
  <si>
    <t>If we assumed the cost were spread over each class based on number of customers results would be as noted below.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</si>
</sst>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0.00000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4" fontId="0" fillId="0" borderId="1" xfId="0" applyNumberFormat="1" applyFill="1" applyBorder="1"/>
    <xf numFmtId="164" fontId="0" fillId="2" borderId="1" xfId="0" applyNumberFormat="1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166" fontId="0" fillId="2" borderId="1" xfId="0" applyNumberFormat="1" applyFill="1" applyBorder="1"/>
    <xf numFmtId="2" fontId="0" fillId="2" borderId="1" xfId="0" applyNumberFormat="1" applyFill="1" applyBorder="1"/>
    <xf numFmtId="165" fontId="0" fillId="0" borderId="0" xfId="0" applyNumberFormat="1"/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49"/>
  <sheetViews>
    <sheetView tabSelected="1" workbookViewId="0"/>
  </sheetViews>
  <sheetFormatPr defaultRowHeight="15"/>
  <cols>
    <col min="2" max="2" width="61" customWidth="1"/>
    <col min="3" max="3" width="10.28515625" customWidth="1"/>
    <col min="4" max="4" width="12.140625" customWidth="1"/>
    <col min="7" max="7" width="12.85546875" customWidth="1"/>
    <col min="8" max="8" width="11.42578125" customWidth="1"/>
    <col min="9" max="9" width="11" customWidth="1"/>
    <col min="10" max="10" width="11.5703125" customWidth="1"/>
    <col min="11" max="11" width="15.42578125" customWidth="1"/>
    <col min="12" max="17" width="13.7109375" customWidth="1"/>
    <col min="18" max="18" width="14" customWidth="1"/>
    <col min="19" max="19" width="12.28515625" style="14" customWidth="1"/>
  </cols>
  <sheetData>
    <row r="1" spans="1:19" s="1" customFormat="1">
      <c r="C1" s="2"/>
      <c r="D1" s="18" t="s">
        <v>0</v>
      </c>
      <c r="E1" s="18"/>
      <c r="F1" s="18"/>
      <c r="G1" s="18"/>
      <c r="H1" s="18"/>
      <c r="I1" s="18"/>
      <c r="J1" s="2"/>
      <c r="K1" s="2"/>
      <c r="L1" s="18" t="s">
        <v>1</v>
      </c>
      <c r="M1" s="18"/>
      <c r="N1" s="18"/>
      <c r="O1" s="18"/>
      <c r="P1" s="18"/>
      <c r="Q1" s="18"/>
      <c r="R1" s="2"/>
      <c r="S1" s="3"/>
    </row>
    <row r="2" spans="1:19" ht="30">
      <c r="A2" s="4"/>
      <c r="B2" s="4"/>
      <c r="C2" s="4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5" t="s">
        <v>7</v>
      </c>
      <c r="J2" s="3" t="s">
        <v>8</v>
      </c>
      <c r="K2" s="3" t="s">
        <v>9</v>
      </c>
      <c r="L2" s="3" t="s">
        <v>2</v>
      </c>
      <c r="M2" s="3" t="s">
        <v>3</v>
      </c>
      <c r="N2" s="3" t="s">
        <v>4</v>
      </c>
      <c r="O2" s="3" t="s">
        <v>5</v>
      </c>
      <c r="P2" s="3" t="s">
        <v>6</v>
      </c>
      <c r="Q2" s="5" t="s">
        <v>7</v>
      </c>
      <c r="R2" s="3" t="s">
        <v>10</v>
      </c>
      <c r="S2" s="3" t="s">
        <v>11</v>
      </c>
    </row>
    <row r="3" spans="1:19">
      <c r="A3" s="4"/>
      <c r="B3" s="4"/>
      <c r="C3" s="4"/>
      <c r="D3" s="4">
        <v>10310</v>
      </c>
      <c r="E3" s="4">
        <v>751</v>
      </c>
      <c r="F3" s="4">
        <v>108</v>
      </c>
      <c r="G3" s="4">
        <v>2680</v>
      </c>
      <c r="H3" s="4">
        <v>74</v>
      </c>
      <c r="I3" s="4">
        <v>1</v>
      </c>
      <c r="J3" s="4"/>
      <c r="K3" s="4"/>
      <c r="L3" s="4"/>
      <c r="M3" s="4"/>
      <c r="N3" s="4"/>
      <c r="O3" s="4"/>
      <c r="P3" s="4"/>
      <c r="Q3" s="4"/>
      <c r="R3" s="4"/>
      <c r="S3" s="6"/>
    </row>
    <row r="4" spans="1:19">
      <c r="A4" s="4"/>
      <c r="B4" s="7" t="s">
        <v>12</v>
      </c>
      <c r="C4" s="7" t="s">
        <v>13</v>
      </c>
      <c r="D4" s="4">
        <f>D3</f>
        <v>10310</v>
      </c>
      <c r="E4" s="4">
        <f>E3</f>
        <v>751</v>
      </c>
      <c r="F4" s="4">
        <f>F3</f>
        <v>108</v>
      </c>
      <c r="G4" s="4">
        <v>2</v>
      </c>
      <c r="H4" s="4">
        <f>H3</f>
        <v>74</v>
      </c>
      <c r="I4" s="4">
        <f>I3</f>
        <v>1</v>
      </c>
      <c r="J4" s="4"/>
      <c r="K4" s="4"/>
      <c r="L4" s="4"/>
      <c r="M4" s="4"/>
      <c r="N4" s="4"/>
      <c r="O4" s="4"/>
      <c r="P4" s="4"/>
      <c r="Q4" s="4"/>
      <c r="R4" s="4"/>
      <c r="S4" s="6"/>
    </row>
    <row r="5" spans="1:19">
      <c r="A5" s="4">
        <v>5315</v>
      </c>
      <c r="B5" s="4" t="s">
        <v>14</v>
      </c>
      <c r="C5" s="8">
        <v>80.399999999999991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0</v>
      </c>
      <c r="J5" s="10">
        <f>IF(D5&gt;0,D5*$D$4)+IF(E5&gt;0,E5*$E$4)+IF(F5&gt;0,F5*$F$4)+IF(G5&gt;0,G5*$G$4)+IF(H5&gt;0,H5*$H$4)+IF(I5&gt;0,I5*$I$4)</f>
        <v>11245</v>
      </c>
      <c r="K5" s="4">
        <f>C5/J5</f>
        <v>7.1498443752779006E-3</v>
      </c>
      <c r="L5" s="4">
        <f>IF(D5&gt;0,D5*$K5*D$4,0)</f>
        <v>73.714895509115152</v>
      </c>
      <c r="M5" s="4">
        <f t="shared" ref="M5:M36" si="0">IF(E5&gt;0,E5*$K5*$E$4,0)</f>
        <v>5.3695331258337031</v>
      </c>
      <c r="N5" s="4">
        <f t="shared" ref="N5:N36" si="1">IF(F5&gt;0,F5*$K5*$F$4,0)</f>
        <v>0.77218319253001322</v>
      </c>
      <c r="O5" s="4">
        <f t="shared" ref="O5:O36" si="2">IF(G5&gt;0,G5*$K5*$G$4,0)</f>
        <v>1.4299688750555801E-2</v>
      </c>
      <c r="P5" s="4">
        <f t="shared" ref="P5:P36" si="3">IF(H5&gt;0,H5*$K5*$H$4,0)</f>
        <v>0.52908848377056461</v>
      </c>
      <c r="Q5" s="4">
        <f t="shared" ref="Q5:Q36" si="4">IF(I5&gt;0,I5*$K5*$I$4,0)</f>
        <v>0</v>
      </c>
      <c r="R5" s="4">
        <f>SUM(L5:Q5)</f>
        <v>80.399999999999977</v>
      </c>
      <c r="S5" s="6" t="str">
        <f>IF(C5=R5,"OK","No")</f>
        <v>OK</v>
      </c>
    </row>
    <row r="6" spans="1:19">
      <c r="A6" s="4">
        <v>5315</v>
      </c>
      <c r="B6" s="4" t="s">
        <v>15</v>
      </c>
      <c r="C6" s="8">
        <v>8149.05</v>
      </c>
      <c r="D6" s="9">
        <v>0</v>
      </c>
      <c r="E6" s="9">
        <v>0</v>
      </c>
      <c r="F6" s="9">
        <v>1</v>
      </c>
      <c r="G6" s="9">
        <v>1</v>
      </c>
      <c r="H6" s="9">
        <v>0</v>
      </c>
      <c r="I6" s="9">
        <v>0</v>
      </c>
      <c r="J6" s="10">
        <f t="shared" ref="J6:J36" si="5">IF(D6&gt;0,D6*$D$4)+IF(E6&gt;0,E6*$E$4)+IF(F6&gt;0,F6*$F$4)+IF(G6&gt;0,G6*$G$4)+IF(H6&gt;0,H6*$H$4)+IF(I6&gt;0,I6*$I$4)</f>
        <v>110</v>
      </c>
      <c r="K6" s="4">
        <f t="shared" ref="K6:K69" si="6">C6/J6</f>
        <v>74.082272727272724</v>
      </c>
      <c r="L6" s="4">
        <f t="shared" ref="L6:L36" si="7">IF(D6&gt;0,D6*$K6*D$4,0)</f>
        <v>0</v>
      </c>
      <c r="M6" s="4">
        <f t="shared" si="0"/>
        <v>0</v>
      </c>
      <c r="N6" s="4">
        <f t="shared" si="1"/>
        <v>8000.8854545454542</v>
      </c>
      <c r="O6" s="4">
        <f t="shared" si="2"/>
        <v>148.16454545454545</v>
      </c>
      <c r="P6" s="4">
        <f t="shared" si="3"/>
        <v>0</v>
      </c>
      <c r="Q6" s="4">
        <f t="shared" si="4"/>
        <v>0</v>
      </c>
      <c r="R6" s="4">
        <f t="shared" ref="R6:R68" si="8">SUM(L6:Q6)</f>
        <v>8149.0499999999993</v>
      </c>
      <c r="S6" s="6" t="str">
        <f t="shared" ref="S6:S69" si="9">IF(C6=R6,"OK","No")</f>
        <v>OK</v>
      </c>
    </row>
    <row r="7" spans="1:19">
      <c r="A7" s="4">
        <v>5315</v>
      </c>
      <c r="B7" s="4" t="s">
        <v>16</v>
      </c>
      <c r="C7" s="8">
        <v>511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10">
        <f t="shared" si="5"/>
        <v>11246</v>
      </c>
      <c r="K7" s="4">
        <f t="shared" si="6"/>
        <v>4.5438378089987554E-2</v>
      </c>
      <c r="L7" s="4">
        <f t="shared" si="7"/>
        <v>468.4696781077717</v>
      </c>
      <c r="M7" s="4">
        <f t="shared" si="0"/>
        <v>34.124221945580651</v>
      </c>
      <c r="N7" s="4">
        <f t="shared" si="1"/>
        <v>4.907344833718656</v>
      </c>
      <c r="O7" s="4">
        <f t="shared" si="2"/>
        <v>9.0876756179975107E-2</v>
      </c>
      <c r="P7" s="4">
        <f t="shared" si="3"/>
        <v>3.3624399786590788</v>
      </c>
      <c r="Q7" s="4">
        <f t="shared" si="4"/>
        <v>4.5438378089987554E-2</v>
      </c>
      <c r="R7" s="4">
        <f t="shared" si="8"/>
        <v>511.00000000000006</v>
      </c>
      <c r="S7" s="6" t="str">
        <f t="shared" si="9"/>
        <v>OK</v>
      </c>
    </row>
    <row r="8" spans="1:19">
      <c r="A8" s="4">
        <v>5315</v>
      </c>
      <c r="B8" s="4" t="s">
        <v>17</v>
      </c>
      <c r="C8" s="8">
        <v>306.60000000000002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0</v>
      </c>
      <c r="J8" s="10">
        <f t="shared" si="5"/>
        <v>11245</v>
      </c>
      <c r="K8" s="4">
        <f t="shared" si="6"/>
        <v>2.7265451311694087E-2</v>
      </c>
      <c r="L8" s="4">
        <f t="shared" si="7"/>
        <v>281.10680302356604</v>
      </c>
      <c r="M8" s="4">
        <f t="shared" si="0"/>
        <v>20.476353935082258</v>
      </c>
      <c r="N8" s="4">
        <f t="shared" si="1"/>
        <v>2.9446687416629613</v>
      </c>
      <c r="O8" s="4">
        <f t="shared" si="2"/>
        <v>5.4530902623388174E-2</v>
      </c>
      <c r="P8" s="4">
        <f t="shared" si="3"/>
        <v>2.0176433970653624</v>
      </c>
      <c r="Q8" s="4">
        <f t="shared" si="4"/>
        <v>0</v>
      </c>
      <c r="R8" s="4">
        <f t="shared" si="8"/>
        <v>306.60000000000002</v>
      </c>
      <c r="S8" s="6" t="str">
        <f t="shared" si="9"/>
        <v>OK</v>
      </c>
    </row>
    <row r="9" spans="1:19" s="13" customFormat="1">
      <c r="A9" s="11">
        <v>5315</v>
      </c>
      <c r="B9" s="11" t="s">
        <v>18</v>
      </c>
      <c r="C9" s="12">
        <v>3628.9175999999998</v>
      </c>
      <c r="D9" s="9">
        <v>0.8</v>
      </c>
      <c r="E9" s="9">
        <v>0.9</v>
      </c>
      <c r="F9" s="9">
        <v>0.25</v>
      </c>
      <c r="G9" s="9">
        <v>1</v>
      </c>
      <c r="H9" s="9">
        <v>1</v>
      </c>
      <c r="I9" s="9"/>
      <c r="J9" s="10">
        <f t="shared" si="5"/>
        <v>9026.9</v>
      </c>
      <c r="K9" s="4">
        <f t="shared" si="6"/>
        <v>0.40201149896420696</v>
      </c>
      <c r="L9" s="4">
        <f t="shared" si="7"/>
        <v>3315.7908434567794</v>
      </c>
      <c r="M9" s="4">
        <f t="shared" si="0"/>
        <v>271.71957214990749</v>
      </c>
      <c r="N9" s="4">
        <f t="shared" si="1"/>
        <v>10.854310472033587</v>
      </c>
      <c r="O9" s="4">
        <f t="shared" si="2"/>
        <v>0.80402299792841392</v>
      </c>
      <c r="P9" s="4">
        <f t="shared" si="3"/>
        <v>29.748850923351316</v>
      </c>
      <c r="Q9" s="4">
        <f t="shared" si="4"/>
        <v>0</v>
      </c>
      <c r="R9" s="4">
        <f t="shared" si="8"/>
        <v>3628.9175999999998</v>
      </c>
      <c r="S9" s="6" t="str">
        <f t="shared" si="9"/>
        <v>OK</v>
      </c>
    </row>
    <row r="10" spans="1:19">
      <c r="A10" s="4">
        <v>5315</v>
      </c>
      <c r="B10" s="4" t="s">
        <v>19</v>
      </c>
      <c r="C10" s="8">
        <v>1124.2</v>
      </c>
      <c r="D10" s="9">
        <v>1</v>
      </c>
      <c r="E10" s="9">
        <v>0.1</v>
      </c>
      <c r="F10" s="9">
        <v>0</v>
      </c>
      <c r="G10" s="9">
        <v>0</v>
      </c>
      <c r="H10" s="9">
        <v>0</v>
      </c>
      <c r="I10" s="9">
        <v>0</v>
      </c>
      <c r="J10" s="10">
        <f t="shared" si="5"/>
        <v>10385.1</v>
      </c>
      <c r="K10" s="4">
        <f t="shared" si="6"/>
        <v>0.10825124457154962</v>
      </c>
      <c r="L10" s="4">
        <f t="shared" si="7"/>
        <v>1116.0703315326766</v>
      </c>
      <c r="M10" s="4">
        <f t="shared" si="0"/>
        <v>8.129668467323377</v>
      </c>
      <c r="N10" s="4">
        <f t="shared" si="1"/>
        <v>0</v>
      </c>
      <c r="O10" s="4">
        <f t="shared" si="2"/>
        <v>0</v>
      </c>
      <c r="P10" s="4">
        <f t="shared" si="3"/>
        <v>0</v>
      </c>
      <c r="Q10" s="4">
        <f t="shared" si="4"/>
        <v>0</v>
      </c>
      <c r="R10" s="4">
        <f t="shared" si="8"/>
        <v>1124.2</v>
      </c>
      <c r="S10" s="6" t="str">
        <f t="shared" si="9"/>
        <v>OK</v>
      </c>
    </row>
    <row r="11" spans="1:19">
      <c r="A11" s="4">
        <v>5315</v>
      </c>
      <c r="B11" s="4" t="s">
        <v>20</v>
      </c>
      <c r="C11" s="8">
        <v>2306.8584000000001</v>
      </c>
      <c r="D11" s="9">
        <v>0.8</v>
      </c>
      <c r="E11" s="9">
        <v>0.9</v>
      </c>
      <c r="F11" s="9">
        <v>0.25</v>
      </c>
      <c r="G11" s="9">
        <v>1</v>
      </c>
      <c r="H11" s="9">
        <v>1</v>
      </c>
      <c r="I11" s="9">
        <v>0</v>
      </c>
      <c r="J11" s="10">
        <f t="shared" si="5"/>
        <v>9026.9</v>
      </c>
      <c r="K11" s="4">
        <f t="shared" si="6"/>
        <v>0.255553778151968</v>
      </c>
      <c r="L11" s="4">
        <f t="shared" si="7"/>
        <v>2107.8075621974322</v>
      </c>
      <c r="M11" s="4">
        <f t="shared" si="0"/>
        <v>172.72879865291517</v>
      </c>
      <c r="N11" s="4">
        <f t="shared" si="1"/>
        <v>6.899952010103136</v>
      </c>
      <c r="O11" s="4">
        <f t="shared" si="2"/>
        <v>0.51110755630393601</v>
      </c>
      <c r="P11" s="4">
        <f t="shared" si="3"/>
        <v>18.910979583245631</v>
      </c>
      <c r="Q11" s="4">
        <f t="shared" si="4"/>
        <v>0</v>
      </c>
      <c r="R11" s="4">
        <f t="shared" si="8"/>
        <v>2306.8584000000001</v>
      </c>
      <c r="S11" s="6" t="str">
        <f t="shared" si="9"/>
        <v>OK</v>
      </c>
    </row>
    <row r="12" spans="1:19">
      <c r="A12" s="4">
        <v>5315</v>
      </c>
      <c r="B12" s="4" t="s">
        <v>21</v>
      </c>
      <c r="C12" s="8">
        <v>1533</v>
      </c>
      <c r="D12" s="9">
        <v>0.8</v>
      </c>
      <c r="E12" s="9">
        <v>0.9</v>
      </c>
      <c r="F12" s="9">
        <v>0.25</v>
      </c>
      <c r="G12" s="9">
        <v>1</v>
      </c>
      <c r="H12" s="9">
        <v>1</v>
      </c>
      <c r="I12" s="9">
        <v>0</v>
      </c>
      <c r="J12" s="10">
        <f t="shared" si="5"/>
        <v>9026.9</v>
      </c>
      <c r="K12" s="4">
        <f t="shared" si="6"/>
        <v>0.16982574305686338</v>
      </c>
      <c r="L12" s="4">
        <f t="shared" si="7"/>
        <v>1400.722728733009</v>
      </c>
      <c r="M12" s="4">
        <f t="shared" si="0"/>
        <v>114.78521973213395</v>
      </c>
      <c r="N12" s="4">
        <f t="shared" si="1"/>
        <v>4.5852950625353115</v>
      </c>
      <c r="O12" s="4">
        <f t="shared" si="2"/>
        <v>0.33965148611372675</v>
      </c>
      <c r="P12" s="4">
        <f t="shared" si="3"/>
        <v>12.567104986207889</v>
      </c>
      <c r="Q12" s="4">
        <f t="shared" si="4"/>
        <v>0</v>
      </c>
      <c r="R12" s="4">
        <f t="shared" si="8"/>
        <v>1533</v>
      </c>
      <c r="S12" s="6" t="str">
        <f t="shared" si="9"/>
        <v>OK</v>
      </c>
    </row>
    <row r="13" spans="1:19">
      <c r="A13" s="4">
        <v>5315</v>
      </c>
      <c r="B13" s="4" t="s">
        <v>22</v>
      </c>
      <c r="C13" s="8">
        <v>822.71</v>
      </c>
      <c r="D13" s="9">
        <v>1</v>
      </c>
      <c r="E13" s="9">
        <v>1</v>
      </c>
      <c r="F13" s="9">
        <v>0.5</v>
      </c>
      <c r="G13" s="9">
        <v>0.5</v>
      </c>
      <c r="H13" s="9">
        <v>0.5</v>
      </c>
      <c r="I13" s="9">
        <v>0</v>
      </c>
      <c r="J13" s="10">
        <f t="shared" si="5"/>
        <v>11153</v>
      </c>
      <c r="K13" s="4">
        <f t="shared" si="6"/>
        <v>7.3765802922980364E-2</v>
      </c>
      <c r="L13" s="4">
        <f t="shared" si="7"/>
        <v>760.52542813592754</v>
      </c>
      <c r="M13" s="4">
        <f t="shared" si="0"/>
        <v>55.398117995158252</v>
      </c>
      <c r="N13" s="4">
        <f t="shared" si="1"/>
        <v>3.9833533578409397</v>
      </c>
      <c r="O13" s="4">
        <f t="shared" si="2"/>
        <v>7.3765802922980364E-2</v>
      </c>
      <c r="P13" s="4">
        <f t="shared" si="3"/>
        <v>2.7293347081502737</v>
      </c>
      <c r="Q13" s="4">
        <f t="shared" si="4"/>
        <v>0</v>
      </c>
      <c r="R13" s="4">
        <f t="shared" si="8"/>
        <v>822.70999999999992</v>
      </c>
      <c r="S13" s="6" t="str">
        <f t="shared" si="9"/>
        <v>OK</v>
      </c>
    </row>
    <row r="14" spans="1:19">
      <c r="A14" s="4">
        <v>5315</v>
      </c>
      <c r="B14" s="4" t="s">
        <v>23</v>
      </c>
      <c r="C14" s="8">
        <v>393.47</v>
      </c>
      <c r="D14" s="9">
        <v>1</v>
      </c>
      <c r="E14" s="9">
        <v>1</v>
      </c>
      <c r="F14" s="9">
        <v>0.5</v>
      </c>
      <c r="G14" s="9">
        <v>0.5</v>
      </c>
      <c r="H14" s="9">
        <v>0.5</v>
      </c>
      <c r="I14" s="9">
        <v>0</v>
      </c>
      <c r="J14" s="10">
        <f t="shared" si="5"/>
        <v>11153</v>
      </c>
      <c r="K14" s="4">
        <f t="shared" si="6"/>
        <v>3.5279297050121047E-2</v>
      </c>
      <c r="L14" s="4">
        <f t="shared" si="7"/>
        <v>363.72955258674801</v>
      </c>
      <c r="M14" s="4">
        <f t="shared" si="0"/>
        <v>26.494752084640908</v>
      </c>
      <c r="N14" s="4">
        <f t="shared" si="1"/>
        <v>1.9050820407065365</v>
      </c>
      <c r="O14" s="4">
        <f t="shared" si="2"/>
        <v>3.5279297050121047E-2</v>
      </c>
      <c r="P14" s="4">
        <f t="shared" si="3"/>
        <v>1.3053339908544788</v>
      </c>
      <c r="Q14" s="4">
        <f t="shared" si="4"/>
        <v>0</v>
      </c>
      <c r="R14" s="4">
        <f t="shared" si="8"/>
        <v>393.47000000000008</v>
      </c>
      <c r="S14" s="6" t="str">
        <f t="shared" si="9"/>
        <v>OK</v>
      </c>
    </row>
    <row r="15" spans="1:19">
      <c r="A15" s="4">
        <v>5315</v>
      </c>
      <c r="B15" s="4" t="s">
        <v>24</v>
      </c>
      <c r="C15" s="8">
        <v>531.44000000000005</v>
      </c>
      <c r="D15" s="9">
        <v>1</v>
      </c>
      <c r="E15" s="9">
        <v>1</v>
      </c>
      <c r="F15" s="9">
        <v>0.5</v>
      </c>
      <c r="G15" s="9">
        <v>0.5</v>
      </c>
      <c r="H15" s="9">
        <v>0.5</v>
      </c>
      <c r="I15" s="9">
        <v>0</v>
      </c>
      <c r="J15" s="10">
        <f t="shared" si="5"/>
        <v>11153</v>
      </c>
      <c r="K15" s="4">
        <f t="shared" si="6"/>
        <v>4.7649959652111544E-2</v>
      </c>
      <c r="L15" s="4">
        <f t="shared" si="7"/>
        <v>491.27108401327001</v>
      </c>
      <c r="M15" s="4">
        <f t="shared" si="0"/>
        <v>35.78511969873577</v>
      </c>
      <c r="N15" s="4">
        <f t="shared" si="1"/>
        <v>2.5730978212140232</v>
      </c>
      <c r="O15" s="4">
        <f t="shared" si="2"/>
        <v>4.7649959652111544E-2</v>
      </c>
      <c r="P15" s="4">
        <f t="shared" si="3"/>
        <v>1.7630485071281272</v>
      </c>
      <c r="Q15" s="4">
        <f t="shared" si="4"/>
        <v>0</v>
      </c>
      <c r="R15" s="4">
        <f t="shared" si="8"/>
        <v>531.43999999999994</v>
      </c>
      <c r="S15" s="6" t="str">
        <f t="shared" si="9"/>
        <v>OK</v>
      </c>
    </row>
    <row r="16" spans="1:19">
      <c r="A16" s="4">
        <v>5315</v>
      </c>
      <c r="B16" s="4" t="s">
        <v>25</v>
      </c>
      <c r="C16" s="8">
        <v>707.52</v>
      </c>
      <c r="D16" s="9">
        <v>1</v>
      </c>
      <c r="E16" s="9">
        <v>1</v>
      </c>
      <c r="F16" s="9">
        <v>0.5</v>
      </c>
      <c r="G16" s="9">
        <v>0.5</v>
      </c>
      <c r="H16" s="9">
        <v>0.5</v>
      </c>
      <c r="I16" s="9">
        <v>0</v>
      </c>
      <c r="J16" s="10">
        <f t="shared" si="5"/>
        <v>11153</v>
      </c>
      <c r="K16" s="4">
        <f t="shared" si="6"/>
        <v>6.3437640096834932E-2</v>
      </c>
      <c r="L16" s="4">
        <f t="shared" si="7"/>
        <v>654.0420693983682</v>
      </c>
      <c r="M16" s="4">
        <f t="shared" si="0"/>
        <v>47.641667712723034</v>
      </c>
      <c r="N16" s="4">
        <f t="shared" si="1"/>
        <v>3.4256325652290864</v>
      </c>
      <c r="O16" s="4">
        <f t="shared" si="2"/>
        <v>6.3437640096834932E-2</v>
      </c>
      <c r="P16" s="4">
        <f t="shared" si="3"/>
        <v>2.3471926835828927</v>
      </c>
      <c r="Q16" s="4">
        <f t="shared" si="4"/>
        <v>0</v>
      </c>
      <c r="R16" s="4">
        <f t="shared" si="8"/>
        <v>707.52</v>
      </c>
      <c r="S16" s="6" t="str">
        <f t="shared" si="9"/>
        <v>OK</v>
      </c>
    </row>
    <row r="17" spans="1:19">
      <c r="A17" s="4">
        <v>5315</v>
      </c>
      <c r="B17" s="4" t="s">
        <v>26</v>
      </c>
      <c r="C17" s="8">
        <v>96.47999999999999</v>
      </c>
      <c r="D17" s="9">
        <v>1</v>
      </c>
      <c r="E17" s="9">
        <v>1</v>
      </c>
      <c r="F17" s="9">
        <v>0.5</v>
      </c>
      <c r="G17" s="9">
        <v>0.5</v>
      </c>
      <c r="H17" s="9">
        <v>0.5</v>
      </c>
      <c r="I17" s="9">
        <v>0</v>
      </c>
      <c r="J17" s="10">
        <f t="shared" si="5"/>
        <v>11153</v>
      </c>
      <c r="K17" s="4">
        <f t="shared" si="6"/>
        <v>8.6505872859320345E-3</v>
      </c>
      <c r="L17" s="4">
        <f t="shared" si="7"/>
        <v>89.187554917959275</v>
      </c>
      <c r="M17" s="4">
        <f t="shared" si="0"/>
        <v>6.4965910517349581</v>
      </c>
      <c r="N17" s="4">
        <f t="shared" si="1"/>
        <v>0.46713171344032989</v>
      </c>
      <c r="O17" s="4">
        <f t="shared" si="2"/>
        <v>8.6505872859320345E-3</v>
      </c>
      <c r="P17" s="4">
        <f t="shared" si="3"/>
        <v>0.32007172957948526</v>
      </c>
      <c r="Q17" s="4">
        <f t="shared" si="4"/>
        <v>0</v>
      </c>
      <c r="R17" s="4">
        <f t="shared" si="8"/>
        <v>96.479999999999961</v>
      </c>
      <c r="S17" s="6" t="str">
        <f t="shared" si="9"/>
        <v>OK</v>
      </c>
    </row>
    <row r="18" spans="1:19">
      <c r="A18" s="4">
        <v>5315</v>
      </c>
      <c r="B18" s="4" t="s">
        <v>27</v>
      </c>
      <c r="C18" s="8">
        <v>1814.05</v>
      </c>
      <c r="D18" s="9">
        <v>1</v>
      </c>
      <c r="E18" s="9">
        <v>1</v>
      </c>
      <c r="F18" s="9">
        <v>0.5</v>
      </c>
      <c r="G18" s="9">
        <v>0.5</v>
      </c>
      <c r="H18" s="9">
        <v>0.5</v>
      </c>
      <c r="I18" s="9">
        <v>0</v>
      </c>
      <c r="J18" s="10">
        <f t="shared" si="5"/>
        <v>11153</v>
      </c>
      <c r="K18" s="4">
        <f t="shared" si="6"/>
        <v>0.16265130458172689</v>
      </c>
      <c r="L18" s="4">
        <f t="shared" si="7"/>
        <v>1676.9349502376042</v>
      </c>
      <c r="M18" s="4">
        <f t="shared" si="0"/>
        <v>122.1511297408769</v>
      </c>
      <c r="N18" s="4">
        <f t="shared" si="1"/>
        <v>8.7831704474132515</v>
      </c>
      <c r="O18" s="4">
        <f t="shared" si="2"/>
        <v>0.16265130458172689</v>
      </c>
      <c r="P18" s="4">
        <f t="shared" si="3"/>
        <v>6.0180982695238949</v>
      </c>
      <c r="Q18" s="4">
        <f t="shared" si="4"/>
        <v>0</v>
      </c>
      <c r="R18" s="4">
        <f t="shared" si="8"/>
        <v>1814.0500000000002</v>
      </c>
      <c r="S18" s="6" t="str">
        <f t="shared" si="9"/>
        <v>OK</v>
      </c>
    </row>
    <row r="19" spans="1:19">
      <c r="A19" s="4">
        <v>5315</v>
      </c>
      <c r="B19" s="4" t="s">
        <v>28</v>
      </c>
      <c r="C19" s="8">
        <v>757.5064000000001</v>
      </c>
      <c r="D19" s="9">
        <v>1</v>
      </c>
      <c r="E19" s="9">
        <v>1</v>
      </c>
      <c r="F19" s="9">
        <v>0.5</v>
      </c>
      <c r="G19" s="9">
        <v>0.5</v>
      </c>
      <c r="H19" s="9">
        <v>0.5</v>
      </c>
      <c r="I19" s="9">
        <v>0</v>
      </c>
      <c r="J19" s="10">
        <f t="shared" si="5"/>
        <v>11153</v>
      </c>
      <c r="K19" s="4">
        <f t="shared" si="6"/>
        <v>6.7919519411817453E-2</v>
      </c>
      <c r="L19" s="4">
        <f t="shared" si="7"/>
        <v>700.25024513583799</v>
      </c>
      <c r="M19" s="4">
        <f t="shared" si="0"/>
        <v>51.007559078274909</v>
      </c>
      <c r="N19" s="4">
        <f t="shared" si="1"/>
        <v>3.6676540482381426</v>
      </c>
      <c r="O19" s="4">
        <f t="shared" si="2"/>
        <v>6.7919519411817453E-2</v>
      </c>
      <c r="P19" s="4">
        <f t="shared" si="3"/>
        <v>2.5130222182372459</v>
      </c>
      <c r="Q19" s="4">
        <f t="shared" si="4"/>
        <v>0</v>
      </c>
      <c r="R19" s="4">
        <f t="shared" si="8"/>
        <v>757.50639999999999</v>
      </c>
      <c r="S19" s="6" t="str">
        <f t="shared" si="9"/>
        <v>OK</v>
      </c>
    </row>
    <row r="20" spans="1:19">
      <c r="A20" s="4">
        <v>5315</v>
      </c>
      <c r="B20" s="4" t="s">
        <v>29</v>
      </c>
      <c r="C20" s="8">
        <v>805.74479999999994</v>
      </c>
      <c r="D20" s="9">
        <v>1</v>
      </c>
      <c r="E20" s="9">
        <v>1</v>
      </c>
      <c r="F20" s="9">
        <v>0.5</v>
      </c>
      <c r="G20" s="9">
        <v>0.5</v>
      </c>
      <c r="H20" s="9">
        <v>0.5</v>
      </c>
      <c r="I20" s="9">
        <v>0</v>
      </c>
      <c r="J20" s="10">
        <f t="shared" si="5"/>
        <v>11153</v>
      </c>
      <c r="K20" s="4">
        <f t="shared" si="6"/>
        <v>7.2244669595624492E-2</v>
      </c>
      <c r="L20" s="4">
        <f t="shared" si="7"/>
        <v>744.84254353088852</v>
      </c>
      <c r="M20" s="4">
        <f t="shared" si="0"/>
        <v>54.255746866313991</v>
      </c>
      <c r="N20" s="4">
        <f t="shared" si="1"/>
        <v>3.9012121581637227</v>
      </c>
      <c r="O20" s="4">
        <f t="shared" si="2"/>
        <v>7.2244669595624492E-2</v>
      </c>
      <c r="P20" s="4">
        <f t="shared" si="3"/>
        <v>2.6730527750381063</v>
      </c>
      <c r="Q20" s="4">
        <f t="shared" si="4"/>
        <v>0</v>
      </c>
      <c r="R20" s="4">
        <f t="shared" si="8"/>
        <v>805.74479999999994</v>
      </c>
      <c r="S20" s="6" t="str">
        <f t="shared" si="9"/>
        <v>OK</v>
      </c>
    </row>
    <row r="21" spans="1:19">
      <c r="A21" s="4">
        <v>5315</v>
      </c>
      <c r="B21" s="4" t="s">
        <v>30</v>
      </c>
      <c r="C21" s="8">
        <v>204.4</v>
      </c>
      <c r="D21" s="9">
        <v>1</v>
      </c>
      <c r="E21" s="9">
        <v>1</v>
      </c>
      <c r="F21" s="9">
        <v>0.5</v>
      </c>
      <c r="G21" s="9">
        <v>0.5</v>
      </c>
      <c r="H21" s="9">
        <v>0.5</v>
      </c>
      <c r="I21" s="9">
        <v>0</v>
      </c>
      <c r="J21" s="10">
        <f t="shared" si="5"/>
        <v>11153</v>
      </c>
      <c r="K21" s="4">
        <f t="shared" si="6"/>
        <v>1.8326907558504437E-2</v>
      </c>
      <c r="L21" s="4">
        <f t="shared" si="7"/>
        <v>188.95041692818074</v>
      </c>
      <c r="M21" s="4">
        <f t="shared" si="0"/>
        <v>13.763507576436833</v>
      </c>
      <c r="N21" s="4">
        <f t="shared" si="1"/>
        <v>0.98965300815923962</v>
      </c>
      <c r="O21" s="4">
        <f t="shared" si="2"/>
        <v>1.8326907558504437E-2</v>
      </c>
      <c r="P21" s="4">
        <f t="shared" si="3"/>
        <v>0.67809557966466416</v>
      </c>
      <c r="Q21" s="4">
        <f t="shared" si="4"/>
        <v>0</v>
      </c>
      <c r="R21" s="4">
        <f t="shared" si="8"/>
        <v>204.4</v>
      </c>
      <c r="S21" s="6" t="str">
        <f t="shared" si="9"/>
        <v>OK</v>
      </c>
    </row>
    <row r="22" spans="1:19">
      <c r="A22" s="4">
        <v>5315</v>
      </c>
      <c r="B22" s="4" t="s">
        <v>31</v>
      </c>
      <c r="C22" s="8">
        <v>14087.687999999998</v>
      </c>
      <c r="D22" s="9">
        <v>1</v>
      </c>
      <c r="E22" s="9">
        <v>1</v>
      </c>
      <c r="F22" s="9">
        <v>0.5</v>
      </c>
      <c r="G22" s="9">
        <v>0.5</v>
      </c>
      <c r="H22" s="9">
        <v>0.5</v>
      </c>
      <c r="I22" s="9">
        <v>0</v>
      </c>
      <c r="J22" s="10">
        <f t="shared" si="5"/>
        <v>11153</v>
      </c>
      <c r="K22" s="4">
        <f t="shared" si="6"/>
        <v>1.2631299202008426</v>
      </c>
      <c r="L22" s="4">
        <f t="shared" si="7"/>
        <v>13022.869477270688</v>
      </c>
      <c r="M22" s="4">
        <f t="shared" si="0"/>
        <v>948.61057007083275</v>
      </c>
      <c r="N22" s="4">
        <f t="shared" si="1"/>
        <v>68.209015690845504</v>
      </c>
      <c r="O22" s="4">
        <f t="shared" si="2"/>
        <v>1.2631299202008426</v>
      </c>
      <c r="P22" s="4">
        <f t="shared" si="3"/>
        <v>46.735807047431173</v>
      </c>
      <c r="Q22" s="4">
        <f t="shared" si="4"/>
        <v>0</v>
      </c>
      <c r="R22" s="4">
        <f t="shared" si="8"/>
        <v>14087.687999999996</v>
      </c>
      <c r="S22" s="6" t="str">
        <f t="shared" si="9"/>
        <v>OK</v>
      </c>
    </row>
    <row r="23" spans="1:19">
      <c r="A23" s="4">
        <v>5315</v>
      </c>
      <c r="B23" s="4" t="s">
        <v>32</v>
      </c>
      <c r="C23" s="8">
        <v>1823.472</v>
      </c>
      <c r="D23" s="9">
        <v>1</v>
      </c>
      <c r="E23" s="9">
        <v>1</v>
      </c>
      <c r="F23" s="9">
        <v>0.5</v>
      </c>
      <c r="G23" s="9">
        <v>0.5</v>
      </c>
      <c r="H23" s="9">
        <v>0.5</v>
      </c>
      <c r="I23" s="9">
        <v>0</v>
      </c>
      <c r="J23" s="10">
        <f t="shared" si="5"/>
        <v>11153</v>
      </c>
      <c r="K23" s="4">
        <f t="shared" si="6"/>
        <v>0.16349609970411549</v>
      </c>
      <c r="L23" s="4">
        <f t="shared" si="7"/>
        <v>1685.6447879494308</v>
      </c>
      <c r="M23" s="4">
        <f t="shared" si="0"/>
        <v>122.78557087779073</v>
      </c>
      <c r="N23" s="4">
        <f t="shared" si="1"/>
        <v>8.8287893840222367</v>
      </c>
      <c r="O23" s="4">
        <f t="shared" si="2"/>
        <v>0.16349609970411549</v>
      </c>
      <c r="P23" s="4">
        <f t="shared" si="3"/>
        <v>6.0493556890522733</v>
      </c>
      <c r="Q23" s="4">
        <f t="shared" si="4"/>
        <v>0</v>
      </c>
      <c r="R23" s="4">
        <f t="shared" si="8"/>
        <v>1823.472</v>
      </c>
      <c r="S23" s="6" t="str">
        <f t="shared" si="9"/>
        <v>OK</v>
      </c>
    </row>
    <row r="24" spans="1:19">
      <c r="A24" s="4">
        <v>5315</v>
      </c>
      <c r="B24" s="4" t="s">
        <v>33</v>
      </c>
      <c r="C24" s="8">
        <v>18396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</v>
      </c>
      <c r="J24" s="10">
        <f t="shared" si="5"/>
        <v>11245</v>
      </c>
      <c r="K24" s="4">
        <f t="shared" si="6"/>
        <v>1.6359270787016451</v>
      </c>
      <c r="L24" s="4">
        <f t="shared" si="7"/>
        <v>16866.408181413961</v>
      </c>
      <c r="M24" s="4">
        <f t="shared" si="0"/>
        <v>1228.5812361049354</v>
      </c>
      <c r="N24" s="4">
        <f t="shared" si="1"/>
        <v>176.68012449977766</v>
      </c>
      <c r="O24" s="4">
        <f t="shared" si="2"/>
        <v>3.2718541574032902</v>
      </c>
      <c r="P24" s="4">
        <f t="shared" si="3"/>
        <v>121.05860382392174</v>
      </c>
      <c r="Q24" s="4">
        <f t="shared" si="4"/>
        <v>0</v>
      </c>
      <c r="R24" s="4">
        <f t="shared" si="8"/>
        <v>18396</v>
      </c>
      <c r="S24" s="6" t="str">
        <f t="shared" si="9"/>
        <v>OK</v>
      </c>
    </row>
    <row r="25" spans="1:19">
      <c r="A25" s="4">
        <v>5315</v>
      </c>
      <c r="B25" s="4" t="s">
        <v>34</v>
      </c>
      <c r="C25" s="8">
        <v>80819.759999999995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0</v>
      </c>
      <c r="J25" s="10">
        <f t="shared" si="5"/>
        <v>11245</v>
      </c>
      <c r="K25" s="4">
        <f t="shared" si="6"/>
        <v>7.1871729657625609</v>
      </c>
      <c r="L25" s="4">
        <f t="shared" si="7"/>
        <v>74099.753277012001</v>
      </c>
      <c r="M25" s="4">
        <f t="shared" si="0"/>
        <v>5397.5668972876829</v>
      </c>
      <c r="N25" s="4">
        <f t="shared" si="1"/>
        <v>776.21468030235656</v>
      </c>
      <c r="O25" s="4">
        <f t="shared" si="2"/>
        <v>14.374345931525122</v>
      </c>
      <c r="P25" s="4">
        <f t="shared" si="3"/>
        <v>531.85079946642952</v>
      </c>
      <c r="Q25" s="4">
        <f t="shared" si="4"/>
        <v>0</v>
      </c>
      <c r="R25" s="4">
        <f t="shared" si="8"/>
        <v>80819.759999999995</v>
      </c>
      <c r="S25" s="6" t="str">
        <f t="shared" si="9"/>
        <v>OK</v>
      </c>
    </row>
    <row r="26" spans="1:19">
      <c r="A26" s="4">
        <v>5315</v>
      </c>
      <c r="B26" s="4" t="s">
        <v>35</v>
      </c>
      <c r="C26" s="8">
        <v>49746.23</v>
      </c>
      <c r="D26" s="9">
        <v>0</v>
      </c>
      <c r="E26" s="9">
        <v>0</v>
      </c>
      <c r="F26" s="9">
        <v>0.5</v>
      </c>
      <c r="G26" s="9">
        <v>1</v>
      </c>
      <c r="H26" s="9">
        <v>1</v>
      </c>
      <c r="I26" s="9">
        <v>0</v>
      </c>
      <c r="J26" s="10">
        <f t="shared" si="5"/>
        <v>130</v>
      </c>
      <c r="K26" s="4">
        <f t="shared" si="6"/>
        <v>382.66330769230774</v>
      </c>
      <c r="L26" s="4">
        <f t="shared" si="7"/>
        <v>0</v>
      </c>
      <c r="M26" s="4">
        <f t="shared" si="0"/>
        <v>0</v>
      </c>
      <c r="N26" s="4">
        <f t="shared" si="1"/>
        <v>20663.818615384618</v>
      </c>
      <c r="O26" s="4">
        <f t="shared" si="2"/>
        <v>765.32661538461548</v>
      </c>
      <c r="P26" s="4">
        <f t="shared" si="3"/>
        <v>28317.084769230773</v>
      </c>
      <c r="Q26" s="4">
        <f t="shared" si="4"/>
        <v>0</v>
      </c>
      <c r="R26" s="4">
        <f t="shared" si="8"/>
        <v>49746.23000000001</v>
      </c>
      <c r="S26" s="6" t="str">
        <f t="shared" si="9"/>
        <v>OK</v>
      </c>
    </row>
    <row r="27" spans="1:19">
      <c r="A27" s="4">
        <v>5315</v>
      </c>
      <c r="B27" s="4" t="s">
        <v>36</v>
      </c>
      <c r="C27" s="8">
        <v>12877.2</v>
      </c>
      <c r="D27" s="9">
        <v>1</v>
      </c>
      <c r="E27" s="9">
        <v>1</v>
      </c>
      <c r="F27" s="9">
        <v>0.25</v>
      </c>
      <c r="G27" s="9">
        <v>0</v>
      </c>
      <c r="H27" s="9">
        <v>0</v>
      </c>
      <c r="I27" s="9">
        <v>0</v>
      </c>
      <c r="J27" s="10">
        <f t="shared" si="5"/>
        <v>11088</v>
      </c>
      <c r="K27" s="4">
        <f t="shared" si="6"/>
        <v>1.1613636363636364</v>
      </c>
      <c r="L27" s="4">
        <f t="shared" si="7"/>
        <v>11973.659090909092</v>
      </c>
      <c r="M27" s="4">
        <f t="shared" si="0"/>
        <v>872.18409090909097</v>
      </c>
      <c r="N27" s="4">
        <f t="shared" si="1"/>
        <v>31.356818181818181</v>
      </c>
      <c r="O27" s="4">
        <f t="shared" si="2"/>
        <v>0</v>
      </c>
      <c r="P27" s="4">
        <f t="shared" si="3"/>
        <v>0</v>
      </c>
      <c r="Q27" s="4">
        <f t="shared" si="4"/>
        <v>0</v>
      </c>
      <c r="R27" s="4">
        <f t="shared" si="8"/>
        <v>12877.2</v>
      </c>
      <c r="S27" s="6" t="str">
        <f t="shared" si="9"/>
        <v>OK</v>
      </c>
    </row>
    <row r="28" spans="1:19">
      <c r="A28" s="4">
        <v>5315</v>
      </c>
      <c r="B28" s="4" t="s">
        <v>37</v>
      </c>
      <c r="C28" s="8">
        <v>5089.5600000000004</v>
      </c>
      <c r="D28" s="9">
        <v>1</v>
      </c>
      <c r="E28" s="9">
        <v>1</v>
      </c>
      <c r="F28" s="9">
        <v>0.25</v>
      </c>
      <c r="G28" s="9">
        <v>0</v>
      </c>
      <c r="H28" s="9">
        <v>0</v>
      </c>
      <c r="I28" s="9">
        <v>0</v>
      </c>
      <c r="J28" s="10">
        <f t="shared" si="5"/>
        <v>11088</v>
      </c>
      <c r="K28" s="4">
        <f t="shared" si="6"/>
        <v>0.45901515151515154</v>
      </c>
      <c r="L28" s="4">
        <f t="shared" si="7"/>
        <v>4732.4462121212127</v>
      </c>
      <c r="M28" s="4">
        <f t="shared" si="0"/>
        <v>344.72037878787881</v>
      </c>
      <c r="N28" s="4">
        <f t="shared" si="1"/>
        <v>12.393409090909092</v>
      </c>
      <c r="O28" s="4">
        <f t="shared" si="2"/>
        <v>0</v>
      </c>
      <c r="P28" s="4">
        <f t="shared" si="3"/>
        <v>0</v>
      </c>
      <c r="Q28" s="4">
        <f t="shared" si="4"/>
        <v>0</v>
      </c>
      <c r="R28" s="4">
        <f t="shared" si="8"/>
        <v>5089.5600000000004</v>
      </c>
      <c r="S28" s="6" t="str">
        <f t="shared" si="9"/>
        <v>OK</v>
      </c>
    </row>
    <row r="29" spans="1:19">
      <c r="A29" s="4">
        <v>5315</v>
      </c>
      <c r="B29" s="4" t="s">
        <v>38</v>
      </c>
      <c r="C29" s="8">
        <v>171.696</v>
      </c>
      <c r="D29" s="9">
        <v>1</v>
      </c>
      <c r="E29" s="9">
        <v>1</v>
      </c>
      <c r="F29" s="9">
        <v>0.25</v>
      </c>
      <c r="G29" s="9">
        <v>0</v>
      </c>
      <c r="H29" s="9">
        <v>0</v>
      </c>
      <c r="I29" s="9">
        <v>0</v>
      </c>
      <c r="J29" s="10">
        <f t="shared" si="5"/>
        <v>11088</v>
      </c>
      <c r="K29" s="4">
        <f t="shared" si="6"/>
        <v>1.5484848484848485E-2</v>
      </c>
      <c r="L29" s="4">
        <f t="shared" si="7"/>
        <v>159.64878787878789</v>
      </c>
      <c r="M29" s="4">
        <f t="shared" si="0"/>
        <v>11.629121212121213</v>
      </c>
      <c r="N29" s="4">
        <f t="shared" si="1"/>
        <v>0.41809090909090907</v>
      </c>
      <c r="O29" s="4">
        <f t="shared" si="2"/>
        <v>0</v>
      </c>
      <c r="P29" s="4">
        <f t="shared" si="3"/>
        <v>0</v>
      </c>
      <c r="Q29" s="4">
        <f t="shared" si="4"/>
        <v>0</v>
      </c>
      <c r="R29" s="4">
        <f t="shared" si="8"/>
        <v>171.69600000000003</v>
      </c>
      <c r="S29" s="6" t="str">
        <f t="shared" si="9"/>
        <v>OK</v>
      </c>
    </row>
    <row r="30" spans="1:19">
      <c r="A30" s="4">
        <v>5315</v>
      </c>
      <c r="B30" s="4" t="s">
        <v>39</v>
      </c>
      <c r="C30" s="8">
        <v>2146.1999999999998</v>
      </c>
      <c r="D30" s="9">
        <v>1</v>
      </c>
      <c r="E30" s="9">
        <v>1</v>
      </c>
      <c r="F30" s="9">
        <v>0.25</v>
      </c>
      <c r="G30" s="9">
        <v>0</v>
      </c>
      <c r="H30" s="9">
        <v>0</v>
      </c>
      <c r="I30" s="9">
        <v>0</v>
      </c>
      <c r="J30" s="10">
        <f t="shared" si="5"/>
        <v>11088</v>
      </c>
      <c r="K30" s="4">
        <f t="shared" si="6"/>
        <v>0.19356060606060604</v>
      </c>
      <c r="L30" s="4">
        <f t="shared" si="7"/>
        <v>1995.6098484848483</v>
      </c>
      <c r="M30" s="4">
        <f t="shared" si="0"/>
        <v>145.36401515151513</v>
      </c>
      <c r="N30" s="4">
        <f t="shared" si="1"/>
        <v>5.2261363636363631</v>
      </c>
      <c r="O30" s="4">
        <f t="shared" si="2"/>
        <v>0</v>
      </c>
      <c r="P30" s="4">
        <f t="shared" si="3"/>
        <v>0</v>
      </c>
      <c r="Q30" s="4">
        <f t="shared" si="4"/>
        <v>0</v>
      </c>
      <c r="R30" s="4">
        <f t="shared" si="8"/>
        <v>2146.1999999999998</v>
      </c>
      <c r="S30" s="6" t="str">
        <f t="shared" si="9"/>
        <v>OK</v>
      </c>
    </row>
    <row r="31" spans="1:19">
      <c r="A31" s="4">
        <v>5315</v>
      </c>
      <c r="B31" s="4" t="s">
        <v>40</v>
      </c>
      <c r="C31" s="8">
        <v>2667.42</v>
      </c>
      <c r="D31" s="9">
        <v>1</v>
      </c>
      <c r="E31" s="9">
        <v>1</v>
      </c>
      <c r="F31" s="9">
        <v>0.25</v>
      </c>
      <c r="G31" s="9">
        <v>0</v>
      </c>
      <c r="H31" s="9">
        <v>0</v>
      </c>
      <c r="I31" s="9">
        <v>0</v>
      </c>
      <c r="J31" s="10">
        <f t="shared" si="5"/>
        <v>11088</v>
      </c>
      <c r="K31" s="4">
        <f t="shared" si="6"/>
        <v>0.24056818181818182</v>
      </c>
      <c r="L31" s="4">
        <f t="shared" si="7"/>
        <v>2480.2579545454546</v>
      </c>
      <c r="M31" s="4">
        <f t="shared" si="0"/>
        <v>180.66670454545454</v>
      </c>
      <c r="N31" s="4">
        <f t="shared" si="1"/>
        <v>6.4953409090909089</v>
      </c>
      <c r="O31" s="4">
        <f t="shared" si="2"/>
        <v>0</v>
      </c>
      <c r="P31" s="4">
        <f t="shared" si="3"/>
        <v>0</v>
      </c>
      <c r="Q31" s="4">
        <f t="shared" si="4"/>
        <v>0</v>
      </c>
      <c r="R31" s="4">
        <f t="shared" si="8"/>
        <v>2667.42</v>
      </c>
      <c r="S31" s="6" t="str">
        <f t="shared" si="9"/>
        <v>OK</v>
      </c>
    </row>
    <row r="32" spans="1:19">
      <c r="A32" s="4">
        <v>5315</v>
      </c>
      <c r="B32" s="4" t="s">
        <v>41</v>
      </c>
      <c r="C32" s="8">
        <v>89223.18</v>
      </c>
      <c r="D32" s="9">
        <v>1</v>
      </c>
      <c r="E32" s="9">
        <v>1</v>
      </c>
      <c r="F32" s="9">
        <v>0.25</v>
      </c>
      <c r="G32" s="9">
        <v>0</v>
      </c>
      <c r="H32" s="9">
        <v>0</v>
      </c>
      <c r="I32" s="9">
        <v>0</v>
      </c>
      <c r="J32" s="10">
        <f t="shared" si="5"/>
        <v>11088</v>
      </c>
      <c r="K32" s="4">
        <f t="shared" si="6"/>
        <v>8.0468235930735919</v>
      </c>
      <c r="L32" s="4">
        <f t="shared" si="7"/>
        <v>82962.751244588726</v>
      </c>
      <c r="M32" s="4">
        <f t="shared" si="0"/>
        <v>6043.1645183982673</v>
      </c>
      <c r="N32" s="4">
        <f t="shared" si="1"/>
        <v>217.26423701298697</v>
      </c>
      <c r="O32" s="4">
        <f t="shared" si="2"/>
        <v>0</v>
      </c>
      <c r="P32" s="4">
        <f t="shared" si="3"/>
        <v>0</v>
      </c>
      <c r="Q32" s="4">
        <f t="shared" si="4"/>
        <v>0</v>
      </c>
      <c r="R32" s="4">
        <f t="shared" si="8"/>
        <v>89223.179999999978</v>
      </c>
      <c r="S32" s="6" t="str">
        <f t="shared" si="9"/>
        <v>OK</v>
      </c>
    </row>
    <row r="33" spans="1:19">
      <c r="A33" s="4">
        <v>5315</v>
      </c>
      <c r="B33" s="4" t="s">
        <v>42</v>
      </c>
      <c r="C33" s="8">
        <v>285.59999999999997</v>
      </c>
      <c r="D33" s="9">
        <v>1</v>
      </c>
      <c r="E33" s="9">
        <v>1</v>
      </c>
      <c r="F33" s="9">
        <v>0.25</v>
      </c>
      <c r="G33" s="9">
        <v>0</v>
      </c>
      <c r="H33" s="9">
        <v>0</v>
      </c>
      <c r="I33" s="9">
        <v>0</v>
      </c>
      <c r="J33" s="10">
        <f t="shared" si="5"/>
        <v>11088</v>
      </c>
      <c r="K33" s="4">
        <f t="shared" si="6"/>
        <v>2.5757575757575753E-2</v>
      </c>
      <c r="L33" s="4">
        <f t="shared" si="7"/>
        <v>265.56060606060601</v>
      </c>
      <c r="M33" s="4">
        <f t="shared" si="0"/>
        <v>19.34393939393939</v>
      </c>
      <c r="N33" s="4">
        <f t="shared" si="1"/>
        <v>0.69545454545454533</v>
      </c>
      <c r="O33" s="4">
        <f t="shared" si="2"/>
        <v>0</v>
      </c>
      <c r="P33" s="4">
        <f t="shared" si="3"/>
        <v>0</v>
      </c>
      <c r="Q33" s="4">
        <f t="shared" si="4"/>
        <v>0</v>
      </c>
      <c r="R33" s="4">
        <f t="shared" si="8"/>
        <v>285.59999999999991</v>
      </c>
      <c r="S33" s="6" t="str">
        <f t="shared" si="9"/>
        <v>OK</v>
      </c>
    </row>
    <row r="34" spans="1:19">
      <c r="A34" s="4">
        <v>5315</v>
      </c>
      <c r="B34" s="4" t="s">
        <v>43</v>
      </c>
      <c r="C34" s="8">
        <v>245.28</v>
      </c>
      <c r="D34" s="9">
        <v>1</v>
      </c>
      <c r="E34" s="9">
        <v>1</v>
      </c>
      <c r="F34" s="9">
        <v>0.25</v>
      </c>
      <c r="G34" s="9">
        <v>0</v>
      </c>
      <c r="H34" s="9">
        <v>0</v>
      </c>
      <c r="I34" s="9">
        <v>0</v>
      </c>
      <c r="J34" s="10">
        <f t="shared" si="5"/>
        <v>11088</v>
      </c>
      <c r="K34" s="4">
        <f t="shared" si="6"/>
        <v>2.2121212121212121E-2</v>
      </c>
      <c r="L34" s="4">
        <f t="shared" si="7"/>
        <v>228.06969696969696</v>
      </c>
      <c r="M34" s="4">
        <f t="shared" si="0"/>
        <v>16.613030303030303</v>
      </c>
      <c r="N34" s="4">
        <f t="shared" si="1"/>
        <v>0.59727272727272729</v>
      </c>
      <c r="O34" s="4">
        <f t="shared" si="2"/>
        <v>0</v>
      </c>
      <c r="P34" s="4">
        <f t="shared" si="3"/>
        <v>0</v>
      </c>
      <c r="Q34" s="4">
        <f t="shared" si="4"/>
        <v>0</v>
      </c>
      <c r="R34" s="4">
        <f t="shared" si="8"/>
        <v>245.28</v>
      </c>
      <c r="S34" s="6" t="str">
        <f t="shared" si="9"/>
        <v>OK</v>
      </c>
    </row>
    <row r="35" spans="1:19">
      <c r="A35" s="4">
        <v>5315</v>
      </c>
      <c r="B35" s="4" t="s">
        <v>44</v>
      </c>
      <c r="C35" s="8">
        <v>9872.52</v>
      </c>
      <c r="D35" s="9">
        <v>1</v>
      </c>
      <c r="E35" s="9">
        <v>1</v>
      </c>
      <c r="F35" s="9">
        <v>0.25</v>
      </c>
      <c r="G35" s="9">
        <v>0</v>
      </c>
      <c r="H35" s="9">
        <v>0</v>
      </c>
      <c r="I35" s="9">
        <v>0</v>
      </c>
      <c r="J35" s="10">
        <f t="shared" si="5"/>
        <v>11088</v>
      </c>
      <c r="K35" s="4">
        <f t="shared" si="6"/>
        <v>0.89037878787878788</v>
      </c>
      <c r="L35" s="4">
        <f t="shared" si="7"/>
        <v>9179.8053030303035</v>
      </c>
      <c r="M35" s="4">
        <f t="shared" si="0"/>
        <v>668.67446969696971</v>
      </c>
      <c r="N35" s="4">
        <f t="shared" si="1"/>
        <v>24.040227272727272</v>
      </c>
      <c r="O35" s="4">
        <f t="shared" si="2"/>
        <v>0</v>
      </c>
      <c r="P35" s="4">
        <f t="shared" si="3"/>
        <v>0</v>
      </c>
      <c r="Q35" s="4">
        <f t="shared" si="4"/>
        <v>0</v>
      </c>
      <c r="R35" s="4">
        <f t="shared" si="8"/>
        <v>9872.52</v>
      </c>
      <c r="S35" s="6" t="str">
        <f t="shared" si="9"/>
        <v>OK</v>
      </c>
    </row>
    <row r="36" spans="1:19">
      <c r="A36" s="4">
        <v>5315</v>
      </c>
      <c r="B36" s="4" t="s">
        <v>45</v>
      </c>
      <c r="C36" s="8">
        <v>4712.3999999999996</v>
      </c>
      <c r="D36" s="9">
        <v>1</v>
      </c>
      <c r="E36" s="9">
        <v>1</v>
      </c>
      <c r="F36" s="9">
        <v>0.25</v>
      </c>
      <c r="G36" s="9">
        <v>0</v>
      </c>
      <c r="H36" s="9">
        <v>0</v>
      </c>
      <c r="I36" s="9">
        <v>0</v>
      </c>
      <c r="J36" s="10">
        <f t="shared" si="5"/>
        <v>11088</v>
      </c>
      <c r="K36" s="4">
        <f t="shared" si="6"/>
        <v>0.42499999999999999</v>
      </c>
      <c r="L36" s="4">
        <f t="shared" si="7"/>
        <v>4381.75</v>
      </c>
      <c r="M36" s="4">
        <f t="shared" si="0"/>
        <v>319.17500000000001</v>
      </c>
      <c r="N36" s="4">
        <f t="shared" si="1"/>
        <v>11.475</v>
      </c>
      <c r="O36" s="4">
        <f t="shared" si="2"/>
        <v>0</v>
      </c>
      <c r="P36" s="4">
        <f t="shared" si="3"/>
        <v>0</v>
      </c>
      <c r="Q36" s="4">
        <f t="shared" si="4"/>
        <v>0</v>
      </c>
      <c r="R36" s="4">
        <f t="shared" si="8"/>
        <v>4712.4000000000005</v>
      </c>
      <c r="S36" s="6" t="str">
        <f t="shared" si="9"/>
        <v>OK</v>
      </c>
    </row>
    <row r="37" spans="1:19">
      <c r="A37" s="4">
        <v>5315</v>
      </c>
      <c r="B37" s="4" t="s">
        <v>46</v>
      </c>
      <c r="C37" s="8">
        <v>1897.6496</v>
      </c>
      <c r="D37" s="9">
        <v>1</v>
      </c>
      <c r="E37" s="9">
        <v>1</v>
      </c>
      <c r="F37" s="9">
        <v>0.25</v>
      </c>
      <c r="G37" s="9">
        <v>0</v>
      </c>
      <c r="H37" s="9">
        <v>0</v>
      </c>
      <c r="I37" s="9">
        <v>0</v>
      </c>
      <c r="J37" s="10">
        <f t="shared" ref="J37:J68" si="10">IF(D37&gt;0,D37*$D$4)+IF(E37&gt;0,E37*$E$4)+IF(F37&gt;0,F37*$F$4)+IF(G37&gt;0,G37*$G$4)+IF(H37&gt;0,H37*$H$4)+IF(I37&gt;0,I37*$I$4)</f>
        <v>11088</v>
      </c>
      <c r="K37" s="4">
        <f t="shared" si="6"/>
        <v>0.17114444444444443</v>
      </c>
      <c r="L37" s="4">
        <f t="shared" ref="L37:L68" si="11">IF(D37&gt;0,D37*$K37*D$4,0)</f>
        <v>1764.499222222222</v>
      </c>
      <c r="M37" s="4">
        <f t="shared" ref="M37:M68" si="12">IF(E37&gt;0,E37*$K37*$E$4,0)</f>
        <v>128.52947777777777</v>
      </c>
      <c r="N37" s="4">
        <f t="shared" ref="N37:N68" si="13">IF(F37&gt;0,F37*$K37*$F$4,0)</f>
        <v>4.6208999999999998</v>
      </c>
      <c r="O37" s="4">
        <f t="shared" ref="O37:O68" si="14">IF(G37&gt;0,G37*$K37*$G$4,0)</f>
        <v>0</v>
      </c>
      <c r="P37" s="4">
        <f t="shared" ref="P37:P68" si="15">IF(H37&gt;0,H37*$K37*$H$4,0)</f>
        <v>0</v>
      </c>
      <c r="Q37" s="4">
        <f t="shared" ref="Q37:Q68" si="16">IF(I37&gt;0,I37*$K37*$I$4,0)</f>
        <v>0</v>
      </c>
      <c r="R37" s="4">
        <f t="shared" si="8"/>
        <v>1897.6495999999997</v>
      </c>
      <c r="S37" s="6" t="str">
        <f t="shared" si="9"/>
        <v>OK</v>
      </c>
    </row>
    <row r="38" spans="1:19">
      <c r="A38" s="4">
        <v>5315</v>
      </c>
      <c r="B38" s="4" t="s">
        <v>47</v>
      </c>
      <c r="C38" s="8">
        <v>4959.8999999999996</v>
      </c>
      <c r="D38" s="9">
        <v>1</v>
      </c>
      <c r="E38" s="9">
        <v>1</v>
      </c>
      <c r="F38" s="9">
        <v>0.25</v>
      </c>
      <c r="G38" s="9">
        <v>0</v>
      </c>
      <c r="H38" s="9">
        <v>0</v>
      </c>
      <c r="I38" s="9">
        <v>0</v>
      </c>
      <c r="J38" s="10">
        <f t="shared" si="10"/>
        <v>11088</v>
      </c>
      <c r="K38" s="4">
        <f t="shared" si="6"/>
        <v>0.44732142857142854</v>
      </c>
      <c r="L38" s="4">
        <f t="shared" si="11"/>
        <v>4611.8839285714284</v>
      </c>
      <c r="M38" s="4">
        <f t="shared" si="12"/>
        <v>335.93839285714284</v>
      </c>
      <c r="N38" s="4">
        <f t="shared" si="13"/>
        <v>12.077678571428571</v>
      </c>
      <c r="O38" s="4">
        <f t="shared" si="14"/>
        <v>0</v>
      </c>
      <c r="P38" s="4">
        <f t="shared" si="15"/>
        <v>0</v>
      </c>
      <c r="Q38" s="4">
        <f t="shared" si="16"/>
        <v>0</v>
      </c>
      <c r="R38" s="4">
        <f t="shared" si="8"/>
        <v>4959.9000000000005</v>
      </c>
      <c r="S38" s="6" t="str">
        <f t="shared" si="9"/>
        <v>OK</v>
      </c>
    </row>
    <row r="39" spans="1:19">
      <c r="A39" s="4">
        <v>5315</v>
      </c>
      <c r="B39" s="4" t="s">
        <v>48</v>
      </c>
      <c r="C39" s="8">
        <v>2435.4</v>
      </c>
      <c r="D39" s="9">
        <v>1</v>
      </c>
      <c r="E39" s="9">
        <v>1</v>
      </c>
      <c r="F39" s="9">
        <v>0.25</v>
      </c>
      <c r="G39" s="9">
        <v>0</v>
      </c>
      <c r="H39" s="9">
        <v>0</v>
      </c>
      <c r="I39" s="9">
        <v>0</v>
      </c>
      <c r="J39" s="10">
        <f t="shared" si="10"/>
        <v>11088</v>
      </c>
      <c r="K39" s="4">
        <f t="shared" si="6"/>
        <v>0.21964285714285714</v>
      </c>
      <c r="L39" s="4">
        <f t="shared" si="11"/>
        <v>2264.5178571428569</v>
      </c>
      <c r="M39" s="4">
        <f t="shared" si="12"/>
        <v>164.95178571428571</v>
      </c>
      <c r="N39" s="4">
        <f t="shared" si="13"/>
        <v>5.9303571428571429</v>
      </c>
      <c r="O39" s="4">
        <f t="shared" si="14"/>
        <v>0</v>
      </c>
      <c r="P39" s="4">
        <f t="shared" si="15"/>
        <v>0</v>
      </c>
      <c r="Q39" s="4">
        <f t="shared" si="16"/>
        <v>0</v>
      </c>
      <c r="R39" s="4">
        <f t="shared" si="8"/>
        <v>2435.3999999999996</v>
      </c>
      <c r="S39" s="6" t="str">
        <f t="shared" si="9"/>
        <v>OK</v>
      </c>
    </row>
    <row r="40" spans="1:19">
      <c r="A40" s="4">
        <v>5315</v>
      </c>
      <c r="B40" s="4" t="s">
        <v>49</v>
      </c>
      <c r="C40" s="8">
        <v>285.59999999999997</v>
      </c>
      <c r="D40" s="9">
        <v>1</v>
      </c>
      <c r="E40" s="9">
        <v>1</v>
      </c>
      <c r="F40" s="9">
        <v>0.25</v>
      </c>
      <c r="G40" s="9">
        <v>0</v>
      </c>
      <c r="H40" s="9">
        <v>0</v>
      </c>
      <c r="I40" s="9">
        <v>0</v>
      </c>
      <c r="J40" s="10">
        <f t="shared" si="10"/>
        <v>11088</v>
      </c>
      <c r="K40" s="4">
        <f t="shared" si="6"/>
        <v>2.5757575757575753E-2</v>
      </c>
      <c r="L40" s="4">
        <f t="shared" si="11"/>
        <v>265.56060606060601</v>
      </c>
      <c r="M40" s="4">
        <f t="shared" si="12"/>
        <v>19.34393939393939</v>
      </c>
      <c r="N40" s="4">
        <f t="shared" si="13"/>
        <v>0.69545454545454533</v>
      </c>
      <c r="O40" s="4">
        <f t="shared" si="14"/>
        <v>0</v>
      </c>
      <c r="P40" s="4">
        <f t="shared" si="15"/>
        <v>0</v>
      </c>
      <c r="Q40" s="4">
        <f t="shared" si="16"/>
        <v>0</v>
      </c>
      <c r="R40" s="4">
        <f t="shared" si="8"/>
        <v>285.59999999999991</v>
      </c>
      <c r="S40" s="6" t="str">
        <f t="shared" si="9"/>
        <v>OK</v>
      </c>
    </row>
    <row r="41" spans="1:19">
      <c r="A41" s="4">
        <v>5315</v>
      </c>
      <c r="B41" s="4" t="s">
        <v>50</v>
      </c>
      <c r="C41" s="8">
        <v>1093.54</v>
      </c>
      <c r="D41" s="9">
        <v>1</v>
      </c>
      <c r="E41" s="9">
        <v>1</v>
      </c>
      <c r="F41" s="9">
        <v>0.25</v>
      </c>
      <c r="G41" s="9">
        <v>0</v>
      </c>
      <c r="H41" s="9">
        <v>0</v>
      </c>
      <c r="I41" s="9">
        <v>0</v>
      </c>
      <c r="J41" s="10">
        <f t="shared" si="10"/>
        <v>11088</v>
      </c>
      <c r="K41" s="4">
        <f>C41/J41</f>
        <v>9.8623737373737377E-2</v>
      </c>
      <c r="L41" s="4">
        <f t="shared" si="11"/>
        <v>1016.8107323232324</v>
      </c>
      <c r="M41" s="4">
        <f t="shared" si="12"/>
        <v>74.066426767676774</v>
      </c>
      <c r="N41" s="4">
        <f t="shared" si="13"/>
        <v>2.6628409090909093</v>
      </c>
      <c r="O41" s="4">
        <f t="shared" si="14"/>
        <v>0</v>
      </c>
      <c r="P41" s="4">
        <f t="shared" si="15"/>
        <v>0</v>
      </c>
      <c r="Q41" s="4">
        <f t="shared" si="16"/>
        <v>0</v>
      </c>
      <c r="R41" s="4">
        <f t="shared" si="8"/>
        <v>1093.54</v>
      </c>
      <c r="S41" s="6" t="str">
        <f t="shared" si="9"/>
        <v>OK</v>
      </c>
    </row>
    <row r="42" spans="1:19">
      <c r="A42" s="4">
        <v>5315</v>
      </c>
      <c r="B42" s="4" t="s">
        <v>51</v>
      </c>
      <c r="C42" s="8">
        <v>2335.27</v>
      </c>
      <c r="D42" s="9">
        <v>0.5</v>
      </c>
      <c r="E42" s="9">
        <v>0.5</v>
      </c>
      <c r="F42" s="9">
        <v>0</v>
      </c>
      <c r="G42" s="9">
        <v>0</v>
      </c>
      <c r="H42" s="9">
        <v>0</v>
      </c>
      <c r="I42" s="9">
        <v>0</v>
      </c>
      <c r="J42" s="10">
        <f t="shared" si="10"/>
        <v>5530.5</v>
      </c>
      <c r="K42" s="4">
        <f t="shared" si="6"/>
        <v>0.42225296085344904</v>
      </c>
      <c r="L42" s="4">
        <f t="shared" si="11"/>
        <v>2176.7140131995297</v>
      </c>
      <c r="M42" s="4">
        <f t="shared" si="12"/>
        <v>158.55598680047012</v>
      </c>
      <c r="N42" s="4">
        <f t="shared" si="13"/>
        <v>0</v>
      </c>
      <c r="O42" s="4">
        <f t="shared" si="14"/>
        <v>0</v>
      </c>
      <c r="P42" s="4">
        <f t="shared" si="15"/>
        <v>0</v>
      </c>
      <c r="Q42" s="4">
        <f t="shared" si="16"/>
        <v>0</v>
      </c>
      <c r="R42" s="4">
        <f t="shared" si="8"/>
        <v>2335.27</v>
      </c>
      <c r="S42" s="6" t="str">
        <f t="shared" si="9"/>
        <v>OK</v>
      </c>
    </row>
    <row r="43" spans="1:19">
      <c r="A43" s="4">
        <v>5315</v>
      </c>
      <c r="B43" s="4" t="s">
        <v>52</v>
      </c>
      <c r="C43" s="8">
        <v>85.847999999999999</v>
      </c>
      <c r="D43" s="9">
        <v>0.5</v>
      </c>
      <c r="E43" s="9">
        <v>0.5</v>
      </c>
      <c r="F43" s="9">
        <v>0</v>
      </c>
      <c r="G43" s="9">
        <v>0</v>
      </c>
      <c r="H43" s="9">
        <v>0</v>
      </c>
      <c r="I43" s="9">
        <v>0</v>
      </c>
      <c r="J43" s="10">
        <f t="shared" si="10"/>
        <v>5530.5</v>
      </c>
      <c r="K43" s="4">
        <f t="shared" si="6"/>
        <v>1.5522647138595063E-2</v>
      </c>
      <c r="L43" s="4">
        <f t="shared" si="11"/>
        <v>80.019245999457553</v>
      </c>
      <c r="M43" s="4">
        <f t="shared" si="12"/>
        <v>5.8287540005424461</v>
      </c>
      <c r="N43" s="4">
        <f t="shared" si="13"/>
        <v>0</v>
      </c>
      <c r="O43" s="4">
        <f t="shared" si="14"/>
        <v>0</v>
      </c>
      <c r="P43" s="4">
        <f t="shared" si="15"/>
        <v>0</v>
      </c>
      <c r="Q43" s="4">
        <f t="shared" si="16"/>
        <v>0</v>
      </c>
      <c r="R43" s="4">
        <f t="shared" si="8"/>
        <v>85.847999999999999</v>
      </c>
      <c r="S43" s="6" t="str">
        <f t="shared" si="9"/>
        <v>OK</v>
      </c>
    </row>
    <row r="44" spans="1:19">
      <c r="A44" s="4">
        <v>5315</v>
      </c>
      <c r="B44" s="4" t="s">
        <v>53</v>
      </c>
      <c r="C44" s="8">
        <v>986.23</v>
      </c>
      <c r="D44" s="9">
        <v>0.5</v>
      </c>
      <c r="E44" s="9">
        <v>0.5</v>
      </c>
      <c r="F44" s="9">
        <v>0</v>
      </c>
      <c r="G44" s="9">
        <v>0</v>
      </c>
      <c r="H44" s="9">
        <v>0</v>
      </c>
      <c r="I44" s="9">
        <v>0</v>
      </c>
      <c r="J44" s="10">
        <f t="shared" si="10"/>
        <v>5530.5</v>
      </c>
      <c r="K44" s="4">
        <f t="shared" si="6"/>
        <v>0.17832564867552664</v>
      </c>
      <c r="L44" s="4">
        <f t="shared" si="11"/>
        <v>919.26871892233987</v>
      </c>
      <c r="M44" s="4">
        <f t="shared" si="12"/>
        <v>66.961281077660246</v>
      </c>
      <c r="N44" s="4">
        <f t="shared" si="13"/>
        <v>0</v>
      </c>
      <c r="O44" s="4">
        <f t="shared" si="14"/>
        <v>0</v>
      </c>
      <c r="P44" s="4">
        <f t="shared" si="15"/>
        <v>0</v>
      </c>
      <c r="Q44" s="4">
        <f t="shared" si="16"/>
        <v>0</v>
      </c>
      <c r="R44" s="4">
        <f t="shared" si="8"/>
        <v>986.23000000000013</v>
      </c>
      <c r="S44" s="6" t="str">
        <f t="shared" si="9"/>
        <v>OK</v>
      </c>
    </row>
    <row r="45" spans="1:19">
      <c r="A45" s="4">
        <v>5315</v>
      </c>
      <c r="B45" s="4" t="s">
        <v>54</v>
      </c>
      <c r="C45" s="8">
        <v>1282.6100000000001</v>
      </c>
      <c r="D45" s="9">
        <v>0.5</v>
      </c>
      <c r="E45" s="9">
        <v>0.5</v>
      </c>
      <c r="F45" s="9">
        <v>0</v>
      </c>
      <c r="G45" s="9">
        <v>0</v>
      </c>
      <c r="H45" s="9">
        <v>0</v>
      </c>
      <c r="I45" s="9">
        <v>0</v>
      </c>
      <c r="J45" s="10">
        <f t="shared" si="10"/>
        <v>5530.5</v>
      </c>
      <c r="K45" s="4">
        <f t="shared" si="6"/>
        <v>0.23191573998734294</v>
      </c>
      <c r="L45" s="4">
        <f t="shared" si="11"/>
        <v>1195.5256396347529</v>
      </c>
      <c r="M45" s="4">
        <f t="shared" si="12"/>
        <v>87.084360365247278</v>
      </c>
      <c r="N45" s="4">
        <f t="shared" si="13"/>
        <v>0</v>
      </c>
      <c r="O45" s="4">
        <f t="shared" si="14"/>
        <v>0</v>
      </c>
      <c r="P45" s="4">
        <f t="shared" si="15"/>
        <v>0</v>
      </c>
      <c r="Q45" s="4">
        <f t="shared" si="16"/>
        <v>0</v>
      </c>
      <c r="R45" s="4">
        <f t="shared" si="8"/>
        <v>1282.6100000000001</v>
      </c>
      <c r="S45" s="6" t="str">
        <f t="shared" si="9"/>
        <v>OK</v>
      </c>
    </row>
    <row r="46" spans="1:19">
      <c r="A46" s="4">
        <v>5315</v>
      </c>
      <c r="B46" s="4" t="s">
        <v>55</v>
      </c>
      <c r="C46" s="8">
        <v>2882.04</v>
      </c>
      <c r="D46" s="9">
        <v>0.5</v>
      </c>
      <c r="E46" s="9">
        <v>0.5</v>
      </c>
      <c r="F46" s="9">
        <v>0</v>
      </c>
      <c r="G46" s="9">
        <v>0</v>
      </c>
      <c r="H46" s="9">
        <v>0</v>
      </c>
      <c r="I46" s="9">
        <v>0</v>
      </c>
      <c r="J46" s="10">
        <f t="shared" si="10"/>
        <v>5530.5</v>
      </c>
      <c r="K46" s="4">
        <f t="shared" si="6"/>
        <v>0.5211174396528343</v>
      </c>
      <c r="L46" s="4">
        <f t="shared" si="11"/>
        <v>2686.3604014103607</v>
      </c>
      <c r="M46" s="4">
        <f t="shared" si="12"/>
        <v>195.67959858963928</v>
      </c>
      <c r="N46" s="4">
        <f t="shared" si="13"/>
        <v>0</v>
      </c>
      <c r="O46" s="4">
        <f t="shared" si="14"/>
        <v>0</v>
      </c>
      <c r="P46" s="4">
        <f t="shared" si="15"/>
        <v>0</v>
      </c>
      <c r="Q46" s="4">
        <f t="shared" si="16"/>
        <v>0</v>
      </c>
      <c r="R46" s="4">
        <f t="shared" si="8"/>
        <v>2882.04</v>
      </c>
      <c r="S46" s="6" t="str">
        <f t="shared" si="9"/>
        <v>OK</v>
      </c>
    </row>
    <row r="47" spans="1:19">
      <c r="A47" s="4">
        <v>5315</v>
      </c>
      <c r="B47" s="4" t="s">
        <v>56</v>
      </c>
      <c r="C47" s="8">
        <v>3909.15</v>
      </c>
      <c r="D47" s="9">
        <v>0.5</v>
      </c>
      <c r="E47" s="9">
        <v>0.5</v>
      </c>
      <c r="F47" s="9">
        <v>0</v>
      </c>
      <c r="G47" s="9">
        <v>0</v>
      </c>
      <c r="H47" s="9">
        <v>0</v>
      </c>
      <c r="I47" s="9">
        <v>0</v>
      </c>
      <c r="J47" s="10">
        <f t="shared" si="10"/>
        <v>5530.5</v>
      </c>
      <c r="K47" s="4">
        <f t="shared" si="6"/>
        <v>0.70683482506102524</v>
      </c>
      <c r="L47" s="4">
        <f t="shared" si="11"/>
        <v>3643.733523189585</v>
      </c>
      <c r="M47" s="4">
        <f t="shared" si="12"/>
        <v>265.41647681041496</v>
      </c>
      <c r="N47" s="4">
        <f t="shared" si="13"/>
        <v>0</v>
      </c>
      <c r="O47" s="4">
        <f t="shared" si="14"/>
        <v>0</v>
      </c>
      <c r="P47" s="4">
        <f t="shared" si="15"/>
        <v>0</v>
      </c>
      <c r="Q47" s="4">
        <f t="shared" si="16"/>
        <v>0</v>
      </c>
      <c r="R47" s="4">
        <f t="shared" si="8"/>
        <v>3909.15</v>
      </c>
      <c r="S47" s="6" t="str">
        <f t="shared" si="9"/>
        <v>OK</v>
      </c>
    </row>
    <row r="48" spans="1:19">
      <c r="A48" s="4">
        <v>5315</v>
      </c>
      <c r="B48" s="4" t="s">
        <v>57</v>
      </c>
      <c r="C48" s="8">
        <v>2479.9499999999998</v>
      </c>
      <c r="D48" s="9">
        <v>0.5</v>
      </c>
      <c r="E48" s="9">
        <v>0.5</v>
      </c>
      <c r="F48" s="9">
        <v>0</v>
      </c>
      <c r="G48" s="9">
        <v>0</v>
      </c>
      <c r="H48" s="9">
        <v>0</v>
      </c>
      <c r="I48" s="9">
        <v>0</v>
      </c>
      <c r="J48" s="10">
        <f t="shared" si="10"/>
        <v>5530.5</v>
      </c>
      <c r="K48" s="4">
        <f t="shared" si="6"/>
        <v>0.44841334418226197</v>
      </c>
      <c r="L48" s="4">
        <f t="shared" si="11"/>
        <v>2311.5707892595606</v>
      </c>
      <c r="M48" s="4">
        <f t="shared" si="12"/>
        <v>168.37921074043936</v>
      </c>
      <c r="N48" s="4">
        <f t="shared" si="13"/>
        <v>0</v>
      </c>
      <c r="O48" s="4">
        <f t="shared" si="14"/>
        <v>0</v>
      </c>
      <c r="P48" s="4">
        <f t="shared" si="15"/>
        <v>0</v>
      </c>
      <c r="Q48" s="4">
        <f t="shared" si="16"/>
        <v>0</v>
      </c>
      <c r="R48" s="4">
        <f t="shared" si="8"/>
        <v>2479.9499999999998</v>
      </c>
      <c r="S48" s="6" t="str">
        <f t="shared" si="9"/>
        <v>OK</v>
      </c>
    </row>
    <row r="49" spans="1:19">
      <c r="A49" s="4">
        <v>5315</v>
      </c>
      <c r="B49" s="4" t="s">
        <v>58</v>
      </c>
      <c r="C49" s="8">
        <v>3381.75</v>
      </c>
      <c r="D49" s="9">
        <v>0.5</v>
      </c>
      <c r="E49" s="9">
        <v>0.5</v>
      </c>
      <c r="F49" s="9">
        <v>0</v>
      </c>
      <c r="G49" s="9">
        <v>0</v>
      </c>
      <c r="H49" s="9">
        <v>0</v>
      </c>
      <c r="I49" s="9">
        <v>0</v>
      </c>
      <c r="J49" s="10">
        <f t="shared" si="10"/>
        <v>5530.5</v>
      </c>
      <c r="K49" s="4">
        <f t="shared" si="6"/>
        <v>0.61147274206672086</v>
      </c>
      <c r="L49" s="4">
        <f t="shared" si="11"/>
        <v>3152.141985353946</v>
      </c>
      <c r="M49" s="4">
        <f t="shared" si="12"/>
        <v>229.60801464605368</v>
      </c>
      <c r="N49" s="4">
        <f t="shared" si="13"/>
        <v>0</v>
      </c>
      <c r="O49" s="4">
        <f t="shared" si="14"/>
        <v>0</v>
      </c>
      <c r="P49" s="4">
        <f t="shared" si="15"/>
        <v>0</v>
      </c>
      <c r="Q49" s="4">
        <f t="shared" si="16"/>
        <v>0</v>
      </c>
      <c r="R49" s="4">
        <f t="shared" si="8"/>
        <v>3381.7499999999995</v>
      </c>
      <c r="S49" s="6" t="str">
        <f t="shared" si="9"/>
        <v>OK</v>
      </c>
    </row>
    <row r="50" spans="1:19">
      <c r="A50" s="4">
        <v>5315</v>
      </c>
      <c r="B50" s="4" t="s">
        <v>59</v>
      </c>
      <c r="C50" s="8">
        <v>505.89</v>
      </c>
      <c r="D50" s="9">
        <v>0.5</v>
      </c>
      <c r="E50" s="9">
        <v>0.5</v>
      </c>
      <c r="F50" s="9">
        <v>0</v>
      </c>
      <c r="G50" s="9">
        <v>0</v>
      </c>
      <c r="H50" s="9">
        <v>0</v>
      </c>
      <c r="I50" s="9">
        <v>0</v>
      </c>
      <c r="J50" s="10">
        <f t="shared" si="10"/>
        <v>5530.5</v>
      </c>
      <c r="K50" s="4">
        <f t="shared" si="6"/>
        <v>9.1472742066720902E-2</v>
      </c>
      <c r="L50" s="4">
        <f t="shared" si="11"/>
        <v>471.54198535394625</v>
      </c>
      <c r="M50" s="4">
        <f t="shared" si="12"/>
        <v>34.348014646053699</v>
      </c>
      <c r="N50" s="4">
        <f t="shared" si="13"/>
        <v>0</v>
      </c>
      <c r="O50" s="4">
        <f t="shared" si="14"/>
        <v>0</v>
      </c>
      <c r="P50" s="4">
        <f t="shared" si="15"/>
        <v>0</v>
      </c>
      <c r="Q50" s="4">
        <f t="shared" si="16"/>
        <v>0</v>
      </c>
      <c r="R50" s="4">
        <f t="shared" si="8"/>
        <v>505.88999999999993</v>
      </c>
      <c r="S50" s="6" t="str">
        <f t="shared" si="9"/>
        <v>OK</v>
      </c>
    </row>
    <row r="51" spans="1:19">
      <c r="A51" s="4">
        <v>5315</v>
      </c>
      <c r="B51" s="4" t="s">
        <v>60</v>
      </c>
      <c r="C51" s="8">
        <v>40430.699999999997</v>
      </c>
      <c r="D51" s="9">
        <v>0.5</v>
      </c>
      <c r="E51" s="9">
        <v>0.5</v>
      </c>
      <c r="F51" s="9">
        <v>0</v>
      </c>
      <c r="G51" s="9">
        <v>0</v>
      </c>
      <c r="H51" s="9">
        <v>0</v>
      </c>
      <c r="I51" s="9">
        <v>0</v>
      </c>
      <c r="J51" s="10">
        <f t="shared" si="10"/>
        <v>5530.5</v>
      </c>
      <c r="K51" s="4">
        <f t="shared" si="6"/>
        <v>7.3104963384865735</v>
      </c>
      <c r="L51" s="4">
        <f t="shared" si="11"/>
        <v>37685.60862489829</v>
      </c>
      <c r="M51" s="4">
        <f t="shared" si="12"/>
        <v>2745.0913751017083</v>
      </c>
      <c r="N51" s="4">
        <f t="shared" si="13"/>
        <v>0</v>
      </c>
      <c r="O51" s="4">
        <f t="shared" si="14"/>
        <v>0</v>
      </c>
      <c r="P51" s="4">
        <f t="shared" si="15"/>
        <v>0</v>
      </c>
      <c r="Q51" s="4">
        <f t="shared" si="16"/>
        <v>0</v>
      </c>
      <c r="R51" s="4">
        <f t="shared" si="8"/>
        <v>40430.699999999997</v>
      </c>
      <c r="S51" s="6" t="str">
        <f t="shared" si="9"/>
        <v>OK</v>
      </c>
    </row>
    <row r="52" spans="1:19">
      <c r="A52" s="4">
        <v>5315</v>
      </c>
      <c r="B52" s="4" t="s">
        <v>61</v>
      </c>
      <c r="C52" s="8">
        <v>180.35999999999999</v>
      </c>
      <c r="D52" s="9">
        <v>0.5</v>
      </c>
      <c r="E52" s="9">
        <v>0.5</v>
      </c>
      <c r="F52" s="9">
        <v>0</v>
      </c>
      <c r="G52" s="9">
        <v>0</v>
      </c>
      <c r="H52" s="9">
        <v>0</v>
      </c>
      <c r="I52" s="9">
        <v>0</v>
      </c>
      <c r="J52" s="10">
        <f t="shared" si="10"/>
        <v>5530.5</v>
      </c>
      <c r="K52" s="4">
        <f t="shared" si="6"/>
        <v>3.2611879576891781E-2</v>
      </c>
      <c r="L52" s="4">
        <f t="shared" si="11"/>
        <v>168.11423921887712</v>
      </c>
      <c r="M52" s="4">
        <f t="shared" si="12"/>
        <v>12.245760781122863</v>
      </c>
      <c r="N52" s="4">
        <f t="shared" si="13"/>
        <v>0</v>
      </c>
      <c r="O52" s="4">
        <f t="shared" si="14"/>
        <v>0</v>
      </c>
      <c r="P52" s="4">
        <f t="shared" si="15"/>
        <v>0</v>
      </c>
      <c r="Q52" s="4">
        <f t="shared" si="16"/>
        <v>0</v>
      </c>
      <c r="R52" s="4">
        <f t="shared" si="8"/>
        <v>180.35999999999999</v>
      </c>
      <c r="S52" s="6" t="str">
        <f t="shared" si="9"/>
        <v>OK</v>
      </c>
    </row>
    <row r="53" spans="1:19">
      <c r="A53" s="4">
        <v>5315</v>
      </c>
      <c r="B53" s="4" t="s">
        <v>62</v>
      </c>
      <c r="C53" s="8">
        <v>971.81979999999999</v>
      </c>
      <c r="D53" s="9">
        <v>0.5</v>
      </c>
      <c r="E53" s="9">
        <v>0.5</v>
      </c>
      <c r="F53" s="9">
        <v>0</v>
      </c>
      <c r="G53" s="9">
        <v>0</v>
      </c>
      <c r="H53" s="9">
        <v>0</v>
      </c>
      <c r="I53" s="9">
        <v>0</v>
      </c>
      <c r="J53" s="10">
        <f t="shared" si="10"/>
        <v>5530.5</v>
      </c>
      <c r="K53" s="4">
        <f t="shared" si="6"/>
        <v>0.17572006147726246</v>
      </c>
      <c r="L53" s="4">
        <f t="shared" si="11"/>
        <v>905.83691691528804</v>
      </c>
      <c r="M53" s="4">
        <f t="shared" si="12"/>
        <v>65.982883084712057</v>
      </c>
      <c r="N53" s="4">
        <f t="shared" si="13"/>
        <v>0</v>
      </c>
      <c r="O53" s="4">
        <f t="shared" si="14"/>
        <v>0</v>
      </c>
      <c r="P53" s="4">
        <f t="shared" si="15"/>
        <v>0</v>
      </c>
      <c r="Q53" s="4">
        <f t="shared" si="16"/>
        <v>0</v>
      </c>
      <c r="R53" s="4">
        <f t="shared" si="8"/>
        <v>971.8198000000001</v>
      </c>
      <c r="S53" s="6" t="str">
        <f t="shared" si="9"/>
        <v>OK</v>
      </c>
    </row>
    <row r="54" spans="1:19">
      <c r="A54" s="4">
        <v>5315</v>
      </c>
      <c r="B54" s="4" t="s">
        <v>63</v>
      </c>
      <c r="C54" s="8">
        <v>150.29999999999998</v>
      </c>
      <c r="D54" s="9">
        <v>0.5</v>
      </c>
      <c r="E54" s="9">
        <v>0.5</v>
      </c>
      <c r="F54" s="9">
        <v>0</v>
      </c>
      <c r="G54" s="9">
        <v>0</v>
      </c>
      <c r="H54" s="9">
        <v>0</v>
      </c>
      <c r="I54" s="9">
        <v>0</v>
      </c>
      <c r="J54" s="10">
        <f t="shared" si="10"/>
        <v>5530.5</v>
      </c>
      <c r="K54" s="4">
        <f t="shared" si="6"/>
        <v>2.7176566314076483E-2</v>
      </c>
      <c r="L54" s="4">
        <f t="shared" si="11"/>
        <v>140.09519934906427</v>
      </c>
      <c r="M54" s="4">
        <f t="shared" si="12"/>
        <v>10.20480065093572</v>
      </c>
      <c r="N54" s="4">
        <f t="shared" si="13"/>
        <v>0</v>
      </c>
      <c r="O54" s="4">
        <f t="shared" si="14"/>
        <v>0</v>
      </c>
      <c r="P54" s="4">
        <f t="shared" si="15"/>
        <v>0</v>
      </c>
      <c r="Q54" s="4">
        <f t="shared" si="16"/>
        <v>0</v>
      </c>
      <c r="R54" s="4">
        <f t="shared" si="8"/>
        <v>150.29999999999998</v>
      </c>
      <c r="S54" s="6" t="str">
        <f t="shared" si="9"/>
        <v>OK</v>
      </c>
    </row>
    <row r="55" spans="1:19">
      <c r="A55" s="4">
        <v>5315</v>
      </c>
      <c r="B55" s="4" t="s">
        <v>64</v>
      </c>
      <c r="C55" s="8">
        <v>9430.6959999999999</v>
      </c>
      <c r="D55" s="9">
        <v>0</v>
      </c>
      <c r="E55" s="9">
        <v>0</v>
      </c>
      <c r="F55" s="9">
        <v>0.5</v>
      </c>
      <c r="G55" s="9">
        <v>1</v>
      </c>
      <c r="H55" s="9">
        <v>1</v>
      </c>
      <c r="I55" s="9">
        <v>0</v>
      </c>
      <c r="J55" s="10">
        <f t="shared" si="10"/>
        <v>130</v>
      </c>
      <c r="K55" s="4">
        <f t="shared" si="6"/>
        <v>72.543815384615385</v>
      </c>
      <c r="L55" s="4">
        <f t="shared" si="11"/>
        <v>0</v>
      </c>
      <c r="M55" s="4">
        <f t="shared" si="12"/>
        <v>0</v>
      </c>
      <c r="N55" s="4">
        <f t="shared" si="13"/>
        <v>3917.3660307692307</v>
      </c>
      <c r="O55" s="4">
        <f t="shared" si="14"/>
        <v>145.08763076923077</v>
      </c>
      <c r="P55" s="4">
        <f t="shared" si="15"/>
        <v>5368.2423384615386</v>
      </c>
      <c r="Q55" s="4">
        <f t="shared" si="16"/>
        <v>0</v>
      </c>
      <c r="R55" s="4">
        <f t="shared" si="8"/>
        <v>9430.6959999999999</v>
      </c>
      <c r="S55" s="6" t="str">
        <f t="shared" si="9"/>
        <v>OK</v>
      </c>
    </row>
    <row r="56" spans="1:19">
      <c r="A56" s="4">
        <v>5315</v>
      </c>
      <c r="B56" s="4" t="s">
        <v>65</v>
      </c>
      <c r="C56" s="8">
        <v>9198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0</v>
      </c>
      <c r="J56" s="10">
        <f t="shared" si="10"/>
        <v>11245</v>
      </c>
      <c r="K56" s="4">
        <f t="shared" si="6"/>
        <v>0.81796353935082255</v>
      </c>
      <c r="L56" s="4">
        <f t="shared" si="11"/>
        <v>8433.2040907069804</v>
      </c>
      <c r="M56" s="4">
        <f t="shared" si="12"/>
        <v>614.29061805246772</v>
      </c>
      <c r="N56" s="4">
        <f t="shared" si="13"/>
        <v>88.340062249888831</v>
      </c>
      <c r="O56" s="4">
        <f t="shared" si="14"/>
        <v>1.6359270787016451</v>
      </c>
      <c r="P56" s="4">
        <f t="shared" si="15"/>
        <v>60.529301911960872</v>
      </c>
      <c r="Q56" s="4">
        <f t="shared" si="16"/>
        <v>0</v>
      </c>
      <c r="R56" s="4">
        <f t="shared" si="8"/>
        <v>9198</v>
      </c>
      <c r="S56" s="6" t="str">
        <f t="shared" si="9"/>
        <v>OK</v>
      </c>
    </row>
    <row r="57" spans="1:19">
      <c r="A57" s="4">
        <v>5315</v>
      </c>
      <c r="B57" s="4" t="s">
        <v>66</v>
      </c>
      <c r="C57" s="8">
        <v>1073.0999999999999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0</v>
      </c>
      <c r="J57" s="10">
        <f t="shared" si="10"/>
        <v>11245</v>
      </c>
      <c r="K57" s="4">
        <f t="shared" si="6"/>
        <v>9.5429079590929292E-2</v>
      </c>
      <c r="L57" s="4">
        <f t="shared" si="11"/>
        <v>983.87381058248104</v>
      </c>
      <c r="M57" s="4">
        <f t="shared" si="12"/>
        <v>71.667238772787897</v>
      </c>
      <c r="N57" s="4">
        <f t="shared" si="13"/>
        <v>10.306340595820364</v>
      </c>
      <c r="O57" s="4">
        <f t="shared" si="14"/>
        <v>0.19085815918185858</v>
      </c>
      <c r="P57" s="4">
        <f t="shared" si="15"/>
        <v>7.0617518897287672</v>
      </c>
      <c r="Q57" s="4">
        <f t="shared" si="16"/>
        <v>0</v>
      </c>
      <c r="R57" s="4">
        <f t="shared" si="8"/>
        <v>1073.1000000000001</v>
      </c>
      <c r="S57" s="6" t="str">
        <f t="shared" si="9"/>
        <v>OK</v>
      </c>
    </row>
    <row r="58" spans="1:19">
      <c r="A58" s="4">
        <v>5315</v>
      </c>
      <c r="B58" s="4" t="s">
        <v>67</v>
      </c>
      <c r="C58" s="8">
        <v>9970.8404879999998</v>
      </c>
      <c r="D58" s="9">
        <v>0</v>
      </c>
      <c r="E58" s="9">
        <v>0</v>
      </c>
      <c r="F58" s="9">
        <v>1</v>
      </c>
      <c r="G58" s="9">
        <v>1</v>
      </c>
      <c r="H58" s="9">
        <v>0</v>
      </c>
      <c r="I58" s="9">
        <v>0</v>
      </c>
      <c r="J58" s="10">
        <f t="shared" si="10"/>
        <v>110</v>
      </c>
      <c r="K58" s="4">
        <f t="shared" si="6"/>
        <v>90.64400443636363</v>
      </c>
      <c r="L58" s="4">
        <f t="shared" si="11"/>
        <v>0</v>
      </c>
      <c r="M58" s="4">
        <f t="shared" si="12"/>
        <v>0</v>
      </c>
      <c r="N58" s="4">
        <f t="shared" si="13"/>
        <v>9789.5524791272728</v>
      </c>
      <c r="O58" s="4">
        <f t="shared" si="14"/>
        <v>181.28800887272726</v>
      </c>
      <c r="P58" s="4">
        <f t="shared" si="15"/>
        <v>0</v>
      </c>
      <c r="Q58" s="4">
        <f t="shared" si="16"/>
        <v>0</v>
      </c>
      <c r="R58" s="4">
        <f t="shared" si="8"/>
        <v>9970.8404879999998</v>
      </c>
      <c r="S58" s="6" t="str">
        <f t="shared" si="9"/>
        <v>OK</v>
      </c>
    </row>
    <row r="59" spans="1:19">
      <c r="A59" s="4">
        <v>5315</v>
      </c>
      <c r="B59" s="4" t="s">
        <v>68</v>
      </c>
      <c r="C59" s="8">
        <v>86461.2</v>
      </c>
      <c r="D59" s="9">
        <v>0.8</v>
      </c>
      <c r="E59" s="9">
        <v>0.9</v>
      </c>
      <c r="F59" s="9">
        <v>0.25</v>
      </c>
      <c r="G59" s="9">
        <v>1</v>
      </c>
      <c r="H59" s="9">
        <v>1</v>
      </c>
      <c r="I59" s="9"/>
      <c r="J59" s="10">
        <f t="shared" si="10"/>
        <v>9026.9</v>
      </c>
      <c r="K59" s="4">
        <f t="shared" si="6"/>
        <v>9.5781719084070946</v>
      </c>
      <c r="L59" s="4">
        <f t="shared" si="11"/>
        <v>79000.761900541722</v>
      </c>
      <c r="M59" s="4">
        <f t="shared" si="12"/>
        <v>6473.8863928923556</v>
      </c>
      <c r="N59" s="4">
        <f t="shared" si="13"/>
        <v>258.61064152699157</v>
      </c>
      <c r="O59" s="4">
        <f t="shared" si="14"/>
        <v>19.156343816814189</v>
      </c>
      <c r="P59" s="4">
        <f t="shared" si="15"/>
        <v>708.78472122212497</v>
      </c>
      <c r="Q59" s="4">
        <f t="shared" si="16"/>
        <v>0</v>
      </c>
      <c r="R59" s="4">
        <f t="shared" si="8"/>
        <v>86461.2</v>
      </c>
      <c r="S59" s="6" t="str">
        <f t="shared" si="9"/>
        <v>OK</v>
      </c>
    </row>
    <row r="60" spans="1:19">
      <c r="A60" s="4">
        <v>5315</v>
      </c>
      <c r="B60" s="4" t="s">
        <v>69</v>
      </c>
      <c r="C60" s="8">
        <v>1124.2</v>
      </c>
      <c r="D60" s="9">
        <v>1</v>
      </c>
      <c r="E60" s="9">
        <v>0.1</v>
      </c>
      <c r="F60" s="9">
        <v>0</v>
      </c>
      <c r="G60" s="9">
        <v>0</v>
      </c>
      <c r="H60" s="9">
        <v>0</v>
      </c>
      <c r="I60" s="9">
        <v>0</v>
      </c>
      <c r="J60" s="10">
        <f t="shared" si="10"/>
        <v>10385.1</v>
      </c>
      <c r="K60" s="4">
        <f t="shared" si="6"/>
        <v>0.10825124457154962</v>
      </c>
      <c r="L60" s="4">
        <f t="shared" si="11"/>
        <v>1116.0703315326766</v>
      </c>
      <c r="M60" s="4">
        <f t="shared" si="12"/>
        <v>8.129668467323377</v>
      </c>
      <c r="N60" s="4">
        <f t="shared" si="13"/>
        <v>0</v>
      </c>
      <c r="O60" s="4">
        <f t="shared" si="14"/>
        <v>0</v>
      </c>
      <c r="P60" s="4">
        <f t="shared" si="15"/>
        <v>0</v>
      </c>
      <c r="Q60" s="4">
        <f t="shared" si="16"/>
        <v>0</v>
      </c>
      <c r="R60" s="4">
        <f t="shared" si="8"/>
        <v>1124.2</v>
      </c>
      <c r="S60" s="6" t="str">
        <f t="shared" si="9"/>
        <v>OK</v>
      </c>
    </row>
    <row r="61" spans="1:19">
      <c r="A61" s="4">
        <v>5315</v>
      </c>
      <c r="B61" s="4" t="s">
        <v>70</v>
      </c>
      <c r="C61" s="8">
        <v>1533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</v>
      </c>
      <c r="J61" s="10">
        <f t="shared" si="10"/>
        <v>11245</v>
      </c>
      <c r="K61" s="4">
        <f t="shared" si="6"/>
        <v>0.13632725655847044</v>
      </c>
      <c r="L61" s="4">
        <f t="shared" si="11"/>
        <v>1405.5340151178302</v>
      </c>
      <c r="M61" s="4">
        <f t="shared" si="12"/>
        <v>102.38176967541131</v>
      </c>
      <c r="N61" s="4">
        <f t="shared" si="13"/>
        <v>14.723343708314808</v>
      </c>
      <c r="O61" s="4">
        <f t="shared" si="14"/>
        <v>0.27265451311694089</v>
      </c>
      <c r="P61" s="4">
        <f t="shared" si="15"/>
        <v>10.088216985326813</v>
      </c>
      <c r="Q61" s="4">
        <f t="shared" si="16"/>
        <v>0</v>
      </c>
      <c r="R61" s="4">
        <f t="shared" si="8"/>
        <v>1533.0000000000002</v>
      </c>
      <c r="S61" s="6" t="str">
        <f t="shared" si="9"/>
        <v>OK</v>
      </c>
    </row>
    <row r="62" spans="1:19">
      <c r="A62" s="4">
        <v>5315</v>
      </c>
      <c r="B62" s="4" t="s">
        <v>71</v>
      </c>
      <c r="C62" s="8">
        <v>14615.008800000001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</v>
      </c>
      <c r="J62" s="10">
        <f t="shared" si="10"/>
        <v>11245</v>
      </c>
      <c r="K62" s="4">
        <f t="shared" si="6"/>
        <v>1.2996895331258338</v>
      </c>
      <c r="L62" s="4">
        <f t="shared" si="11"/>
        <v>13399.799086527346</v>
      </c>
      <c r="M62" s="4">
        <f t="shared" si="12"/>
        <v>976.0668393775012</v>
      </c>
      <c r="N62" s="4">
        <f t="shared" si="13"/>
        <v>140.36646957759004</v>
      </c>
      <c r="O62" s="4">
        <f t="shared" si="14"/>
        <v>2.5993790662516676</v>
      </c>
      <c r="P62" s="4">
        <f t="shared" si="15"/>
        <v>96.177025451311707</v>
      </c>
      <c r="Q62" s="4">
        <f t="shared" si="16"/>
        <v>0</v>
      </c>
      <c r="R62" s="4">
        <f t="shared" si="8"/>
        <v>14615.008800000001</v>
      </c>
      <c r="S62" s="6" t="str">
        <f t="shared" si="9"/>
        <v>OK</v>
      </c>
    </row>
    <row r="63" spans="1:19">
      <c r="A63" s="4">
        <v>5315</v>
      </c>
      <c r="B63" s="4" t="s">
        <v>72</v>
      </c>
      <c r="C63" s="8">
        <v>2759.4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0</v>
      </c>
      <c r="J63" s="10">
        <f t="shared" si="10"/>
        <v>11245</v>
      </c>
      <c r="K63" s="4">
        <f t="shared" si="6"/>
        <v>0.24538906180524678</v>
      </c>
      <c r="L63" s="4">
        <f t="shared" si="11"/>
        <v>2529.9612272120944</v>
      </c>
      <c r="M63" s="4">
        <f t="shared" si="12"/>
        <v>184.28718541574034</v>
      </c>
      <c r="N63" s="4">
        <f t="shared" si="13"/>
        <v>26.502018674966653</v>
      </c>
      <c r="O63" s="4">
        <f t="shared" si="14"/>
        <v>0.49077812361049356</v>
      </c>
      <c r="P63" s="4">
        <f t="shared" si="15"/>
        <v>18.158790573588263</v>
      </c>
      <c r="Q63" s="4">
        <f t="shared" si="16"/>
        <v>0</v>
      </c>
      <c r="R63" s="4">
        <f t="shared" si="8"/>
        <v>2759.4</v>
      </c>
      <c r="S63" s="6" t="str">
        <f t="shared" si="9"/>
        <v>OK</v>
      </c>
    </row>
    <row r="64" spans="1:19">
      <c r="A64" s="4">
        <v>5315</v>
      </c>
      <c r="B64" s="4" t="s">
        <v>73</v>
      </c>
      <c r="C64" s="8">
        <v>392.44799999999998</v>
      </c>
      <c r="D64" s="9">
        <v>1</v>
      </c>
      <c r="E64" s="9">
        <v>0.1</v>
      </c>
      <c r="F64" s="9">
        <v>0</v>
      </c>
      <c r="G64" s="9">
        <v>0</v>
      </c>
      <c r="H64" s="9">
        <v>0</v>
      </c>
      <c r="I64" s="9">
        <v>0</v>
      </c>
      <c r="J64" s="10">
        <f t="shared" si="10"/>
        <v>10385.1</v>
      </c>
      <c r="K64" s="4">
        <f t="shared" si="6"/>
        <v>3.7789525377704594E-2</v>
      </c>
      <c r="L64" s="4">
        <f t="shared" si="11"/>
        <v>389.61000664413439</v>
      </c>
      <c r="M64" s="4">
        <f t="shared" si="12"/>
        <v>2.8379933558656152</v>
      </c>
      <c r="N64" s="4">
        <f t="shared" si="13"/>
        <v>0</v>
      </c>
      <c r="O64" s="4">
        <f t="shared" si="14"/>
        <v>0</v>
      </c>
      <c r="P64" s="4">
        <f t="shared" si="15"/>
        <v>0</v>
      </c>
      <c r="Q64" s="4">
        <f t="shared" si="16"/>
        <v>0</v>
      </c>
      <c r="R64" s="4">
        <f t="shared" si="8"/>
        <v>392.44799999999998</v>
      </c>
      <c r="S64" s="6" t="str">
        <f t="shared" si="9"/>
        <v>OK</v>
      </c>
    </row>
    <row r="65" spans="1:19">
      <c r="A65" s="4">
        <v>5315</v>
      </c>
      <c r="B65" s="4" t="s">
        <v>74</v>
      </c>
      <c r="C65" s="8">
        <v>6132</v>
      </c>
      <c r="D65" s="9">
        <v>1</v>
      </c>
      <c r="E65" s="9">
        <v>1</v>
      </c>
      <c r="F65" s="9">
        <v>0</v>
      </c>
      <c r="G65" s="9">
        <v>0</v>
      </c>
      <c r="H65" s="9">
        <v>0</v>
      </c>
      <c r="I65" s="9">
        <v>0</v>
      </c>
      <c r="J65" s="10">
        <f t="shared" si="10"/>
        <v>11061</v>
      </c>
      <c r="K65" s="4">
        <f t="shared" si="6"/>
        <v>0.55438025494982368</v>
      </c>
      <c r="L65" s="4">
        <f t="shared" si="11"/>
        <v>5715.6604285326821</v>
      </c>
      <c r="M65" s="4">
        <f t="shared" si="12"/>
        <v>416.33957146731757</v>
      </c>
      <c r="N65" s="4">
        <f t="shared" si="13"/>
        <v>0</v>
      </c>
      <c r="O65" s="4">
        <f t="shared" si="14"/>
        <v>0</v>
      </c>
      <c r="P65" s="4">
        <f t="shared" si="15"/>
        <v>0</v>
      </c>
      <c r="Q65" s="4">
        <f t="shared" si="16"/>
        <v>0</v>
      </c>
      <c r="R65" s="4">
        <f t="shared" si="8"/>
        <v>6132</v>
      </c>
      <c r="S65" s="6" t="str">
        <f t="shared" si="9"/>
        <v>OK</v>
      </c>
    </row>
    <row r="66" spans="1:19">
      <c r="A66" s="4">
        <v>5315</v>
      </c>
      <c r="B66" s="4" t="s">
        <v>75</v>
      </c>
      <c r="C66" s="8">
        <v>3495.2400000000002</v>
      </c>
      <c r="D66" s="9">
        <v>1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10">
        <f t="shared" si="10"/>
        <v>11061</v>
      </c>
      <c r="K66" s="4">
        <f t="shared" si="6"/>
        <v>0.31599674532139954</v>
      </c>
      <c r="L66" s="4">
        <f t="shared" si="11"/>
        <v>3257.9264442636295</v>
      </c>
      <c r="M66" s="4">
        <f t="shared" si="12"/>
        <v>237.31355573637106</v>
      </c>
      <c r="N66" s="4">
        <f t="shared" si="13"/>
        <v>0</v>
      </c>
      <c r="O66" s="4">
        <f t="shared" si="14"/>
        <v>0</v>
      </c>
      <c r="P66" s="4">
        <f t="shared" si="15"/>
        <v>0</v>
      </c>
      <c r="Q66" s="4">
        <f t="shared" si="16"/>
        <v>0</v>
      </c>
      <c r="R66" s="4">
        <f t="shared" si="8"/>
        <v>3495.2400000000007</v>
      </c>
      <c r="S66" s="6" t="str">
        <f t="shared" si="9"/>
        <v>OK</v>
      </c>
    </row>
    <row r="67" spans="1:19">
      <c r="A67" s="4">
        <v>5320</v>
      </c>
      <c r="B67" s="4" t="s">
        <v>41</v>
      </c>
      <c r="C67" s="8">
        <v>8625.119999999999</v>
      </c>
      <c r="D67" s="9">
        <v>1</v>
      </c>
      <c r="E67" s="9">
        <v>1</v>
      </c>
      <c r="F67" s="9">
        <v>0.25</v>
      </c>
      <c r="G67" s="9">
        <v>0</v>
      </c>
      <c r="H67" s="9">
        <v>0</v>
      </c>
      <c r="I67" s="9">
        <v>0</v>
      </c>
      <c r="J67" s="10">
        <f t="shared" si="10"/>
        <v>11088</v>
      </c>
      <c r="K67" s="4">
        <f t="shared" si="6"/>
        <v>0.77787878787878784</v>
      </c>
      <c r="L67" s="4">
        <f t="shared" si="11"/>
        <v>8019.9303030303026</v>
      </c>
      <c r="M67" s="4">
        <f t="shared" si="12"/>
        <v>584.18696969696964</v>
      </c>
      <c r="N67" s="4">
        <f t="shared" si="13"/>
        <v>21.00272727272727</v>
      </c>
      <c r="O67" s="4">
        <f t="shared" si="14"/>
        <v>0</v>
      </c>
      <c r="P67" s="4">
        <f t="shared" si="15"/>
        <v>0</v>
      </c>
      <c r="Q67" s="4">
        <f t="shared" si="16"/>
        <v>0</v>
      </c>
      <c r="R67" s="4">
        <f t="shared" si="8"/>
        <v>8625.119999999999</v>
      </c>
      <c r="S67" s="6" t="str">
        <f t="shared" si="9"/>
        <v>OK</v>
      </c>
    </row>
    <row r="68" spans="1:19">
      <c r="A68" s="4">
        <v>5320</v>
      </c>
      <c r="B68" s="4" t="s">
        <v>76</v>
      </c>
      <c r="C68" s="8">
        <v>11543.039999999999</v>
      </c>
      <c r="D68" s="9">
        <v>0.5</v>
      </c>
      <c r="E68" s="9">
        <v>0.5</v>
      </c>
      <c r="F68" s="9">
        <v>0</v>
      </c>
      <c r="G68" s="9">
        <v>0</v>
      </c>
      <c r="H68" s="9">
        <v>0</v>
      </c>
      <c r="I68" s="9">
        <v>0</v>
      </c>
      <c r="J68" s="10">
        <f t="shared" si="10"/>
        <v>5530.5</v>
      </c>
      <c r="K68" s="4">
        <f t="shared" si="6"/>
        <v>2.087160292921074</v>
      </c>
      <c r="L68" s="4">
        <f t="shared" si="11"/>
        <v>10759.311310008135</v>
      </c>
      <c r="M68" s="4">
        <f t="shared" si="12"/>
        <v>783.72868999186323</v>
      </c>
      <c r="N68" s="4">
        <f t="shared" si="13"/>
        <v>0</v>
      </c>
      <c r="O68" s="4">
        <f t="shared" si="14"/>
        <v>0</v>
      </c>
      <c r="P68" s="4">
        <f t="shared" si="15"/>
        <v>0</v>
      </c>
      <c r="Q68" s="4">
        <f t="shared" si="16"/>
        <v>0</v>
      </c>
      <c r="R68" s="4">
        <f t="shared" si="8"/>
        <v>11543.039999999999</v>
      </c>
      <c r="S68" s="6" t="str">
        <f t="shared" si="9"/>
        <v>OK</v>
      </c>
    </row>
    <row r="69" spans="1:19">
      <c r="A69" s="4">
        <v>5320</v>
      </c>
      <c r="B69" s="4" t="s">
        <v>77</v>
      </c>
      <c r="C69" s="8">
        <v>613.20000000000005</v>
      </c>
      <c r="D69" s="9">
        <v>1</v>
      </c>
      <c r="E69" s="9">
        <v>1</v>
      </c>
      <c r="F69" s="9">
        <v>1</v>
      </c>
      <c r="G69" s="9">
        <v>0</v>
      </c>
      <c r="H69" s="9">
        <v>0</v>
      </c>
      <c r="I69" s="9">
        <v>0</v>
      </c>
      <c r="J69" s="10">
        <f t="shared" ref="J69:J70" si="17">IF(D69&gt;0,D69*$D$4)+IF(E69&gt;0,E69*$E$4)+IF(F69&gt;0,F69*$F$4)+IF(G69&gt;0,G69*$G$4)+IF(H69&gt;0,H69*$H$4)+IF(I69&gt;0,I69*$I$4)</f>
        <v>11169</v>
      </c>
      <c r="K69" s="4">
        <f t="shared" si="6"/>
        <v>5.4901960784313732E-2</v>
      </c>
      <c r="L69" s="4">
        <f t="shared" ref="L69:L70" si="18">IF(D69&gt;0,D69*$K69*D$4,0)</f>
        <v>566.03921568627459</v>
      </c>
      <c r="M69" s="4">
        <f t="shared" ref="M69:M70" si="19">IF(E69&gt;0,E69*$K69*$E$4,0)</f>
        <v>41.231372549019611</v>
      </c>
      <c r="N69" s="4">
        <f t="shared" ref="N69:N70" si="20">IF(F69&gt;0,F69*$K69*$F$4,0)</f>
        <v>5.9294117647058826</v>
      </c>
      <c r="O69" s="4">
        <f t="shared" ref="O69:O70" si="21">IF(G69&gt;0,G69*$K69*$G$4,0)</f>
        <v>0</v>
      </c>
      <c r="P69" s="4">
        <f t="shared" ref="P69:P70" si="22">IF(H69&gt;0,H69*$K69*$H$4,0)</f>
        <v>0</v>
      </c>
      <c r="Q69" s="4">
        <f t="shared" ref="Q69:Q70" si="23">IF(I69&gt;0,I69*$K69*$I$4,0)</f>
        <v>0</v>
      </c>
      <c r="R69" s="4">
        <f t="shared" ref="R69:R70" si="24">SUM(L69:Q69)</f>
        <v>613.20000000000005</v>
      </c>
      <c r="S69" s="6" t="str">
        <f t="shared" si="9"/>
        <v>OK</v>
      </c>
    </row>
    <row r="70" spans="1:19">
      <c r="A70" s="4">
        <v>5330</v>
      </c>
      <c r="B70" s="4" t="s">
        <v>78</v>
      </c>
      <c r="C70" s="8">
        <v>1022</v>
      </c>
      <c r="D70" s="9">
        <v>1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10">
        <f t="shared" si="17"/>
        <v>11061</v>
      </c>
      <c r="K70" s="4">
        <f t="shared" ref="K70" si="25">C70/J70</f>
        <v>9.2396709158303947E-2</v>
      </c>
      <c r="L70" s="4">
        <f t="shared" si="18"/>
        <v>952.61007142211372</v>
      </c>
      <c r="M70" s="4">
        <f t="shared" si="19"/>
        <v>69.389928577886266</v>
      </c>
      <c r="N70" s="4">
        <f t="shared" si="20"/>
        <v>0</v>
      </c>
      <c r="O70" s="4">
        <f t="shared" si="21"/>
        <v>0</v>
      </c>
      <c r="P70" s="4">
        <f t="shared" si="22"/>
        <v>0</v>
      </c>
      <c r="Q70" s="4">
        <f t="shared" si="23"/>
        <v>0</v>
      </c>
      <c r="R70" s="4">
        <f t="shared" si="24"/>
        <v>1022</v>
      </c>
      <c r="S70" s="6" t="str">
        <f t="shared" ref="S70" si="26">IF(C70=R70,"OK","No")</f>
        <v>OK</v>
      </c>
    </row>
    <row r="71" spans="1:19">
      <c r="K71" s="2" t="s">
        <v>79</v>
      </c>
      <c r="L71" s="4">
        <f t="shared" ref="L71:Q71" si="27">SUM(L5:L70)</f>
        <v>440457.7470265138</v>
      </c>
      <c r="M71" s="4">
        <f t="shared" si="27"/>
        <v>32693.361436387888</v>
      </c>
      <c r="N71" s="4">
        <f>SUM(N5:N70)</f>
        <v>44363.94516472939</v>
      </c>
      <c r="O71" s="4">
        <f t="shared" si="27"/>
        <v>1285.6499824236846</v>
      </c>
      <c r="P71" s="4">
        <f t="shared" si="27"/>
        <v>35379.304839567245</v>
      </c>
      <c r="Q71" s="4">
        <f t="shared" si="27"/>
        <v>4.5438378089987554E-2</v>
      </c>
    </row>
    <row r="72" spans="1:19">
      <c r="C72" s="17">
        <f>SUM(C5:C70)</f>
        <v>554180.05388800008</v>
      </c>
      <c r="K72" s="2" t="s">
        <v>80</v>
      </c>
      <c r="L72" s="15">
        <f>L71/D4</f>
        <v>42.721410962804441</v>
      </c>
      <c r="M72" s="15">
        <f>M71/E4</f>
        <v>43.533104442593725</v>
      </c>
      <c r="N72" s="15">
        <f>N71/F4</f>
        <v>410.77727004379062</v>
      </c>
      <c r="O72" s="15">
        <f t="shared" ref="O72:Q72" si="28">O71/G4</f>
        <v>642.8249912118423</v>
      </c>
      <c r="P72" s="15">
        <f t="shared" si="28"/>
        <v>478.09871404820603</v>
      </c>
      <c r="Q72" s="15">
        <f t="shared" si="28"/>
        <v>4.5438378089987554E-2</v>
      </c>
    </row>
    <row r="73" spans="1:19">
      <c r="K73" s="2" t="s">
        <v>81</v>
      </c>
      <c r="L73" s="16">
        <v>1</v>
      </c>
      <c r="M73" s="16">
        <f>M72/L72</f>
        <v>1.0189996880134879</v>
      </c>
      <c r="N73" s="16">
        <f>N72/$L$72</f>
        <v>9.6152552265054023</v>
      </c>
      <c r="O73" s="16">
        <f>O72/$L$72</f>
        <v>15.046904508175546</v>
      </c>
      <c r="P73" s="16">
        <f>P72/$L$72</f>
        <v>11.191079678161016</v>
      </c>
      <c r="Q73" s="16">
        <f>Q72/$L$72</f>
        <v>1.063597317269054E-3</v>
      </c>
    </row>
    <row r="75" spans="1:19">
      <c r="D75" s="1" t="s">
        <v>82</v>
      </c>
    </row>
    <row r="78" spans="1:19">
      <c r="A78" s="1"/>
      <c r="B78" s="1"/>
      <c r="C78" s="2"/>
      <c r="D78" s="18" t="s">
        <v>0</v>
      </c>
      <c r="E78" s="18"/>
      <c r="F78" s="18"/>
      <c r="G78" s="18"/>
      <c r="H78" s="18"/>
      <c r="I78" s="18"/>
      <c r="J78" s="2"/>
      <c r="K78" s="2"/>
      <c r="L78" s="18" t="s">
        <v>1</v>
      </c>
      <c r="M78" s="18"/>
      <c r="N78" s="18"/>
      <c r="O78" s="18"/>
      <c r="P78" s="18"/>
      <c r="Q78" s="18"/>
      <c r="R78" s="2"/>
      <c r="S78" s="3"/>
    </row>
    <row r="79" spans="1:19" ht="30">
      <c r="A79" s="4"/>
      <c r="B79" s="4"/>
      <c r="C79" s="4"/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5" t="s">
        <v>7</v>
      </c>
      <c r="J79" s="3" t="s">
        <v>8</v>
      </c>
      <c r="K79" s="3" t="s">
        <v>9</v>
      </c>
      <c r="L79" s="3" t="s">
        <v>2</v>
      </c>
      <c r="M79" s="3" t="s">
        <v>3</v>
      </c>
      <c r="N79" s="3" t="s">
        <v>4</v>
      </c>
      <c r="O79" s="3" t="s">
        <v>5</v>
      </c>
      <c r="P79" s="3" t="s">
        <v>6</v>
      </c>
      <c r="Q79" s="3" t="s">
        <v>7</v>
      </c>
      <c r="R79" s="3" t="s">
        <v>10</v>
      </c>
      <c r="S79" s="3" t="s">
        <v>11</v>
      </c>
    </row>
    <row r="80" spans="1:19">
      <c r="A80" s="4"/>
      <c r="B80" s="4"/>
      <c r="C80" s="4"/>
      <c r="D80" s="4">
        <v>10310</v>
      </c>
      <c r="E80" s="4">
        <v>751</v>
      </c>
      <c r="F80" s="4">
        <v>108</v>
      </c>
      <c r="G80" s="4">
        <v>2680</v>
      </c>
      <c r="H80" s="4">
        <v>74</v>
      </c>
      <c r="I80" s="4">
        <v>1</v>
      </c>
      <c r="J80" s="4"/>
      <c r="K80" s="4"/>
      <c r="L80" s="4"/>
      <c r="M80" s="4"/>
      <c r="N80" s="4"/>
      <c r="O80" s="4"/>
      <c r="P80" s="4"/>
      <c r="Q80" s="4"/>
      <c r="R80" s="4"/>
      <c r="S80" s="6"/>
    </row>
    <row r="81" spans="1:19">
      <c r="A81" s="4"/>
      <c r="B81" s="7" t="s">
        <v>12</v>
      </c>
      <c r="C81" s="7" t="s">
        <v>13</v>
      </c>
      <c r="D81" s="4">
        <f>D80</f>
        <v>10310</v>
      </c>
      <c r="E81" s="4">
        <f>E80</f>
        <v>751</v>
      </c>
      <c r="F81" s="4">
        <f>F80</f>
        <v>108</v>
      </c>
      <c r="G81" s="4">
        <v>2</v>
      </c>
      <c r="H81" s="4">
        <f>H80</f>
        <v>74</v>
      </c>
      <c r="I81" s="4">
        <f>I80</f>
        <v>1</v>
      </c>
      <c r="J81" s="4"/>
      <c r="K81" s="4"/>
      <c r="L81" s="4"/>
      <c r="M81" s="4"/>
      <c r="N81" s="4"/>
      <c r="O81" s="4"/>
      <c r="P81" s="4"/>
      <c r="Q81" s="4"/>
      <c r="R81" s="4"/>
      <c r="S81" s="6"/>
    </row>
    <row r="82" spans="1:19">
      <c r="A82" s="4">
        <v>5315</v>
      </c>
      <c r="B82" s="4" t="s">
        <v>14</v>
      </c>
      <c r="C82" s="8">
        <v>80.399999999999991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10">
        <f t="shared" ref="J82:J113" si="29">IF(D82&gt;0,D82*$D$4)+IF(E82&gt;0,E82*$E$4)+IF(F82&gt;0,F82*$F$4)+IF(G82&gt;0,G82*$G$4)+IF(H82&gt;0,H82*$H$4)+IF(I82&gt;0,I82*$I$4)</f>
        <v>11246</v>
      </c>
      <c r="K82" s="4">
        <f>C82/J82</f>
        <v>7.1492086075048899E-3</v>
      </c>
      <c r="L82" s="4">
        <f t="shared" ref="L82:L113" si="30">IF(D82&gt;0,D82*$K82*D$4,0)</f>
        <v>73.708340743375416</v>
      </c>
      <c r="M82" s="4">
        <f t="shared" ref="M82:M113" si="31">IF(E82&gt;0,E82*$K82*$E$4,0)</f>
        <v>5.3690556642361722</v>
      </c>
      <c r="N82" s="4">
        <f t="shared" ref="N82:N113" si="32">IF(F82&gt;0,F82*$K82*$F$4,0)</f>
        <v>0.77211452961052807</v>
      </c>
      <c r="O82" s="4">
        <f t="shared" ref="O82:O113" si="33">IF(G82&gt;0,G82*$K82*$G$4,0)</f>
        <v>1.429841721500978E-2</v>
      </c>
      <c r="P82" s="4">
        <f t="shared" ref="P82:P113" si="34">IF(H82&gt;0,H82*$K82*$H$4,0)</f>
        <v>0.52904143695536188</v>
      </c>
      <c r="Q82" s="4">
        <f t="shared" ref="Q82:Q113" si="35">IF(I82&gt;0,I82*$K82*$I$4,0)</f>
        <v>7.1492086075048899E-3</v>
      </c>
      <c r="R82" s="4">
        <f>SUM(L82:Q82)</f>
        <v>80.400000000000006</v>
      </c>
      <c r="S82" s="6" t="str">
        <f>IF(C82=R82,"OK","No")</f>
        <v>OK</v>
      </c>
    </row>
    <row r="83" spans="1:19">
      <c r="A83" s="4">
        <v>5315</v>
      </c>
      <c r="B83" s="4" t="s">
        <v>15</v>
      </c>
      <c r="C83" s="8">
        <v>8149.05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  <c r="J83" s="10">
        <f t="shared" si="29"/>
        <v>11246</v>
      </c>
      <c r="K83" s="4">
        <f t="shared" ref="K83:K117" si="36">C83/J83</f>
        <v>0.72461764182820565</v>
      </c>
      <c r="L83" s="4">
        <f t="shared" si="30"/>
        <v>7470.8078872488004</v>
      </c>
      <c r="M83" s="4">
        <f t="shared" si="31"/>
        <v>544.1878490129825</v>
      </c>
      <c r="N83" s="4">
        <f t="shared" si="32"/>
        <v>78.258705317446214</v>
      </c>
      <c r="O83" s="4">
        <f t="shared" si="33"/>
        <v>1.4492352836564113</v>
      </c>
      <c r="P83" s="4">
        <f t="shared" si="34"/>
        <v>53.621705495287216</v>
      </c>
      <c r="Q83" s="4">
        <f t="shared" si="35"/>
        <v>0.72461764182820565</v>
      </c>
      <c r="R83" s="4">
        <f t="shared" ref="R83:R145" si="37">SUM(L83:Q83)</f>
        <v>8149.0500000000011</v>
      </c>
      <c r="S83" s="6" t="str">
        <f t="shared" ref="S83:S146" si="38">IF(C83=R83,"OK","No")</f>
        <v>OK</v>
      </c>
    </row>
    <row r="84" spans="1:19">
      <c r="A84" s="4">
        <v>5315</v>
      </c>
      <c r="B84" s="4" t="s">
        <v>16</v>
      </c>
      <c r="C84" s="8">
        <v>511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10">
        <f t="shared" si="29"/>
        <v>11246</v>
      </c>
      <c r="K84" s="4">
        <f t="shared" si="36"/>
        <v>4.5438378089987554E-2</v>
      </c>
      <c r="L84" s="4">
        <f t="shared" si="30"/>
        <v>468.4696781077717</v>
      </c>
      <c r="M84" s="4">
        <f t="shared" si="31"/>
        <v>34.124221945580651</v>
      </c>
      <c r="N84" s="4">
        <f t="shared" si="32"/>
        <v>4.907344833718656</v>
      </c>
      <c r="O84" s="4">
        <f t="shared" si="33"/>
        <v>9.0876756179975107E-2</v>
      </c>
      <c r="P84" s="4">
        <f t="shared" si="34"/>
        <v>3.3624399786590788</v>
      </c>
      <c r="Q84" s="4">
        <f t="shared" si="35"/>
        <v>4.5438378089987554E-2</v>
      </c>
      <c r="R84" s="4">
        <f t="shared" si="37"/>
        <v>511.00000000000006</v>
      </c>
      <c r="S84" s="6" t="str">
        <f t="shared" si="38"/>
        <v>OK</v>
      </c>
    </row>
    <row r="85" spans="1:19">
      <c r="A85" s="4">
        <v>5315</v>
      </c>
      <c r="B85" s="4" t="s">
        <v>17</v>
      </c>
      <c r="C85" s="8">
        <v>306.60000000000002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  <c r="J85" s="10">
        <f t="shared" si="29"/>
        <v>11246</v>
      </c>
      <c r="K85" s="4">
        <f t="shared" si="36"/>
        <v>2.7263026853992532E-2</v>
      </c>
      <c r="L85" s="4">
        <f t="shared" si="30"/>
        <v>281.08180686466301</v>
      </c>
      <c r="M85" s="4">
        <f t="shared" si="31"/>
        <v>20.47453316734839</v>
      </c>
      <c r="N85" s="4">
        <f t="shared" si="32"/>
        <v>2.9444069002311934</v>
      </c>
      <c r="O85" s="4">
        <f t="shared" si="33"/>
        <v>5.4526053707985064E-2</v>
      </c>
      <c r="P85" s="4">
        <f t="shared" si="34"/>
        <v>2.0174639871954474</v>
      </c>
      <c r="Q85" s="4">
        <f t="shared" si="35"/>
        <v>2.7263026853992532E-2</v>
      </c>
      <c r="R85" s="4">
        <f t="shared" si="37"/>
        <v>306.60000000000002</v>
      </c>
      <c r="S85" s="6" t="str">
        <f t="shared" si="38"/>
        <v>OK</v>
      </c>
    </row>
    <row r="86" spans="1:19">
      <c r="A86" s="11">
        <v>5315</v>
      </c>
      <c r="B86" s="11" t="s">
        <v>18</v>
      </c>
      <c r="C86" s="12">
        <v>3628.9175999999998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10">
        <f t="shared" si="29"/>
        <v>11246</v>
      </c>
      <c r="K86" s="4">
        <f t="shared" si="36"/>
        <v>0.32268518584385558</v>
      </c>
      <c r="L86" s="4">
        <f t="shared" si="30"/>
        <v>3326.8842660501509</v>
      </c>
      <c r="M86" s="4">
        <f t="shared" si="31"/>
        <v>242.33657456873553</v>
      </c>
      <c r="N86" s="4">
        <f t="shared" si="32"/>
        <v>34.8500000711364</v>
      </c>
      <c r="O86" s="4">
        <f t="shared" si="33"/>
        <v>0.64537037168771116</v>
      </c>
      <c r="P86" s="4">
        <f t="shared" si="34"/>
        <v>23.878703752445315</v>
      </c>
      <c r="Q86" s="4">
        <f t="shared" si="35"/>
        <v>0.32268518584385558</v>
      </c>
      <c r="R86" s="4">
        <f t="shared" si="37"/>
        <v>3628.9176000000002</v>
      </c>
      <c r="S86" s="6" t="str">
        <f t="shared" si="38"/>
        <v>OK</v>
      </c>
    </row>
    <row r="87" spans="1:19">
      <c r="A87" s="4">
        <v>5315</v>
      </c>
      <c r="B87" s="4" t="s">
        <v>19</v>
      </c>
      <c r="C87" s="8">
        <v>1124.2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  <c r="J87" s="10">
        <f t="shared" si="29"/>
        <v>11246</v>
      </c>
      <c r="K87" s="4">
        <f t="shared" si="36"/>
        <v>9.9964431797972611E-2</v>
      </c>
      <c r="L87" s="4">
        <f t="shared" si="30"/>
        <v>1030.6332918370977</v>
      </c>
      <c r="M87" s="4">
        <f t="shared" si="31"/>
        <v>75.073288280277424</v>
      </c>
      <c r="N87" s="4">
        <f t="shared" si="32"/>
        <v>10.796158634181042</v>
      </c>
      <c r="O87" s="4">
        <f t="shared" si="33"/>
        <v>0.19992886359594522</v>
      </c>
      <c r="P87" s="4">
        <f t="shared" si="34"/>
        <v>7.3973679530499732</v>
      </c>
      <c r="Q87" s="4">
        <f t="shared" si="35"/>
        <v>9.9964431797972611E-2</v>
      </c>
      <c r="R87" s="4">
        <f t="shared" si="37"/>
        <v>1124.2</v>
      </c>
      <c r="S87" s="6" t="str">
        <f t="shared" si="38"/>
        <v>OK</v>
      </c>
    </row>
    <row r="88" spans="1:19">
      <c r="A88" s="4">
        <v>5315</v>
      </c>
      <c r="B88" s="4" t="s">
        <v>20</v>
      </c>
      <c r="C88" s="8">
        <v>2306.8584000000001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10">
        <f t="shared" si="29"/>
        <v>11246</v>
      </c>
      <c r="K88" s="4">
        <f t="shared" si="36"/>
        <v>0.20512701404943981</v>
      </c>
      <c r="L88" s="4">
        <f t="shared" si="30"/>
        <v>2114.8595148497243</v>
      </c>
      <c r="M88" s="4">
        <f t="shared" si="31"/>
        <v>154.05038755112929</v>
      </c>
      <c r="N88" s="4">
        <f t="shared" si="32"/>
        <v>22.153717517339498</v>
      </c>
      <c r="O88" s="4">
        <f t="shared" si="33"/>
        <v>0.41025402809887962</v>
      </c>
      <c r="P88" s="4">
        <f t="shared" si="34"/>
        <v>15.179399039658547</v>
      </c>
      <c r="Q88" s="4">
        <f t="shared" si="35"/>
        <v>0.20512701404943981</v>
      </c>
      <c r="R88" s="4">
        <f t="shared" si="37"/>
        <v>2306.8584000000001</v>
      </c>
      <c r="S88" s="6" t="str">
        <f t="shared" si="38"/>
        <v>OK</v>
      </c>
    </row>
    <row r="89" spans="1:19">
      <c r="A89" s="4">
        <v>5315</v>
      </c>
      <c r="B89" s="4" t="s">
        <v>21</v>
      </c>
      <c r="C89" s="8">
        <v>1533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10">
        <f t="shared" si="29"/>
        <v>11246</v>
      </c>
      <c r="K89" s="4">
        <f t="shared" si="36"/>
        <v>0.13631513426996264</v>
      </c>
      <c r="L89" s="4">
        <f t="shared" si="30"/>
        <v>1405.4090343233149</v>
      </c>
      <c r="M89" s="4">
        <f t="shared" si="31"/>
        <v>102.37266583674194</v>
      </c>
      <c r="N89" s="4">
        <f t="shared" si="32"/>
        <v>14.722034501155965</v>
      </c>
      <c r="O89" s="4">
        <f t="shared" si="33"/>
        <v>0.27263026853992528</v>
      </c>
      <c r="P89" s="4">
        <f t="shared" si="34"/>
        <v>10.087319935977236</v>
      </c>
      <c r="Q89" s="4">
        <f t="shared" si="35"/>
        <v>0.13631513426996264</v>
      </c>
      <c r="R89" s="4">
        <f t="shared" si="37"/>
        <v>1533.0000000000002</v>
      </c>
      <c r="S89" s="6" t="str">
        <f t="shared" si="38"/>
        <v>OK</v>
      </c>
    </row>
    <row r="90" spans="1:19">
      <c r="A90" s="4">
        <v>5315</v>
      </c>
      <c r="B90" s="4" t="s">
        <v>22</v>
      </c>
      <c r="C90" s="8">
        <v>822.71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10">
        <f t="shared" si="29"/>
        <v>11246</v>
      </c>
      <c r="K90" s="4">
        <f t="shared" si="36"/>
        <v>7.3155788724879961E-2</v>
      </c>
      <c r="L90" s="4">
        <f t="shared" si="30"/>
        <v>754.23618175351237</v>
      </c>
      <c r="M90" s="4">
        <f t="shared" si="31"/>
        <v>54.939997332384849</v>
      </c>
      <c r="N90" s="4">
        <f t="shared" si="32"/>
        <v>7.9008251822870355</v>
      </c>
      <c r="O90" s="4">
        <f t="shared" si="33"/>
        <v>0.14631157744975992</v>
      </c>
      <c r="P90" s="4">
        <f t="shared" si="34"/>
        <v>5.4135283656411168</v>
      </c>
      <c r="Q90" s="4">
        <f t="shared" si="35"/>
        <v>7.3155788724879961E-2</v>
      </c>
      <c r="R90" s="4">
        <f t="shared" si="37"/>
        <v>822.71</v>
      </c>
      <c r="S90" s="6" t="str">
        <f t="shared" si="38"/>
        <v>OK</v>
      </c>
    </row>
    <row r="91" spans="1:19">
      <c r="A91" s="4">
        <v>5315</v>
      </c>
      <c r="B91" s="4" t="s">
        <v>23</v>
      </c>
      <c r="C91" s="8">
        <v>393.47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10">
        <f t="shared" si="29"/>
        <v>11246</v>
      </c>
      <c r="K91" s="4">
        <f t="shared" si="36"/>
        <v>3.4987551129290417E-2</v>
      </c>
      <c r="L91" s="4">
        <f t="shared" si="30"/>
        <v>360.72165214298423</v>
      </c>
      <c r="M91" s="4">
        <f t="shared" si="31"/>
        <v>26.275650898097105</v>
      </c>
      <c r="N91" s="4">
        <f t="shared" si="32"/>
        <v>3.7786555219633651</v>
      </c>
      <c r="O91" s="4">
        <f t="shared" si="33"/>
        <v>6.9975102258580835E-2</v>
      </c>
      <c r="P91" s="4">
        <f t="shared" si="34"/>
        <v>2.5890787835674907</v>
      </c>
      <c r="Q91" s="4">
        <f t="shared" si="35"/>
        <v>3.4987551129290417E-2</v>
      </c>
      <c r="R91" s="4">
        <f t="shared" si="37"/>
        <v>393.47000000000008</v>
      </c>
      <c r="S91" s="6" t="str">
        <f t="shared" si="38"/>
        <v>OK</v>
      </c>
    </row>
    <row r="92" spans="1:19">
      <c r="A92" s="4">
        <v>5315</v>
      </c>
      <c r="B92" s="4" t="s">
        <v>24</v>
      </c>
      <c r="C92" s="8">
        <v>531.44000000000005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10">
        <f t="shared" si="29"/>
        <v>11246</v>
      </c>
      <c r="K92" s="4">
        <f t="shared" si="36"/>
        <v>4.7255913213587061E-2</v>
      </c>
      <c r="L92" s="4">
        <f t="shared" si="30"/>
        <v>487.20846523208257</v>
      </c>
      <c r="M92" s="4">
        <f t="shared" si="31"/>
        <v>35.489190823403881</v>
      </c>
      <c r="N92" s="4">
        <f t="shared" si="32"/>
        <v>5.1036386270674026</v>
      </c>
      <c r="O92" s="4">
        <f t="shared" si="33"/>
        <v>9.4511826427174123E-2</v>
      </c>
      <c r="P92" s="4">
        <f t="shared" si="34"/>
        <v>3.4969375778054426</v>
      </c>
      <c r="Q92" s="4">
        <f t="shared" si="35"/>
        <v>4.7255913213587061E-2</v>
      </c>
      <c r="R92" s="4">
        <f t="shared" si="37"/>
        <v>531.44000000000005</v>
      </c>
      <c r="S92" s="6" t="str">
        <f t="shared" si="38"/>
        <v>OK</v>
      </c>
    </row>
    <row r="93" spans="1:19">
      <c r="A93" s="4">
        <v>5315</v>
      </c>
      <c r="B93" s="4" t="s">
        <v>25</v>
      </c>
      <c r="C93" s="8">
        <v>707.52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  <c r="J93" s="10">
        <f t="shared" si="29"/>
        <v>11246</v>
      </c>
      <c r="K93" s="4">
        <f t="shared" si="36"/>
        <v>6.2913035746043039E-2</v>
      </c>
      <c r="L93" s="4">
        <f t="shared" si="30"/>
        <v>648.63339854170374</v>
      </c>
      <c r="M93" s="4">
        <f t="shared" si="31"/>
        <v>47.247689845278323</v>
      </c>
      <c r="N93" s="4">
        <f t="shared" si="32"/>
        <v>6.7946078605726479</v>
      </c>
      <c r="O93" s="4">
        <f t="shared" si="33"/>
        <v>0.12582607149208608</v>
      </c>
      <c r="P93" s="4">
        <f t="shared" si="34"/>
        <v>4.6555646452071846</v>
      </c>
      <c r="Q93" s="4">
        <f t="shared" si="35"/>
        <v>6.2913035746043039E-2</v>
      </c>
      <c r="R93" s="4">
        <f t="shared" si="37"/>
        <v>707.52</v>
      </c>
      <c r="S93" s="6" t="str">
        <f t="shared" si="38"/>
        <v>OK</v>
      </c>
    </row>
    <row r="94" spans="1:19">
      <c r="A94" s="4">
        <v>5315</v>
      </c>
      <c r="B94" s="4" t="s">
        <v>26</v>
      </c>
      <c r="C94" s="8">
        <v>96.47999999999999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10">
        <f t="shared" si="29"/>
        <v>11246</v>
      </c>
      <c r="K94" s="4">
        <f t="shared" si="36"/>
        <v>8.5790503290058672E-3</v>
      </c>
      <c r="L94" s="4">
        <f t="shared" si="30"/>
        <v>88.450008892050491</v>
      </c>
      <c r="M94" s="4">
        <f t="shared" si="31"/>
        <v>6.4428667970834059</v>
      </c>
      <c r="N94" s="4">
        <f t="shared" si="32"/>
        <v>0.92653743553263368</v>
      </c>
      <c r="O94" s="4">
        <f t="shared" si="33"/>
        <v>1.7158100658011734E-2</v>
      </c>
      <c r="P94" s="4">
        <f t="shared" si="34"/>
        <v>0.63484972434643416</v>
      </c>
      <c r="Q94" s="4">
        <f t="shared" si="35"/>
        <v>8.5790503290058672E-3</v>
      </c>
      <c r="R94" s="4">
        <f t="shared" si="37"/>
        <v>96.47999999999999</v>
      </c>
      <c r="S94" s="6" t="str">
        <f t="shared" si="38"/>
        <v>OK</v>
      </c>
    </row>
    <row r="95" spans="1:19">
      <c r="A95" s="4">
        <v>5315</v>
      </c>
      <c r="B95" s="4" t="s">
        <v>27</v>
      </c>
      <c r="C95" s="8">
        <v>1814.05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10">
        <f t="shared" si="29"/>
        <v>11246</v>
      </c>
      <c r="K95" s="4">
        <f t="shared" si="36"/>
        <v>0.1613062422194558</v>
      </c>
      <c r="L95" s="4">
        <f t="shared" si="30"/>
        <v>1663.0673572825892</v>
      </c>
      <c r="M95" s="4">
        <f t="shared" si="31"/>
        <v>121.1409879068113</v>
      </c>
      <c r="N95" s="4">
        <f t="shared" si="32"/>
        <v>17.421074159701227</v>
      </c>
      <c r="O95" s="4">
        <f t="shared" si="33"/>
        <v>0.32261248443891161</v>
      </c>
      <c r="P95" s="4">
        <f t="shared" si="34"/>
        <v>11.936661924239729</v>
      </c>
      <c r="Q95" s="4">
        <f t="shared" si="35"/>
        <v>0.1613062422194558</v>
      </c>
      <c r="R95" s="4">
        <f t="shared" si="37"/>
        <v>1814.05</v>
      </c>
      <c r="S95" s="6" t="str">
        <f t="shared" si="38"/>
        <v>OK</v>
      </c>
    </row>
    <row r="96" spans="1:19">
      <c r="A96" s="4">
        <v>5315</v>
      </c>
      <c r="B96" s="4" t="s">
        <v>28</v>
      </c>
      <c r="C96" s="8">
        <v>757.5064000000001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  <c r="J96" s="10">
        <f t="shared" si="29"/>
        <v>11246</v>
      </c>
      <c r="K96" s="4">
        <f t="shared" si="36"/>
        <v>6.7357851680597561E-2</v>
      </c>
      <c r="L96" s="4">
        <f t="shared" si="30"/>
        <v>694.45945082696085</v>
      </c>
      <c r="M96" s="4">
        <f t="shared" si="31"/>
        <v>50.585746612128766</v>
      </c>
      <c r="N96" s="4">
        <f t="shared" si="32"/>
        <v>7.2746479815045362</v>
      </c>
      <c r="O96" s="4">
        <f t="shared" si="33"/>
        <v>0.13471570336119512</v>
      </c>
      <c r="P96" s="4">
        <f t="shared" si="34"/>
        <v>4.9844810243642197</v>
      </c>
      <c r="Q96" s="4">
        <f t="shared" si="35"/>
        <v>6.7357851680597561E-2</v>
      </c>
      <c r="R96" s="4">
        <f t="shared" si="37"/>
        <v>757.50640000000021</v>
      </c>
      <c r="S96" s="6" t="str">
        <f t="shared" si="38"/>
        <v>OK</v>
      </c>
    </row>
    <row r="97" spans="1:19">
      <c r="A97" s="4">
        <v>5315</v>
      </c>
      <c r="B97" s="4" t="s">
        <v>29</v>
      </c>
      <c r="C97" s="8">
        <v>805.74479999999994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  <c r="J97" s="10">
        <f t="shared" si="29"/>
        <v>11246</v>
      </c>
      <c r="K97" s="4">
        <f t="shared" si="36"/>
        <v>7.164723457229237E-2</v>
      </c>
      <c r="L97" s="4">
        <f t="shared" si="30"/>
        <v>738.68298844033438</v>
      </c>
      <c r="M97" s="4">
        <f t="shared" si="31"/>
        <v>53.807073163791571</v>
      </c>
      <c r="N97" s="4">
        <f t="shared" si="32"/>
        <v>7.7379013338075762</v>
      </c>
      <c r="O97" s="4">
        <f t="shared" si="33"/>
        <v>0.14329446914458474</v>
      </c>
      <c r="P97" s="4">
        <f t="shared" si="34"/>
        <v>5.3018953583496353</v>
      </c>
      <c r="Q97" s="4">
        <f t="shared" si="35"/>
        <v>7.164723457229237E-2</v>
      </c>
      <c r="R97" s="4">
        <f t="shared" si="37"/>
        <v>805.74480000000005</v>
      </c>
      <c r="S97" s="6" t="str">
        <f t="shared" si="38"/>
        <v>OK</v>
      </c>
    </row>
    <row r="98" spans="1:19">
      <c r="A98" s="4">
        <v>5315</v>
      </c>
      <c r="B98" s="4" t="s">
        <v>30</v>
      </c>
      <c r="C98" s="8">
        <v>204.4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10">
        <f t="shared" si="29"/>
        <v>11246</v>
      </c>
      <c r="K98" s="4">
        <f t="shared" si="36"/>
        <v>1.8175351235995021E-2</v>
      </c>
      <c r="L98" s="4">
        <f t="shared" si="30"/>
        <v>187.38787124310866</v>
      </c>
      <c r="M98" s="4">
        <f t="shared" si="31"/>
        <v>13.64968877823226</v>
      </c>
      <c r="N98" s="4">
        <f t="shared" si="32"/>
        <v>1.9629379334874624</v>
      </c>
      <c r="O98" s="4">
        <f t="shared" si="33"/>
        <v>3.6350702471990043E-2</v>
      </c>
      <c r="P98" s="4">
        <f t="shared" si="34"/>
        <v>1.3449759914636317</v>
      </c>
      <c r="Q98" s="4">
        <f t="shared" si="35"/>
        <v>1.8175351235995021E-2</v>
      </c>
      <c r="R98" s="4">
        <f t="shared" si="37"/>
        <v>204.4</v>
      </c>
      <c r="S98" s="6" t="str">
        <f t="shared" si="38"/>
        <v>OK</v>
      </c>
    </row>
    <row r="99" spans="1:19">
      <c r="A99" s="4">
        <v>5315</v>
      </c>
      <c r="B99" s="4" t="s">
        <v>31</v>
      </c>
      <c r="C99" s="8">
        <v>14087.687999999998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10">
        <f t="shared" si="29"/>
        <v>11246</v>
      </c>
      <c r="K99" s="4">
        <f t="shared" si="36"/>
        <v>1.2526843322070067</v>
      </c>
      <c r="L99" s="4">
        <f t="shared" si="30"/>
        <v>12915.175465054239</v>
      </c>
      <c r="M99" s="4">
        <f t="shared" si="31"/>
        <v>940.76593348746201</v>
      </c>
      <c r="N99" s="4">
        <f t="shared" si="32"/>
        <v>135.28990787835673</v>
      </c>
      <c r="O99" s="4">
        <f t="shared" si="33"/>
        <v>2.5053686644140134</v>
      </c>
      <c r="P99" s="4">
        <f t="shared" si="34"/>
        <v>92.698640583318493</v>
      </c>
      <c r="Q99" s="4">
        <f t="shared" si="35"/>
        <v>1.2526843322070067</v>
      </c>
      <c r="R99" s="4">
        <f t="shared" si="37"/>
        <v>14087.687999999996</v>
      </c>
      <c r="S99" s="6" t="str">
        <f t="shared" si="38"/>
        <v>OK</v>
      </c>
    </row>
    <row r="100" spans="1:19">
      <c r="A100" s="4">
        <v>5315</v>
      </c>
      <c r="B100" s="4" t="s">
        <v>32</v>
      </c>
      <c r="C100" s="8">
        <v>1823.472</v>
      </c>
      <c r="D100" s="9">
        <v>1</v>
      </c>
      <c r="E100" s="9">
        <v>1</v>
      </c>
      <c r="F100" s="9">
        <v>1</v>
      </c>
      <c r="G100" s="9">
        <v>1</v>
      </c>
      <c r="H100" s="9">
        <v>1</v>
      </c>
      <c r="I100" s="9">
        <v>1</v>
      </c>
      <c r="J100" s="10">
        <f t="shared" si="29"/>
        <v>11246</v>
      </c>
      <c r="K100" s="4">
        <f t="shared" si="36"/>
        <v>0.16214405121821091</v>
      </c>
      <c r="L100" s="4">
        <f t="shared" si="30"/>
        <v>1671.7051680597544</v>
      </c>
      <c r="M100" s="4">
        <f t="shared" si="31"/>
        <v>121.77018246487638</v>
      </c>
      <c r="N100" s="4">
        <f t="shared" si="32"/>
        <v>17.511557531566776</v>
      </c>
      <c r="O100" s="4">
        <f t="shared" si="33"/>
        <v>0.32428810243642181</v>
      </c>
      <c r="P100" s="4">
        <f t="shared" si="34"/>
        <v>11.998659790147608</v>
      </c>
      <c r="Q100" s="4">
        <f t="shared" si="35"/>
        <v>0.16214405121821091</v>
      </c>
      <c r="R100" s="4">
        <f t="shared" si="37"/>
        <v>1823.472</v>
      </c>
      <c r="S100" s="6" t="str">
        <f t="shared" si="38"/>
        <v>OK</v>
      </c>
    </row>
    <row r="101" spans="1:19">
      <c r="A101" s="4">
        <v>5315</v>
      </c>
      <c r="B101" s="4" t="s">
        <v>33</v>
      </c>
      <c r="C101" s="8">
        <v>18396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10">
        <f t="shared" si="29"/>
        <v>11246</v>
      </c>
      <c r="K101" s="4">
        <f t="shared" si="36"/>
        <v>1.6357816112395518</v>
      </c>
      <c r="L101" s="4">
        <f t="shared" si="30"/>
        <v>16864.90841187978</v>
      </c>
      <c r="M101" s="4">
        <f t="shared" si="31"/>
        <v>1228.4719900409034</v>
      </c>
      <c r="N101" s="4">
        <f t="shared" si="32"/>
        <v>176.66441401387161</v>
      </c>
      <c r="O101" s="4">
        <f t="shared" si="33"/>
        <v>3.2715632224791036</v>
      </c>
      <c r="P101" s="4">
        <f t="shared" si="34"/>
        <v>121.04783923172683</v>
      </c>
      <c r="Q101" s="4">
        <f t="shared" si="35"/>
        <v>1.6357816112395518</v>
      </c>
      <c r="R101" s="4">
        <f t="shared" si="37"/>
        <v>18396</v>
      </c>
      <c r="S101" s="6" t="str">
        <f t="shared" si="38"/>
        <v>OK</v>
      </c>
    </row>
    <row r="102" spans="1:19">
      <c r="A102" s="4">
        <v>5315</v>
      </c>
      <c r="B102" s="4" t="s">
        <v>34</v>
      </c>
      <c r="C102" s="8">
        <v>80819.759999999995</v>
      </c>
      <c r="D102" s="9">
        <v>1</v>
      </c>
      <c r="E102" s="9">
        <v>1</v>
      </c>
      <c r="F102" s="9">
        <v>1</v>
      </c>
      <c r="G102" s="9">
        <v>1</v>
      </c>
      <c r="H102" s="9">
        <v>1</v>
      </c>
      <c r="I102" s="9">
        <v>1</v>
      </c>
      <c r="J102" s="10">
        <f t="shared" si="29"/>
        <v>11246</v>
      </c>
      <c r="K102" s="4">
        <f t="shared" si="36"/>
        <v>7.1865338787124307</v>
      </c>
      <c r="L102" s="4">
        <f t="shared" si="30"/>
        <v>74093.164289525157</v>
      </c>
      <c r="M102" s="4">
        <f t="shared" si="31"/>
        <v>5397.0869429130353</v>
      </c>
      <c r="N102" s="4">
        <f t="shared" si="32"/>
        <v>776.14565890094252</v>
      </c>
      <c r="O102" s="4">
        <f t="shared" si="33"/>
        <v>14.373067757424861</v>
      </c>
      <c r="P102" s="4">
        <f t="shared" si="34"/>
        <v>531.80350702471992</v>
      </c>
      <c r="Q102" s="4">
        <f t="shared" si="35"/>
        <v>7.1865338787124307</v>
      </c>
      <c r="R102" s="4">
        <f t="shared" si="37"/>
        <v>80819.759999999995</v>
      </c>
      <c r="S102" s="6" t="str">
        <f t="shared" si="38"/>
        <v>OK</v>
      </c>
    </row>
    <row r="103" spans="1:19">
      <c r="A103" s="4">
        <v>5315</v>
      </c>
      <c r="B103" s="4" t="s">
        <v>35</v>
      </c>
      <c r="C103" s="8">
        <v>49746.23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  <c r="J103" s="10">
        <f t="shared" si="29"/>
        <v>11246</v>
      </c>
      <c r="K103" s="4">
        <f t="shared" si="36"/>
        <v>4.4234598968522141</v>
      </c>
      <c r="L103" s="4">
        <f t="shared" si="30"/>
        <v>45605.871536546329</v>
      </c>
      <c r="M103" s="4">
        <f t="shared" si="31"/>
        <v>3322.0183825360127</v>
      </c>
      <c r="N103" s="4">
        <f t="shared" si="32"/>
        <v>477.73366886003913</v>
      </c>
      <c r="O103" s="4">
        <f t="shared" si="33"/>
        <v>8.8469197937044282</v>
      </c>
      <c r="P103" s="4">
        <f t="shared" si="34"/>
        <v>327.33603236706386</v>
      </c>
      <c r="Q103" s="4">
        <f t="shared" si="35"/>
        <v>4.4234598968522141</v>
      </c>
      <c r="R103" s="4">
        <f t="shared" si="37"/>
        <v>49746.23</v>
      </c>
      <c r="S103" s="6" t="str">
        <f t="shared" si="38"/>
        <v>OK</v>
      </c>
    </row>
    <row r="104" spans="1:19">
      <c r="A104" s="4">
        <v>5315</v>
      </c>
      <c r="B104" s="4" t="s">
        <v>36</v>
      </c>
      <c r="C104" s="8">
        <v>12877.2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10">
        <f t="shared" si="29"/>
        <v>11246</v>
      </c>
      <c r="K104" s="4">
        <f t="shared" si="36"/>
        <v>1.1450471278676864</v>
      </c>
      <c r="L104" s="4">
        <f t="shared" si="30"/>
        <v>11805.435888315846</v>
      </c>
      <c r="M104" s="4">
        <f t="shared" si="31"/>
        <v>859.93039302863247</v>
      </c>
      <c r="N104" s="4">
        <f t="shared" si="32"/>
        <v>123.66508980971012</v>
      </c>
      <c r="O104" s="4">
        <f t="shared" si="33"/>
        <v>2.2900942557353727</v>
      </c>
      <c r="P104" s="4">
        <f t="shared" si="34"/>
        <v>84.733487462208785</v>
      </c>
      <c r="Q104" s="4">
        <f t="shared" si="35"/>
        <v>1.1450471278676864</v>
      </c>
      <c r="R104" s="4">
        <f t="shared" si="37"/>
        <v>12877.2</v>
      </c>
      <c r="S104" s="6" t="str">
        <f t="shared" si="38"/>
        <v>OK</v>
      </c>
    </row>
    <row r="105" spans="1:19">
      <c r="A105" s="4">
        <v>5315</v>
      </c>
      <c r="B105" s="4" t="s">
        <v>37</v>
      </c>
      <c r="C105" s="8">
        <v>5089.5600000000004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  <c r="J105" s="10">
        <f t="shared" si="29"/>
        <v>11246</v>
      </c>
      <c r="K105" s="4">
        <f t="shared" si="36"/>
        <v>0.45256624577627602</v>
      </c>
      <c r="L105" s="4">
        <f t="shared" si="30"/>
        <v>4665.957993953406</v>
      </c>
      <c r="M105" s="4">
        <f t="shared" si="31"/>
        <v>339.87725057798332</v>
      </c>
      <c r="N105" s="4">
        <f t="shared" si="32"/>
        <v>48.877154543837811</v>
      </c>
      <c r="O105" s="4">
        <f t="shared" si="33"/>
        <v>0.90513249155255204</v>
      </c>
      <c r="P105" s="4">
        <f t="shared" si="34"/>
        <v>33.489902187444429</v>
      </c>
      <c r="Q105" s="4">
        <f t="shared" si="35"/>
        <v>0.45256624577627602</v>
      </c>
      <c r="R105" s="4">
        <f t="shared" si="37"/>
        <v>5089.5600000000004</v>
      </c>
      <c r="S105" s="6" t="str">
        <f t="shared" si="38"/>
        <v>OK</v>
      </c>
    </row>
    <row r="106" spans="1:19">
      <c r="A106" s="4">
        <v>5315</v>
      </c>
      <c r="B106" s="4" t="s">
        <v>38</v>
      </c>
      <c r="C106" s="8">
        <v>171.696</v>
      </c>
      <c r="D106" s="9">
        <v>1</v>
      </c>
      <c r="E106" s="9">
        <v>1</v>
      </c>
      <c r="F106" s="9">
        <v>1</v>
      </c>
      <c r="G106" s="9">
        <v>1</v>
      </c>
      <c r="H106" s="9">
        <v>1</v>
      </c>
      <c r="I106" s="9">
        <v>1</v>
      </c>
      <c r="J106" s="10">
        <f t="shared" si="29"/>
        <v>11246</v>
      </c>
      <c r="K106" s="4">
        <f t="shared" si="36"/>
        <v>1.5267295038235817E-2</v>
      </c>
      <c r="L106" s="4">
        <f t="shared" si="30"/>
        <v>157.40581184421129</v>
      </c>
      <c r="M106" s="4">
        <f t="shared" si="31"/>
        <v>11.465738573715099</v>
      </c>
      <c r="N106" s="4">
        <f t="shared" si="32"/>
        <v>1.6488678641294683</v>
      </c>
      <c r="O106" s="4">
        <f t="shared" si="33"/>
        <v>3.0534590076471635E-2</v>
      </c>
      <c r="P106" s="4">
        <f t="shared" si="34"/>
        <v>1.1297798328294504</v>
      </c>
      <c r="Q106" s="4">
        <f t="shared" si="35"/>
        <v>1.5267295038235817E-2</v>
      </c>
      <c r="R106" s="4">
        <f t="shared" si="37"/>
        <v>171.69600000000003</v>
      </c>
      <c r="S106" s="6" t="str">
        <f t="shared" si="38"/>
        <v>OK</v>
      </c>
    </row>
    <row r="107" spans="1:19">
      <c r="A107" s="4">
        <v>5315</v>
      </c>
      <c r="B107" s="4" t="s">
        <v>39</v>
      </c>
      <c r="C107" s="8">
        <v>2146.1999999999998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10">
        <f t="shared" si="29"/>
        <v>11246</v>
      </c>
      <c r="K107" s="4">
        <f t="shared" si="36"/>
        <v>0.19084118797794769</v>
      </c>
      <c r="L107" s="4">
        <f t="shared" si="30"/>
        <v>1967.5726480526407</v>
      </c>
      <c r="M107" s="4">
        <f t="shared" si="31"/>
        <v>143.32173217143873</v>
      </c>
      <c r="N107" s="4">
        <f t="shared" si="32"/>
        <v>20.610848301618351</v>
      </c>
      <c r="O107" s="4">
        <f t="shared" si="33"/>
        <v>0.38168237595589538</v>
      </c>
      <c r="P107" s="4">
        <f t="shared" si="34"/>
        <v>14.122247910368129</v>
      </c>
      <c r="Q107" s="4">
        <f t="shared" si="35"/>
        <v>0.19084118797794769</v>
      </c>
      <c r="R107" s="4">
        <f t="shared" si="37"/>
        <v>2146.1999999999994</v>
      </c>
      <c r="S107" s="6" t="str">
        <f t="shared" si="38"/>
        <v>OK</v>
      </c>
    </row>
    <row r="108" spans="1:19">
      <c r="A108" s="4">
        <v>5315</v>
      </c>
      <c r="B108" s="4" t="s">
        <v>40</v>
      </c>
      <c r="C108" s="8">
        <v>2667.42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10">
        <f t="shared" si="29"/>
        <v>11246</v>
      </c>
      <c r="K108" s="4">
        <f t="shared" si="36"/>
        <v>0.23718833362973502</v>
      </c>
      <c r="L108" s="4">
        <f t="shared" si="30"/>
        <v>2445.4117197225678</v>
      </c>
      <c r="M108" s="4">
        <f t="shared" si="31"/>
        <v>178.12843855593098</v>
      </c>
      <c r="N108" s="4">
        <f t="shared" si="32"/>
        <v>25.616340032011383</v>
      </c>
      <c r="O108" s="4">
        <f t="shared" si="33"/>
        <v>0.47437666725947003</v>
      </c>
      <c r="P108" s="4">
        <f t="shared" si="34"/>
        <v>17.551936688600392</v>
      </c>
      <c r="Q108" s="4">
        <f t="shared" si="35"/>
        <v>0.23718833362973502</v>
      </c>
      <c r="R108" s="4">
        <f t="shared" si="37"/>
        <v>2667.42</v>
      </c>
      <c r="S108" s="6" t="str">
        <f t="shared" si="38"/>
        <v>OK</v>
      </c>
    </row>
    <row r="109" spans="1:19">
      <c r="A109" s="4">
        <v>5315</v>
      </c>
      <c r="B109" s="4" t="s">
        <v>41</v>
      </c>
      <c r="C109" s="8">
        <v>89223.18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10">
        <f t="shared" si="29"/>
        <v>11246</v>
      </c>
      <c r="K109" s="4">
        <f t="shared" si="36"/>
        <v>7.9337702294149022</v>
      </c>
      <c r="L109" s="4">
        <f t="shared" si="30"/>
        <v>81797.171065267641</v>
      </c>
      <c r="M109" s="4">
        <f t="shared" si="31"/>
        <v>5958.2614422905917</v>
      </c>
      <c r="N109" s="4">
        <f t="shared" si="32"/>
        <v>856.8471847768094</v>
      </c>
      <c r="O109" s="4">
        <f t="shared" si="33"/>
        <v>15.867540458829804</v>
      </c>
      <c r="P109" s="4">
        <f t="shared" si="34"/>
        <v>587.09899697670278</v>
      </c>
      <c r="Q109" s="4">
        <f t="shared" si="35"/>
        <v>7.9337702294149022</v>
      </c>
      <c r="R109" s="4">
        <f t="shared" si="37"/>
        <v>89223.179999999978</v>
      </c>
      <c r="S109" s="6" t="str">
        <f t="shared" si="38"/>
        <v>OK</v>
      </c>
    </row>
    <row r="110" spans="1:19">
      <c r="A110" s="4">
        <v>5315</v>
      </c>
      <c r="B110" s="4" t="s">
        <v>42</v>
      </c>
      <c r="C110" s="8">
        <v>285.59999999999997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10">
        <f t="shared" si="29"/>
        <v>11246</v>
      </c>
      <c r="K110" s="4">
        <f t="shared" si="36"/>
        <v>2.5395696247554684E-2</v>
      </c>
      <c r="L110" s="4">
        <f t="shared" si="30"/>
        <v>261.82962831228878</v>
      </c>
      <c r="M110" s="4">
        <f t="shared" si="31"/>
        <v>19.072167881913568</v>
      </c>
      <c r="N110" s="4">
        <f t="shared" si="32"/>
        <v>2.7427351947359058</v>
      </c>
      <c r="O110" s="4">
        <f t="shared" si="33"/>
        <v>5.0791392495109368E-2</v>
      </c>
      <c r="P110" s="4">
        <f t="shared" si="34"/>
        <v>1.8792815223190467</v>
      </c>
      <c r="Q110" s="4">
        <f t="shared" si="35"/>
        <v>2.5395696247554684E-2</v>
      </c>
      <c r="R110" s="4">
        <f t="shared" si="37"/>
        <v>285.59999999999997</v>
      </c>
      <c r="S110" s="6" t="str">
        <f t="shared" si="38"/>
        <v>OK</v>
      </c>
    </row>
    <row r="111" spans="1:19">
      <c r="A111" s="4">
        <v>5315</v>
      </c>
      <c r="B111" s="4" t="s">
        <v>43</v>
      </c>
      <c r="C111" s="8">
        <v>245.28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  <c r="J111" s="10">
        <f t="shared" si="29"/>
        <v>11246</v>
      </c>
      <c r="K111" s="4">
        <f t="shared" si="36"/>
        <v>2.1810421483194023E-2</v>
      </c>
      <c r="L111" s="4">
        <f t="shared" si="30"/>
        <v>224.86544549173038</v>
      </c>
      <c r="M111" s="4">
        <f t="shared" si="31"/>
        <v>16.37962653387871</v>
      </c>
      <c r="N111" s="4">
        <f t="shared" si="32"/>
        <v>2.3555255201849543</v>
      </c>
      <c r="O111" s="4">
        <f t="shared" si="33"/>
        <v>4.3620842966388046E-2</v>
      </c>
      <c r="P111" s="4">
        <f t="shared" si="34"/>
        <v>1.6139711897563578</v>
      </c>
      <c r="Q111" s="4">
        <f t="shared" si="35"/>
        <v>2.1810421483194023E-2</v>
      </c>
      <c r="R111" s="4">
        <f t="shared" si="37"/>
        <v>245.28</v>
      </c>
      <c r="S111" s="6" t="str">
        <f t="shared" si="38"/>
        <v>OK</v>
      </c>
    </row>
    <row r="112" spans="1:19">
      <c r="A112" s="4">
        <v>5315</v>
      </c>
      <c r="B112" s="4" t="s">
        <v>44</v>
      </c>
      <c r="C112" s="8">
        <v>9872.52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10">
        <f t="shared" si="29"/>
        <v>11246</v>
      </c>
      <c r="K112" s="4">
        <f t="shared" si="36"/>
        <v>0.87786946469855953</v>
      </c>
      <c r="L112" s="4">
        <f t="shared" si="30"/>
        <v>9050.834181042148</v>
      </c>
      <c r="M112" s="4">
        <f t="shared" si="31"/>
        <v>659.27996798861818</v>
      </c>
      <c r="N112" s="4">
        <f t="shared" si="32"/>
        <v>94.809902187444436</v>
      </c>
      <c r="O112" s="4">
        <f t="shared" si="33"/>
        <v>1.7557389293971191</v>
      </c>
      <c r="P112" s="4">
        <f t="shared" si="34"/>
        <v>64.962340387693402</v>
      </c>
      <c r="Q112" s="4">
        <f t="shared" si="35"/>
        <v>0.87786946469855953</v>
      </c>
      <c r="R112" s="4">
        <f t="shared" si="37"/>
        <v>9872.52</v>
      </c>
      <c r="S112" s="6" t="str">
        <f t="shared" si="38"/>
        <v>OK</v>
      </c>
    </row>
    <row r="113" spans="1:19">
      <c r="A113" s="4">
        <v>5315</v>
      </c>
      <c r="B113" s="4" t="s">
        <v>45</v>
      </c>
      <c r="C113" s="8">
        <v>4712.3999999999996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  <c r="J113" s="10">
        <f t="shared" si="29"/>
        <v>11246</v>
      </c>
      <c r="K113" s="4">
        <f t="shared" si="36"/>
        <v>0.41902898808465228</v>
      </c>
      <c r="L113" s="4">
        <f t="shared" si="30"/>
        <v>4320.1888671527649</v>
      </c>
      <c r="M113" s="4">
        <f t="shared" si="31"/>
        <v>314.69077005157385</v>
      </c>
      <c r="N113" s="4">
        <f t="shared" si="32"/>
        <v>45.255130713142449</v>
      </c>
      <c r="O113" s="4">
        <f t="shared" si="33"/>
        <v>0.83805797616930455</v>
      </c>
      <c r="P113" s="4">
        <f t="shared" si="34"/>
        <v>31.008145118264267</v>
      </c>
      <c r="Q113" s="4">
        <f t="shared" si="35"/>
        <v>0.41902898808465228</v>
      </c>
      <c r="R113" s="4">
        <f t="shared" si="37"/>
        <v>4712.3999999999996</v>
      </c>
      <c r="S113" s="6" t="str">
        <f t="shared" si="38"/>
        <v>OK</v>
      </c>
    </row>
    <row r="114" spans="1:19">
      <c r="A114" s="4">
        <v>5315</v>
      </c>
      <c r="B114" s="4" t="s">
        <v>46</v>
      </c>
      <c r="C114" s="8">
        <v>1897.6496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10">
        <f t="shared" ref="J114:J145" si="39">IF(D114&gt;0,D114*$D$4)+IF(E114&gt;0,E114*$E$4)+IF(F114&gt;0,F114*$F$4)+IF(G114&gt;0,G114*$G$4)+IF(H114&gt;0,H114*$H$4)+IF(I114&gt;0,I114*$I$4)</f>
        <v>11246</v>
      </c>
      <c r="K114" s="4">
        <f t="shared" si="36"/>
        <v>0.16873996087497778</v>
      </c>
      <c r="L114" s="4">
        <f t="shared" ref="L114:L145" si="40">IF(D114&gt;0,D114*$K114*D$4,0)</f>
        <v>1739.708996621021</v>
      </c>
      <c r="M114" s="4">
        <f t="shared" ref="M114:M145" si="41">IF(E114&gt;0,E114*$K114*$E$4,0)</f>
        <v>126.72371061710831</v>
      </c>
      <c r="N114" s="4">
        <f t="shared" ref="N114:N145" si="42">IF(F114&gt;0,F114*$K114*$F$4,0)</f>
        <v>18.223915774497598</v>
      </c>
      <c r="O114" s="4">
        <f t="shared" ref="O114:O145" si="43">IF(G114&gt;0,G114*$K114*$G$4,0)</f>
        <v>0.33747992174995556</v>
      </c>
      <c r="P114" s="4">
        <f t="shared" ref="P114:P145" si="44">IF(H114&gt;0,H114*$K114*$H$4,0)</f>
        <v>12.486757104748357</v>
      </c>
      <c r="Q114" s="4">
        <f t="shared" ref="Q114:Q145" si="45">IF(I114&gt;0,I114*$K114*$I$4,0)</f>
        <v>0.16873996087497778</v>
      </c>
      <c r="R114" s="4">
        <f t="shared" si="37"/>
        <v>1897.6496000000002</v>
      </c>
      <c r="S114" s="6" t="str">
        <f t="shared" si="38"/>
        <v>OK</v>
      </c>
    </row>
    <row r="115" spans="1:19">
      <c r="A115" s="4">
        <v>5315</v>
      </c>
      <c r="B115" s="4" t="s">
        <v>47</v>
      </c>
      <c r="C115" s="8">
        <v>4959.8999999999996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  <c r="J115" s="10">
        <f t="shared" si="39"/>
        <v>11246</v>
      </c>
      <c r="K115" s="4">
        <f t="shared" si="36"/>
        <v>0.44103681308909831</v>
      </c>
      <c r="L115" s="4">
        <f t="shared" si="40"/>
        <v>4547.0895429486036</v>
      </c>
      <c r="M115" s="4">
        <f t="shared" si="41"/>
        <v>331.21864662991283</v>
      </c>
      <c r="N115" s="4">
        <f t="shared" si="42"/>
        <v>47.631975813622617</v>
      </c>
      <c r="O115" s="4">
        <f t="shared" si="43"/>
        <v>0.88207362617819662</v>
      </c>
      <c r="P115" s="4">
        <f t="shared" si="44"/>
        <v>32.636724168593275</v>
      </c>
      <c r="Q115" s="4">
        <f t="shared" si="45"/>
        <v>0.44103681308909831</v>
      </c>
      <c r="R115" s="4">
        <f t="shared" si="37"/>
        <v>4959.8999999999987</v>
      </c>
      <c r="S115" s="6" t="str">
        <f t="shared" si="38"/>
        <v>OK</v>
      </c>
    </row>
    <row r="116" spans="1:19">
      <c r="A116" s="4">
        <v>5315</v>
      </c>
      <c r="B116" s="4" t="s">
        <v>48</v>
      </c>
      <c r="C116" s="8">
        <v>2435.4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10">
        <f t="shared" si="39"/>
        <v>11246</v>
      </c>
      <c r="K116" s="4">
        <f t="shared" si="36"/>
        <v>0.21655699804374889</v>
      </c>
      <c r="L116" s="4">
        <f t="shared" si="40"/>
        <v>2232.7026498310511</v>
      </c>
      <c r="M116" s="4">
        <f t="shared" si="41"/>
        <v>162.63430553085541</v>
      </c>
      <c r="N116" s="4">
        <f t="shared" si="42"/>
        <v>23.38815578872488</v>
      </c>
      <c r="O116" s="4">
        <f t="shared" si="43"/>
        <v>0.43311399608749779</v>
      </c>
      <c r="P116" s="4">
        <f t="shared" si="44"/>
        <v>16.025217855237418</v>
      </c>
      <c r="Q116" s="4">
        <f t="shared" si="45"/>
        <v>0.21655699804374889</v>
      </c>
      <c r="R116" s="4">
        <f t="shared" si="37"/>
        <v>2435.3999999999996</v>
      </c>
      <c r="S116" s="6" t="str">
        <f t="shared" si="38"/>
        <v>OK</v>
      </c>
    </row>
    <row r="117" spans="1:19">
      <c r="A117" s="4">
        <v>5315</v>
      </c>
      <c r="B117" s="4" t="s">
        <v>49</v>
      </c>
      <c r="C117" s="8">
        <v>285.59999999999997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  <c r="J117" s="10">
        <f t="shared" si="39"/>
        <v>11246</v>
      </c>
      <c r="K117" s="4">
        <f t="shared" si="36"/>
        <v>2.5395696247554684E-2</v>
      </c>
      <c r="L117" s="4">
        <f t="shared" si="40"/>
        <v>261.82962831228878</v>
      </c>
      <c r="M117" s="4">
        <f t="shared" si="41"/>
        <v>19.072167881913568</v>
      </c>
      <c r="N117" s="4">
        <f t="shared" si="42"/>
        <v>2.7427351947359058</v>
      </c>
      <c r="O117" s="4">
        <f t="shared" si="43"/>
        <v>5.0791392495109368E-2</v>
      </c>
      <c r="P117" s="4">
        <f t="shared" si="44"/>
        <v>1.8792815223190467</v>
      </c>
      <c r="Q117" s="4">
        <f t="shared" si="45"/>
        <v>2.5395696247554684E-2</v>
      </c>
      <c r="R117" s="4">
        <f t="shared" si="37"/>
        <v>285.59999999999997</v>
      </c>
      <c r="S117" s="6" t="str">
        <f t="shared" si="38"/>
        <v>OK</v>
      </c>
    </row>
    <row r="118" spans="1:19">
      <c r="A118" s="4">
        <v>5315</v>
      </c>
      <c r="B118" s="4" t="s">
        <v>50</v>
      </c>
      <c r="C118" s="8">
        <v>1093.54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10">
        <f t="shared" si="39"/>
        <v>11246</v>
      </c>
      <c r="K118" s="4">
        <f>C118/J118</f>
        <v>9.723812911257336E-2</v>
      </c>
      <c r="L118" s="4">
        <f t="shared" si="40"/>
        <v>1002.5251111506313</v>
      </c>
      <c r="M118" s="4">
        <f t="shared" si="41"/>
        <v>73.025834963542593</v>
      </c>
      <c r="N118" s="4">
        <f t="shared" si="42"/>
        <v>10.501717944157923</v>
      </c>
      <c r="O118" s="4">
        <f t="shared" si="43"/>
        <v>0.19447625822514672</v>
      </c>
      <c r="P118" s="4">
        <f t="shared" si="44"/>
        <v>7.1956215543304287</v>
      </c>
      <c r="Q118" s="4">
        <f t="shared" si="45"/>
        <v>9.723812911257336E-2</v>
      </c>
      <c r="R118" s="4">
        <f t="shared" si="37"/>
        <v>1093.5400000000002</v>
      </c>
      <c r="S118" s="6" t="str">
        <f t="shared" si="38"/>
        <v>OK</v>
      </c>
    </row>
    <row r="119" spans="1:19">
      <c r="A119" s="4">
        <v>5315</v>
      </c>
      <c r="B119" s="4" t="s">
        <v>51</v>
      </c>
      <c r="C119" s="8">
        <v>2335.27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  <c r="J119" s="10">
        <f t="shared" si="39"/>
        <v>11246</v>
      </c>
      <c r="K119" s="4">
        <f t="shared" ref="K119:K147" si="46">C119/J119</f>
        <v>0.2076533878712431</v>
      </c>
      <c r="L119" s="4">
        <f t="shared" si="40"/>
        <v>2140.9064289525163</v>
      </c>
      <c r="M119" s="4">
        <f t="shared" si="41"/>
        <v>155.94769429130358</v>
      </c>
      <c r="N119" s="4">
        <f t="shared" si="42"/>
        <v>22.426565890094256</v>
      </c>
      <c r="O119" s="4">
        <f t="shared" si="43"/>
        <v>0.4153067757424862</v>
      </c>
      <c r="P119" s="4">
        <f t="shared" si="44"/>
        <v>15.366350702471989</v>
      </c>
      <c r="Q119" s="4">
        <f t="shared" si="45"/>
        <v>0.2076533878712431</v>
      </c>
      <c r="R119" s="4">
        <f t="shared" si="37"/>
        <v>2335.27</v>
      </c>
      <c r="S119" s="6" t="str">
        <f t="shared" si="38"/>
        <v>OK</v>
      </c>
    </row>
    <row r="120" spans="1:19">
      <c r="A120" s="4">
        <v>5315</v>
      </c>
      <c r="B120" s="4" t="s">
        <v>52</v>
      </c>
      <c r="C120" s="8">
        <v>85.847999999999999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  <c r="J120" s="10">
        <f t="shared" si="39"/>
        <v>11246</v>
      </c>
      <c r="K120" s="4">
        <f t="shared" si="46"/>
        <v>7.6336475191179087E-3</v>
      </c>
      <c r="L120" s="4">
        <f t="shared" si="40"/>
        <v>78.702905922105643</v>
      </c>
      <c r="M120" s="4">
        <f t="shared" si="41"/>
        <v>5.7328692868575493</v>
      </c>
      <c r="N120" s="4">
        <f t="shared" si="42"/>
        <v>0.82443393206473414</v>
      </c>
      <c r="O120" s="4">
        <f t="shared" si="43"/>
        <v>1.5267295038235817E-2</v>
      </c>
      <c r="P120" s="4">
        <f t="shared" si="44"/>
        <v>0.56488991641472519</v>
      </c>
      <c r="Q120" s="4">
        <f t="shared" si="45"/>
        <v>7.6336475191179087E-3</v>
      </c>
      <c r="R120" s="4">
        <f t="shared" si="37"/>
        <v>85.848000000000013</v>
      </c>
      <c r="S120" s="6" t="str">
        <f t="shared" si="38"/>
        <v>OK</v>
      </c>
    </row>
    <row r="121" spans="1:19">
      <c r="A121" s="4">
        <v>5315</v>
      </c>
      <c r="B121" s="4" t="s">
        <v>53</v>
      </c>
      <c r="C121" s="8">
        <v>986.23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  <c r="J121" s="10">
        <f t="shared" si="39"/>
        <v>11246</v>
      </c>
      <c r="K121" s="4">
        <f t="shared" si="46"/>
        <v>8.7696069713675981E-2</v>
      </c>
      <c r="L121" s="4">
        <f t="shared" si="40"/>
        <v>904.14647874799937</v>
      </c>
      <c r="M121" s="4">
        <f t="shared" si="41"/>
        <v>65.859748354970662</v>
      </c>
      <c r="N121" s="4">
        <f t="shared" si="42"/>
        <v>9.4711755290770068</v>
      </c>
      <c r="O121" s="4">
        <f t="shared" si="43"/>
        <v>0.17539213942735196</v>
      </c>
      <c r="P121" s="4">
        <f t="shared" si="44"/>
        <v>6.4895091588120222</v>
      </c>
      <c r="Q121" s="4">
        <f t="shared" si="45"/>
        <v>8.7696069713675981E-2</v>
      </c>
      <c r="R121" s="4">
        <f t="shared" si="37"/>
        <v>986.23</v>
      </c>
      <c r="S121" s="6" t="str">
        <f t="shared" si="38"/>
        <v>OK</v>
      </c>
    </row>
    <row r="122" spans="1:19">
      <c r="A122" s="4">
        <v>5315</v>
      </c>
      <c r="B122" s="4" t="s">
        <v>54</v>
      </c>
      <c r="C122" s="8">
        <v>1282.6100000000001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  <c r="J122" s="10">
        <f t="shared" si="39"/>
        <v>11246</v>
      </c>
      <c r="K122" s="4">
        <f t="shared" si="46"/>
        <v>0.11405032900586877</v>
      </c>
      <c r="L122" s="4">
        <f t="shared" si="40"/>
        <v>1175.8588920505069</v>
      </c>
      <c r="M122" s="4">
        <f t="shared" si="41"/>
        <v>85.651797083407445</v>
      </c>
      <c r="N122" s="4">
        <f t="shared" si="42"/>
        <v>12.317435532633827</v>
      </c>
      <c r="O122" s="4">
        <f t="shared" si="43"/>
        <v>0.22810065801173754</v>
      </c>
      <c r="P122" s="4">
        <f t="shared" si="44"/>
        <v>8.4397243464342893</v>
      </c>
      <c r="Q122" s="4">
        <f t="shared" si="45"/>
        <v>0.11405032900586877</v>
      </c>
      <c r="R122" s="4">
        <f t="shared" si="37"/>
        <v>1282.6100000000004</v>
      </c>
      <c r="S122" s="6" t="str">
        <f t="shared" si="38"/>
        <v>OK</v>
      </c>
    </row>
    <row r="123" spans="1:19">
      <c r="A123" s="4">
        <v>5315</v>
      </c>
      <c r="B123" s="4" t="s">
        <v>55</v>
      </c>
      <c r="C123" s="8">
        <v>2882.04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10">
        <f t="shared" si="39"/>
        <v>11246</v>
      </c>
      <c r="K123" s="4">
        <f t="shared" si="46"/>
        <v>0.25627245242752977</v>
      </c>
      <c r="L123" s="4">
        <f t="shared" si="40"/>
        <v>2642.168984527832</v>
      </c>
      <c r="M123" s="4">
        <f t="shared" si="41"/>
        <v>192.46061177307487</v>
      </c>
      <c r="N123" s="4">
        <f t="shared" si="42"/>
        <v>27.677424862173215</v>
      </c>
      <c r="O123" s="4">
        <f t="shared" si="43"/>
        <v>0.51254490485505955</v>
      </c>
      <c r="P123" s="4">
        <f t="shared" si="44"/>
        <v>18.964161479637202</v>
      </c>
      <c r="Q123" s="4">
        <f t="shared" si="45"/>
        <v>0.25627245242752977</v>
      </c>
      <c r="R123" s="4">
        <f t="shared" si="37"/>
        <v>2882.04</v>
      </c>
      <c r="S123" s="6" t="str">
        <f t="shared" si="38"/>
        <v>OK</v>
      </c>
    </row>
    <row r="124" spans="1:19">
      <c r="A124" s="4">
        <v>5315</v>
      </c>
      <c r="B124" s="4" t="s">
        <v>56</v>
      </c>
      <c r="C124" s="8">
        <v>3909.15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  <c r="J124" s="10">
        <f t="shared" si="39"/>
        <v>11246</v>
      </c>
      <c r="K124" s="4">
        <f t="shared" si="46"/>
        <v>0.34760359238840477</v>
      </c>
      <c r="L124" s="4">
        <f t="shared" si="40"/>
        <v>3583.7930375244532</v>
      </c>
      <c r="M124" s="4">
        <f t="shared" si="41"/>
        <v>261.050297883692</v>
      </c>
      <c r="N124" s="4">
        <f t="shared" si="42"/>
        <v>37.541187977947715</v>
      </c>
      <c r="O124" s="4">
        <f t="shared" si="43"/>
        <v>0.69520718477680954</v>
      </c>
      <c r="P124" s="4">
        <f t="shared" si="44"/>
        <v>25.722665836741953</v>
      </c>
      <c r="Q124" s="4">
        <f t="shared" si="45"/>
        <v>0.34760359238840477</v>
      </c>
      <c r="R124" s="4">
        <f t="shared" si="37"/>
        <v>3909.1500000000005</v>
      </c>
      <c r="S124" s="6" t="str">
        <f t="shared" si="38"/>
        <v>OK</v>
      </c>
    </row>
    <row r="125" spans="1:19">
      <c r="A125" s="4">
        <v>5315</v>
      </c>
      <c r="B125" s="4" t="s">
        <v>57</v>
      </c>
      <c r="C125" s="8">
        <v>2479.9499999999998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  <c r="J125" s="10">
        <f t="shared" si="39"/>
        <v>11246</v>
      </c>
      <c r="K125" s="4">
        <f t="shared" si="46"/>
        <v>0.22051840654454916</v>
      </c>
      <c r="L125" s="4">
        <f t="shared" si="40"/>
        <v>2273.5447714743018</v>
      </c>
      <c r="M125" s="4">
        <f t="shared" si="41"/>
        <v>165.60932331495641</v>
      </c>
      <c r="N125" s="4">
        <f t="shared" si="42"/>
        <v>23.815987906811309</v>
      </c>
      <c r="O125" s="4">
        <f t="shared" si="43"/>
        <v>0.44103681308909831</v>
      </c>
      <c r="P125" s="4">
        <f t="shared" si="44"/>
        <v>16.318362084296638</v>
      </c>
      <c r="Q125" s="4">
        <f t="shared" si="45"/>
        <v>0.22051840654454916</v>
      </c>
      <c r="R125" s="4">
        <f t="shared" si="37"/>
        <v>2479.9499999999994</v>
      </c>
      <c r="S125" s="6" t="str">
        <f t="shared" si="38"/>
        <v>OK</v>
      </c>
    </row>
    <row r="126" spans="1:19">
      <c r="A126" s="4">
        <v>5315</v>
      </c>
      <c r="B126" s="4" t="s">
        <v>58</v>
      </c>
      <c r="C126" s="8">
        <v>3381.75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  <c r="J126" s="10">
        <f t="shared" si="39"/>
        <v>11246</v>
      </c>
      <c r="K126" s="4">
        <f t="shared" si="46"/>
        <v>0.30070691801529431</v>
      </c>
      <c r="L126" s="4">
        <f t="shared" si="40"/>
        <v>3100.2883247376844</v>
      </c>
      <c r="M126" s="4">
        <f t="shared" si="41"/>
        <v>225.83089542948602</v>
      </c>
      <c r="N126" s="4">
        <f t="shared" si="42"/>
        <v>32.476347145651786</v>
      </c>
      <c r="O126" s="4">
        <f t="shared" si="43"/>
        <v>0.60141383603058862</v>
      </c>
      <c r="P126" s="4">
        <f t="shared" si="44"/>
        <v>22.252311933131779</v>
      </c>
      <c r="Q126" s="4">
        <f t="shared" si="45"/>
        <v>0.30070691801529431</v>
      </c>
      <c r="R126" s="4">
        <f t="shared" si="37"/>
        <v>3381.75</v>
      </c>
      <c r="S126" s="6" t="str">
        <f t="shared" si="38"/>
        <v>OK</v>
      </c>
    </row>
    <row r="127" spans="1:19">
      <c r="A127" s="4">
        <v>5315</v>
      </c>
      <c r="B127" s="4" t="s">
        <v>59</v>
      </c>
      <c r="C127" s="8">
        <v>505.89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  <c r="J127" s="10">
        <f t="shared" si="39"/>
        <v>11246</v>
      </c>
      <c r="K127" s="4">
        <f t="shared" si="46"/>
        <v>4.4983994309087671E-2</v>
      </c>
      <c r="L127" s="4">
        <f t="shared" si="40"/>
        <v>463.78498132669387</v>
      </c>
      <c r="M127" s="4">
        <f t="shared" si="41"/>
        <v>33.782979726124843</v>
      </c>
      <c r="N127" s="4">
        <f t="shared" si="42"/>
        <v>4.8582713853814683</v>
      </c>
      <c r="O127" s="4">
        <f t="shared" si="43"/>
        <v>8.9967988618175343E-2</v>
      </c>
      <c r="P127" s="4">
        <f t="shared" si="44"/>
        <v>3.3288155788724878</v>
      </c>
      <c r="Q127" s="4">
        <f t="shared" si="45"/>
        <v>4.4983994309087671E-2</v>
      </c>
      <c r="R127" s="4">
        <f t="shared" si="37"/>
        <v>505.88999999999987</v>
      </c>
      <c r="S127" s="6" t="str">
        <f t="shared" si="38"/>
        <v>OK</v>
      </c>
    </row>
    <row r="128" spans="1:19">
      <c r="A128" s="4">
        <v>5315</v>
      </c>
      <c r="B128" s="4" t="s">
        <v>60</v>
      </c>
      <c r="C128" s="8">
        <v>40430.699999999997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  <c r="J128" s="10">
        <f t="shared" si="39"/>
        <v>11246</v>
      </c>
      <c r="K128" s="4">
        <f t="shared" si="46"/>
        <v>3.5951182642717407</v>
      </c>
      <c r="L128" s="4">
        <f t="shared" si="40"/>
        <v>37065.669304641648</v>
      </c>
      <c r="M128" s="4">
        <f t="shared" si="41"/>
        <v>2699.9338164680771</v>
      </c>
      <c r="N128" s="4">
        <f t="shared" si="42"/>
        <v>388.27277254134799</v>
      </c>
      <c r="O128" s="4">
        <f t="shared" si="43"/>
        <v>7.1902365285434815</v>
      </c>
      <c r="P128" s="4">
        <f t="shared" si="44"/>
        <v>266.03875155610882</v>
      </c>
      <c r="Q128" s="4">
        <f t="shared" si="45"/>
        <v>3.5951182642717407</v>
      </c>
      <c r="R128" s="4">
        <f t="shared" si="37"/>
        <v>40430.699999999997</v>
      </c>
      <c r="S128" s="6" t="str">
        <f t="shared" si="38"/>
        <v>OK</v>
      </c>
    </row>
    <row r="129" spans="1:19">
      <c r="A129" s="4">
        <v>5315</v>
      </c>
      <c r="B129" s="4" t="s">
        <v>61</v>
      </c>
      <c r="C129" s="8">
        <v>180.35999999999999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  <c r="J129" s="10">
        <f t="shared" si="39"/>
        <v>11246</v>
      </c>
      <c r="K129" s="4">
        <f t="shared" si="46"/>
        <v>1.6037702294149029E-2</v>
      </c>
      <c r="L129" s="4">
        <f t="shared" si="40"/>
        <v>165.34871065267649</v>
      </c>
      <c r="M129" s="4">
        <f t="shared" si="41"/>
        <v>12.04431442290592</v>
      </c>
      <c r="N129" s="4">
        <f t="shared" si="42"/>
        <v>1.7320718477680952</v>
      </c>
      <c r="O129" s="4">
        <f t="shared" si="43"/>
        <v>3.2075404588298058E-2</v>
      </c>
      <c r="P129" s="4">
        <f t="shared" si="44"/>
        <v>1.1867899697670281</v>
      </c>
      <c r="Q129" s="4">
        <f t="shared" si="45"/>
        <v>1.6037702294149029E-2</v>
      </c>
      <c r="R129" s="4">
        <f t="shared" si="37"/>
        <v>180.35999999999999</v>
      </c>
      <c r="S129" s="6" t="str">
        <f t="shared" si="38"/>
        <v>OK</v>
      </c>
    </row>
    <row r="130" spans="1:19">
      <c r="A130" s="4">
        <v>5315</v>
      </c>
      <c r="B130" s="4" t="s">
        <v>62</v>
      </c>
      <c r="C130" s="8">
        <v>971.81979999999999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  <c r="J130" s="10">
        <f t="shared" si="39"/>
        <v>11246</v>
      </c>
      <c r="K130" s="4">
        <f t="shared" si="46"/>
        <v>8.6414707451538328E-2</v>
      </c>
      <c r="L130" s="4">
        <f t="shared" si="40"/>
        <v>890.93563382536013</v>
      </c>
      <c r="M130" s="4">
        <f t="shared" si="41"/>
        <v>64.897445296105289</v>
      </c>
      <c r="N130" s="4">
        <f t="shared" si="42"/>
        <v>9.3327884047661396</v>
      </c>
      <c r="O130" s="4">
        <f t="shared" si="43"/>
        <v>0.17282941490307666</v>
      </c>
      <c r="P130" s="4">
        <f t="shared" si="44"/>
        <v>6.3946883514138362</v>
      </c>
      <c r="Q130" s="4">
        <f t="shared" si="45"/>
        <v>8.6414707451538328E-2</v>
      </c>
      <c r="R130" s="4">
        <f t="shared" si="37"/>
        <v>971.81979999999999</v>
      </c>
      <c r="S130" s="6" t="str">
        <f t="shared" si="38"/>
        <v>OK</v>
      </c>
    </row>
    <row r="131" spans="1:19">
      <c r="A131" s="4">
        <v>5315</v>
      </c>
      <c r="B131" s="4" t="s">
        <v>63</v>
      </c>
      <c r="C131" s="8">
        <v>150.29999999999998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  <c r="J131" s="10">
        <f t="shared" si="39"/>
        <v>11246</v>
      </c>
      <c r="K131" s="4">
        <f t="shared" si="46"/>
        <v>1.3364751911790857E-2</v>
      </c>
      <c r="L131" s="4">
        <f t="shared" si="40"/>
        <v>137.79059221056374</v>
      </c>
      <c r="M131" s="4">
        <f t="shared" si="41"/>
        <v>10.036928685754933</v>
      </c>
      <c r="N131" s="4">
        <f t="shared" si="42"/>
        <v>1.4433932064734125</v>
      </c>
      <c r="O131" s="4">
        <f t="shared" si="43"/>
        <v>2.6729503823581715E-2</v>
      </c>
      <c r="P131" s="4">
        <f t="shared" si="44"/>
        <v>0.9889916414725235</v>
      </c>
      <c r="Q131" s="4">
        <f t="shared" si="45"/>
        <v>1.3364751911790857E-2</v>
      </c>
      <c r="R131" s="4">
        <f t="shared" si="37"/>
        <v>150.29999999999998</v>
      </c>
      <c r="S131" s="6" t="str">
        <f t="shared" si="38"/>
        <v>OK</v>
      </c>
    </row>
    <row r="132" spans="1:19">
      <c r="A132" s="4">
        <v>5315</v>
      </c>
      <c r="B132" s="4" t="s">
        <v>64</v>
      </c>
      <c r="C132" s="8">
        <v>9430.6959999999999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  <c r="J132" s="10">
        <f t="shared" si="39"/>
        <v>11246</v>
      </c>
      <c r="K132" s="4">
        <f t="shared" si="46"/>
        <v>0.83858225146718834</v>
      </c>
      <c r="L132" s="4">
        <f t="shared" si="40"/>
        <v>8645.7830126267127</v>
      </c>
      <c r="M132" s="4">
        <f t="shared" si="41"/>
        <v>629.77527085185841</v>
      </c>
      <c r="N132" s="4">
        <f t="shared" si="42"/>
        <v>90.566883158456335</v>
      </c>
      <c r="O132" s="4">
        <f t="shared" si="43"/>
        <v>1.6771645029343767</v>
      </c>
      <c r="P132" s="4">
        <f t="shared" si="44"/>
        <v>62.055086608571941</v>
      </c>
      <c r="Q132" s="4">
        <f t="shared" si="45"/>
        <v>0.83858225146718834</v>
      </c>
      <c r="R132" s="4">
        <f t="shared" si="37"/>
        <v>9430.6960000000017</v>
      </c>
      <c r="S132" s="6" t="str">
        <f t="shared" si="38"/>
        <v>OK</v>
      </c>
    </row>
    <row r="133" spans="1:19">
      <c r="A133" s="4">
        <v>5315</v>
      </c>
      <c r="B133" s="4" t="s">
        <v>65</v>
      </c>
      <c r="C133" s="8">
        <v>9198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  <c r="J133" s="10">
        <f t="shared" si="39"/>
        <v>11246</v>
      </c>
      <c r="K133" s="4">
        <f t="shared" si="46"/>
        <v>0.8178908056197759</v>
      </c>
      <c r="L133" s="4">
        <f t="shared" si="40"/>
        <v>8432.45420593989</v>
      </c>
      <c r="M133" s="4">
        <f t="shared" si="41"/>
        <v>614.2359950204517</v>
      </c>
      <c r="N133" s="4">
        <f t="shared" si="42"/>
        <v>88.332207006935803</v>
      </c>
      <c r="O133" s="4">
        <f t="shared" si="43"/>
        <v>1.6357816112395518</v>
      </c>
      <c r="P133" s="4">
        <f t="shared" si="44"/>
        <v>60.523919615863413</v>
      </c>
      <c r="Q133" s="4">
        <f t="shared" si="45"/>
        <v>0.8178908056197759</v>
      </c>
      <c r="R133" s="4">
        <f t="shared" si="37"/>
        <v>9198</v>
      </c>
      <c r="S133" s="6" t="str">
        <f t="shared" si="38"/>
        <v>OK</v>
      </c>
    </row>
    <row r="134" spans="1:19">
      <c r="A134" s="4">
        <v>5315</v>
      </c>
      <c r="B134" s="4" t="s">
        <v>66</v>
      </c>
      <c r="C134" s="8">
        <v>1073.0999999999999</v>
      </c>
      <c r="D134" s="9">
        <v>1</v>
      </c>
      <c r="E134" s="9">
        <v>1</v>
      </c>
      <c r="F134" s="9">
        <v>1</v>
      </c>
      <c r="G134" s="9">
        <v>1</v>
      </c>
      <c r="H134" s="9">
        <v>1</v>
      </c>
      <c r="I134" s="9">
        <v>1</v>
      </c>
      <c r="J134" s="10">
        <f t="shared" si="39"/>
        <v>11246</v>
      </c>
      <c r="K134" s="4">
        <f t="shared" si="46"/>
        <v>9.5420593988973845E-2</v>
      </c>
      <c r="L134" s="4">
        <f t="shared" si="40"/>
        <v>983.78632402632036</v>
      </c>
      <c r="M134" s="4">
        <f t="shared" si="41"/>
        <v>71.660866085719363</v>
      </c>
      <c r="N134" s="4">
        <f t="shared" si="42"/>
        <v>10.305424150809175</v>
      </c>
      <c r="O134" s="4">
        <f t="shared" si="43"/>
        <v>0.19084118797794769</v>
      </c>
      <c r="P134" s="4">
        <f t="shared" si="44"/>
        <v>7.0611239551840645</v>
      </c>
      <c r="Q134" s="4">
        <f t="shared" si="45"/>
        <v>9.5420593988973845E-2</v>
      </c>
      <c r="R134" s="4">
        <f t="shared" si="37"/>
        <v>1073.0999999999997</v>
      </c>
      <c r="S134" s="6" t="str">
        <f t="shared" si="38"/>
        <v>OK</v>
      </c>
    </row>
    <row r="135" spans="1:19">
      <c r="A135" s="4">
        <v>5315</v>
      </c>
      <c r="B135" s="4" t="s">
        <v>67</v>
      </c>
      <c r="C135" s="8">
        <v>9970.8404879999998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  <c r="J135" s="10">
        <f t="shared" si="39"/>
        <v>11246</v>
      </c>
      <c r="K135" s="4">
        <f t="shared" si="46"/>
        <v>0.8866121721500978</v>
      </c>
      <c r="L135" s="4">
        <f t="shared" si="40"/>
        <v>9140.9714948675082</v>
      </c>
      <c r="M135" s="4">
        <f t="shared" si="41"/>
        <v>665.84574128472343</v>
      </c>
      <c r="N135" s="4">
        <f t="shared" si="42"/>
        <v>95.754114592210556</v>
      </c>
      <c r="O135" s="4">
        <f t="shared" si="43"/>
        <v>1.7732243443001956</v>
      </c>
      <c r="P135" s="4">
        <f t="shared" si="44"/>
        <v>65.60930073910724</v>
      </c>
      <c r="Q135" s="4">
        <f t="shared" si="45"/>
        <v>0.8866121721500978</v>
      </c>
      <c r="R135" s="4">
        <f t="shared" si="37"/>
        <v>9970.8404879999998</v>
      </c>
      <c r="S135" s="6" t="str">
        <f t="shared" si="38"/>
        <v>OK</v>
      </c>
    </row>
    <row r="136" spans="1:19">
      <c r="A136" s="4">
        <v>5315</v>
      </c>
      <c r="B136" s="4" t="s">
        <v>68</v>
      </c>
      <c r="C136" s="8">
        <v>86461.2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  <c r="J136" s="10">
        <f t="shared" si="39"/>
        <v>11246</v>
      </c>
      <c r="K136" s="4">
        <f t="shared" si="46"/>
        <v>7.6881735728258933</v>
      </c>
      <c r="L136" s="4">
        <f t="shared" si="40"/>
        <v>79265.069535834962</v>
      </c>
      <c r="M136" s="4">
        <f t="shared" si="41"/>
        <v>5773.8183531922459</v>
      </c>
      <c r="N136" s="4">
        <f t="shared" si="42"/>
        <v>830.32274586519645</v>
      </c>
      <c r="O136" s="4">
        <f t="shared" si="43"/>
        <v>15.376347145651787</v>
      </c>
      <c r="P136" s="4">
        <f t="shared" si="44"/>
        <v>568.92484438911606</v>
      </c>
      <c r="Q136" s="4">
        <f t="shared" si="45"/>
        <v>7.6881735728258933</v>
      </c>
      <c r="R136" s="4">
        <f t="shared" si="37"/>
        <v>86461.199999999983</v>
      </c>
      <c r="S136" s="6" t="str">
        <f t="shared" si="38"/>
        <v>OK</v>
      </c>
    </row>
    <row r="137" spans="1:19">
      <c r="A137" s="4">
        <v>5315</v>
      </c>
      <c r="B137" s="4" t="s">
        <v>69</v>
      </c>
      <c r="C137" s="8">
        <v>1124.2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  <c r="J137" s="10">
        <f t="shared" si="39"/>
        <v>11246</v>
      </c>
      <c r="K137" s="4">
        <f t="shared" si="46"/>
        <v>9.9964431797972611E-2</v>
      </c>
      <c r="L137" s="4">
        <f t="shared" si="40"/>
        <v>1030.6332918370977</v>
      </c>
      <c r="M137" s="4">
        <f t="shared" si="41"/>
        <v>75.073288280277424</v>
      </c>
      <c r="N137" s="4">
        <f t="shared" si="42"/>
        <v>10.796158634181042</v>
      </c>
      <c r="O137" s="4">
        <f t="shared" si="43"/>
        <v>0.19992886359594522</v>
      </c>
      <c r="P137" s="4">
        <f t="shared" si="44"/>
        <v>7.3973679530499732</v>
      </c>
      <c r="Q137" s="4">
        <f t="shared" si="45"/>
        <v>9.9964431797972611E-2</v>
      </c>
      <c r="R137" s="4">
        <f t="shared" si="37"/>
        <v>1124.2</v>
      </c>
      <c r="S137" s="6" t="str">
        <f t="shared" si="38"/>
        <v>OK</v>
      </c>
    </row>
    <row r="138" spans="1:19">
      <c r="A138" s="4">
        <v>5315</v>
      </c>
      <c r="B138" s="4" t="s">
        <v>70</v>
      </c>
      <c r="C138" s="8">
        <v>1533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  <c r="J138" s="10">
        <f t="shared" si="39"/>
        <v>11246</v>
      </c>
      <c r="K138" s="4">
        <f t="shared" si="46"/>
        <v>0.13631513426996264</v>
      </c>
      <c r="L138" s="4">
        <f t="shared" si="40"/>
        <v>1405.4090343233149</v>
      </c>
      <c r="M138" s="4">
        <f t="shared" si="41"/>
        <v>102.37266583674194</v>
      </c>
      <c r="N138" s="4">
        <f t="shared" si="42"/>
        <v>14.722034501155965</v>
      </c>
      <c r="O138" s="4">
        <f t="shared" si="43"/>
        <v>0.27263026853992528</v>
      </c>
      <c r="P138" s="4">
        <f t="shared" si="44"/>
        <v>10.087319935977236</v>
      </c>
      <c r="Q138" s="4">
        <f t="shared" si="45"/>
        <v>0.13631513426996264</v>
      </c>
      <c r="R138" s="4">
        <f t="shared" si="37"/>
        <v>1533.0000000000002</v>
      </c>
      <c r="S138" s="6" t="str">
        <f t="shared" si="38"/>
        <v>OK</v>
      </c>
    </row>
    <row r="139" spans="1:19">
      <c r="A139" s="4">
        <v>5315</v>
      </c>
      <c r="B139" s="4" t="s">
        <v>71</v>
      </c>
      <c r="C139" s="8">
        <v>14615.008800000001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  <c r="J139" s="10">
        <f t="shared" si="39"/>
        <v>11246</v>
      </c>
      <c r="K139" s="4">
        <f t="shared" si="46"/>
        <v>1.2995739640761161</v>
      </c>
      <c r="L139" s="4">
        <f t="shared" si="40"/>
        <v>13398.607569624757</v>
      </c>
      <c r="M139" s="4">
        <f t="shared" si="41"/>
        <v>975.98004702116327</v>
      </c>
      <c r="N139" s="4">
        <f t="shared" si="42"/>
        <v>140.35398812022055</v>
      </c>
      <c r="O139" s="4">
        <f t="shared" si="43"/>
        <v>2.5991479281522323</v>
      </c>
      <c r="P139" s="4">
        <f t="shared" si="44"/>
        <v>96.168473341632591</v>
      </c>
      <c r="Q139" s="4">
        <f t="shared" si="45"/>
        <v>1.2995739640761161</v>
      </c>
      <c r="R139" s="4">
        <f t="shared" si="37"/>
        <v>14615.008800000003</v>
      </c>
      <c r="S139" s="6" t="str">
        <f t="shared" si="38"/>
        <v>OK</v>
      </c>
    </row>
    <row r="140" spans="1:19">
      <c r="A140" s="4">
        <v>5315</v>
      </c>
      <c r="B140" s="4" t="s">
        <v>72</v>
      </c>
      <c r="C140" s="8">
        <v>2759.4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  <c r="J140" s="10">
        <f t="shared" si="39"/>
        <v>11246</v>
      </c>
      <c r="K140" s="4">
        <f t="shared" si="46"/>
        <v>0.2453672416859328</v>
      </c>
      <c r="L140" s="4">
        <f t="shared" si="40"/>
        <v>2529.7362617819672</v>
      </c>
      <c r="M140" s="4">
        <f t="shared" si="41"/>
        <v>184.27079850613552</v>
      </c>
      <c r="N140" s="4">
        <f t="shared" si="42"/>
        <v>26.499662102080741</v>
      </c>
      <c r="O140" s="4">
        <f t="shared" si="43"/>
        <v>0.49073448337186559</v>
      </c>
      <c r="P140" s="4">
        <f t="shared" si="44"/>
        <v>18.157175884759027</v>
      </c>
      <c r="Q140" s="4">
        <f t="shared" si="45"/>
        <v>0.2453672416859328</v>
      </c>
      <c r="R140" s="4">
        <f t="shared" si="37"/>
        <v>2759.4000000000005</v>
      </c>
      <c r="S140" s="6" t="str">
        <f t="shared" si="38"/>
        <v>OK</v>
      </c>
    </row>
    <row r="141" spans="1:19">
      <c r="A141" s="4">
        <v>5315</v>
      </c>
      <c r="B141" s="4" t="s">
        <v>73</v>
      </c>
      <c r="C141" s="8">
        <v>392.44799999999998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  <c r="J141" s="10">
        <f t="shared" si="39"/>
        <v>11246</v>
      </c>
      <c r="K141" s="4">
        <f t="shared" si="46"/>
        <v>3.4896674373110434E-2</v>
      </c>
      <c r="L141" s="4">
        <f t="shared" si="40"/>
        <v>359.78471278676858</v>
      </c>
      <c r="M141" s="4">
        <f t="shared" si="41"/>
        <v>26.207402454205937</v>
      </c>
      <c r="N141" s="4">
        <f t="shared" si="42"/>
        <v>3.7688408322959268</v>
      </c>
      <c r="O141" s="4">
        <f t="shared" si="43"/>
        <v>6.9793348746220868E-2</v>
      </c>
      <c r="P141" s="4">
        <f t="shared" si="44"/>
        <v>2.5823539036101719</v>
      </c>
      <c r="Q141" s="4">
        <f t="shared" si="45"/>
        <v>3.4896674373110434E-2</v>
      </c>
      <c r="R141" s="4">
        <f t="shared" si="37"/>
        <v>392.44799999999992</v>
      </c>
      <c r="S141" s="6" t="str">
        <f t="shared" si="38"/>
        <v>OK</v>
      </c>
    </row>
    <row r="142" spans="1:19">
      <c r="A142" s="4">
        <v>5315</v>
      </c>
      <c r="B142" s="4" t="s">
        <v>74</v>
      </c>
      <c r="C142" s="8">
        <v>6132</v>
      </c>
      <c r="D142" s="9">
        <v>1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  <c r="J142" s="10">
        <f t="shared" si="39"/>
        <v>11246</v>
      </c>
      <c r="K142" s="4">
        <f t="shared" si="46"/>
        <v>0.54526053707985056</v>
      </c>
      <c r="L142" s="4">
        <f t="shared" si="40"/>
        <v>5621.6361372932597</v>
      </c>
      <c r="M142" s="4">
        <f t="shared" si="41"/>
        <v>409.49066334696778</v>
      </c>
      <c r="N142" s="4">
        <f t="shared" si="42"/>
        <v>58.888138004623862</v>
      </c>
      <c r="O142" s="4">
        <f t="shared" si="43"/>
        <v>1.0905210741597011</v>
      </c>
      <c r="P142" s="4">
        <f t="shared" si="44"/>
        <v>40.349279743908944</v>
      </c>
      <c r="Q142" s="4">
        <f t="shared" si="45"/>
        <v>0.54526053707985056</v>
      </c>
      <c r="R142" s="4">
        <f t="shared" si="37"/>
        <v>6132.0000000000009</v>
      </c>
      <c r="S142" s="6" t="str">
        <f t="shared" si="38"/>
        <v>OK</v>
      </c>
    </row>
    <row r="143" spans="1:19">
      <c r="A143" s="4">
        <v>5315</v>
      </c>
      <c r="B143" s="4" t="s">
        <v>75</v>
      </c>
      <c r="C143" s="8">
        <v>3495.2400000000002</v>
      </c>
      <c r="D143" s="9">
        <v>1</v>
      </c>
      <c r="E143" s="9">
        <v>1</v>
      </c>
      <c r="F143" s="9">
        <v>1</v>
      </c>
      <c r="G143" s="9">
        <v>1</v>
      </c>
      <c r="H143" s="9">
        <v>1</v>
      </c>
      <c r="I143" s="9">
        <v>1</v>
      </c>
      <c r="J143" s="10">
        <f t="shared" si="39"/>
        <v>11246</v>
      </c>
      <c r="K143" s="4">
        <f t="shared" si="46"/>
        <v>0.31079850613551485</v>
      </c>
      <c r="L143" s="4">
        <f t="shared" si="40"/>
        <v>3204.3325982571582</v>
      </c>
      <c r="M143" s="4">
        <f t="shared" si="41"/>
        <v>233.40967810777164</v>
      </c>
      <c r="N143" s="4">
        <f t="shared" si="42"/>
        <v>33.566238662635605</v>
      </c>
      <c r="O143" s="4">
        <f t="shared" si="43"/>
        <v>0.6215970122710297</v>
      </c>
      <c r="P143" s="4">
        <f t="shared" si="44"/>
        <v>22.999089454028098</v>
      </c>
      <c r="Q143" s="4">
        <f t="shared" si="45"/>
        <v>0.31079850613551485</v>
      </c>
      <c r="R143" s="4">
        <f t="shared" si="37"/>
        <v>3495.2400000000002</v>
      </c>
      <c r="S143" s="6" t="str">
        <f t="shared" si="38"/>
        <v>OK</v>
      </c>
    </row>
    <row r="144" spans="1:19">
      <c r="A144" s="4">
        <v>5320</v>
      </c>
      <c r="B144" s="4" t="s">
        <v>41</v>
      </c>
      <c r="C144" s="8">
        <v>8625.119999999999</v>
      </c>
      <c r="D144" s="9">
        <v>1</v>
      </c>
      <c r="E144" s="9">
        <v>1</v>
      </c>
      <c r="F144" s="9">
        <v>1</v>
      </c>
      <c r="G144" s="9">
        <v>1</v>
      </c>
      <c r="H144" s="9">
        <v>1</v>
      </c>
      <c r="I144" s="9">
        <v>1</v>
      </c>
      <c r="J144" s="10">
        <f t="shared" si="39"/>
        <v>11246</v>
      </c>
      <c r="K144" s="4">
        <f t="shared" si="46"/>
        <v>0.76695002667615142</v>
      </c>
      <c r="L144" s="4">
        <f t="shared" si="40"/>
        <v>7907.2547750311214</v>
      </c>
      <c r="M144" s="4">
        <f t="shared" si="41"/>
        <v>575.97947003378977</v>
      </c>
      <c r="N144" s="4">
        <f t="shared" si="42"/>
        <v>82.830602881024348</v>
      </c>
      <c r="O144" s="4">
        <f t="shared" si="43"/>
        <v>1.5339000533523028</v>
      </c>
      <c r="P144" s="4">
        <f t="shared" si="44"/>
        <v>56.754301974035208</v>
      </c>
      <c r="Q144" s="4">
        <f t="shared" si="45"/>
        <v>0.76695002667615142</v>
      </c>
      <c r="R144" s="4">
        <f t="shared" si="37"/>
        <v>8625.1200000000008</v>
      </c>
      <c r="S144" s="6" t="str">
        <f t="shared" si="38"/>
        <v>OK</v>
      </c>
    </row>
    <row r="145" spans="1:19">
      <c r="A145" s="4">
        <v>5320</v>
      </c>
      <c r="B145" s="4" t="s">
        <v>76</v>
      </c>
      <c r="C145" s="8">
        <v>11543.039999999999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  <c r="J145" s="10">
        <f t="shared" si="39"/>
        <v>11246</v>
      </c>
      <c r="K145" s="4">
        <f t="shared" si="46"/>
        <v>1.0264129468255379</v>
      </c>
      <c r="L145" s="4">
        <f t="shared" si="40"/>
        <v>10582.317481771295</v>
      </c>
      <c r="M145" s="4">
        <f t="shared" si="41"/>
        <v>770.83612306597888</v>
      </c>
      <c r="N145" s="4">
        <f t="shared" si="42"/>
        <v>110.85259825715809</v>
      </c>
      <c r="O145" s="4">
        <f t="shared" si="43"/>
        <v>2.0528258936510757</v>
      </c>
      <c r="P145" s="4">
        <f t="shared" si="44"/>
        <v>75.954558065089799</v>
      </c>
      <c r="Q145" s="4">
        <f t="shared" si="45"/>
        <v>1.0264129468255379</v>
      </c>
      <c r="R145" s="4">
        <f t="shared" si="37"/>
        <v>11543.039999999999</v>
      </c>
      <c r="S145" s="6" t="str">
        <f t="shared" si="38"/>
        <v>OK</v>
      </c>
    </row>
    <row r="146" spans="1:19">
      <c r="A146" s="4">
        <v>5320</v>
      </c>
      <c r="B146" s="4" t="s">
        <v>77</v>
      </c>
      <c r="C146" s="8">
        <v>613.20000000000005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  <c r="J146" s="10">
        <f t="shared" ref="J146:J147" si="47">IF(D146&gt;0,D146*$D$4)+IF(E146&gt;0,E146*$E$4)+IF(F146&gt;0,F146*$F$4)+IF(G146&gt;0,G146*$G$4)+IF(H146&gt;0,H146*$H$4)+IF(I146&gt;0,I146*$I$4)</f>
        <v>11246</v>
      </c>
      <c r="K146" s="4">
        <f t="shared" si="46"/>
        <v>5.4526053707985064E-2</v>
      </c>
      <c r="L146" s="4">
        <f t="shared" ref="L146:L147" si="48">IF(D146&gt;0,D146*$K146*D$4,0)</f>
        <v>562.16361372932602</v>
      </c>
      <c r="M146" s="4">
        <f t="shared" ref="M146:M147" si="49">IF(E146&gt;0,E146*$K146*$E$4,0)</f>
        <v>40.949066334696781</v>
      </c>
      <c r="N146" s="4">
        <f t="shared" ref="N146:N147" si="50">IF(F146&gt;0,F146*$K146*$F$4,0)</f>
        <v>5.8888138004623869</v>
      </c>
      <c r="O146" s="4">
        <f t="shared" ref="O146:O147" si="51">IF(G146&gt;0,G146*$K146*$G$4,0)</f>
        <v>0.10905210741597013</v>
      </c>
      <c r="P146" s="4">
        <f t="shared" ref="P146:P147" si="52">IF(H146&gt;0,H146*$K146*$H$4,0)</f>
        <v>4.0349279743908948</v>
      </c>
      <c r="Q146" s="4">
        <f t="shared" ref="Q146:Q147" si="53">IF(I146&gt;0,I146*$K146*$I$4,0)</f>
        <v>5.4526053707985064E-2</v>
      </c>
      <c r="R146" s="4">
        <f t="shared" ref="R146:R147" si="54">SUM(L146:Q146)</f>
        <v>613.20000000000005</v>
      </c>
      <c r="S146" s="6" t="str">
        <f t="shared" si="38"/>
        <v>OK</v>
      </c>
    </row>
    <row r="147" spans="1:19">
      <c r="A147" s="4">
        <v>5330</v>
      </c>
      <c r="B147" s="4" t="s">
        <v>78</v>
      </c>
      <c r="C147" s="8">
        <v>1022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  <c r="J147" s="10">
        <f t="shared" si="47"/>
        <v>11246</v>
      </c>
      <c r="K147" s="4">
        <f t="shared" si="46"/>
        <v>9.0876756179975107E-2</v>
      </c>
      <c r="L147" s="4">
        <f t="shared" si="48"/>
        <v>936.9393562155434</v>
      </c>
      <c r="M147" s="4">
        <f t="shared" si="49"/>
        <v>68.248443891161301</v>
      </c>
      <c r="N147" s="4">
        <f t="shared" si="50"/>
        <v>9.8146896674373121</v>
      </c>
      <c r="O147" s="4">
        <f t="shared" si="51"/>
        <v>0.18175351235995021</v>
      </c>
      <c r="P147" s="4">
        <f t="shared" si="52"/>
        <v>6.7248799573181577</v>
      </c>
      <c r="Q147" s="4">
        <f t="shared" si="53"/>
        <v>9.0876756179975107E-2</v>
      </c>
      <c r="R147" s="4">
        <f t="shared" si="54"/>
        <v>1022.0000000000001</v>
      </c>
      <c r="S147" s="6" t="str">
        <f t="shared" ref="S147" si="55">IF(C147=R147,"OK","No")</f>
        <v>OK</v>
      </c>
    </row>
    <row r="148" spans="1:19">
      <c r="K148" s="2" t="s">
        <v>79</v>
      </c>
      <c r="L148" s="4">
        <f t="shared" ref="L148:Q148" si="56">SUM(L82:L147)</f>
        <v>508055.87369600561</v>
      </c>
      <c r="M148" s="4">
        <f t="shared" si="56"/>
        <v>37007.755688234764</v>
      </c>
      <c r="N148" s="4">
        <f t="shared" si="56"/>
        <v>5322.0207913839577</v>
      </c>
      <c r="O148" s="4">
        <f t="shared" si="56"/>
        <v>98.555940581184416</v>
      </c>
      <c r="P148" s="4">
        <f t="shared" si="56"/>
        <v>3646.5698015038233</v>
      </c>
      <c r="Q148" s="4">
        <f t="shared" si="56"/>
        <v>49.277970290592208</v>
      </c>
    </row>
    <row r="149" spans="1:19">
      <c r="K149" s="2" t="s">
        <v>80</v>
      </c>
      <c r="L149" s="15">
        <v>1</v>
      </c>
      <c r="M149" s="15">
        <f>M148/$L$71</f>
        <v>8.402112560868874E-2</v>
      </c>
      <c r="N149" s="15">
        <f t="shared" ref="N149:Q149" si="57">N148/$L$71</f>
        <v>1.2082931512301436E-2</v>
      </c>
      <c r="O149" s="15">
        <f t="shared" si="57"/>
        <v>2.2375799096854514E-4</v>
      </c>
      <c r="P149" s="15">
        <f t="shared" si="57"/>
        <v>8.2790456658361697E-3</v>
      </c>
      <c r="Q149" s="15">
        <f t="shared" si="57"/>
        <v>1.1187899548427257E-4</v>
      </c>
    </row>
  </sheetData>
  <mergeCells count="4">
    <mergeCell ref="D1:I1"/>
    <mergeCell ref="L1:Q1"/>
    <mergeCell ref="D78:I78"/>
    <mergeCell ref="L78:Q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&amp; Collecting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Amy</cp:lastModifiedBy>
  <dcterms:created xsi:type="dcterms:W3CDTF">2015-08-21T18:50:08Z</dcterms:created>
  <dcterms:modified xsi:type="dcterms:W3CDTF">2016-05-03T13:06:59Z</dcterms:modified>
</cp:coreProperties>
</file>