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0545"/>
  </bookViews>
  <sheets>
    <sheet name="E2-1-1_Table 1" sheetId="1" r:id="rId1"/>
    <sheet name="E2-1-1_Table 2" sheetId="2" r:id="rId2"/>
    <sheet name="E2-1-2_Table 1" sheetId="3" r:id="rId3"/>
  </sheets>
  <calcPr calcId="125725" iterate="1"/>
</workbook>
</file>

<file path=xl/calcChain.xml><?xml version="1.0" encoding="utf-8"?>
<calcChain xmlns="http://schemas.openxmlformats.org/spreadsheetml/2006/main">
  <c r="F95" i="3"/>
  <c r="D94"/>
  <c r="E94" s="1"/>
  <c r="F93"/>
  <c r="F92"/>
  <c r="D91"/>
  <c r="E91" s="1"/>
  <c r="D88"/>
  <c r="E88" s="1"/>
  <c r="E87"/>
  <c r="D87"/>
  <c r="D86"/>
  <c r="E86" s="1"/>
  <c r="D85"/>
  <c r="E85" s="1"/>
  <c r="D84"/>
  <c r="E84" s="1"/>
  <c r="E80"/>
  <c r="D80"/>
  <c r="D79"/>
  <c r="E79" s="1"/>
  <c r="D78"/>
  <c r="E78" s="1"/>
  <c r="D77"/>
  <c r="E77" s="1"/>
  <c r="E76"/>
  <c r="D76"/>
  <c r="F67"/>
  <c r="N65"/>
  <c r="D95" s="1"/>
  <c r="E95" s="1"/>
  <c r="L65"/>
  <c r="K65" s="1"/>
  <c r="J65"/>
  <c r="H65"/>
  <c r="G65" s="1"/>
  <c r="F65"/>
  <c r="M64"/>
  <c r="K64"/>
  <c r="I64"/>
  <c r="G64"/>
  <c r="E64"/>
  <c r="D64"/>
  <c r="N63"/>
  <c r="D93" s="1"/>
  <c r="L63"/>
  <c r="K63" s="1"/>
  <c r="J63"/>
  <c r="I63" s="1"/>
  <c r="H63"/>
  <c r="G63" s="1"/>
  <c r="F63"/>
  <c r="N62"/>
  <c r="D92" s="1"/>
  <c r="M62"/>
  <c r="L62"/>
  <c r="K62"/>
  <c r="J62"/>
  <c r="I62"/>
  <c r="H62"/>
  <c r="G62"/>
  <c r="F62"/>
  <c r="M61"/>
  <c r="K61"/>
  <c r="I61"/>
  <c r="G61"/>
  <c r="D61"/>
  <c r="E61" s="1"/>
  <c r="M58"/>
  <c r="K58"/>
  <c r="I58"/>
  <c r="G58"/>
  <c r="D58"/>
  <c r="E58" s="1"/>
  <c r="M57"/>
  <c r="K57"/>
  <c r="I57"/>
  <c r="G57"/>
  <c r="D57"/>
  <c r="E57" s="1"/>
  <c r="M56"/>
  <c r="K56"/>
  <c r="I56"/>
  <c r="G56"/>
  <c r="E56"/>
  <c r="D56"/>
  <c r="M55"/>
  <c r="K55"/>
  <c r="I55"/>
  <c r="G55"/>
  <c r="D55"/>
  <c r="E55" s="1"/>
  <c r="M54"/>
  <c r="K54"/>
  <c r="I54"/>
  <c r="G54"/>
  <c r="D54"/>
  <c r="E54" s="1"/>
  <c r="D53"/>
  <c r="E53" s="1"/>
  <c r="M50"/>
  <c r="K50"/>
  <c r="I50"/>
  <c r="G50"/>
  <c r="E50"/>
  <c r="D50"/>
  <c r="M49"/>
  <c r="K49"/>
  <c r="I49"/>
  <c r="G49"/>
  <c r="D49"/>
  <c r="E49" s="1"/>
  <c r="M48"/>
  <c r="K48"/>
  <c r="I48"/>
  <c r="G48"/>
  <c r="D48"/>
  <c r="E48" s="1"/>
  <c r="M47"/>
  <c r="K47"/>
  <c r="I47"/>
  <c r="G47"/>
  <c r="D47"/>
  <c r="E47" s="1"/>
  <c r="M46"/>
  <c r="K46"/>
  <c r="I46"/>
  <c r="G46"/>
  <c r="E46"/>
  <c r="D46"/>
  <c r="E45"/>
  <c r="E67" s="1"/>
  <c r="D45"/>
  <c r="D67" s="1"/>
  <c r="N37"/>
  <c r="L37"/>
  <c r="J37"/>
  <c r="H37"/>
  <c r="F37"/>
  <c r="D37"/>
  <c r="N35"/>
  <c r="D65" s="1"/>
  <c r="L35"/>
  <c r="J35"/>
  <c r="I35" s="1"/>
  <c r="H35"/>
  <c r="F35"/>
  <c r="E35" s="1"/>
  <c r="D35"/>
  <c r="M34"/>
  <c r="K34"/>
  <c r="I34"/>
  <c r="G34"/>
  <c r="E34"/>
  <c r="N33"/>
  <c r="D63" s="1"/>
  <c r="E63" s="1"/>
  <c r="L33"/>
  <c r="J33"/>
  <c r="I33" s="1"/>
  <c r="H33"/>
  <c r="F33"/>
  <c r="D33"/>
  <c r="E33" s="1"/>
  <c r="N32"/>
  <c r="D62" s="1"/>
  <c r="E62" s="1"/>
  <c r="L32"/>
  <c r="J32"/>
  <c r="K32" s="1"/>
  <c r="H32"/>
  <c r="F32"/>
  <c r="G32" s="1"/>
  <c r="D32"/>
  <c r="M31"/>
  <c r="K31"/>
  <c r="I31"/>
  <c r="G31"/>
  <c r="E31"/>
  <c r="M28"/>
  <c r="K28"/>
  <c r="I28"/>
  <c r="G28"/>
  <c r="E28"/>
  <c r="M27"/>
  <c r="K27"/>
  <c r="I27"/>
  <c r="G27"/>
  <c r="E27"/>
  <c r="M26"/>
  <c r="K26"/>
  <c r="I26"/>
  <c r="G26"/>
  <c r="E26"/>
  <c r="M25"/>
  <c r="K25"/>
  <c r="I25"/>
  <c r="G25"/>
  <c r="E25"/>
  <c r="M24"/>
  <c r="K24"/>
  <c r="I24"/>
  <c r="G24"/>
  <c r="E24"/>
  <c r="M23"/>
  <c r="K23"/>
  <c r="I23"/>
  <c r="G23"/>
  <c r="E23"/>
  <c r="M20"/>
  <c r="K20"/>
  <c r="I20"/>
  <c r="G20"/>
  <c r="E20"/>
  <c r="M19"/>
  <c r="K19"/>
  <c r="I19"/>
  <c r="G19"/>
  <c r="E19"/>
  <c r="M18"/>
  <c r="K18"/>
  <c r="I18"/>
  <c r="G18"/>
  <c r="E18"/>
  <c r="M17"/>
  <c r="K17"/>
  <c r="I17"/>
  <c r="G17"/>
  <c r="E17"/>
  <c r="M16"/>
  <c r="K16"/>
  <c r="I16"/>
  <c r="G16"/>
  <c r="E16"/>
  <c r="M15"/>
  <c r="M37" s="1"/>
  <c r="K15"/>
  <c r="I15"/>
  <c r="I37" s="1"/>
  <c r="G15"/>
  <c r="E15"/>
  <c r="E37" s="1"/>
  <c r="N1"/>
  <c r="O43" i="2"/>
  <c r="N43"/>
  <c r="M43"/>
  <c r="L43"/>
  <c r="K43"/>
  <c r="J43"/>
  <c r="I43"/>
  <c r="H43"/>
  <c r="G43"/>
  <c r="F43"/>
  <c r="E43"/>
  <c r="D43"/>
  <c r="P41"/>
  <c r="F83" i="3" s="1"/>
  <c r="P40" i="2"/>
  <c r="P43" s="1"/>
  <c r="O37"/>
  <c r="N37"/>
  <c r="M37"/>
  <c r="L37"/>
  <c r="K37"/>
  <c r="J37"/>
  <c r="I37"/>
  <c r="H37"/>
  <c r="G37"/>
  <c r="F37"/>
  <c r="E37"/>
  <c r="D37"/>
  <c r="P35"/>
  <c r="N53" i="3" s="1"/>
  <c r="P34" i="2"/>
  <c r="N45" i="3" s="1"/>
  <c r="O31" i="2"/>
  <c r="N31"/>
  <c r="M31"/>
  <c r="L31"/>
  <c r="K31"/>
  <c r="J31"/>
  <c r="I31"/>
  <c r="H31"/>
  <c r="G31"/>
  <c r="F31"/>
  <c r="E31"/>
  <c r="D31"/>
  <c r="P29"/>
  <c r="L53" i="3" s="1"/>
  <c r="P28" i="2"/>
  <c r="P31" s="1"/>
  <c r="O25"/>
  <c r="N25"/>
  <c r="M25"/>
  <c r="L25"/>
  <c r="K25"/>
  <c r="J25"/>
  <c r="I25"/>
  <c r="H25"/>
  <c r="G25"/>
  <c r="F25"/>
  <c r="E25"/>
  <c r="D25"/>
  <c r="P23"/>
  <c r="J53" i="3" s="1"/>
  <c r="P22" i="2"/>
  <c r="J45" i="3" s="1"/>
  <c r="O19" i="2"/>
  <c r="N19"/>
  <c r="M19"/>
  <c r="L19"/>
  <c r="K19"/>
  <c r="J19"/>
  <c r="I19"/>
  <c r="H19"/>
  <c r="G19"/>
  <c r="F19"/>
  <c r="E19"/>
  <c r="D19"/>
  <c r="P17"/>
  <c r="H53" i="3" s="1"/>
  <c r="P16" i="2"/>
  <c r="P19" s="1"/>
  <c r="P1"/>
  <c r="G15" i="1"/>
  <c r="F15"/>
  <c r="E15"/>
  <c r="D15"/>
  <c r="G14"/>
  <c r="G17" s="1"/>
  <c r="F14"/>
  <c r="F17" s="1"/>
  <c r="E14"/>
  <c r="E17" s="1"/>
  <c r="D14"/>
  <c r="D17" s="1"/>
  <c r="G33" i="3" l="1"/>
  <c r="K33"/>
  <c r="M33"/>
  <c r="G35"/>
  <c r="K35"/>
  <c r="M35"/>
  <c r="M63"/>
  <c r="I65"/>
  <c r="G53"/>
  <c r="H15" i="1"/>
  <c r="I53" i="3"/>
  <c r="I15" i="1"/>
  <c r="K53" i="3"/>
  <c r="J15" i="1"/>
  <c r="D83" i="3"/>
  <c r="M53"/>
  <c r="K15" i="1"/>
  <c r="E83" i="3"/>
  <c r="L15" i="1"/>
  <c r="E65" i="3"/>
  <c r="E92"/>
  <c r="J67"/>
  <c r="I14" i="1"/>
  <c r="D75" i="3"/>
  <c r="D97" s="1"/>
  <c r="N67"/>
  <c r="K14" i="1"/>
  <c r="K17" s="1"/>
  <c r="E93" i="3"/>
  <c r="P25" i="2"/>
  <c r="P37"/>
  <c r="E32" i="3"/>
  <c r="I32"/>
  <c r="M32"/>
  <c r="G37"/>
  <c r="K37"/>
  <c r="H45"/>
  <c r="L45"/>
  <c r="M65"/>
  <c r="F75"/>
  <c r="I17" i="1" l="1"/>
  <c r="G45" i="3"/>
  <c r="H14" i="1"/>
  <c r="H17" s="1"/>
  <c r="H67" i="3"/>
  <c r="F97"/>
  <c r="E75"/>
  <c r="L14" i="1"/>
  <c r="L17" s="1"/>
  <c r="K45" i="3"/>
  <c r="J14" i="1"/>
  <c r="J17" s="1"/>
  <c r="L67" i="3"/>
  <c r="I45"/>
  <c r="M45"/>
  <c r="I67" l="1"/>
  <c r="M67"/>
  <c r="K67"/>
  <c r="E97"/>
  <c r="G67"/>
</calcChain>
</file>

<file path=xl/sharedStrings.xml><?xml version="1.0" encoding="utf-8"?>
<sst xmlns="http://schemas.openxmlformats.org/spreadsheetml/2006/main" count="241" uniqueCount="78">
  <si>
    <t>Numbers may not add due to rounding.</t>
  </si>
  <si>
    <t>Filed: 2016-05-27</t>
  </si>
  <si>
    <t>EB-2016-0152</t>
  </si>
  <si>
    <t>Exhibit E2</t>
  </si>
  <si>
    <t>Tab 1</t>
  </si>
  <si>
    <t>Schedule 1</t>
  </si>
  <si>
    <t>Table 1</t>
  </si>
  <si>
    <t>Production Forecast Trend - Nuclear (TWh)</t>
  </si>
  <si>
    <t>Line</t>
  </si>
  <si>
    <t>No.</t>
  </si>
  <si>
    <t>Prescribed Facility</t>
  </si>
  <si>
    <t>Actual</t>
  </si>
  <si>
    <t>Budget</t>
  </si>
  <si>
    <t>Plan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</si>
  <si>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</si>
  <si>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</si>
  <si>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</si>
  <si>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</si>
  <si>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</si>
  <si>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</si>
  <si>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</si>
  <si>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</si>
  <si>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</si>
  <si>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Darlington NGS</t>
  </si>
  <si>
    <t>Pickering NGS</t>
  </si>
  <si>
    <t>Total</t>
  </si>
  <si>
    <t>Table 2</t>
  </si>
  <si>
    <t>Monthly Production - Nuclear (TWh)</t>
  </si>
  <si>
    <t>Test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</si>
  <si>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</si>
  <si>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</si>
  <si>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</si>
  <si>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</si>
  <si>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</si>
  <si>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</si>
  <si>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</si>
  <si>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</si>
  <si>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</si>
  <si>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</si>
  <si>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</si>
  <si>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</si>
  <si>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(j)</t>
  </si>
  <si>
    <t>(k)</t>
  </si>
  <si>
    <t>(l)</t>
  </si>
  <si>
    <t>(m)</t>
  </si>
  <si>
    <t>2017 Plan:</t>
  </si>
  <si>
    <t>2018 Plan:</t>
  </si>
  <si>
    <t>2019 Plan:</t>
  </si>
  <si>
    <t>2020 Plan:</t>
  </si>
  <si>
    <t>2021 Plan:</t>
  </si>
  <si>
    <t>Schedule 2</t>
  </si>
  <si>
    <t>Comparison of Production Forecast - Nuclear</t>
  </si>
  <si>
    <t>(c)-(a)</t>
  </si>
  <si>
    <t>(g)-(c)</t>
  </si>
  <si>
    <t>(g)-(e)</t>
  </si>
  <si>
    <t>(k)-(g)</t>
  </si>
  <si>
    <t>(k)-(i)</t>
  </si>
  <si>
    <t>Business Unit</t>
  </si>
  <si>
    <t>Change</t>
  </si>
  <si>
    <r>
      <t>OEB Approved</t>
    </r>
    <r>
      <rPr>
        <b/>
        <vertAlign val="superscript"/>
        <sz val="12"/>
        <rFont val="Arial"/>
        <family val="2"/>
      </rPr>
      <t>1</t>
    </r>
  </si>
  <si>
    <r>
      <t>OEB Approved</t>
    </r>
    <r>
      <rPr>
        <b/>
        <vertAlign val="superscript"/>
        <sz val="12"/>
        <rFont val="Arial"/>
        <family val="2"/>
      </rPr>
      <t>2</t>
    </r>
  </si>
  <si>
    <t xml:space="preserve">  TWh</t>
  </si>
  <si>
    <t xml:space="preserve">  Unit Capability Factor (%)</t>
  </si>
  <si>
    <t xml:space="preserve">  PO Days</t>
  </si>
  <si>
    <t xml:space="preserve">  FEPO Days</t>
  </si>
  <si>
    <t xml:space="preserve">  FLR (%)</t>
  </si>
  <si>
    <t xml:space="preserve">  FLR Days Equivalent</t>
  </si>
  <si>
    <t xml:space="preserve"> </t>
  </si>
  <si>
    <t>Totals</t>
  </si>
  <si>
    <t>Total TWh</t>
  </si>
  <si>
    <t>(e)-(c)</t>
  </si>
  <si>
    <t>(i)-(g)</t>
  </si>
  <si>
    <r>
      <t xml:space="preserve">  PO Days</t>
    </r>
    <r>
      <rPr>
        <b/>
        <vertAlign val="superscript"/>
        <sz val="12"/>
        <color indexed="8"/>
        <rFont val="Arial"/>
        <family val="2"/>
      </rPr>
      <t>3</t>
    </r>
  </si>
  <si>
    <t xml:space="preserve">  Total TWh</t>
  </si>
  <si>
    <t>Notes:</t>
  </si>
  <si>
    <t>OEB Approved nuclear production in 2014 is 49.0 TWh per EB-2013-0321 Decision with Reasons p. 39.</t>
  </si>
  <si>
    <t>OEB Approved nuclear production in 2015 is 46.6 TWh per EB-2013-0321 Decision with Reasons p. 39.</t>
  </si>
  <si>
    <t>PO days excludes planned outage days for Darlington units out of service during Darlington refurbishment.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</si>
</sst>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_);\(#,##0.0\)"/>
  </numFmts>
  <fonts count="15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vertAlign val="superscript"/>
      <sz val="12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/>
    </xf>
    <xf numFmtId="164" fontId="2" fillId="0" borderId="12" xfId="1" applyNumberFormat="1" applyFont="1" applyFill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3" xfId="1" applyNumberFormat="1" applyFont="1" applyFill="1" applyBorder="1" applyAlignment="1">
      <alignment horizontal="right" vertical="center"/>
    </xf>
    <xf numFmtId="164" fontId="2" fillId="0" borderId="14" xfId="1" applyNumberFormat="1" applyFont="1" applyFill="1" applyBorder="1" applyAlignment="1">
      <alignment horizontal="right" vertical="center"/>
    </xf>
    <xf numFmtId="164" fontId="2" fillId="0" borderId="15" xfId="1" applyNumberFormat="1" applyFont="1" applyFill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5" fontId="4" fillId="2" borderId="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10" fillId="0" borderId="13" xfId="2" applyNumberFormat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4" fontId="10" fillId="0" borderId="12" xfId="0" applyNumberFormat="1" applyFont="1" applyFill="1" applyBorder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vertical="center"/>
    </xf>
    <xf numFmtId="164" fontId="10" fillId="0" borderId="8" xfId="0" applyNumberFormat="1" applyFont="1" applyFill="1" applyBorder="1" applyAlignment="1">
      <alignment vertical="center"/>
    </xf>
    <xf numFmtId="164" fontId="2" fillId="0" borderId="34" xfId="0" applyNumberFormat="1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horizontal="right" vertical="center"/>
    </xf>
    <xf numFmtId="164" fontId="10" fillId="0" borderId="17" xfId="0" applyNumberFormat="1" applyFont="1" applyFill="1" applyBorder="1" applyAlignment="1">
      <alignment vertical="center"/>
    </xf>
    <xf numFmtId="164" fontId="2" fillId="0" borderId="18" xfId="0" applyNumberFormat="1" applyFont="1" applyFill="1" applyBorder="1" applyAlignment="1">
      <alignment vertical="center"/>
    </xf>
    <xf numFmtId="164" fontId="2" fillId="0" borderId="35" xfId="0" applyNumberFormat="1" applyFont="1" applyFill="1" applyBorder="1" applyAlignment="1">
      <alignment horizontal="right" vertical="center"/>
    </xf>
    <xf numFmtId="164" fontId="2" fillId="0" borderId="35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>
      <alignment vertical="center"/>
    </xf>
    <xf numFmtId="164" fontId="10" fillId="0" borderId="18" xfId="0" applyNumberFormat="1" applyFont="1" applyFill="1" applyBorder="1" applyAlignment="1">
      <alignment vertical="center"/>
    </xf>
    <xf numFmtId="164" fontId="10" fillId="0" borderId="34" xfId="0" applyNumberFormat="1" applyFont="1" applyFill="1" applyBorder="1" applyAlignment="1">
      <alignment vertical="center"/>
    </xf>
    <xf numFmtId="164" fontId="10" fillId="0" borderId="13" xfId="0" applyNumberFormat="1" applyFont="1" applyFill="1" applyBorder="1" applyAlignment="1">
      <alignment vertical="center"/>
    </xf>
    <xf numFmtId="164" fontId="2" fillId="0" borderId="18" xfId="0" applyNumberFormat="1" applyFont="1" applyFill="1" applyBorder="1" applyAlignment="1">
      <alignment horizontal="right" vertical="center"/>
    </xf>
    <xf numFmtId="164" fontId="14" fillId="0" borderId="13" xfId="0" applyNumberFormat="1" applyFont="1" applyFill="1" applyBorder="1" applyAlignment="1">
      <alignment vertical="center"/>
    </xf>
    <xf numFmtId="164" fontId="14" fillId="0" borderId="34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164" fontId="2" fillId="0" borderId="3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2" fillId="0" borderId="12" xfId="2" applyNumberFormat="1" applyFont="1" applyFill="1" applyBorder="1" applyAlignment="1">
      <alignment horizontal="right" vertical="center"/>
    </xf>
    <xf numFmtId="164" fontId="2" fillId="0" borderId="17" xfId="2" applyNumberFormat="1" applyFont="1" applyFill="1" applyBorder="1" applyAlignment="1">
      <alignment horizontal="right" vertical="center"/>
    </xf>
    <xf numFmtId="164" fontId="2" fillId="0" borderId="32" xfId="2" applyNumberFormat="1" applyFont="1" applyFill="1" applyBorder="1" applyAlignment="1">
      <alignment horizontal="right" vertical="center"/>
    </xf>
    <xf numFmtId="164" fontId="2" fillId="0" borderId="18" xfId="2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64" fontId="2" fillId="0" borderId="5" xfId="2" applyNumberFormat="1" applyFont="1" applyFill="1" applyBorder="1" applyAlignment="1">
      <alignment horizontal="right" vertical="center"/>
    </xf>
    <xf numFmtId="164" fontId="2" fillId="0" borderId="6" xfId="2" applyNumberFormat="1" applyFont="1" applyFill="1" applyBorder="1" applyAlignment="1">
      <alignment horizontal="right" vertical="center"/>
    </xf>
    <xf numFmtId="0" fontId="2" fillId="0" borderId="31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164" fontId="2" fillId="0" borderId="8" xfId="2" applyNumberFormat="1" applyFont="1" applyFill="1" applyBorder="1" applyAlignment="1">
      <alignment horizontal="right" vertical="center"/>
    </xf>
    <xf numFmtId="164" fontId="2" fillId="0" borderId="33" xfId="2" applyNumberFormat="1" applyFont="1" applyFill="1" applyBorder="1" applyAlignment="1">
      <alignment horizontal="right" vertical="center"/>
    </xf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2" fillId="0" borderId="12" xfId="3" applyNumberFormat="1" applyFont="1" applyFill="1" applyBorder="1" applyAlignment="1">
      <alignment vertical="center"/>
    </xf>
    <xf numFmtId="164" fontId="2" fillId="0" borderId="13" xfId="3" applyNumberFormat="1" applyFont="1" applyFill="1" applyBorder="1" applyAlignment="1">
      <alignment vertical="center"/>
    </xf>
    <xf numFmtId="164" fontId="2" fillId="0" borderId="12" xfId="4" applyNumberFormat="1" applyFont="1" applyFill="1" applyBorder="1" applyAlignment="1">
      <alignment vertical="center"/>
    </xf>
    <xf numFmtId="164" fontId="2" fillId="0" borderId="13" xfId="4" applyNumberFormat="1" applyFont="1" applyFill="1" applyBorder="1" applyAlignment="1">
      <alignment vertical="center"/>
    </xf>
    <xf numFmtId="164" fontId="10" fillId="0" borderId="12" xfId="4" applyNumberFormat="1" applyFont="1" applyFill="1" applyBorder="1" applyAlignment="1">
      <alignment vertical="center"/>
    </xf>
    <xf numFmtId="164" fontId="10" fillId="0" borderId="13" xfId="4" applyNumberFormat="1" applyFont="1" applyFill="1" applyBorder="1" applyAlignment="1">
      <alignment vertical="center"/>
    </xf>
    <xf numFmtId="0" fontId="12" fillId="0" borderId="30" xfId="0" applyFont="1" applyFill="1" applyBorder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</cellXfs>
  <cellStyles count="6">
    <cellStyle name="Comma" xfId="1" builtinId="3"/>
    <cellStyle name="Comma 13" xfId="3"/>
    <cellStyle name="Comma 2" xfId="2"/>
    <cellStyle name="Normal" xfId="0" builtinId="0"/>
    <cellStyle name="Normal 2" xfId="4"/>
    <cellStyle name="Normal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5"/>
  <sheetViews>
    <sheetView showGridLines="0" tabSelected="1" zoomScale="75" workbookViewId="0">
      <selection activeCell="D38" sqref="D38"/>
    </sheetView>
  </sheetViews>
  <sheetFormatPr defaultRowHeight="12.75"/>
  <cols>
    <col min="1" max="1" width="2.5703125" customWidth="1"/>
    <col min="2" max="2" width="6.28515625" customWidth="1"/>
    <col min="3" max="3" width="36" customWidth="1"/>
    <col min="4" max="12" width="12.7109375" customWidth="1"/>
    <col min="13" max="13" width="2.7109375" customWidth="1"/>
  </cols>
  <sheetData>
    <row r="1" spans="1:19" s="3" customFormat="1" ht="17.25" customHeight="1">
      <c r="A1" s="1"/>
      <c r="B1" s="2" t="s">
        <v>0</v>
      </c>
      <c r="C1" s="1"/>
      <c r="D1" s="1"/>
      <c r="E1" s="1"/>
      <c r="F1" s="1"/>
      <c r="G1" s="1"/>
      <c r="H1" s="1"/>
      <c r="J1" s="1"/>
      <c r="K1" s="116"/>
      <c r="L1" s="117" t="s">
        <v>1</v>
      </c>
      <c r="M1" s="116"/>
      <c r="N1" s="116"/>
      <c r="O1" s="1"/>
      <c r="P1" s="1"/>
      <c r="Q1" s="1"/>
      <c r="R1" s="1"/>
      <c r="S1" s="1"/>
    </row>
    <row r="2" spans="1:19" s="3" customFormat="1" ht="17.25" customHeight="1">
      <c r="A2" s="1"/>
      <c r="B2" s="2"/>
      <c r="C2" s="1"/>
      <c r="D2" s="1"/>
      <c r="E2" s="1"/>
      <c r="F2" s="1"/>
      <c r="G2" s="1"/>
      <c r="H2" s="1"/>
      <c r="J2" s="1"/>
      <c r="K2" s="1"/>
      <c r="L2" s="4" t="s">
        <v>2</v>
      </c>
      <c r="M2" s="1"/>
      <c r="N2" s="1"/>
      <c r="O2" s="1"/>
      <c r="P2" s="1"/>
      <c r="Q2" s="1"/>
      <c r="R2" s="1"/>
      <c r="S2" s="1"/>
    </row>
    <row r="3" spans="1:19" s="3" customFormat="1" ht="17.25" customHeight="1">
      <c r="A3" s="1"/>
      <c r="B3" s="5"/>
      <c r="C3" s="1"/>
      <c r="D3" s="1"/>
      <c r="E3" s="1"/>
      <c r="F3" s="1"/>
      <c r="G3" s="1"/>
      <c r="H3" s="1"/>
      <c r="J3" s="1"/>
      <c r="K3" s="1"/>
      <c r="L3" s="4" t="s">
        <v>3</v>
      </c>
      <c r="M3" s="1"/>
      <c r="N3" s="1"/>
      <c r="O3" s="1"/>
      <c r="P3" s="1"/>
      <c r="Q3" s="1"/>
      <c r="R3" s="1"/>
      <c r="S3" s="1"/>
    </row>
    <row r="4" spans="1:19" s="3" customFormat="1" ht="17.25" customHeight="1">
      <c r="A4" s="1"/>
      <c r="B4" s="1"/>
      <c r="C4" s="1"/>
      <c r="D4" s="1"/>
      <c r="E4" s="1"/>
      <c r="F4" s="1"/>
      <c r="G4" s="1"/>
      <c r="H4" s="1"/>
      <c r="J4" s="1"/>
      <c r="K4" s="1"/>
      <c r="L4" s="4" t="s">
        <v>4</v>
      </c>
      <c r="M4" s="1"/>
      <c r="N4" s="1"/>
      <c r="O4" s="1"/>
      <c r="P4" s="1"/>
      <c r="Q4" s="1"/>
      <c r="R4" s="1"/>
      <c r="S4" s="1"/>
    </row>
    <row r="5" spans="1:19" s="3" customFormat="1" ht="17.25" customHeight="1">
      <c r="A5" s="1"/>
      <c r="B5" s="1"/>
      <c r="C5" s="1"/>
      <c r="D5" s="1"/>
      <c r="E5" s="1"/>
      <c r="F5" s="1"/>
      <c r="G5" s="1"/>
      <c r="H5" s="1"/>
      <c r="J5" s="1"/>
      <c r="K5" s="1"/>
      <c r="L5" s="4" t="s">
        <v>5</v>
      </c>
      <c r="M5" s="1"/>
      <c r="N5" s="1"/>
      <c r="O5" s="1"/>
      <c r="P5" s="1"/>
      <c r="Q5" s="1"/>
      <c r="R5" s="1"/>
      <c r="S5" s="1"/>
    </row>
    <row r="6" spans="1:19" s="3" customFormat="1" ht="17.25" customHeight="1">
      <c r="A6" s="1"/>
      <c r="B6" s="6"/>
      <c r="C6" s="7"/>
      <c r="D6" s="7"/>
      <c r="E6" s="7"/>
      <c r="F6" s="7"/>
      <c r="G6" s="1"/>
      <c r="H6" s="1"/>
      <c r="J6" s="1"/>
      <c r="K6" s="1"/>
      <c r="L6" s="4" t="s">
        <v>6</v>
      </c>
      <c r="M6" s="1"/>
      <c r="N6" s="1"/>
      <c r="O6" s="1"/>
      <c r="P6" s="1"/>
      <c r="Q6" s="1"/>
      <c r="R6" s="1"/>
      <c r="S6" s="1"/>
    </row>
    <row r="7" spans="1:19" s="3" customFormat="1" ht="17.25" customHeight="1">
      <c r="A7" s="1"/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1"/>
      <c r="N7" s="1"/>
      <c r="O7" s="1"/>
      <c r="P7" s="1"/>
      <c r="Q7" s="1"/>
      <c r="R7" s="1"/>
      <c r="S7" s="1"/>
    </row>
    <row r="8" spans="1:19" s="3" customFormat="1" ht="17.25" customHeight="1">
      <c r="A8" s="1"/>
      <c r="B8" s="9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1"/>
      <c r="N8" s="1"/>
      <c r="O8" s="1"/>
      <c r="P8" s="1"/>
      <c r="Q8" s="1"/>
      <c r="R8" s="1"/>
      <c r="S8" s="1"/>
    </row>
    <row r="9" spans="1:19" s="3" customFormat="1" ht="17.25" customHeight="1" thickBot="1">
      <c r="A9" s="1"/>
      <c r="B9" s="6"/>
      <c r="C9" s="7"/>
      <c r="D9" s="7"/>
      <c r="E9" s="7"/>
      <c r="F9" s="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3" customFormat="1" ht="17.100000000000001" customHeight="1">
      <c r="A10" s="10"/>
      <c r="B10" s="11" t="s">
        <v>8</v>
      </c>
      <c r="C10" s="12"/>
      <c r="D10" s="12">
        <v>2013</v>
      </c>
      <c r="E10" s="12">
        <v>2014</v>
      </c>
      <c r="F10" s="12">
        <v>2015</v>
      </c>
      <c r="G10" s="12">
        <v>2016</v>
      </c>
      <c r="H10" s="12">
        <v>2017</v>
      </c>
      <c r="I10" s="12">
        <v>2018</v>
      </c>
      <c r="J10" s="12">
        <v>2019</v>
      </c>
      <c r="K10" s="12">
        <v>2020</v>
      </c>
      <c r="L10" s="13">
        <v>2021</v>
      </c>
      <c r="N10" s="1"/>
      <c r="O10" s="1"/>
      <c r="P10" s="1"/>
      <c r="Q10" s="1"/>
      <c r="R10" s="1"/>
      <c r="S10" s="1"/>
    </row>
    <row r="11" spans="1:19" s="3" customFormat="1" ht="17.100000000000001" customHeight="1" thickBot="1">
      <c r="A11" s="10"/>
      <c r="B11" s="14" t="s">
        <v>9</v>
      </c>
      <c r="C11" s="15" t="s">
        <v>10</v>
      </c>
      <c r="D11" s="15" t="s">
        <v>11</v>
      </c>
      <c r="E11" s="15" t="s">
        <v>11</v>
      </c>
      <c r="F11" s="15" t="s">
        <v>11</v>
      </c>
      <c r="G11" s="15" t="s">
        <v>12</v>
      </c>
      <c r="H11" s="15" t="s">
        <v>13</v>
      </c>
      <c r="I11" s="15" t="s">
        <v>13</v>
      </c>
      <c r="J11" s="15" t="s">
        <v>13</v>
      </c>
      <c r="K11" s="15" t="s">
        <v>13</v>
      </c>
      <c r="L11" s="16" t="s">
        <v>13</v>
      </c>
      <c r="N11" s="1"/>
      <c r="O11" s="1"/>
      <c r="P11" s="1"/>
      <c r="Q11" s="1"/>
      <c r="R11" s="1"/>
      <c r="S11" s="1"/>
    </row>
    <row r="12" spans="1:19" s="3" customFormat="1" ht="17.100000000000001" customHeight="1">
      <c r="A12" s="17"/>
      <c r="B12" s="18"/>
      <c r="C12" s="19"/>
      <c r="D12" s="20" t="s">
        <v>14</v>
      </c>
      <c r="E12" s="20" t="s">
        <v>15</v>
      </c>
      <c r="F12" s="20" t="s">
        <v>16</v>
      </c>
      <c r="G12" s="20" t="s">
        <v>17</v>
      </c>
      <c r="H12" s="21" t="s">
        <v>18</v>
      </c>
      <c r="I12" s="21" t="s">
        <v>19</v>
      </c>
      <c r="J12" s="21" t="s">
        <v>20</v>
      </c>
      <c r="K12" s="21" t="s">
        <v>21</v>
      </c>
      <c r="L12" s="22" t="s">
        <v>22</v>
      </c>
      <c r="N12" s="1"/>
      <c r="O12" s="1"/>
      <c r="P12" s="1"/>
      <c r="Q12" s="1"/>
      <c r="R12" s="1"/>
      <c r="S12" s="1"/>
    </row>
    <row r="13" spans="1:19" s="3" customFormat="1" ht="17.100000000000001" customHeight="1">
      <c r="A13" s="1"/>
      <c r="B13" s="23"/>
      <c r="C13" s="24"/>
      <c r="D13" s="24"/>
      <c r="E13" s="24"/>
      <c r="F13" s="25"/>
      <c r="G13" s="26"/>
      <c r="H13" s="25"/>
      <c r="I13" s="25"/>
      <c r="J13" s="25"/>
      <c r="K13" s="25"/>
      <c r="L13" s="27"/>
      <c r="N13" s="1"/>
      <c r="O13" s="1"/>
      <c r="P13" s="1"/>
      <c r="Q13" s="1"/>
      <c r="R13" s="1"/>
      <c r="S13" s="1"/>
    </row>
    <row r="14" spans="1:19" s="3" customFormat="1" ht="16.5" customHeight="1">
      <c r="A14" s="1"/>
      <c r="B14" s="23">
        <v>1</v>
      </c>
      <c r="C14" s="24" t="s">
        <v>23</v>
      </c>
      <c r="D14" s="28">
        <f>'E2-1-2_Table 1'!F15</f>
        <v>25.050728961000001</v>
      </c>
      <c r="E14" s="28">
        <f>'E2-1-2_Table 1'!J15</f>
        <v>27.959980121979999</v>
      </c>
      <c r="F14" s="28">
        <f>'E2-1-2_Table 1'!N15</f>
        <v>23.292623671699999</v>
      </c>
      <c r="G14" s="28">
        <f>'E2-1-2_Table 1'!F45</f>
        <v>26.024608998269244</v>
      </c>
      <c r="H14" s="28">
        <f>'E2-1-2_Table 1'!H45</f>
        <v>19.03481</v>
      </c>
      <c r="I14" s="29">
        <f>'E2-1-2_Table 1'!J45</f>
        <v>19.274610000000003</v>
      </c>
      <c r="J14" s="30">
        <f>'E2-1-2_Table 1'!L45</f>
        <v>19.669920000000001</v>
      </c>
      <c r="K14" s="30">
        <f>'E2-1-2_Table 1'!N45</f>
        <v>17.720780000000001</v>
      </c>
      <c r="L14" s="31">
        <f>'E2-1-2_Table 1'!F75</f>
        <v>16.571159999999999</v>
      </c>
      <c r="N14" s="1"/>
      <c r="O14" s="1"/>
      <c r="P14" s="1"/>
      <c r="Q14" s="1"/>
      <c r="R14" s="1"/>
      <c r="S14" s="1"/>
    </row>
    <row r="15" spans="1:19" s="3" customFormat="1" ht="16.5" customHeight="1">
      <c r="A15" s="1"/>
      <c r="B15" s="23">
        <v>2</v>
      </c>
      <c r="C15" s="24" t="s">
        <v>24</v>
      </c>
      <c r="D15" s="32">
        <f>'E2-1-2_Table 1'!F23</f>
        <v>19.642010764999998</v>
      </c>
      <c r="E15" s="32">
        <f>'E2-1-2_Table 1'!J23</f>
        <v>20.094890071890003</v>
      </c>
      <c r="F15" s="32">
        <f>'E2-1-2_Table 1'!N23</f>
        <v>21.231385363009995</v>
      </c>
      <c r="G15" s="32">
        <f>'E2-1-2_Table 1'!F53</f>
        <v>20.784370626966854</v>
      </c>
      <c r="H15" s="32">
        <f>'E2-1-2_Table 1'!H53</f>
        <v>19.06353</v>
      </c>
      <c r="I15" s="29">
        <f>'E2-1-2_Table 1'!J53</f>
        <v>19.196090000000002</v>
      </c>
      <c r="J15" s="30">
        <f>'E2-1-2_Table 1'!L53</f>
        <v>19.356219999999997</v>
      </c>
      <c r="K15" s="30">
        <f>'E2-1-2_Table 1'!N53</f>
        <v>19.634550000000001</v>
      </c>
      <c r="L15" s="33">
        <f>'E2-1-2_Table 1'!F83</f>
        <v>18.812399999999997</v>
      </c>
      <c r="N15" s="1"/>
      <c r="O15" s="1"/>
      <c r="P15" s="1"/>
      <c r="Q15" s="1"/>
      <c r="R15" s="1"/>
      <c r="S15" s="1"/>
    </row>
    <row r="16" spans="1:19" s="3" customFormat="1" ht="16.5" customHeight="1" thickBot="1">
      <c r="A16" s="1"/>
      <c r="B16" s="34"/>
      <c r="C16" s="35"/>
      <c r="D16" s="36"/>
      <c r="E16" s="36"/>
      <c r="F16" s="36"/>
      <c r="G16" s="36"/>
      <c r="H16" s="36"/>
      <c r="I16" s="37"/>
      <c r="J16" s="37"/>
      <c r="K16" s="37"/>
      <c r="L16" s="38"/>
      <c r="N16" s="1"/>
      <c r="O16" s="1"/>
      <c r="P16" s="1"/>
      <c r="Q16" s="1"/>
      <c r="R16" s="1"/>
      <c r="S16" s="1"/>
    </row>
    <row r="17" spans="1:19" s="3" customFormat="1" ht="24" customHeight="1" thickBot="1">
      <c r="A17" s="1"/>
      <c r="B17" s="39">
        <v>3</v>
      </c>
      <c r="C17" s="40" t="s">
        <v>25</v>
      </c>
      <c r="D17" s="41">
        <f t="shared" ref="D17:K17" si="0">SUM(D14:D15)</f>
        <v>44.692739725999999</v>
      </c>
      <c r="E17" s="41">
        <f t="shared" si="0"/>
        <v>48.054870193870002</v>
      </c>
      <c r="F17" s="41">
        <f t="shared" si="0"/>
        <v>44.524009034709991</v>
      </c>
      <c r="G17" s="41">
        <f t="shared" si="0"/>
        <v>46.808979625236098</v>
      </c>
      <c r="H17" s="41">
        <f t="shared" si="0"/>
        <v>38.09834</v>
      </c>
      <c r="I17" s="41">
        <f t="shared" si="0"/>
        <v>38.470700000000008</v>
      </c>
      <c r="J17" s="41">
        <f t="shared" si="0"/>
        <v>39.026139999999998</v>
      </c>
      <c r="K17" s="42">
        <f t="shared" si="0"/>
        <v>37.355330000000002</v>
      </c>
      <c r="L17" s="43">
        <f>SUM(L14:L15)</f>
        <v>35.383559999999996</v>
      </c>
      <c r="N17" s="1"/>
      <c r="O17" s="1"/>
      <c r="P17" s="1"/>
      <c r="Q17" s="1"/>
      <c r="R17" s="1"/>
      <c r="S17" s="1"/>
    </row>
    <row r="18" spans="1:19" s="3" customFormat="1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3" customFormat="1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3" customFormat="1" ht="15">
      <c r="A20" s="1"/>
      <c r="B20" s="1"/>
      <c r="C20" s="1"/>
      <c r="D20" s="1"/>
      <c r="E20" s="1"/>
      <c r="F20" s="1"/>
      <c r="G20" s="1"/>
      <c r="H20" s="44"/>
      <c r="I20" s="44"/>
      <c r="J20" s="44"/>
      <c r="K20" s="44"/>
      <c r="L20" s="44"/>
      <c r="M20" s="1"/>
      <c r="N20" s="1"/>
      <c r="O20" s="1"/>
      <c r="P20" s="1"/>
      <c r="Q20" s="1"/>
      <c r="R20" s="1"/>
      <c r="S20" s="1"/>
    </row>
    <row r="21" spans="1:19" s="3" customFormat="1" ht="15">
      <c r="A21" s="1"/>
      <c r="B21" s="1"/>
      <c r="C21" s="1"/>
      <c r="D21" s="1"/>
      <c r="E21" s="1"/>
      <c r="F21" s="1"/>
      <c r="G21" s="1"/>
      <c r="H21" s="44"/>
      <c r="I21" s="44"/>
      <c r="J21" s="44"/>
      <c r="K21" s="44"/>
      <c r="L21" s="44"/>
      <c r="M21" s="1"/>
      <c r="N21" s="1"/>
      <c r="O21" s="1"/>
      <c r="P21" s="1"/>
      <c r="Q21" s="1"/>
      <c r="R21" s="1"/>
      <c r="S21" s="1"/>
    </row>
    <row r="22" spans="1:19" s="3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3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3" customFormat="1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3" customFormat="1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3" customFormat="1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3" customFormat="1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s="3" customFormat="1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3" customFormat="1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3" customFormat="1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s="3" customForma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s="3" customFormat="1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s="3" customFormat="1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s="3" customFormat="1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s="3" customFormat="1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s="3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s="3" customFormat="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s="3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3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3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s="3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3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3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 ht="1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1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 ht="1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1:19" ht="1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ht="1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ht="1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ht="1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ht="1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pans="1:19" ht="1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ht="1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ht="1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</sheetData>
  <mergeCells count="2">
    <mergeCell ref="B7:L7"/>
    <mergeCell ref="B8:L8"/>
  </mergeCells>
  <printOptions horizontalCentered="1" verticalCentered="1"/>
  <pageMargins left="0.5" right="0.5" top="1" bottom="0.25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5"/>
  <sheetViews>
    <sheetView showGridLines="0" zoomScale="75" workbookViewId="0">
      <selection activeCell="B2" sqref="B2"/>
    </sheetView>
  </sheetViews>
  <sheetFormatPr defaultRowHeight="12.75"/>
  <cols>
    <col min="1" max="1" width="2.7109375" customWidth="1"/>
    <col min="2" max="2" width="6.28515625" style="78" customWidth="1"/>
    <col min="3" max="3" width="24.28515625" style="79" customWidth="1"/>
    <col min="4" max="15" width="9.28515625" customWidth="1"/>
    <col min="16" max="16" width="12.140625" customWidth="1"/>
    <col min="17" max="17" width="2.7109375" customWidth="1"/>
  </cols>
  <sheetData>
    <row r="1" spans="1:17" s="3" customFormat="1" ht="17.25" customHeight="1">
      <c r="A1" s="46"/>
      <c r="B1" s="2" t="s">
        <v>0</v>
      </c>
      <c r="C1" s="47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4" t="str">
        <f>'E2-1-1_Table 1'!$L$1</f>
        <v>Filed: 2016-05-27</v>
      </c>
      <c r="Q1" s="46"/>
    </row>
    <row r="2" spans="1:17" s="3" customFormat="1" ht="17.25" customHeight="1">
      <c r="A2" s="46"/>
      <c r="B2" s="2"/>
      <c r="C2" s="47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P2" s="4" t="s">
        <v>2</v>
      </c>
      <c r="Q2" s="46"/>
    </row>
    <row r="3" spans="1:17" s="3" customFormat="1" ht="17.25" customHeight="1">
      <c r="A3" s="46"/>
      <c r="B3" s="48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P3" s="4" t="s">
        <v>3</v>
      </c>
      <c r="Q3" s="46"/>
    </row>
    <row r="4" spans="1:17" s="3" customFormat="1" ht="17.25" customHeight="1">
      <c r="A4" s="46"/>
      <c r="B4" s="48"/>
      <c r="C4" s="47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4" t="s">
        <v>4</v>
      </c>
      <c r="Q4" s="46"/>
    </row>
    <row r="5" spans="1:17" s="3" customFormat="1" ht="17.25" customHeight="1">
      <c r="A5" s="46"/>
      <c r="B5" s="49"/>
      <c r="C5" s="47"/>
      <c r="D5" s="46"/>
      <c r="E5" s="46"/>
      <c r="F5" s="46"/>
      <c r="G5" s="46"/>
      <c r="H5" s="46"/>
      <c r="I5" s="50"/>
      <c r="J5" s="50"/>
      <c r="K5" s="50"/>
      <c r="L5" s="50"/>
      <c r="M5" s="46"/>
      <c r="N5" s="46"/>
      <c r="P5" s="4" t="s">
        <v>5</v>
      </c>
      <c r="Q5" s="46"/>
    </row>
    <row r="6" spans="1:17" s="3" customFormat="1" ht="17.25" customHeight="1">
      <c r="A6" s="46"/>
      <c r="B6" s="51"/>
      <c r="C6" s="47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" t="s">
        <v>26</v>
      </c>
      <c r="Q6" s="46"/>
    </row>
    <row r="7" spans="1:17" s="3" customFormat="1" ht="17.25" customHeight="1">
      <c r="A7" s="46"/>
      <c r="B7" s="8" t="s">
        <v>26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46"/>
    </row>
    <row r="8" spans="1:17" s="3" customFormat="1" ht="17.25" customHeight="1">
      <c r="A8" s="46"/>
      <c r="B8" s="8" t="s">
        <v>27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6"/>
    </row>
    <row r="9" spans="1:17" s="3" customFormat="1" ht="17.25" customHeight="1">
      <c r="A9" s="46"/>
      <c r="B9" s="9" t="s">
        <v>28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6"/>
    </row>
    <row r="10" spans="1:17" s="3" customFormat="1" ht="17.25" customHeight="1" thickBot="1">
      <c r="A10" s="46"/>
      <c r="B10" s="6"/>
      <c r="C10" s="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46"/>
    </row>
    <row r="11" spans="1:17" s="57" customFormat="1" ht="16.5" customHeight="1">
      <c r="A11" s="53"/>
      <c r="B11" s="54" t="s">
        <v>8</v>
      </c>
      <c r="C11" s="12"/>
      <c r="D11" s="12"/>
      <c r="E11" s="12"/>
      <c r="F11" s="12"/>
      <c r="G11" s="12"/>
      <c r="H11" s="12"/>
      <c r="I11" s="55"/>
      <c r="J11" s="55"/>
      <c r="K11" s="55"/>
      <c r="L11" s="55"/>
      <c r="M11" s="55"/>
      <c r="N11" s="55"/>
      <c r="O11" s="12"/>
      <c r="P11" s="56"/>
      <c r="Q11" s="53"/>
    </row>
    <row r="12" spans="1:17" s="57" customFormat="1" ht="17.100000000000001" customHeight="1" thickBot="1">
      <c r="A12" s="53"/>
      <c r="B12" s="58" t="s">
        <v>9</v>
      </c>
      <c r="C12" s="15" t="s">
        <v>10</v>
      </c>
      <c r="D12" s="59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60" t="s">
        <v>34</v>
      </c>
      <c r="J12" s="60" t="s">
        <v>35</v>
      </c>
      <c r="K12" s="60" t="s">
        <v>36</v>
      </c>
      <c r="L12" s="60" t="s">
        <v>37</v>
      </c>
      <c r="M12" s="60" t="s">
        <v>38</v>
      </c>
      <c r="N12" s="60" t="s">
        <v>39</v>
      </c>
      <c r="O12" s="15" t="s">
        <v>40</v>
      </c>
      <c r="P12" s="61" t="s">
        <v>25</v>
      </c>
      <c r="Q12" s="53"/>
    </row>
    <row r="13" spans="1:17" s="66" customFormat="1" ht="17.100000000000001" customHeight="1">
      <c r="A13" s="62"/>
      <c r="B13" s="63"/>
      <c r="C13" s="19"/>
      <c r="D13" s="19" t="s">
        <v>14</v>
      </c>
      <c r="E13" s="19" t="s">
        <v>15</v>
      </c>
      <c r="F13" s="19" t="s">
        <v>16</v>
      </c>
      <c r="G13" s="19" t="s">
        <v>17</v>
      </c>
      <c r="H13" s="19" t="s">
        <v>18</v>
      </c>
      <c r="I13" s="64" t="s">
        <v>19</v>
      </c>
      <c r="J13" s="64" t="s">
        <v>20</v>
      </c>
      <c r="K13" s="64" t="s">
        <v>21</v>
      </c>
      <c r="L13" s="64" t="s">
        <v>22</v>
      </c>
      <c r="M13" s="64" t="s">
        <v>41</v>
      </c>
      <c r="N13" s="64" t="s">
        <v>42</v>
      </c>
      <c r="O13" s="64" t="s">
        <v>43</v>
      </c>
      <c r="P13" s="65" t="s">
        <v>44</v>
      </c>
      <c r="Q13" s="62"/>
    </row>
    <row r="14" spans="1:17" s="3" customFormat="1" ht="17.25" customHeight="1">
      <c r="A14" s="46"/>
      <c r="B14" s="67"/>
      <c r="C14" s="24"/>
      <c r="D14" s="25"/>
      <c r="E14" s="25"/>
      <c r="F14" s="25"/>
      <c r="G14" s="25"/>
      <c r="H14" s="25"/>
      <c r="I14" s="68"/>
      <c r="J14" s="68"/>
      <c r="K14" s="68"/>
      <c r="L14" s="68"/>
      <c r="M14" s="68"/>
      <c r="N14" s="68"/>
      <c r="O14" s="25"/>
      <c r="P14" s="69"/>
      <c r="Q14" s="46"/>
    </row>
    <row r="15" spans="1:17" s="123" customFormat="1" ht="17.25" customHeight="1">
      <c r="A15" s="118"/>
      <c r="B15" s="71"/>
      <c r="C15" s="119" t="s">
        <v>45</v>
      </c>
      <c r="D15" s="120"/>
      <c r="E15" s="120"/>
      <c r="F15" s="120"/>
      <c r="G15" s="120"/>
      <c r="H15" s="120"/>
      <c r="I15" s="121"/>
      <c r="J15" s="121"/>
      <c r="K15" s="121"/>
      <c r="L15" s="121"/>
      <c r="M15" s="121"/>
      <c r="N15" s="121"/>
      <c r="O15" s="120"/>
      <c r="P15" s="122"/>
      <c r="Q15" s="118"/>
    </row>
    <row r="16" spans="1:17" s="123" customFormat="1" ht="17.25" customHeight="1">
      <c r="A16" s="118"/>
      <c r="B16" s="71">
        <v>1</v>
      </c>
      <c r="C16" s="119" t="s">
        <v>23</v>
      </c>
      <c r="D16" s="124">
        <v>1.9174299999999997</v>
      </c>
      <c r="E16" s="124">
        <v>1.24474</v>
      </c>
      <c r="F16" s="124">
        <v>1.15496</v>
      </c>
      <c r="G16" s="124">
        <v>1.22018</v>
      </c>
      <c r="H16" s="124">
        <v>1.40147</v>
      </c>
      <c r="I16" s="124">
        <v>1.78348</v>
      </c>
      <c r="J16" s="124">
        <v>1.8429099999999998</v>
      </c>
      <c r="K16" s="124">
        <v>1.8429099999999998</v>
      </c>
      <c r="L16" s="124">
        <v>1.78348</v>
      </c>
      <c r="M16" s="124">
        <v>1.4938399999999998</v>
      </c>
      <c r="N16" s="124">
        <v>1.43198</v>
      </c>
      <c r="O16" s="124">
        <v>1.9174299999999997</v>
      </c>
      <c r="P16" s="70">
        <f>SUM(D16:O16)</f>
        <v>19.03481</v>
      </c>
      <c r="Q16" s="118"/>
    </row>
    <row r="17" spans="1:17" s="123" customFormat="1" ht="17.25" customHeight="1">
      <c r="A17" s="118"/>
      <c r="B17" s="71">
        <v>2</v>
      </c>
      <c r="C17" s="119" t="s">
        <v>24</v>
      </c>
      <c r="D17" s="124">
        <v>1.7288999999999999</v>
      </c>
      <c r="E17" s="124">
        <v>1.29684</v>
      </c>
      <c r="F17" s="124">
        <v>1.4357699999999998</v>
      </c>
      <c r="G17" s="124">
        <v>1.38947</v>
      </c>
      <c r="H17" s="124">
        <v>1.4357699999999998</v>
      </c>
      <c r="I17" s="124">
        <v>1.5565599999999999</v>
      </c>
      <c r="J17" s="124">
        <v>1.78488</v>
      </c>
      <c r="K17" s="124">
        <v>1.8325100000000001</v>
      </c>
      <c r="L17" s="124">
        <v>1.72729</v>
      </c>
      <c r="M17" s="124">
        <v>1.4465899999999998</v>
      </c>
      <c r="N17" s="124">
        <v>1.5910500000000001</v>
      </c>
      <c r="O17" s="124">
        <v>1.8378999999999999</v>
      </c>
      <c r="P17" s="70">
        <f>SUM(D17:O17)</f>
        <v>19.06353</v>
      </c>
      <c r="Q17" s="118"/>
    </row>
    <row r="18" spans="1:17" s="123" customFormat="1" ht="17.25" customHeight="1" thickBot="1">
      <c r="A18" s="118"/>
      <c r="B18" s="71"/>
      <c r="C18" s="119"/>
      <c r="D18" s="125"/>
      <c r="E18" s="125"/>
      <c r="F18" s="125"/>
      <c r="G18" s="125"/>
      <c r="H18" s="125"/>
      <c r="I18" s="126"/>
      <c r="J18" s="126"/>
      <c r="K18" s="126"/>
      <c r="L18" s="126"/>
      <c r="M18" s="126"/>
      <c r="N18" s="126"/>
      <c r="O18" s="125"/>
      <c r="P18" s="127"/>
      <c r="Q18" s="118"/>
    </row>
    <row r="19" spans="1:17" s="123" customFormat="1" ht="24" customHeight="1" thickBot="1">
      <c r="A19" s="118"/>
      <c r="B19" s="128">
        <v>3</v>
      </c>
      <c r="C19" s="129" t="s">
        <v>25</v>
      </c>
      <c r="D19" s="130">
        <f t="shared" ref="D19:P19" si="0">SUM(D16:D17)</f>
        <v>3.6463299999999998</v>
      </c>
      <c r="E19" s="130">
        <f t="shared" si="0"/>
        <v>2.5415799999999997</v>
      </c>
      <c r="F19" s="130">
        <f t="shared" si="0"/>
        <v>2.5907299999999998</v>
      </c>
      <c r="G19" s="130">
        <f t="shared" si="0"/>
        <v>2.6096500000000002</v>
      </c>
      <c r="H19" s="130">
        <f t="shared" si="0"/>
        <v>2.8372399999999995</v>
      </c>
      <c r="I19" s="130">
        <f t="shared" si="0"/>
        <v>3.3400400000000001</v>
      </c>
      <c r="J19" s="130">
        <f t="shared" si="0"/>
        <v>3.6277900000000001</v>
      </c>
      <c r="K19" s="130">
        <f t="shared" si="0"/>
        <v>3.6754199999999999</v>
      </c>
      <c r="L19" s="130">
        <f t="shared" si="0"/>
        <v>3.5107699999999999</v>
      </c>
      <c r="M19" s="130">
        <f t="shared" si="0"/>
        <v>2.9404299999999997</v>
      </c>
      <c r="N19" s="130">
        <f t="shared" si="0"/>
        <v>3.0230300000000003</v>
      </c>
      <c r="O19" s="130">
        <f t="shared" si="0"/>
        <v>3.7553299999999998</v>
      </c>
      <c r="P19" s="131">
        <f t="shared" si="0"/>
        <v>38.09834</v>
      </c>
      <c r="Q19" s="118"/>
    </row>
    <row r="20" spans="1:17" s="123" customFormat="1" ht="15">
      <c r="A20" s="118"/>
      <c r="B20" s="71"/>
      <c r="C20" s="72"/>
      <c r="D20" s="72"/>
      <c r="E20" s="72"/>
      <c r="F20" s="72"/>
      <c r="G20" s="72"/>
      <c r="H20" s="72"/>
      <c r="I20" s="73"/>
      <c r="J20" s="73"/>
      <c r="K20" s="73"/>
      <c r="L20" s="73"/>
      <c r="M20" s="73"/>
      <c r="N20" s="73"/>
      <c r="O20" s="72"/>
      <c r="P20" s="74"/>
      <c r="Q20" s="118"/>
    </row>
    <row r="21" spans="1:17" s="123" customFormat="1" ht="15.75">
      <c r="A21" s="118"/>
      <c r="B21" s="71"/>
      <c r="C21" s="119" t="s">
        <v>46</v>
      </c>
      <c r="D21" s="120"/>
      <c r="E21" s="120"/>
      <c r="F21" s="120"/>
      <c r="G21" s="120"/>
      <c r="H21" s="120"/>
      <c r="I21" s="121"/>
      <c r="J21" s="121"/>
      <c r="K21" s="121"/>
      <c r="L21" s="121"/>
      <c r="M21" s="121"/>
      <c r="N21" s="121"/>
      <c r="O21" s="120"/>
      <c r="P21" s="132"/>
      <c r="Q21" s="118"/>
    </row>
    <row r="22" spans="1:17" s="123" customFormat="1" ht="15.75">
      <c r="A22" s="118"/>
      <c r="B22" s="71">
        <v>4</v>
      </c>
      <c r="C22" s="119" t="s">
        <v>23</v>
      </c>
      <c r="D22" s="124">
        <v>1.9174299999999997</v>
      </c>
      <c r="E22" s="124">
        <v>1.7318800000000001</v>
      </c>
      <c r="F22" s="124">
        <v>1.72681</v>
      </c>
      <c r="G22" s="124">
        <v>1.22018</v>
      </c>
      <c r="H22" s="124">
        <v>1.2608599999999999</v>
      </c>
      <c r="I22" s="124">
        <v>1.1721200000000001</v>
      </c>
      <c r="J22" s="124">
        <v>1.77569</v>
      </c>
      <c r="K22" s="124">
        <v>1.8429099999999998</v>
      </c>
      <c r="L22" s="124">
        <v>1.78348</v>
      </c>
      <c r="M22" s="124">
        <v>1.4938400000000001</v>
      </c>
      <c r="N22" s="124">
        <v>1.43198</v>
      </c>
      <c r="O22" s="124">
        <v>1.9174299999999997</v>
      </c>
      <c r="P22" s="70">
        <f>SUM(D22:O22)</f>
        <v>19.274610000000003</v>
      </c>
      <c r="Q22" s="118"/>
    </row>
    <row r="23" spans="1:17" s="123" customFormat="1" ht="15.75">
      <c r="A23" s="118"/>
      <c r="B23" s="71">
        <v>5</v>
      </c>
      <c r="C23" s="119" t="s">
        <v>24</v>
      </c>
      <c r="D23" s="124">
        <v>1.9306099999999999</v>
      </c>
      <c r="E23" s="124">
        <v>1.62724</v>
      </c>
      <c r="F23" s="124">
        <v>1.6707799999999999</v>
      </c>
      <c r="G23" s="124">
        <v>1.38947</v>
      </c>
      <c r="H23" s="124">
        <v>1.43577</v>
      </c>
      <c r="I23" s="124">
        <v>1.4552700000000001</v>
      </c>
      <c r="J23" s="124">
        <v>1.4220400000000002</v>
      </c>
      <c r="K23" s="124">
        <v>1.6554600000000002</v>
      </c>
      <c r="L23" s="124">
        <v>1.72729</v>
      </c>
      <c r="M23" s="124">
        <v>1.4465899999999998</v>
      </c>
      <c r="N23" s="124">
        <v>1.5910499999999999</v>
      </c>
      <c r="O23" s="124">
        <v>1.8445199999999997</v>
      </c>
      <c r="P23" s="70">
        <f>SUM(D23:O23)</f>
        <v>19.196090000000002</v>
      </c>
      <c r="Q23" s="118"/>
    </row>
    <row r="24" spans="1:17" s="123" customFormat="1" ht="16.5" thickBot="1">
      <c r="A24" s="118"/>
      <c r="B24" s="71"/>
      <c r="C24" s="119"/>
      <c r="D24" s="125"/>
      <c r="E24" s="125"/>
      <c r="F24" s="125"/>
      <c r="G24" s="125"/>
      <c r="H24" s="125"/>
      <c r="I24" s="126"/>
      <c r="J24" s="126"/>
      <c r="K24" s="126"/>
      <c r="L24" s="126"/>
      <c r="M24" s="126"/>
      <c r="N24" s="126"/>
      <c r="O24" s="125"/>
      <c r="P24" s="127"/>
      <c r="Q24" s="118"/>
    </row>
    <row r="25" spans="1:17" s="123" customFormat="1" ht="24" customHeight="1" thickBot="1">
      <c r="A25" s="118"/>
      <c r="B25" s="128">
        <v>6</v>
      </c>
      <c r="C25" s="129" t="s">
        <v>25</v>
      </c>
      <c r="D25" s="130">
        <f t="shared" ref="D25:P25" si="1">SUM(D22:D23)</f>
        <v>3.8480399999999997</v>
      </c>
      <c r="E25" s="130">
        <f t="shared" si="1"/>
        <v>3.3591199999999999</v>
      </c>
      <c r="F25" s="130">
        <f t="shared" si="1"/>
        <v>3.3975900000000001</v>
      </c>
      <c r="G25" s="130">
        <f t="shared" si="1"/>
        <v>2.6096500000000002</v>
      </c>
      <c r="H25" s="130">
        <f t="shared" si="1"/>
        <v>2.6966299999999999</v>
      </c>
      <c r="I25" s="130">
        <f t="shared" si="1"/>
        <v>2.6273900000000001</v>
      </c>
      <c r="J25" s="130">
        <f t="shared" si="1"/>
        <v>3.19773</v>
      </c>
      <c r="K25" s="130">
        <f t="shared" si="1"/>
        <v>3.49837</v>
      </c>
      <c r="L25" s="130">
        <f t="shared" si="1"/>
        <v>3.5107699999999999</v>
      </c>
      <c r="M25" s="130">
        <f t="shared" si="1"/>
        <v>2.9404300000000001</v>
      </c>
      <c r="N25" s="130">
        <f t="shared" si="1"/>
        <v>3.0230299999999999</v>
      </c>
      <c r="O25" s="130">
        <f t="shared" si="1"/>
        <v>3.7619499999999997</v>
      </c>
      <c r="P25" s="131">
        <f t="shared" si="1"/>
        <v>38.470700000000008</v>
      </c>
      <c r="Q25" s="118"/>
    </row>
    <row r="26" spans="1:17" s="123" customFormat="1" ht="15.75">
      <c r="A26" s="118"/>
      <c r="B26" s="63"/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  <c r="Q26" s="118"/>
    </row>
    <row r="27" spans="1:17" s="123" customFormat="1" ht="15.75">
      <c r="A27" s="118"/>
      <c r="B27" s="71"/>
      <c r="C27" s="119" t="s">
        <v>47</v>
      </c>
      <c r="D27" s="120"/>
      <c r="E27" s="120"/>
      <c r="F27" s="120"/>
      <c r="G27" s="120"/>
      <c r="H27" s="120"/>
      <c r="I27" s="121"/>
      <c r="J27" s="121"/>
      <c r="K27" s="121"/>
      <c r="L27" s="121"/>
      <c r="M27" s="121"/>
      <c r="N27" s="121"/>
      <c r="O27" s="120"/>
      <c r="P27" s="122"/>
      <c r="Q27" s="118"/>
    </row>
    <row r="28" spans="1:17" s="123" customFormat="1" ht="15.75">
      <c r="A28" s="118"/>
      <c r="B28" s="71">
        <v>7</v>
      </c>
      <c r="C28" s="119" t="s">
        <v>23</v>
      </c>
      <c r="D28" s="124">
        <v>1.9174299999999997</v>
      </c>
      <c r="E28" s="124">
        <v>1.7318800000000001</v>
      </c>
      <c r="F28" s="124">
        <v>1.5150199999999998</v>
      </c>
      <c r="G28" s="124">
        <v>1.2201799999999998</v>
      </c>
      <c r="H28" s="124">
        <v>1.2608599999999999</v>
      </c>
      <c r="I28" s="124">
        <v>1.3943099999999999</v>
      </c>
      <c r="J28" s="124">
        <v>1.8429099999999998</v>
      </c>
      <c r="K28" s="124">
        <v>1.8429099999999998</v>
      </c>
      <c r="L28" s="124">
        <v>1.78348</v>
      </c>
      <c r="M28" s="124">
        <v>1.38794</v>
      </c>
      <c r="N28" s="124">
        <v>1.8555699999999999</v>
      </c>
      <c r="O28" s="124">
        <v>1.9174299999999997</v>
      </c>
      <c r="P28" s="70">
        <f>SUM(D28:O28)</f>
        <v>19.669920000000001</v>
      </c>
      <c r="Q28" s="118"/>
    </row>
    <row r="29" spans="1:17" s="123" customFormat="1" ht="15.75">
      <c r="A29" s="118"/>
      <c r="B29" s="71">
        <v>8</v>
      </c>
      <c r="C29" s="119" t="s">
        <v>24</v>
      </c>
      <c r="D29" s="124">
        <v>1.9187899999999998</v>
      </c>
      <c r="E29" s="124">
        <v>1.6272399999999998</v>
      </c>
      <c r="F29" s="124">
        <v>1.6943799999999998</v>
      </c>
      <c r="G29" s="124">
        <v>1.38947</v>
      </c>
      <c r="H29" s="124">
        <v>1.4357699999999998</v>
      </c>
      <c r="I29" s="124">
        <v>1.4395900000000001</v>
      </c>
      <c r="J29" s="124">
        <v>1.4526299999999999</v>
      </c>
      <c r="K29" s="124">
        <v>1.78488</v>
      </c>
      <c r="L29" s="124">
        <v>1.72729</v>
      </c>
      <c r="M29" s="124">
        <v>1.4465899999999998</v>
      </c>
      <c r="N29" s="124">
        <v>1.5910500000000001</v>
      </c>
      <c r="O29" s="124">
        <v>1.8485399999999996</v>
      </c>
      <c r="P29" s="70">
        <f>SUM(D29:O29)</f>
        <v>19.356219999999997</v>
      </c>
      <c r="Q29" s="118"/>
    </row>
    <row r="30" spans="1:17" s="123" customFormat="1" ht="16.5" thickBot="1">
      <c r="A30" s="118"/>
      <c r="B30" s="71"/>
      <c r="C30" s="119"/>
      <c r="D30" s="125"/>
      <c r="E30" s="125"/>
      <c r="F30" s="125"/>
      <c r="G30" s="125"/>
      <c r="H30" s="125"/>
      <c r="I30" s="126"/>
      <c r="J30" s="126"/>
      <c r="K30" s="126"/>
      <c r="L30" s="126"/>
      <c r="M30" s="126"/>
      <c r="N30" s="126"/>
      <c r="O30" s="125"/>
      <c r="P30" s="127"/>
      <c r="Q30" s="118"/>
    </row>
    <row r="31" spans="1:17" s="123" customFormat="1" ht="24" customHeight="1" thickBot="1">
      <c r="A31" s="118"/>
      <c r="B31" s="128">
        <v>9</v>
      </c>
      <c r="C31" s="129" t="s">
        <v>25</v>
      </c>
      <c r="D31" s="130">
        <f t="shared" ref="D31:P31" si="2">SUM(D28:D29)</f>
        <v>3.8362199999999995</v>
      </c>
      <c r="E31" s="130">
        <f t="shared" si="2"/>
        <v>3.3591199999999999</v>
      </c>
      <c r="F31" s="130">
        <f t="shared" si="2"/>
        <v>3.2093999999999996</v>
      </c>
      <c r="G31" s="130">
        <f t="shared" si="2"/>
        <v>2.6096499999999998</v>
      </c>
      <c r="H31" s="130">
        <f t="shared" si="2"/>
        <v>2.6966299999999999</v>
      </c>
      <c r="I31" s="130">
        <f t="shared" si="2"/>
        <v>2.8338999999999999</v>
      </c>
      <c r="J31" s="130">
        <f t="shared" si="2"/>
        <v>3.2955399999999999</v>
      </c>
      <c r="K31" s="130">
        <f t="shared" si="2"/>
        <v>3.6277900000000001</v>
      </c>
      <c r="L31" s="130">
        <f t="shared" si="2"/>
        <v>3.5107699999999999</v>
      </c>
      <c r="M31" s="130">
        <f t="shared" si="2"/>
        <v>2.83453</v>
      </c>
      <c r="N31" s="130">
        <f t="shared" si="2"/>
        <v>3.4466200000000002</v>
      </c>
      <c r="O31" s="130">
        <f t="shared" si="2"/>
        <v>3.7659699999999994</v>
      </c>
      <c r="P31" s="131">
        <f t="shared" si="2"/>
        <v>39.026139999999998</v>
      </c>
      <c r="Q31" s="118"/>
    </row>
    <row r="32" spans="1:17" s="123" customFormat="1" ht="15.75">
      <c r="A32" s="118"/>
      <c r="B32" s="63"/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5"/>
      <c r="Q32" s="118"/>
    </row>
    <row r="33" spans="1:17" s="123" customFormat="1" ht="15.75">
      <c r="A33" s="118"/>
      <c r="B33" s="71"/>
      <c r="C33" s="119" t="s">
        <v>48</v>
      </c>
      <c r="D33" s="120"/>
      <c r="E33" s="120"/>
      <c r="F33" s="120"/>
      <c r="G33" s="120"/>
      <c r="H33" s="120"/>
      <c r="I33" s="121"/>
      <c r="J33" s="121"/>
      <c r="K33" s="121"/>
      <c r="L33" s="121"/>
      <c r="M33" s="121"/>
      <c r="N33" s="121"/>
      <c r="O33" s="120"/>
      <c r="P33" s="122"/>
      <c r="Q33" s="118"/>
    </row>
    <row r="34" spans="1:17" s="123" customFormat="1" ht="15.75">
      <c r="A34" s="118"/>
      <c r="B34" s="71">
        <v>10</v>
      </c>
      <c r="C34" s="119" t="s">
        <v>23</v>
      </c>
      <c r="D34" s="124">
        <v>1.9174299999999997</v>
      </c>
      <c r="E34" s="124">
        <v>1.7143900000000001</v>
      </c>
      <c r="F34" s="124">
        <v>0.99111999999999989</v>
      </c>
      <c r="G34" s="124">
        <v>0.58478999999999992</v>
      </c>
      <c r="H34" s="124">
        <v>0.81013999999999997</v>
      </c>
      <c r="I34" s="124">
        <v>1.42048</v>
      </c>
      <c r="J34" s="124">
        <v>1.7664700000000002</v>
      </c>
      <c r="K34" s="124">
        <v>1.7664700000000002</v>
      </c>
      <c r="L34" s="124">
        <v>1.7095</v>
      </c>
      <c r="M34" s="124">
        <v>1.4174</v>
      </c>
      <c r="N34" s="124">
        <v>1.7815999999999999</v>
      </c>
      <c r="O34" s="124">
        <v>1.8409899999999999</v>
      </c>
      <c r="P34" s="70">
        <f>SUM(D34:O34)</f>
        <v>17.720780000000001</v>
      </c>
      <c r="Q34" s="118"/>
    </row>
    <row r="35" spans="1:17" s="137" customFormat="1" ht="15.75">
      <c r="A35" s="136"/>
      <c r="B35" s="71">
        <v>11</v>
      </c>
      <c r="C35" s="119" t="s">
        <v>24</v>
      </c>
      <c r="D35" s="124">
        <v>1.6937299999999997</v>
      </c>
      <c r="E35" s="124">
        <v>1.3431499999999998</v>
      </c>
      <c r="F35" s="124">
        <v>1.43577</v>
      </c>
      <c r="G35" s="124">
        <v>1.38947</v>
      </c>
      <c r="H35" s="124">
        <v>1.43577</v>
      </c>
      <c r="I35" s="124">
        <v>1.5112699999999999</v>
      </c>
      <c r="J35" s="124">
        <v>1.8809</v>
      </c>
      <c r="K35" s="124">
        <v>2.1477200000000001</v>
      </c>
      <c r="L35" s="124">
        <v>1.76142</v>
      </c>
      <c r="M35" s="124">
        <v>1.4465899999999998</v>
      </c>
      <c r="N35" s="124">
        <v>1.5910499999999999</v>
      </c>
      <c r="O35" s="124">
        <v>1.9977099999999999</v>
      </c>
      <c r="P35" s="70">
        <f>SUM(D35:O35)</f>
        <v>19.634550000000001</v>
      </c>
      <c r="Q35" s="136"/>
    </row>
    <row r="36" spans="1:17" s="137" customFormat="1" ht="16.5" thickBot="1">
      <c r="A36" s="136"/>
      <c r="B36" s="71"/>
      <c r="C36" s="119"/>
      <c r="D36" s="125"/>
      <c r="E36" s="125"/>
      <c r="F36" s="125"/>
      <c r="G36" s="125"/>
      <c r="H36" s="125"/>
      <c r="I36" s="126"/>
      <c r="J36" s="126"/>
      <c r="K36" s="126"/>
      <c r="L36" s="126"/>
      <c r="M36" s="126"/>
      <c r="N36" s="126"/>
      <c r="O36" s="125"/>
      <c r="P36" s="127"/>
      <c r="Q36" s="136"/>
    </row>
    <row r="37" spans="1:17" s="137" customFormat="1" ht="24" customHeight="1" thickBot="1">
      <c r="A37" s="136"/>
      <c r="B37" s="128">
        <v>12</v>
      </c>
      <c r="C37" s="129" t="s">
        <v>25</v>
      </c>
      <c r="D37" s="130">
        <f t="shared" ref="D37:P37" si="3">SUM(D34:D35)</f>
        <v>3.6111599999999995</v>
      </c>
      <c r="E37" s="130">
        <f t="shared" si="3"/>
        <v>3.0575399999999999</v>
      </c>
      <c r="F37" s="130">
        <f t="shared" si="3"/>
        <v>2.4268899999999998</v>
      </c>
      <c r="G37" s="130">
        <f t="shared" si="3"/>
        <v>1.9742599999999999</v>
      </c>
      <c r="H37" s="130">
        <f t="shared" si="3"/>
        <v>2.2459099999999999</v>
      </c>
      <c r="I37" s="130">
        <f t="shared" si="3"/>
        <v>2.9317500000000001</v>
      </c>
      <c r="J37" s="130">
        <f t="shared" si="3"/>
        <v>3.6473700000000004</v>
      </c>
      <c r="K37" s="130">
        <f t="shared" si="3"/>
        <v>3.9141900000000005</v>
      </c>
      <c r="L37" s="130">
        <f t="shared" si="3"/>
        <v>3.47092</v>
      </c>
      <c r="M37" s="130">
        <f t="shared" si="3"/>
        <v>2.8639899999999998</v>
      </c>
      <c r="N37" s="130">
        <f t="shared" si="3"/>
        <v>3.3726499999999997</v>
      </c>
      <c r="O37" s="130">
        <f t="shared" si="3"/>
        <v>3.8386999999999998</v>
      </c>
      <c r="P37" s="131">
        <f t="shared" si="3"/>
        <v>37.355330000000002</v>
      </c>
      <c r="Q37" s="136"/>
    </row>
    <row r="38" spans="1:17" s="137" customFormat="1" ht="15">
      <c r="A38" s="136"/>
      <c r="B38" s="71"/>
      <c r="C38" s="72"/>
      <c r="D38" s="72"/>
      <c r="E38" s="72"/>
      <c r="F38" s="72"/>
      <c r="G38" s="72"/>
      <c r="H38" s="72"/>
      <c r="I38" s="73"/>
      <c r="J38" s="73"/>
      <c r="K38" s="73"/>
      <c r="L38" s="73"/>
      <c r="M38" s="73"/>
      <c r="N38" s="73"/>
      <c r="O38" s="72"/>
      <c r="P38" s="74"/>
      <c r="Q38" s="136"/>
    </row>
    <row r="39" spans="1:17" s="137" customFormat="1" ht="15.75">
      <c r="A39" s="136"/>
      <c r="B39" s="71"/>
      <c r="C39" s="119" t="s">
        <v>49</v>
      </c>
      <c r="D39" s="120"/>
      <c r="E39" s="120"/>
      <c r="F39" s="120"/>
      <c r="G39" s="120"/>
      <c r="H39" s="120"/>
      <c r="I39" s="121"/>
      <c r="J39" s="121"/>
      <c r="K39" s="121"/>
      <c r="L39" s="121"/>
      <c r="M39" s="121"/>
      <c r="N39" s="121"/>
      <c r="O39" s="120"/>
      <c r="P39" s="132"/>
      <c r="Q39" s="136"/>
    </row>
    <row r="40" spans="1:17" s="137" customFormat="1" ht="15.75">
      <c r="A40" s="136"/>
      <c r="B40" s="71">
        <v>13</v>
      </c>
      <c r="C40" s="119" t="s">
        <v>23</v>
      </c>
      <c r="D40" s="124">
        <v>1.88269</v>
      </c>
      <c r="E40" s="124">
        <v>1.7004999999999999</v>
      </c>
      <c r="F40" s="124">
        <v>1.7623300000000002</v>
      </c>
      <c r="G40" s="124">
        <v>1.31568</v>
      </c>
      <c r="H40" s="124">
        <v>1.88269</v>
      </c>
      <c r="I40" s="124">
        <v>1.4237899999999999</v>
      </c>
      <c r="J40" s="124">
        <v>1.1764399999999999</v>
      </c>
      <c r="K40" s="124">
        <v>1.1764399999999999</v>
      </c>
      <c r="L40" s="124">
        <v>1.1384900000000002</v>
      </c>
      <c r="M40" s="124">
        <v>0.80252999999999985</v>
      </c>
      <c r="N40" s="124">
        <v>1.0834600000000001</v>
      </c>
      <c r="O40" s="124">
        <v>1.2261199999999999</v>
      </c>
      <c r="P40" s="70">
        <f>SUM(D40:O40)</f>
        <v>16.571159999999999</v>
      </c>
      <c r="Q40" s="136"/>
    </row>
    <row r="41" spans="1:17" s="137" customFormat="1" ht="15.75">
      <c r="A41" s="136"/>
      <c r="B41" s="71">
        <v>14</v>
      </c>
      <c r="C41" s="119" t="s">
        <v>24</v>
      </c>
      <c r="D41" s="124">
        <v>1.9069699999999998</v>
      </c>
      <c r="E41" s="124">
        <v>1.6272399999999998</v>
      </c>
      <c r="F41" s="124">
        <v>1.5881799999999999</v>
      </c>
      <c r="G41" s="124">
        <v>1.38947</v>
      </c>
      <c r="H41" s="124">
        <v>1.7940000000000001E-2</v>
      </c>
      <c r="I41" s="124">
        <v>1.37616</v>
      </c>
      <c r="J41" s="124">
        <v>1.6953800000000001</v>
      </c>
      <c r="K41" s="124">
        <v>2.0261499999999999</v>
      </c>
      <c r="L41" s="124">
        <v>1.7497199999999999</v>
      </c>
      <c r="M41" s="124">
        <v>1.8015699999999999</v>
      </c>
      <c r="N41" s="124">
        <v>1.7434700000000001</v>
      </c>
      <c r="O41" s="124">
        <v>1.8901499999999998</v>
      </c>
      <c r="P41" s="70">
        <f>SUM(D41:O41)</f>
        <v>18.812399999999997</v>
      </c>
      <c r="Q41" s="136"/>
    </row>
    <row r="42" spans="1:17" s="137" customFormat="1" ht="16.5" thickBot="1">
      <c r="A42" s="136"/>
      <c r="B42" s="71"/>
      <c r="C42" s="119"/>
      <c r="D42" s="125"/>
      <c r="E42" s="125"/>
      <c r="F42" s="125"/>
      <c r="G42" s="125"/>
      <c r="H42" s="125"/>
      <c r="I42" s="126"/>
      <c r="J42" s="126"/>
      <c r="K42" s="126"/>
      <c r="L42" s="126"/>
      <c r="M42" s="126"/>
      <c r="N42" s="126"/>
      <c r="O42" s="125"/>
      <c r="P42" s="127"/>
      <c r="Q42" s="136"/>
    </row>
    <row r="43" spans="1:17" s="137" customFormat="1" ht="16.5" thickBot="1">
      <c r="A43" s="136"/>
      <c r="B43" s="128">
        <v>15</v>
      </c>
      <c r="C43" s="129" t="s">
        <v>25</v>
      </c>
      <c r="D43" s="130">
        <f t="shared" ref="D43:P43" si="4">SUM(D40:D41)</f>
        <v>3.7896599999999996</v>
      </c>
      <c r="E43" s="130">
        <f t="shared" si="4"/>
        <v>3.3277399999999995</v>
      </c>
      <c r="F43" s="130">
        <f t="shared" si="4"/>
        <v>3.3505099999999999</v>
      </c>
      <c r="G43" s="130">
        <f t="shared" si="4"/>
        <v>2.7051499999999997</v>
      </c>
      <c r="H43" s="130">
        <f t="shared" si="4"/>
        <v>1.90063</v>
      </c>
      <c r="I43" s="130">
        <f t="shared" si="4"/>
        <v>2.7999499999999999</v>
      </c>
      <c r="J43" s="130">
        <f t="shared" si="4"/>
        <v>2.87182</v>
      </c>
      <c r="K43" s="130">
        <f t="shared" si="4"/>
        <v>3.2025899999999998</v>
      </c>
      <c r="L43" s="130">
        <f t="shared" si="4"/>
        <v>2.8882099999999999</v>
      </c>
      <c r="M43" s="130">
        <f t="shared" si="4"/>
        <v>2.6040999999999999</v>
      </c>
      <c r="N43" s="130">
        <f t="shared" si="4"/>
        <v>2.8269299999999999</v>
      </c>
      <c r="O43" s="130">
        <f t="shared" si="4"/>
        <v>3.1162699999999997</v>
      </c>
      <c r="P43" s="131">
        <f t="shared" si="4"/>
        <v>35.383559999999996</v>
      </c>
      <c r="Q43" s="136"/>
    </row>
    <row r="44" spans="1:17" s="137" customFormat="1" ht="15">
      <c r="A44" s="136"/>
      <c r="B44" s="138"/>
      <c r="C44" s="139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</row>
    <row r="45" spans="1:17" ht="15">
      <c r="A45" s="75"/>
      <c r="B45" s="76"/>
      <c r="C45" s="77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17" ht="15">
      <c r="A46" s="75"/>
      <c r="B46" s="76"/>
      <c r="C46" s="77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</row>
    <row r="47" spans="1:17" ht="15">
      <c r="A47" s="75"/>
      <c r="B47" s="76"/>
      <c r="C47" s="77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17" ht="15">
      <c r="A48" s="75"/>
      <c r="B48" s="76"/>
      <c r="C48" s="77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49" spans="1:17" ht="15">
      <c r="A49" s="75"/>
      <c r="B49" s="76"/>
      <c r="C49" s="77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7" ht="15">
      <c r="A50" s="75"/>
      <c r="B50" s="76"/>
      <c r="C50" s="77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1" spans="1:17" ht="15">
      <c r="A51" s="75"/>
      <c r="B51" s="76"/>
      <c r="C51" s="77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7" ht="15">
      <c r="A52" s="75"/>
      <c r="B52" s="76"/>
      <c r="C52" s="77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  <row r="53" spans="1:17" ht="15">
      <c r="A53" s="75"/>
      <c r="B53" s="76"/>
      <c r="C53" s="77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</row>
    <row r="54" spans="1:17" ht="15">
      <c r="A54" s="75"/>
      <c r="B54" s="76"/>
      <c r="C54" s="77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1:17" ht="15">
      <c r="A55" s="75"/>
      <c r="B55" s="76"/>
      <c r="C55" s="77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</row>
    <row r="56" spans="1:17" ht="15">
      <c r="A56" s="75"/>
      <c r="B56" s="76"/>
      <c r="C56" s="77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</row>
    <row r="57" spans="1:17" ht="15">
      <c r="A57" s="75"/>
      <c r="B57" s="76"/>
      <c r="C57" s="77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</row>
    <row r="58" spans="1:17" ht="15">
      <c r="A58" s="75"/>
      <c r="B58" s="76"/>
      <c r="C58" s="77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</row>
    <row r="59" spans="1:17" ht="15">
      <c r="A59" s="75"/>
      <c r="B59" s="76"/>
      <c r="C59" s="77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</row>
    <row r="60" spans="1:17" ht="15">
      <c r="A60" s="75"/>
      <c r="B60" s="76"/>
      <c r="C60" s="77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</row>
    <row r="61" spans="1:17" ht="15">
      <c r="A61" s="75"/>
      <c r="B61" s="76"/>
      <c r="C61" s="7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17" ht="15">
      <c r="A62" s="75"/>
      <c r="B62" s="76"/>
      <c r="C62" s="77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17" ht="15">
      <c r="A63" s="75"/>
      <c r="B63" s="76"/>
      <c r="C63" s="77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7" ht="15">
      <c r="A64" s="75"/>
      <c r="B64" s="76"/>
      <c r="C64" s="77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ht="15">
      <c r="A65" s="75"/>
      <c r="B65" s="76"/>
      <c r="C65" s="77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</sheetData>
  <mergeCells count="3">
    <mergeCell ref="B7:P7"/>
    <mergeCell ref="B8:P8"/>
    <mergeCell ref="B9:P9"/>
  </mergeCells>
  <printOptions horizontalCentered="1" verticalCentered="1"/>
  <pageMargins left="0.5" right="0.5" top="1" bottom="0.25" header="0" footer="0"/>
  <pageSetup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0"/>
  <sheetViews>
    <sheetView showGridLines="0" zoomScale="75" workbookViewId="0">
      <selection activeCell="B2" sqref="B2"/>
    </sheetView>
  </sheetViews>
  <sheetFormatPr defaultRowHeight="12.75"/>
  <cols>
    <col min="1" max="1" width="2.5703125" customWidth="1"/>
    <col min="2" max="2" width="6.28515625" customWidth="1"/>
    <col min="3" max="3" width="43.85546875" customWidth="1"/>
    <col min="4" max="4" width="19.28515625" customWidth="1"/>
    <col min="5" max="5" width="10.28515625" customWidth="1"/>
    <col min="6" max="6" width="13" customWidth="1"/>
    <col min="7" max="7" width="10.28515625" customWidth="1"/>
    <col min="8" max="8" width="19.28515625" customWidth="1"/>
    <col min="9" max="9" width="10.28515625" customWidth="1"/>
    <col min="10" max="10" width="13" customWidth="1"/>
    <col min="11" max="11" width="10.28515625" customWidth="1"/>
    <col min="12" max="12" width="19.28515625" customWidth="1"/>
    <col min="13" max="13" width="10.28515625" customWidth="1"/>
    <col min="14" max="14" width="13" customWidth="1"/>
    <col min="15" max="15" width="2.7109375" customWidth="1"/>
  </cols>
  <sheetData>
    <row r="1" spans="1:14" s="3" customFormat="1" ht="17.2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K1" s="1"/>
      <c r="M1" s="1"/>
      <c r="N1" s="4" t="str">
        <f>'E2-1-1_Table 1'!$L$1</f>
        <v>Filed: 2016-05-27</v>
      </c>
    </row>
    <row r="2" spans="1:14" s="3" customFormat="1" ht="17.25" customHeight="1">
      <c r="A2" s="1"/>
      <c r="B2" s="2"/>
      <c r="C2" s="1"/>
      <c r="D2" s="1"/>
      <c r="E2" s="1"/>
      <c r="F2" s="1"/>
      <c r="G2" s="1"/>
      <c r="H2" s="1"/>
      <c r="I2" s="1"/>
      <c r="K2" s="1"/>
      <c r="M2" s="1"/>
      <c r="N2" s="4" t="s">
        <v>2</v>
      </c>
    </row>
    <row r="3" spans="1:14" s="3" customFormat="1" ht="17.25" customHeight="1">
      <c r="A3" s="1"/>
      <c r="B3" s="5"/>
      <c r="C3" s="1"/>
      <c r="D3" s="1"/>
      <c r="E3" s="1"/>
      <c r="F3" s="1"/>
      <c r="G3" s="1"/>
      <c r="H3" s="1"/>
      <c r="I3" s="1"/>
      <c r="K3" s="1"/>
      <c r="M3" s="1"/>
      <c r="N3" s="4" t="s">
        <v>3</v>
      </c>
    </row>
    <row r="4" spans="1:14" s="3" customFormat="1" ht="17.25" customHeight="1">
      <c r="A4" s="1"/>
      <c r="B4" s="1"/>
      <c r="C4" s="1"/>
      <c r="D4" s="1"/>
      <c r="E4" s="1"/>
      <c r="F4" s="1"/>
      <c r="G4" s="1"/>
      <c r="H4" s="1"/>
      <c r="I4" s="1"/>
      <c r="K4" s="1"/>
      <c r="M4" s="1"/>
      <c r="N4" s="4" t="s">
        <v>4</v>
      </c>
    </row>
    <row r="5" spans="1:14" s="3" customFormat="1" ht="17.25" customHeight="1">
      <c r="A5" s="1"/>
      <c r="B5" s="1"/>
      <c r="C5" s="1"/>
      <c r="D5" s="1"/>
      <c r="E5" s="1"/>
      <c r="F5" s="1"/>
      <c r="G5" s="1"/>
      <c r="H5" s="1"/>
      <c r="I5" s="1"/>
      <c r="K5" s="1"/>
      <c r="M5" s="1"/>
      <c r="N5" s="4" t="s">
        <v>50</v>
      </c>
    </row>
    <row r="6" spans="1:14" s="3" customFormat="1" ht="17.25" customHeight="1">
      <c r="A6" s="1"/>
      <c r="B6" s="6"/>
      <c r="C6" s="7"/>
      <c r="D6" s="7"/>
      <c r="E6" s="7"/>
      <c r="F6" s="7"/>
      <c r="G6" s="7"/>
      <c r="H6" s="1"/>
      <c r="I6" s="1"/>
      <c r="K6" s="1"/>
      <c r="M6" s="1"/>
      <c r="N6" s="4" t="s">
        <v>6</v>
      </c>
    </row>
    <row r="7" spans="1:14" s="3" customFormat="1" ht="17.25" customHeight="1">
      <c r="A7" s="1"/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s="3" customFormat="1" ht="17.25" customHeight="1">
      <c r="A8" s="1"/>
      <c r="B8" s="9" t="s">
        <v>51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s="3" customFormat="1" ht="17.25" customHeight="1" thickBot="1">
      <c r="A9" s="1"/>
      <c r="B9" s="6"/>
      <c r="C9" s="7"/>
      <c r="D9" s="7"/>
      <c r="E9" s="7"/>
      <c r="F9" s="7"/>
      <c r="G9" s="7"/>
      <c r="H9" s="1"/>
      <c r="I9" s="1"/>
      <c r="J9" s="1"/>
      <c r="K9" s="1"/>
      <c r="L9" s="1"/>
      <c r="M9" s="1"/>
    </row>
    <row r="10" spans="1:14" ht="17.25" customHeight="1">
      <c r="A10" s="75"/>
      <c r="B10" s="11" t="s">
        <v>8</v>
      </c>
      <c r="C10" s="80"/>
      <c r="D10" s="80">
        <v>2013</v>
      </c>
      <c r="E10" s="81" t="s">
        <v>52</v>
      </c>
      <c r="F10" s="80">
        <v>2013</v>
      </c>
      <c r="G10" s="81" t="s">
        <v>53</v>
      </c>
      <c r="H10" s="80">
        <v>2014</v>
      </c>
      <c r="I10" s="81" t="s">
        <v>54</v>
      </c>
      <c r="J10" s="80">
        <v>2014</v>
      </c>
      <c r="K10" s="81" t="s">
        <v>55</v>
      </c>
      <c r="L10" s="80">
        <v>2015</v>
      </c>
      <c r="M10" s="81" t="s">
        <v>56</v>
      </c>
      <c r="N10" s="82">
        <v>2015</v>
      </c>
    </row>
    <row r="11" spans="1:14" ht="18.75" customHeight="1" thickBot="1">
      <c r="A11" s="75"/>
      <c r="B11" s="14" t="s">
        <v>9</v>
      </c>
      <c r="C11" s="83" t="s">
        <v>57</v>
      </c>
      <c r="D11" s="84" t="s">
        <v>12</v>
      </c>
      <c r="E11" s="83" t="s">
        <v>58</v>
      </c>
      <c r="F11" s="83" t="s">
        <v>11</v>
      </c>
      <c r="G11" s="83" t="s">
        <v>58</v>
      </c>
      <c r="H11" s="83" t="s">
        <v>59</v>
      </c>
      <c r="I11" s="83" t="s">
        <v>58</v>
      </c>
      <c r="J11" s="83" t="s">
        <v>11</v>
      </c>
      <c r="K11" s="83" t="s">
        <v>58</v>
      </c>
      <c r="L11" s="83" t="s">
        <v>60</v>
      </c>
      <c r="M11" s="83" t="s">
        <v>58</v>
      </c>
      <c r="N11" s="85" t="s">
        <v>11</v>
      </c>
    </row>
    <row r="12" spans="1:14" ht="17.25" customHeight="1">
      <c r="A12" s="75"/>
      <c r="B12" s="18"/>
      <c r="C12" s="19"/>
      <c r="D12" s="19" t="s">
        <v>14</v>
      </c>
      <c r="E12" s="19" t="s">
        <v>15</v>
      </c>
      <c r="F12" s="19" t="s">
        <v>16</v>
      </c>
      <c r="G12" s="19" t="s">
        <v>17</v>
      </c>
      <c r="H12" s="86" t="s">
        <v>18</v>
      </c>
      <c r="I12" s="19" t="s">
        <v>19</v>
      </c>
      <c r="J12" s="19" t="s">
        <v>20</v>
      </c>
      <c r="K12" s="19" t="s">
        <v>21</v>
      </c>
      <c r="L12" s="19" t="s">
        <v>22</v>
      </c>
      <c r="M12" s="19" t="s">
        <v>41</v>
      </c>
      <c r="N12" s="87" t="s">
        <v>42</v>
      </c>
    </row>
    <row r="13" spans="1:14" ht="17.25" customHeight="1">
      <c r="A13" s="75"/>
      <c r="B13" s="23"/>
      <c r="C13" s="25"/>
      <c r="D13" s="88"/>
      <c r="E13" s="89"/>
      <c r="F13" s="88"/>
      <c r="G13" s="89"/>
      <c r="H13" s="88"/>
      <c r="I13" s="89"/>
      <c r="J13" s="88"/>
      <c r="K13" s="89"/>
      <c r="L13" s="88"/>
      <c r="M13" s="89"/>
      <c r="N13" s="90"/>
    </row>
    <row r="14" spans="1:14" ht="17.25" customHeight="1">
      <c r="A14" s="75"/>
      <c r="B14" s="23"/>
      <c r="C14" s="91" t="s">
        <v>23</v>
      </c>
      <c r="D14" s="88"/>
      <c r="E14" s="89"/>
      <c r="F14" s="88"/>
      <c r="G14" s="89"/>
      <c r="H14" s="88"/>
      <c r="I14" s="89"/>
      <c r="J14" s="88"/>
      <c r="K14" s="89"/>
      <c r="L14" s="88"/>
      <c r="M14" s="89"/>
      <c r="N14" s="90"/>
    </row>
    <row r="15" spans="1:14" s="137" customFormat="1" ht="17.25" customHeight="1">
      <c r="A15" s="136"/>
      <c r="B15" s="140">
        <v>1</v>
      </c>
      <c r="C15" s="141" t="s">
        <v>61</v>
      </c>
      <c r="D15" s="92">
        <v>26.88</v>
      </c>
      <c r="E15" s="88">
        <f>F15-D15</f>
        <v>-1.8292710389999982</v>
      </c>
      <c r="F15" s="29">
        <v>25.050728961000001</v>
      </c>
      <c r="G15" s="88">
        <f>J15-F15</f>
        <v>2.9092511609799985</v>
      </c>
      <c r="H15" s="92">
        <v>27.1</v>
      </c>
      <c r="I15" s="88">
        <f>J15-H15</f>
        <v>0.85998012197999785</v>
      </c>
      <c r="J15" s="29">
        <v>27.959980121979999</v>
      </c>
      <c r="K15" s="88">
        <f>N15-J15</f>
        <v>-4.6673564502799998</v>
      </c>
      <c r="L15" s="92">
        <v>25</v>
      </c>
      <c r="M15" s="88">
        <f>N15-L15</f>
        <v>-1.7073763283000005</v>
      </c>
      <c r="N15" s="107">
        <v>23.292623671699999</v>
      </c>
    </row>
    <row r="16" spans="1:14" s="137" customFormat="1" ht="17.25" customHeight="1">
      <c r="A16" s="136"/>
      <c r="B16" s="140">
        <v>2</v>
      </c>
      <c r="C16" s="141" t="s">
        <v>62</v>
      </c>
      <c r="D16" s="103">
        <v>88.8</v>
      </c>
      <c r="E16" s="88">
        <f t="shared" ref="E16:E20" si="0">F16-D16</f>
        <v>-5.8799999999999955</v>
      </c>
      <c r="F16" s="29">
        <v>82.92</v>
      </c>
      <c r="G16" s="88">
        <f t="shared" ref="G16:G20" si="1">J16-F16</f>
        <v>8.980000000000004</v>
      </c>
      <c r="H16" s="103">
        <v>93.5</v>
      </c>
      <c r="I16" s="88">
        <f t="shared" ref="I16:I20" si="2">J16-H16</f>
        <v>-1.5999999999999943</v>
      </c>
      <c r="J16" s="29">
        <v>91.9</v>
      </c>
      <c r="K16" s="88">
        <f t="shared" ref="K16:K20" si="3">N16-J16</f>
        <v>-15.030000000000001</v>
      </c>
      <c r="L16" s="92">
        <v>86.3</v>
      </c>
      <c r="M16" s="88">
        <f t="shared" ref="M16:M20" si="4">N16-L16</f>
        <v>-9.4299999999999926</v>
      </c>
      <c r="N16" s="107">
        <v>76.87</v>
      </c>
    </row>
    <row r="17" spans="1:14" s="137" customFormat="1" ht="17.25" customHeight="1">
      <c r="A17" s="136"/>
      <c r="B17" s="140">
        <v>3</v>
      </c>
      <c r="C17" s="141" t="s">
        <v>63</v>
      </c>
      <c r="D17" s="92">
        <v>144.4</v>
      </c>
      <c r="E17" s="88">
        <f t="shared" si="0"/>
        <v>9.9999999999994316E-2</v>
      </c>
      <c r="F17" s="29">
        <v>144.5</v>
      </c>
      <c r="G17" s="88">
        <f t="shared" si="1"/>
        <v>-52.41</v>
      </c>
      <c r="H17" s="92">
        <v>77.099999999999994</v>
      </c>
      <c r="I17" s="88">
        <f t="shared" si="2"/>
        <v>14.990000000000009</v>
      </c>
      <c r="J17" s="29">
        <v>92.09</v>
      </c>
      <c r="K17" s="88">
        <f t="shared" si="3"/>
        <v>174.7775</v>
      </c>
      <c r="L17" s="92">
        <v>188</v>
      </c>
      <c r="M17" s="88">
        <f t="shared" si="4"/>
        <v>78.867500000000007</v>
      </c>
      <c r="N17" s="107">
        <v>266.86750000000001</v>
      </c>
    </row>
    <row r="18" spans="1:14" s="137" customFormat="1" ht="17.25" customHeight="1">
      <c r="A18" s="136"/>
      <c r="B18" s="140">
        <v>4</v>
      </c>
      <c r="C18" s="141" t="s">
        <v>64</v>
      </c>
      <c r="D18" s="92">
        <v>0</v>
      </c>
      <c r="E18" s="88">
        <f t="shared" si="0"/>
        <v>39.840000000000003</v>
      </c>
      <c r="F18" s="29">
        <v>39.840000000000003</v>
      </c>
      <c r="G18" s="88">
        <f t="shared" si="1"/>
        <v>-39.840000000000003</v>
      </c>
      <c r="H18" s="92">
        <v>0</v>
      </c>
      <c r="I18" s="88">
        <f t="shared" si="2"/>
        <v>0</v>
      </c>
      <c r="J18" s="29">
        <v>0</v>
      </c>
      <c r="K18" s="88">
        <f t="shared" si="3"/>
        <v>7.6937500000000227</v>
      </c>
      <c r="L18" s="92">
        <v>0</v>
      </c>
      <c r="M18" s="88">
        <f t="shared" si="4"/>
        <v>7.6937500000000227</v>
      </c>
      <c r="N18" s="107">
        <v>7.6937500000000227</v>
      </c>
    </row>
    <row r="19" spans="1:14" s="137" customFormat="1" ht="17.25" customHeight="1">
      <c r="A19" s="136"/>
      <c r="B19" s="140">
        <v>5</v>
      </c>
      <c r="C19" s="141" t="s">
        <v>65</v>
      </c>
      <c r="D19" s="92">
        <v>1.5</v>
      </c>
      <c r="E19" s="88">
        <f t="shared" si="0"/>
        <v>3.34</v>
      </c>
      <c r="F19" s="29">
        <v>4.84</v>
      </c>
      <c r="G19" s="88">
        <f t="shared" si="1"/>
        <v>-3.34</v>
      </c>
      <c r="H19" s="92">
        <v>1.25</v>
      </c>
      <c r="I19" s="88">
        <f t="shared" si="2"/>
        <v>0.25</v>
      </c>
      <c r="J19" s="29">
        <v>1.5</v>
      </c>
      <c r="K19" s="88">
        <f t="shared" si="3"/>
        <v>3.3600000000000003</v>
      </c>
      <c r="L19" s="92">
        <v>1</v>
      </c>
      <c r="M19" s="88">
        <f t="shared" si="4"/>
        <v>3.8600000000000003</v>
      </c>
      <c r="N19" s="107">
        <v>4.8600000000000003</v>
      </c>
    </row>
    <row r="20" spans="1:14" s="137" customFormat="1" ht="17.25" customHeight="1">
      <c r="A20" s="136"/>
      <c r="B20" s="140">
        <v>6</v>
      </c>
      <c r="C20" s="141" t="s">
        <v>66</v>
      </c>
      <c r="D20" s="92">
        <v>19.7</v>
      </c>
      <c r="E20" s="88">
        <f t="shared" si="0"/>
        <v>41.8</v>
      </c>
      <c r="F20" s="29">
        <v>61.5</v>
      </c>
      <c r="G20" s="88">
        <f t="shared" si="1"/>
        <v>-41.010000000000005</v>
      </c>
      <c r="H20" s="92">
        <v>14.6</v>
      </c>
      <c r="I20" s="88">
        <f t="shared" si="2"/>
        <v>5.8899999999999988</v>
      </c>
      <c r="J20" s="29">
        <v>20.49</v>
      </c>
      <c r="K20" s="88">
        <f t="shared" si="3"/>
        <v>36.909999999999997</v>
      </c>
      <c r="L20" s="92">
        <v>12.7</v>
      </c>
      <c r="M20" s="88">
        <f t="shared" si="4"/>
        <v>44.7</v>
      </c>
      <c r="N20" s="107">
        <v>57.4</v>
      </c>
    </row>
    <row r="21" spans="1:14" s="137" customFormat="1" ht="17.25" customHeight="1">
      <c r="B21" s="140"/>
      <c r="C21" s="141"/>
      <c r="D21" s="92"/>
      <c r="E21" s="88"/>
      <c r="F21" s="92"/>
      <c r="G21" s="88"/>
      <c r="H21" s="93"/>
      <c r="I21" s="88"/>
      <c r="J21" s="92"/>
      <c r="K21" s="88"/>
      <c r="L21" s="93"/>
      <c r="M21" s="88"/>
      <c r="N21" s="94"/>
    </row>
    <row r="22" spans="1:14" s="137" customFormat="1" ht="17.25" customHeight="1">
      <c r="B22" s="140"/>
      <c r="C22" s="141" t="s">
        <v>24</v>
      </c>
      <c r="D22" s="95"/>
      <c r="E22" s="88"/>
      <c r="F22" s="95"/>
      <c r="G22" s="88"/>
      <c r="H22" s="96"/>
      <c r="I22" s="88"/>
      <c r="J22" s="95"/>
      <c r="K22" s="88"/>
      <c r="L22" s="96"/>
      <c r="M22" s="88"/>
      <c r="N22" s="97"/>
    </row>
    <row r="23" spans="1:14" s="137" customFormat="1" ht="17.25" customHeight="1">
      <c r="B23" s="140">
        <v>7</v>
      </c>
      <c r="C23" s="141" t="s">
        <v>61</v>
      </c>
      <c r="D23" s="92">
        <v>21.11</v>
      </c>
      <c r="E23" s="88">
        <f t="shared" ref="E23:E28" si="5">F23-D23</f>
        <v>-1.467989235000001</v>
      </c>
      <c r="F23" s="29">
        <v>19.642010764999998</v>
      </c>
      <c r="G23" s="88">
        <f t="shared" ref="G23:G28" si="6">J23-F23</f>
        <v>0.45287930689000433</v>
      </c>
      <c r="H23" s="92">
        <v>21.9</v>
      </c>
      <c r="I23" s="88">
        <f t="shared" ref="I23:I28" si="7">J23-H23</f>
        <v>-1.8051099281099958</v>
      </c>
      <c r="J23" s="29">
        <v>20.094890071890003</v>
      </c>
      <c r="K23" s="88">
        <f t="shared" ref="K23:K28" si="8">N23-J23</f>
        <v>1.1364952911199921</v>
      </c>
      <c r="L23" s="92">
        <v>21.6</v>
      </c>
      <c r="M23" s="88">
        <f t="shared" ref="M23:M28" si="9">N23-L23</f>
        <v>-0.36861463699000652</v>
      </c>
      <c r="N23" s="107">
        <v>21.231385363009995</v>
      </c>
    </row>
    <row r="24" spans="1:14" s="137" customFormat="1" ht="17.25" customHeight="1">
      <c r="B24" s="140">
        <v>8</v>
      </c>
      <c r="C24" s="141" t="s">
        <v>62</v>
      </c>
      <c r="D24" s="92">
        <v>79.2</v>
      </c>
      <c r="E24" s="88">
        <f t="shared" si="5"/>
        <v>-5.5</v>
      </c>
      <c r="F24" s="29">
        <v>73.7</v>
      </c>
      <c r="G24" s="88">
        <f t="shared" si="6"/>
        <v>1.5799999999999983</v>
      </c>
      <c r="H24" s="92">
        <v>79.900000000000006</v>
      </c>
      <c r="I24" s="88">
        <f t="shared" si="7"/>
        <v>-4.6200000000000045</v>
      </c>
      <c r="J24" s="29">
        <v>75.28</v>
      </c>
      <c r="K24" s="88">
        <f t="shared" si="8"/>
        <v>4.0699999999999932</v>
      </c>
      <c r="L24" s="92">
        <v>82.1</v>
      </c>
      <c r="M24" s="88">
        <f t="shared" si="9"/>
        <v>-2.75</v>
      </c>
      <c r="N24" s="107">
        <v>79.349999999999994</v>
      </c>
    </row>
    <row r="25" spans="1:14" s="137" customFormat="1" ht="17.25" customHeight="1">
      <c r="B25" s="140">
        <v>9</v>
      </c>
      <c r="C25" s="141" t="s">
        <v>63</v>
      </c>
      <c r="D25" s="92">
        <v>303.5</v>
      </c>
      <c r="E25" s="88">
        <f t="shared" si="5"/>
        <v>-82.699999999999989</v>
      </c>
      <c r="F25" s="29">
        <v>220.8</v>
      </c>
      <c r="G25" s="88">
        <f t="shared" si="6"/>
        <v>64.099999999999966</v>
      </c>
      <c r="H25" s="92">
        <v>292.89999999999998</v>
      </c>
      <c r="I25" s="88">
        <f t="shared" si="7"/>
        <v>-8</v>
      </c>
      <c r="J25" s="29">
        <v>284.89999999999998</v>
      </c>
      <c r="K25" s="88">
        <f t="shared" si="8"/>
        <v>65.171666666666681</v>
      </c>
      <c r="L25" s="92">
        <v>287.89999999999998</v>
      </c>
      <c r="M25" s="88">
        <f t="shared" si="9"/>
        <v>62.171666666666681</v>
      </c>
      <c r="N25" s="107">
        <v>350.07166666666666</v>
      </c>
    </row>
    <row r="26" spans="1:14" s="137" customFormat="1" ht="17.25" customHeight="1">
      <c r="B26" s="140">
        <v>10</v>
      </c>
      <c r="C26" s="141" t="s">
        <v>64</v>
      </c>
      <c r="D26" s="92">
        <v>0</v>
      </c>
      <c r="E26" s="88">
        <f t="shared" si="5"/>
        <v>167.6</v>
      </c>
      <c r="F26" s="29">
        <v>167.6</v>
      </c>
      <c r="G26" s="88">
        <f t="shared" si="6"/>
        <v>-112.19999999999999</v>
      </c>
      <c r="H26" s="92">
        <v>0</v>
      </c>
      <c r="I26" s="88">
        <f t="shared" si="7"/>
        <v>55.4</v>
      </c>
      <c r="J26" s="29">
        <v>55.4</v>
      </c>
      <c r="K26" s="88">
        <f t="shared" si="8"/>
        <v>-14.841250000000024</v>
      </c>
      <c r="L26" s="92">
        <v>0</v>
      </c>
      <c r="M26" s="88">
        <f t="shared" si="9"/>
        <v>40.558749999999975</v>
      </c>
      <c r="N26" s="107">
        <v>40.558749999999975</v>
      </c>
    </row>
    <row r="27" spans="1:14" s="137" customFormat="1" ht="17.25" customHeight="1">
      <c r="B27" s="140">
        <v>11</v>
      </c>
      <c r="C27" s="141" t="s">
        <v>65</v>
      </c>
      <c r="D27" s="92">
        <v>8.09</v>
      </c>
      <c r="E27" s="88">
        <f t="shared" si="5"/>
        <v>1.6400000000000006</v>
      </c>
      <c r="F27" s="29">
        <v>9.73</v>
      </c>
      <c r="G27" s="88">
        <f t="shared" si="6"/>
        <v>0.99000000000000021</v>
      </c>
      <c r="H27" s="92">
        <v>7.76</v>
      </c>
      <c r="I27" s="88">
        <f t="shared" si="7"/>
        <v>2.9600000000000009</v>
      </c>
      <c r="J27" s="29">
        <v>10.72</v>
      </c>
      <c r="K27" s="88">
        <f t="shared" si="8"/>
        <v>-7.83</v>
      </c>
      <c r="L27" s="92">
        <v>5.5</v>
      </c>
      <c r="M27" s="88">
        <f t="shared" si="9"/>
        <v>-2.61</v>
      </c>
      <c r="N27" s="107">
        <v>2.89</v>
      </c>
    </row>
    <row r="28" spans="1:14" s="137" customFormat="1" ht="17.25" customHeight="1">
      <c r="B28" s="140">
        <v>12</v>
      </c>
      <c r="C28" s="141" t="s">
        <v>66</v>
      </c>
      <c r="D28" s="92">
        <v>152.4</v>
      </c>
      <c r="E28" s="88">
        <f t="shared" si="5"/>
        <v>21.400000000000006</v>
      </c>
      <c r="F28" s="29">
        <v>173.8</v>
      </c>
      <c r="G28" s="88">
        <f t="shared" si="6"/>
        <v>24.169999999999987</v>
      </c>
      <c r="H28" s="92">
        <v>147</v>
      </c>
      <c r="I28" s="88">
        <f t="shared" si="7"/>
        <v>50.97</v>
      </c>
      <c r="J28" s="29">
        <v>197.97</v>
      </c>
      <c r="K28" s="88">
        <f t="shared" si="8"/>
        <v>-146.26999999999998</v>
      </c>
      <c r="L28" s="92">
        <v>104.5</v>
      </c>
      <c r="M28" s="88">
        <f t="shared" si="9"/>
        <v>-52.8</v>
      </c>
      <c r="N28" s="107">
        <v>51.7</v>
      </c>
    </row>
    <row r="29" spans="1:14" s="137" customFormat="1" ht="17.25" customHeight="1" thickBot="1">
      <c r="B29" s="140"/>
      <c r="C29" s="141"/>
      <c r="D29" s="98"/>
      <c r="E29" s="99"/>
      <c r="F29" s="98" t="s">
        <v>67</v>
      </c>
      <c r="G29" s="99"/>
      <c r="H29" s="100"/>
      <c r="I29" s="99"/>
      <c r="J29" s="98" t="s">
        <v>67</v>
      </c>
      <c r="K29" s="99"/>
      <c r="L29" s="98"/>
      <c r="M29" s="99"/>
      <c r="N29" s="101"/>
    </row>
    <row r="30" spans="1:14" s="137" customFormat="1" ht="17.25" customHeight="1">
      <c r="B30" s="142"/>
      <c r="C30" s="143" t="s">
        <v>68</v>
      </c>
      <c r="D30" s="95"/>
      <c r="E30" s="102"/>
      <c r="F30" s="103" t="s">
        <v>67</v>
      </c>
      <c r="G30" s="102"/>
      <c r="H30" s="96"/>
      <c r="I30" s="102"/>
      <c r="J30" s="103" t="s">
        <v>67</v>
      </c>
      <c r="K30" s="102"/>
      <c r="L30" s="95"/>
      <c r="M30" s="102"/>
      <c r="N30" s="97"/>
    </row>
    <row r="31" spans="1:14" s="137" customFormat="1" ht="17.25" customHeight="1">
      <c r="B31" s="142">
        <v>13</v>
      </c>
      <c r="C31" s="141" t="s">
        <v>62</v>
      </c>
      <c r="D31" s="92">
        <v>84.3</v>
      </c>
      <c r="E31" s="88">
        <f t="shared" ref="E31:E35" si="10">F31-D31</f>
        <v>-5.6700000000000017</v>
      </c>
      <c r="F31" s="92">
        <v>78.63</v>
      </c>
      <c r="G31" s="88">
        <f t="shared" ref="G31:G35" si="11">J31-F31</f>
        <v>5.6500000000000057</v>
      </c>
      <c r="H31" s="93">
        <v>87.6</v>
      </c>
      <c r="I31" s="88">
        <f t="shared" ref="I31:I35" si="12">J31-H31</f>
        <v>-3.3199999999999932</v>
      </c>
      <c r="J31" s="92">
        <v>84.28</v>
      </c>
      <c r="K31" s="88">
        <f t="shared" ref="K31:K35" si="13">N31-J31</f>
        <v>-6.2600000000000051</v>
      </c>
      <c r="L31" s="92">
        <v>84</v>
      </c>
      <c r="M31" s="88">
        <f t="shared" ref="M31:M35" si="14">N31-L31</f>
        <v>-5.980000000000004</v>
      </c>
      <c r="N31" s="94">
        <v>78.02</v>
      </c>
    </row>
    <row r="32" spans="1:14" s="137" customFormat="1" ht="17.25" customHeight="1">
      <c r="B32" s="142">
        <v>14</v>
      </c>
      <c r="C32" s="143" t="s">
        <v>63</v>
      </c>
      <c r="D32" s="92">
        <f>D17+D25</f>
        <v>447.9</v>
      </c>
      <c r="E32" s="88">
        <f t="shared" si="10"/>
        <v>-82.599999999999966</v>
      </c>
      <c r="F32" s="92">
        <f>F17+F25</f>
        <v>365.3</v>
      </c>
      <c r="G32" s="88">
        <f t="shared" si="11"/>
        <v>11.689999999999998</v>
      </c>
      <c r="H32" s="92">
        <f t="shared" ref="H32:H33" si="15">H17+H25</f>
        <v>370</v>
      </c>
      <c r="I32" s="88">
        <f t="shared" si="12"/>
        <v>6.9900000000000091</v>
      </c>
      <c r="J32" s="92">
        <f>J17+J25</f>
        <v>376.99</v>
      </c>
      <c r="K32" s="88">
        <f t="shared" si="13"/>
        <v>239.94916666666666</v>
      </c>
      <c r="L32" s="92">
        <f>L17+L25</f>
        <v>475.9</v>
      </c>
      <c r="M32" s="88">
        <f t="shared" si="14"/>
        <v>141.03916666666669</v>
      </c>
      <c r="N32" s="94">
        <f>N17+N25</f>
        <v>616.93916666666667</v>
      </c>
    </row>
    <row r="33" spans="2:14" s="137" customFormat="1" ht="17.25" customHeight="1">
      <c r="B33" s="142">
        <v>15</v>
      </c>
      <c r="C33" s="141" t="s">
        <v>64</v>
      </c>
      <c r="D33" s="92">
        <f>D18+D26</f>
        <v>0</v>
      </c>
      <c r="E33" s="88">
        <f t="shared" si="10"/>
        <v>207.44</v>
      </c>
      <c r="F33" s="92">
        <f>F18+F26</f>
        <v>207.44</v>
      </c>
      <c r="G33" s="88">
        <f t="shared" si="11"/>
        <v>-152.04</v>
      </c>
      <c r="H33" s="92">
        <f t="shared" si="15"/>
        <v>0</v>
      </c>
      <c r="I33" s="88">
        <f t="shared" si="12"/>
        <v>55.4</v>
      </c>
      <c r="J33" s="92">
        <f>J18+J26</f>
        <v>55.4</v>
      </c>
      <c r="K33" s="88">
        <f t="shared" si="13"/>
        <v>-7.1475000000000009</v>
      </c>
      <c r="L33" s="92">
        <f>L18+L26</f>
        <v>0</v>
      </c>
      <c r="M33" s="88">
        <f t="shared" si="14"/>
        <v>48.252499999999998</v>
      </c>
      <c r="N33" s="94">
        <f>N18+N26</f>
        <v>48.252499999999998</v>
      </c>
    </row>
    <row r="34" spans="2:14" s="137" customFormat="1" ht="17.25" customHeight="1">
      <c r="B34" s="142">
        <v>16</v>
      </c>
      <c r="C34" s="143" t="s">
        <v>65</v>
      </c>
      <c r="D34" s="92">
        <v>4.49</v>
      </c>
      <c r="E34" s="88">
        <f t="shared" si="10"/>
        <v>2.54</v>
      </c>
      <c r="F34" s="92">
        <v>7.03</v>
      </c>
      <c r="G34" s="88">
        <f t="shared" si="11"/>
        <v>-1.4800000000000004</v>
      </c>
      <c r="H34" s="93">
        <v>4.0999999999999996</v>
      </c>
      <c r="I34" s="88">
        <f t="shared" si="12"/>
        <v>1.4500000000000002</v>
      </c>
      <c r="J34" s="92">
        <v>5.55</v>
      </c>
      <c r="K34" s="88">
        <f t="shared" si="13"/>
        <v>-1.6099999999999999</v>
      </c>
      <c r="L34" s="93">
        <v>3.1</v>
      </c>
      <c r="M34" s="88">
        <f t="shared" si="14"/>
        <v>0.83999999999999986</v>
      </c>
      <c r="N34" s="94">
        <v>3.94</v>
      </c>
    </row>
    <row r="35" spans="2:14" s="137" customFormat="1" ht="17.25" customHeight="1">
      <c r="B35" s="140">
        <v>17</v>
      </c>
      <c r="C35" s="141" t="s">
        <v>66</v>
      </c>
      <c r="D35" s="92">
        <f>D20+D28</f>
        <v>172.1</v>
      </c>
      <c r="E35" s="88">
        <f t="shared" si="10"/>
        <v>63.200000000000017</v>
      </c>
      <c r="F35" s="92">
        <f>F20+F28</f>
        <v>235.3</v>
      </c>
      <c r="G35" s="88">
        <f t="shared" si="11"/>
        <v>-16.840000000000003</v>
      </c>
      <c r="H35" s="92">
        <f t="shared" ref="H35" si="16">H20+H28</f>
        <v>161.6</v>
      </c>
      <c r="I35" s="88">
        <f t="shared" si="12"/>
        <v>56.860000000000014</v>
      </c>
      <c r="J35" s="92">
        <f>J20+J28</f>
        <v>218.46</v>
      </c>
      <c r="K35" s="88">
        <f t="shared" si="13"/>
        <v>-109.36000000000001</v>
      </c>
      <c r="L35" s="92">
        <f>L20+L28</f>
        <v>117.2</v>
      </c>
      <c r="M35" s="88">
        <f t="shared" si="14"/>
        <v>-8.1000000000000085</v>
      </c>
      <c r="N35" s="94">
        <f>N20+N28</f>
        <v>109.1</v>
      </c>
    </row>
    <row r="36" spans="2:14" s="137" customFormat="1" ht="17.25" customHeight="1" thickBot="1">
      <c r="B36" s="140"/>
      <c r="C36" s="141"/>
      <c r="D36" s="98"/>
      <c r="E36" s="99"/>
      <c r="F36" s="98"/>
      <c r="G36" s="99"/>
      <c r="H36" s="100"/>
      <c r="I36" s="99"/>
      <c r="J36" s="98"/>
      <c r="K36" s="99"/>
      <c r="L36" s="98"/>
      <c r="M36" s="99"/>
      <c r="N36" s="101"/>
    </row>
    <row r="37" spans="2:14" s="137" customFormat="1" ht="24" customHeight="1" thickBot="1">
      <c r="B37" s="144">
        <v>18</v>
      </c>
      <c r="C37" s="145" t="s">
        <v>69</v>
      </c>
      <c r="D37" s="104">
        <f>D15+D23</f>
        <v>47.989999999999995</v>
      </c>
      <c r="E37" s="104">
        <f t="shared" ref="E37:N37" si="17">E15+E23</f>
        <v>-3.2972602739999992</v>
      </c>
      <c r="F37" s="104">
        <f t="shared" si="17"/>
        <v>44.692739725999999</v>
      </c>
      <c r="G37" s="104">
        <f t="shared" si="17"/>
        <v>3.3621304678700028</v>
      </c>
      <c r="H37" s="104">
        <f t="shared" si="17"/>
        <v>49</v>
      </c>
      <c r="I37" s="104">
        <f t="shared" si="17"/>
        <v>-0.94512980612999797</v>
      </c>
      <c r="J37" s="104">
        <f t="shared" si="17"/>
        <v>48.054870193870002</v>
      </c>
      <c r="K37" s="104">
        <f t="shared" si="17"/>
        <v>-3.5308611591600076</v>
      </c>
      <c r="L37" s="104">
        <f t="shared" si="17"/>
        <v>46.6</v>
      </c>
      <c r="M37" s="104">
        <f t="shared" si="17"/>
        <v>-2.075990965290007</v>
      </c>
      <c r="N37" s="105">
        <f t="shared" si="17"/>
        <v>44.524009034709991</v>
      </c>
    </row>
    <row r="38" spans="2:14" s="137" customFormat="1" ht="17.25" customHeight="1">
      <c r="B38" s="116"/>
      <c r="C38" s="116"/>
      <c r="D38" s="146"/>
      <c r="E38" s="146"/>
      <c r="F38" s="146"/>
      <c r="G38" s="146"/>
      <c r="H38" s="116"/>
      <c r="I38" s="116"/>
      <c r="J38" s="116"/>
      <c r="K38" s="118"/>
      <c r="L38" s="118"/>
      <c r="M38" s="116"/>
      <c r="N38" s="116"/>
    </row>
    <row r="39" spans="2:14" ht="17.25" customHeight="1" thickBo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ht="17.25" customHeight="1">
      <c r="B40" s="11" t="s">
        <v>8</v>
      </c>
      <c r="C40" s="80"/>
      <c r="D40" s="80">
        <v>2015</v>
      </c>
      <c r="E40" s="81" t="s">
        <v>52</v>
      </c>
      <c r="F40" s="80">
        <v>2016</v>
      </c>
      <c r="G40" s="81" t="s">
        <v>70</v>
      </c>
      <c r="H40" s="80">
        <v>2017</v>
      </c>
      <c r="I40" s="81" t="s">
        <v>54</v>
      </c>
      <c r="J40" s="80">
        <v>2018</v>
      </c>
      <c r="K40" s="81" t="s">
        <v>71</v>
      </c>
      <c r="L40" s="80">
        <v>2019</v>
      </c>
      <c r="M40" s="81" t="s">
        <v>56</v>
      </c>
      <c r="N40" s="82">
        <v>2020</v>
      </c>
    </row>
    <row r="41" spans="2:14" ht="18.75" customHeight="1" thickBot="1">
      <c r="B41" s="14" t="s">
        <v>9</v>
      </c>
      <c r="C41" s="83" t="s">
        <v>57</v>
      </c>
      <c r="D41" s="83" t="s">
        <v>11</v>
      </c>
      <c r="E41" s="83" t="s">
        <v>58</v>
      </c>
      <c r="F41" s="83" t="s">
        <v>12</v>
      </c>
      <c r="G41" s="83" t="s">
        <v>58</v>
      </c>
      <c r="H41" s="83" t="s">
        <v>13</v>
      </c>
      <c r="I41" s="83" t="s">
        <v>58</v>
      </c>
      <c r="J41" s="83" t="s">
        <v>13</v>
      </c>
      <c r="K41" s="83" t="s">
        <v>58</v>
      </c>
      <c r="L41" s="83" t="s">
        <v>13</v>
      </c>
      <c r="M41" s="83" t="s">
        <v>58</v>
      </c>
      <c r="N41" s="85" t="s">
        <v>13</v>
      </c>
    </row>
    <row r="42" spans="2:14" ht="17.25" customHeight="1">
      <c r="B42" s="18"/>
      <c r="C42" s="19"/>
      <c r="D42" s="19" t="s">
        <v>14</v>
      </c>
      <c r="E42" s="19" t="s">
        <v>15</v>
      </c>
      <c r="F42" s="19" t="s">
        <v>16</v>
      </c>
      <c r="G42" s="19" t="s">
        <v>17</v>
      </c>
      <c r="H42" s="86" t="s">
        <v>18</v>
      </c>
      <c r="I42" s="19" t="s">
        <v>19</v>
      </c>
      <c r="J42" s="19" t="s">
        <v>20</v>
      </c>
      <c r="K42" s="19" t="s">
        <v>21</v>
      </c>
      <c r="L42" s="19" t="s">
        <v>22</v>
      </c>
      <c r="M42" s="19" t="s">
        <v>41</v>
      </c>
      <c r="N42" s="87" t="s">
        <v>42</v>
      </c>
    </row>
    <row r="43" spans="2:14" ht="17.25" customHeight="1">
      <c r="B43" s="23"/>
      <c r="C43" s="25"/>
      <c r="D43" s="88"/>
      <c r="E43" s="89"/>
      <c r="F43" s="88"/>
      <c r="G43" s="89"/>
      <c r="H43" s="88"/>
      <c r="I43" s="89"/>
      <c r="J43" s="88"/>
      <c r="K43" s="89"/>
      <c r="L43" s="72"/>
      <c r="M43" s="89"/>
      <c r="N43" s="106"/>
    </row>
    <row r="44" spans="2:14" ht="17.25" customHeight="1">
      <c r="B44" s="23"/>
      <c r="C44" s="91" t="s">
        <v>23</v>
      </c>
      <c r="D44" s="88"/>
      <c r="E44" s="89"/>
      <c r="F44" s="88"/>
      <c r="G44" s="89"/>
      <c r="H44" s="88"/>
      <c r="I44" s="89"/>
      <c r="J44" s="88"/>
      <c r="K44" s="89"/>
      <c r="L44" s="88"/>
      <c r="M44" s="89"/>
      <c r="N44" s="90"/>
    </row>
    <row r="45" spans="2:14" s="137" customFormat="1" ht="17.25" customHeight="1">
      <c r="B45" s="140">
        <v>19</v>
      </c>
      <c r="C45" s="141" t="s">
        <v>61</v>
      </c>
      <c r="D45" s="88">
        <f>N15</f>
        <v>23.292623671699999</v>
      </c>
      <c r="E45" s="88">
        <f>F45-D45</f>
        <v>2.7319853265692444</v>
      </c>
      <c r="F45" s="29">
        <v>26.024608998269244</v>
      </c>
      <c r="G45" s="88">
        <f>H45-F45</f>
        <v>-6.9897989982692437</v>
      </c>
      <c r="H45" s="29">
        <f>'E2-1-1_Table 2'!P16</f>
        <v>19.03481</v>
      </c>
      <c r="I45" s="88">
        <f>J45-H45</f>
        <v>0.23980000000000246</v>
      </c>
      <c r="J45" s="29">
        <f>'E2-1-1_Table 2'!P22</f>
        <v>19.274610000000003</v>
      </c>
      <c r="K45" s="88">
        <f>L45-J45</f>
        <v>0.3953099999999985</v>
      </c>
      <c r="L45" s="29">
        <f>'E2-1-1_Table 2'!P28</f>
        <v>19.669920000000001</v>
      </c>
      <c r="M45" s="88">
        <f>N45-L45</f>
        <v>-1.9491399999999999</v>
      </c>
      <c r="N45" s="107">
        <f>'E2-1-1_Table 2'!P34</f>
        <v>17.720780000000001</v>
      </c>
    </row>
    <row r="46" spans="2:14" s="137" customFormat="1" ht="17.25" customHeight="1">
      <c r="B46" s="140">
        <v>20</v>
      </c>
      <c r="C46" s="141" t="s">
        <v>62</v>
      </c>
      <c r="D46" s="88">
        <f t="shared" ref="D46:D50" si="18">N16</f>
        <v>76.87</v>
      </c>
      <c r="E46" s="88">
        <f t="shared" ref="E46:G50" si="19">F46-D46</f>
        <v>14.200922619047446</v>
      </c>
      <c r="F46" s="29">
        <v>91.070922619047451</v>
      </c>
      <c r="G46" s="88">
        <f t="shared" si="19"/>
        <v>-5.9364602902768979</v>
      </c>
      <c r="H46" s="147">
        <v>85.134462328770553</v>
      </c>
      <c r="I46" s="88">
        <f t="shared" ref="I46:I50" si="20">J46-H46</f>
        <v>0.9097602739726085</v>
      </c>
      <c r="J46" s="147">
        <v>86.044222602743162</v>
      </c>
      <c r="K46" s="88">
        <f t="shared" ref="K46:K50" si="21">L46-J46</f>
        <v>1.7360410958898314</v>
      </c>
      <c r="L46" s="147">
        <v>87.780263698632993</v>
      </c>
      <c r="M46" s="88">
        <f t="shared" ref="M46:M50" si="22">N46-L46</f>
        <v>-8.3873379244979418</v>
      </c>
      <c r="N46" s="148">
        <v>79.392925774135051</v>
      </c>
    </row>
    <row r="47" spans="2:14" s="137" customFormat="1" ht="18.75" customHeight="1">
      <c r="B47" s="140">
        <v>21</v>
      </c>
      <c r="C47" s="141" t="s">
        <v>72</v>
      </c>
      <c r="D47" s="88">
        <f t="shared" si="18"/>
        <v>266.86750000000001</v>
      </c>
      <c r="E47" s="88">
        <f t="shared" si="19"/>
        <v>-155.86041666666978</v>
      </c>
      <c r="F47" s="29">
        <v>111.00708333333023</v>
      </c>
      <c r="G47" s="88">
        <f t="shared" si="19"/>
        <v>42.354166666627862</v>
      </c>
      <c r="H47" s="147">
        <v>153.36124999995809</v>
      </c>
      <c r="I47" s="88">
        <f t="shared" si="20"/>
        <v>-10.0625</v>
      </c>
      <c r="J47" s="147">
        <v>143.29874999995809</v>
      </c>
      <c r="K47" s="88">
        <f t="shared" si="21"/>
        <v>-19.201666666660458</v>
      </c>
      <c r="L47" s="147">
        <v>124.09708333329763</v>
      </c>
      <c r="M47" s="88">
        <f t="shared" si="22"/>
        <v>64.085416666697711</v>
      </c>
      <c r="N47" s="148">
        <v>188.18249999999534</v>
      </c>
    </row>
    <row r="48" spans="2:14" s="137" customFormat="1" ht="17.25" customHeight="1">
      <c r="B48" s="140">
        <v>22</v>
      </c>
      <c r="C48" s="141" t="s">
        <v>64</v>
      </c>
      <c r="D48" s="88">
        <f t="shared" si="18"/>
        <v>7.6937500000000227</v>
      </c>
      <c r="E48" s="88">
        <f t="shared" si="19"/>
        <v>-7.6937500000000227</v>
      </c>
      <c r="F48" s="29">
        <v>0</v>
      </c>
      <c r="G48" s="88">
        <f t="shared" si="19"/>
        <v>0</v>
      </c>
      <c r="H48" s="147">
        <v>0</v>
      </c>
      <c r="I48" s="88">
        <f t="shared" si="20"/>
        <v>0</v>
      </c>
      <c r="J48" s="147">
        <v>0</v>
      </c>
      <c r="K48" s="88">
        <f t="shared" si="21"/>
        <v>0</v>
      </c>
      <c r="L48" s="147">
        <v>0</v>
      </c>
      <c r="M48" s="88">
        <f t="shared" si="22"/>
        <v>0</v>
      </c>
      <c r="N48" s="148">
        <v>0</v>
      </c>
    </row>
    <row r="49" spans="2:14" s="137" customFormat="1" ht="17.25" customHeight="1">
      <c r="B49" s="140">
        <v>23</v>
      </c>
      <c r="C49" s="141" t="s">
        <v>65</v>
      </c>
      <c r="D49" s="88">
        <f t="shared" si="18"/>
        <v>4.8600000000000003</v>
      </c>
      <c r="E49" s="88">
        <f t="shared" si="19"/>
        <v>-3.8599999999995886</v>
      </c>
      <c r="F49" s="29">
        <v>1.0000000000004117</v>
      </c>
      <c r="G49" s="88">
        <f t="shared" si="19"/>
        <v>0</v>
      </c>
      <c r="H49" s="147">
        <v>1.0000000000004117</v>
      </c>
      <c r="I49" s="88">
        <f t="shared" si="20"/>
        <v>-1.1102230246251565E-14</v>
      </c>
      <c r="J49" s="147">
        <v>1.0000000000004006</v>
      </c>
      <c r="K49" s="88">
        <f t="shared" si="21"/>
        <v>1.1102230246251565E-14</v>
      </c>
      <c r="L49" s="147">
        <v>1.0000000000004117</v>
      </c>
      <c r="M49" s="88">
        <f t="shared" si="22"/>
        <v>3.1858038457628024</v>
      </c>
      <c r="N49" s="148">
        <v>4.1858038457632141</v>
      </c>
    </row>
    <row r="50" spans="2:14" s="137" customFormat="1" ht="17.25" customHeight="1">
      <c r="B50" s="140">
        <v>24</v>
      </c>
      <c r="C50" s="141" t="s">
        <v>66</v>
      </c>
      <c r="D50" s="88">
        <f t="shared" si="18"/>
        <v>57.4</v>
      </c>
      <c r="E50" s="88">
        <f t="shared" si="19"/>
        <v>-44.650070833333395</v>
      </c>
      <c r="F50" s="29">
        <v>12.749929166666602</v>
      </c>
      <c r="G50" s="88">
        <f t="shared" si="19"/>
        <v>-3.3335416666662514</v>
      </c>
      <c r="H50" s="147">
        <v>9.4163875000003507</v>
      </c>
      <c r="I50" s="88">
        <f t="shared" si="20"/>
        <v>0.1006249999999973</v>
      </c>
      <c r="J50" s="147">
        <v>9.517012500000348</v>
      </c>
      <c r="K50" s="88">
        <f t="shared" si="21"/>
        <v>0.19201666666659989</v>
      </c>
      <c r="L50" s="147">
        <v>9.7090291666669479</v>
      </c>
      <c r="M50" s="88">
        <f t="shared" si="22"/>
        <v>28.374147222228476</v>
      </c>
      <c r="N50" s="148">
        <v>38.083176388895424</v>
      </c>
    </row>
    <row r="51" spans="2:14" s="137" customFormat="1" ht="17.25" customHeight="1">
      <c r="B51" s="140"/>
      <c r="C51" s="141"/>
      <c r="D51" s="88"/>
      <c r="E51" s="88"/>
      <c r="F51" s="92"/>
      <c r="G51" s="88"/>
      <c r="H51" s="92"/>
      <c r="I51" s="88"/>
      <c r="J51" s="92"/>
      <c r="K51" s="88"/>
      <c r="L51" s="92"/>
      <c r="M51" s="88"/>
      <c r="N51" s="94"/>
    </row>
    <row r="52" spans="2:14" s="137" customFormat="1" ht="17.25" customHeight="1">
      <c r="B52" s="140"/>
      <c r="C52" s="141" t="s">
        <v>24</v>
      </c>
      <c r="D52" s="88"/>
      <c r="E52" s="88"/>
      <c r="F52" s="95"/>
      <c r="G52" s="88"/>
      <c r="H52" s="95"/>
      <c r="I52" s="88"/>
      <c r="J52" s="95"/>
      <c r="K52" s="88"/>
      <c r="L52" s="95"/>
      <c r="M52" s="88"/>
      <c r="N52" s="97"/>
    </row>
    <row r="53" spans="2:14" s="137" customFormat="1" ht="17.25" customHeight="1">
      <c r="B53" s="140">
        <v>25</v>
      </c>
      <c r="C53" s="141" t="s">
        <v>61</v>
      </c>
      <c r="D53" s="88">
        <f t="shared" ref="D53:D58" si="23">N23</f>
        <v>21.231385363009995</v>
      </c>
      <c r="E53" s="88">
        <f t="shared" ref="E53:G58" si="24">F53-D53</f>
        <v>-0.44701473604314046</v>
      </c>
      <c r="F53" s="29">
        <v>20.784370626966854</v>
      </c>
      <c r="G53" s="88">
        <f t="shared" si="24"/>
        <v>-1.7208406269668544</v>
      </c>
      <c r="H53" s="29">
        <f>'E2-1-1_Table 2'!P17</f>
        <v>19.06353</v>
      </c>
      <c r="I53" s="88">
        <f t="shared" ref="I53:I58" si="25">J53-H53</f>
        <v>0.13256000000000157</v>
      </c>
      <c r="J53" s="29">
        <f>'E2-1-1_Table 2'!P23</f>
        <v>19.196090000000002</v>
      </c>
      <c r="K53" s="88">
        <f t="shared" ref="K53:K58" si="26">L53-J53</f>
        <v>0.16012999999999522</v>
      </c>
      <c r="L53" s="29">
        <f>'E2-1-1_Table 2'!P29</f>
        <v>19.356219999999997</v>
      </c>
      <c r="M53" s="88">
        <f t="shared" ref="M53:M58" si="27">N53-L53</f>
        <v>0.27833000000000396</v>
      </c>
      <c r="N53" s="107">
        <f>'E2-1-1_Table 2'!P35</f>
        <v>19.634550000000001</v>
      </c>
    </row>
    <row r="54" spans="2:14" s="137" customFormat="1" ht="17.25" customHeight="1">
      <c r="B54" s="140">
        <v>26</v>
      </c>
      <c r="C54" s="141" t="s">
        <v>62</v>
      </c>
      <c r="D54" s="88">
        <f t="shared" si="23"/>
        <v>79.349999999999994</v>
      </c>
      <c r="E54" s="88">
        <f t="shared" si="24"/>
        <v>-1.7242887499836712</v>
      </c>
      <c r="F54" s="29">
        <v>77.625711250016323</v>
      </c>
      <c r="G54" s="88">
        <f t="shared" si="24"/>
        <v>-6.1310232274542642</v>
      </c>
      <c r="H54" s="147">
        <v>71.494688022562059</v>
      </c>
      <c r="I54" s="88">
        <f t="shared" si="25"/>
        <v>0.47680362481756333</v>
      </c>
      <c r="J54" s="147">
        <v>71.971491647379622</v>
      </c>
      <c r="K54" s="88">
        <f t="shared" si="26"/>
        <v>0.62850835262037208</v>
      </c>
      <c r="L54" s="147">
        <v>72.599999999999994</v>
      </c>
      <c r="M54" s="88">
        <f t="shared" si="27"/>
        <v>0.81031816619706376</v>
      </c>
      <c r="N54" s="148">
        <v>73.410318166197058</v>
      </c>
    </row>
    <row r="55" spans="2:14" s="137" customFormat="1" ht="17.25" customHeight="1">
      <c r="B55" s="140">
        <v>27</v>
      </c>
      <c r="C55" s="141" t="s">
        <v>63</v>
      </c>
      <c r="D55" s="88">
        <f t="shared" si="23"/>
        <v>350.07166666666666</v>
      </c>
      <c r="E55" s="88">
        <f t="shared" si="24"/>
        <v>51.528333333542889</v>
      </c>
      <c r="F55" s="29">
        <v>401.60000000020955</v>
      </c>
      <c r="G55" s="88">
        <f t="shared" si="24"/>
        <v>140.0099999998929</v>
      </c>
      <c r="H55" s="147">
        <v>541.61000000010245</v>
      </c>
      <c r="I55" s="88">
        <f t="shared" si="25"/>
        <v>-10.78000000002794</v>
      </c>
      <c r="J55" s="147">
        <v>530.83000000007451</v>
      </c>
      <c r="K55" s="88">
        <f t="shared" si="26"/>
        <v>-13.669999999925494</v>
      </c>
      <c r="L55" s="147">
        <v>517.16000000014901</v>
      </c>
      <c r="M55" s="88">
        <f t="shared" si="27"/>
        <v>-18.250000000116415</v>
      </c>
      <c r="N55" s="148">
        <v>498.9100000000326</v>
      </c>
    </row>
    <row r="56" spans="2:14" s="137" customFormat="1" ht="17.25" customHeight="1">
      <c r="B56" s="140">
        <v>28</v>
      </c>
      <c r="C56" s="141" t="s">
        <v>64</v>
      </c>
      <c r="D56" s="88">
        <f t="shared" si="23"/>
        <v>40.558749999999975</v>
      </c>
      <c r="E56" s="88">
        <f t="shared" si="24"/>
        <v>-40.558749999999975</v>
      </c>
      <c r="F56" s="29">
        <v>0</v>
      </c>
      <c r="G56" s="88">
        <f t="shared" si="24"/>
        <v>0</v>
      </c>
      <c r="H56" s="147">
        <v>0</v>
      </c>
      <c r="I56" s="88">
        <f t="shared" si="25"/>
        <v>0</v>
      </c>
      <c r="J56" s="147">
        <v>0</v>
      </c>
      <c r="K56" s="88">
        <f t="shared" si="26"/>
        <v>0</v>
      </c>
      <c r="L56" s="147">
        <v>0</v>
      </c>
      <c r="M56" s="88">
        <f t="shared" si="27"/>
        <v>0</v>
      </c>
      <c r="N56" s="148">
        <v>0</v>
      </c>
    </row>
    <row r="57" spans="2:14" s="137" customFormat="1" ht="17.25" customHeight="1">
      <c r="B57" s="140">
        <v>29</v>
      </c>
      <c r="C57" s="141" t="s">
        <v>65</v>
      </c>
      <c r="D57" s="88">
        <f t="shared" si="23"/>
        <v>2.89</v>
      </c>
      <c r="E57" s="88">
        <f t="shared" si="24"/>
        <v>2.109585149619956</v>
      </c>
      <c r="F57" s="29">
        <v>4.9995851496199561</v>
      </c>
      <c r="G57" s="88">
        <f t="shared" si="24"/>
        <v>4.1485037993727047E-4</v>
      </c>
      <c r="H57" s="147">
        <v>4.9999999999998934</v>
      </c>
      <c r="I57" s="88">
        <f t="shared" si="25"/>
        <v>-3.3750779948604759E-14</v>
      </c>
      <c r="J57" s="147">
        <v>4.9999999999998597</v>
      </c>
      <c r="K57" s="88">
        <f t="shared" si="26"/>
        <v>0</v>
      </c>
      <c r="L57" s="147">
        <v>4.9999999999998597</v>
      </c>
      <c r="M57" s="88">
        <f t="shared" si="27"/>
        <v>2.3092638912203256E-14</v>
      </c>
      <c r="N57" s="148">
        <v>4.9999999999998828</v>
      </c>
    </row>
    <row r="58" spans="2:14" s="137" customFormat="1" ht="17.25" customHeight="1">
      <c r="B58" s="140">
        <v>30</v>
      </c>
      <c r="C58" s="141" t="s">
        <v>66</v>
      </c>
      <c r="D58" s="88">
        <f t="shared" si="23"/>
        <v>51.7</v>
      </c>
      <c r="E58" s="88">
        <f t="shared" si="24"/>
        <v>37.968149999987574</v>
      </c>
      <c r="F58" s="29">
        <v>89.668149999987577</v>
      </c>
      <c r="G58" s="88">
        <f t="shared" si="24"/>
        <v>-7.2486499999923382</v>
      </c>
      <c r="H58" s="147">
        <v>82.419499999995239</v>
      </c>
      <c r="I58" s="88">
        <f t="shared" si="25"/>
        <v>0.53900000000139414</v>
      </c>
      <c r="J58" s="147">
        <v>82.958499999996633</v>
      </c>
      <c r="K58" s="88">
        <f t="shared" si="26"/>
        <v>0.68349999999628608</v>
      </c>
      <c r="L58" s="147">
        <v>83.641999999992919</v>
      </c>
      <c r="M58" s="88">
        <f t="shared" si="27"/>
        <v>1.2125000000058321</v>
      </c>
      <c r="N58" s="148">
        <v>84.854499999998751</v>
      </c>
    </row>
    <row r="59" spans="2:14" s="137" customFormat="1" ht="17.25" customHeight="1" thickBot="1">
      <c r="B59" s="140"/>
      <c r="C59" s="141"/>
      <c r="D59" s="99"/>
      <c r="E59" s="99"/>
      <c r="F59" s="100"/>
      <c r="G59" s="99"/>
      <c r="H59" s="100"/>
      <c r="I59" s="99"/>
      <c r="J59" s="100"/>
      <c r="K59" s="99"/>
      <c r="L59" s="100"/>
      <c r="M59" s="99"/>
      <c r="N59" s="108"/>
    </row>
    <row r="60" spans="2:14" s="137" customFormat="1" ht="17.25" customHeight="1">
      <c r="B60" s="142"/>
      <c r="C60" s="143" t="s">
        <v>68</v>
      </c>
      <c r="D60" s="102"/>
      <c r="E60" s="102"/>
      <c r="F60" s="96"/>
      <c r="G60" s="102"/>
      <c r="H60" s="96"/>
      <c r="I60" s="102"/>
      <c r="J60" s="96"/>
      <c r="K60" s="102"/>
      <c r="L60" s="96"/>
      <c r="M60" s="102"/>
      <c r="N60" s="109"/>
    </row>
    <row r="61" spans="2:14" s="137" customFormat="1" ht="17.25" customHeight="1">
      <c r="B61" s="142">
        <v>31</v>
      </c>
      <c r="C61" s="141" t="s">
        <v>62</v>
      </c>
      <c r="D61" s="88">
        <f t="shared" ref="D61:D65" si="28">N31</f>
        <v>78.02</v>
      </c>
      <c r="E61" s="88">
        <f t="shared" ref="E61:G65" si="29">F61-D61</f>
        <v>6.6187471261059159</v>
      </c>
      <c r="F61" s="93">
        <v>84.638747126105912</v>
      </c>
      <c r="G61" s="88">
        <f t="shared" si="29"/>
        <v>-6.8227478885262798</v>
      </c>
      <c r="H61" s="149">
        <v>77.815999237579632</v>
      </c>
      <c r="I61" s="88">
        <f t="shared" ref="I61:I65" si="30">J61-H61</f>
        <v>0.67745604475344123</v>
      </c>
      <c r="J61" s="149">
        <v>78.493455282333073</v>
      </c>
      <c r="K61" s="88">
        <f t="shared" ref="K61:K65" si="31">L61-J61</f>
        <v>-39.467360658200356</v>
      </c>
      <c r="L61" s="149">
        <v>39.026094624132718</v>
      </c>
      <c r="M61" s="88">
        <f t="shared" ref="M61:M65" si="32">N61-L61</f>
        <v>37.156844534032977</v>
      </c>
      <c r="N61" s="150">
        <v>76.182939158165695</v>
      </c>
    </row>
    <row r="62" spans="2:14" s="137" customFormat="1" ht="18.75" customHeight="1">
      <c r="B62" s="142">
        <v>32</v>
      </c>
      <c r="C62" s="141" t="s">
        <v>72</v>
      </c>
      <c r="D62" s="88">
        <f t="shared" si="28"/>
        <v>616.93916666666667</v>
      </c>
      <c r="E62" s="88">
        <f t="shared" si="29"/>
        <v>-104.33208333312689</v>
      </c>
      <c r="F62" s="92">
        <f>F47+F55</f>
        <v>512.60708333353978</v>
      </c>
      <c r="G62" s="88">
        <f t="shared" si="29"/>
        <v>182.36416666652076</v>
      </c>
      <c r="H62" s="93">
        <f>H47+H55</f>
        <v>694.97125000006054</v>
      </c>
      <c r="I62" s="88">
        <f t="shared" si="30"/>
        <v>-20.84250000002794</v>
      </c>
      <c r="J62" s="93">
        <f>J47+J55</f>
        <v>674.1287500000326</v>
      </c>
      <c r="K62" s="88">
        <f t="shared" si="31"/>
        <v>-32.871666666585952</v>
      </c>
      <c r="L62" s="93">
        <f>L47+L55</f>
        <v>641.25708333344664</v>
      </c>
      <c r="M62" s="88">
        <f t="shared" si="32"/>
        <v>45.835416666581295</v>
      </c>
      <c r="N62" s="110">
        <f>N47+N55</f>
        <v>687.09250000002794</v>
      </c>
    </row>
    <row r="63" spans="2:14" s="137" customFormat="1" ht="17.25" customHeight="1">
      <c r="B63" s="142">
        <v>33</v>
      </c>
      <c r="C63" s="141" t="s">
        <v>64</v>
      </c>
      <c r="D63" s="88">
        <f t="shared" si="28"/>
        <v>48.252499999999998</v>
      </c>
      <c r="E63" s="88">
        <f t="shared" si="29"/>
        <v>-48.252499999999998</v>
      </c>
      <c r="F63" s="92">
        <f>F48+F56</f>
        <v>0</v>
      </c>
      <c r="G63" s="88">
        <f t="shared" si="29"/>
        <v>0</v>
      </c>
      <c r="H63" s="92">
        <f>H48+H56</f>
        <v>0</v>
      </c>
      <c r="I63" s="88">
        <f t="shared" si="30"/>
        <v>0</v>
      </c>
      <c r="J63" s="92">
        <f>J48+J56</f>
        <v>0</v>
      </c>
      <c r="K63" s="88">
        <f t="shared" si="31"/>
        <v>0</v>
      </c>
      <c r="L63" s="92">
        <f>L48+L56</f>
        <v>0</v>
      </c>
      <c r="M63" s="88">
        <f t="shared" si="32"/>
        <v>0</v>
      </c>
      <c r="N63" s="94">
        <f>N48+N56</f>
        <v>0</v>
      </c>
    </row>
    <row r="64" spans="2:14" s="137" customFormat="1" ht="17.25" customHeight="1">
      <c r="B64" s="142">
        <v>34</v>
      </c>
      <c r="C64" s="143" t="s">
        <v>65</v>
      </c>
      <c r="D64" s="88">
        <f t="shared" si="28"/>
        <v>3.94</v>
      </c>
      <c r="E64" s="88">
        <f t="shared" si="29"/>
        <v>-1.1444308930114397</v>
      </c>
      <c r="F64" s="93">
        <v>2.7955691069885602</v>
      </c>
      <c r="G64" s="88">
        <f t="shared" si="29"/>
        <v>0.21753858941784276</v>
      </c>
      <c r="H64" s="151">
        <v>3.013107696406403</v>
      </c>
      <c r="I64" s="88">
        <f t="shared" si="30"/>
        <v>-3.9824019924861176E-3</v>
      </c>
      <c r="J64" s="151">
        <v>3.0091252944139169</v>
      </c>
      <c r="K64" s="88">
        <f t="shared" si="31"/>
        <v>-1.1745178746602747E-2</v>
      </c>
      <c r="L64" s="151">
        <v>2.9973801156673141</v>
      </c>
      <c r="M64" s="88">
        <f t="shared" si="32"/>
        <v>1.6111188238422396</v>
      </c>
      <c r="N64" s="152">
        <v>4.6084989395095537</v>
      </c>
    </row>
    <row r="65" spans="2:14" s="137" customFormat="1" ht="17.25" customHeight="1">
      <c r="B65" s="140">
        <v>35</v>
      </c>
      <c r="C65" s="141" t="s">
        <v>66</v>
      </c>
      <c r="D65" s="88">
        <f t="shared" si="28"/>
        <v>109.1</v>
      </c>
      <c r="E65" s="88">
        <f t="shared" si="29"/>
        <v>-6.6819208333458135</v>
      </c>
      <c r="F65" s="92">
        <f>F50+F58</f>
        <v>102.41807916665418</v>
      </c>
      <c r="G65" s="88">
        <f t="shared" si="29"/>
        <v>-10.582191666658588</v>
      </c>
      <c r="H65" s="93">
        <f>H50+H58</f>
        <v>91.835887499995593</v>
      </c>
      <c r="I65" s="88">
        <f t="shared" si="30"/>
        <v>0.63962500000138789</v>
      </c>
      <c r="J65" s="93">
        <f>J50+J58</f>
        <v>92.475512499996981</v>
      </c>
      <c r="K65" s="88">
        <f t="shared" si="31"/>
        <v>0.87551666666288952</v>
      </c>
      <c r="L65" s="93">
        <f>L50+L58</f>
        <v>93.35102916665987</v>
      </c>
      <c r="M65" s="88">
        <f t="shared" si="32"/>
        <v>29.586647222234305</v>
      </c>
      <c r="N65" s="110">
        <f>N50+N58</f>
        <v>122.93767638889418</v>
      </c>
    </row>
    <row r="66" spans="2:14" s="137" customFormat="1" ht="17.25" customHeight="1" thickBot="1">
      <c r="B66" s="140"/>
      <c r="C66" s="141"/>
      <c r="D66" s="98"/>
      <c r="E66" s="99"/>
      <c r="F66" s="98"/>
      <c r="G66" s="99"/>
      <c r="H66" s="98"/>
      <c r="I66" s="99"/>
      <c r="J66" s="98"/>
      <c r="K66" s="99"/>
      <c r="L66" s="99"/>
      <c r="M66" s="99"/>
      <c r="N66" s="111"/>
    </row>
    <row r="67" spans="2:14" s="137" customFormat="1" ht="24" customHeight="1" thickBot="1">
      <c r="B67" s="144">
        <v>36</v>
      </c>
      <c r="C67" s="145" t="s">
        <v>73</v>
      </c>
      <c r="D67" s="104">
        <f>D45+D53</f>
        <v>44.524009034709991</v>
      </c>
      <c r="E67" s="104">
        <f t="shared" ref="E67" si="33">E45+E53</f>
        <v>2.284970590526104</v>
      </c>
      <c r="F67" s="104">
        <f>F45+F53</f>
        <v>46.808979625236098</v>
      </c>
      <c r="G67" s="104">
        <f t="shared" ref="G67" si="34">G45+G53</f>
        <v>-8.710639625236098</v>
      </c>
      <c r="H67" s="104">
        <f>H45+H53</f>
        <v>38.09834</v>
      </c>
      <c r="I67" s="104">
        <f t="shared" ref="I67" si="35">I45+I53</f>
        <v>0.37236000000000402</v>
      </c>
      <c r="J67" s="104">
        <f>J45+J53</f>
        <v>38.470700000000008</v>
      </c>
      <c r="K67" s="104">
        <f t="shared" ref="K67" si="36">K45+K53</f>
        <v>0.55543999999999372</v>
      </c>
      <c r="L67" s="104">
        <f>L45+L53</f>
        <v>39.026139999999998</v>
      </c>
      <c r="M67" s="104">
        <f t="shared" ref="M67" si="37">M45+M53</f>
        <v>-1.6708099999999959</v>
      </c>
      <c r="N67" s="105">
        <f>N45+N53</f>
        <v>37.355330000000002</v>
      </c>
    </row>
    <row r="68" spans="2:14" ht="17.2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ht="17.25" customHeight="1" thickBo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ht="17.25" customHeight="1">
      <c r="B70" s="54" t="s">
        <v>8</v>
      </c>
      <c r="C70" s="80"/>
      <c r="D70" s="80">
        <v>2020</v>
      </c>
      <c r="E70" s="81" t="s">
        <v>52</v>
      </c>
      <c r="F70" s="82">
        <v>2021</v>
      </c>
      <c r="H70" s="1"/>
      <c r="J70" s="1"/>
      <c r="K70" s="1"/>
      <c r="L70" s="1"/>
    </row>
    <row r="71" spans="2:14" ht="17.25" customHeight="1" thickBot="1">
      <c r="B71" s="58" t="s">
        <v>9</v>
      </c>
      <c r="C71" s="83" t="s">
        <v>57</v>
      </c>
      <c r="D71" s="83" t="s">
        <v>13</v>
      </c>
      <c r="E71" s="83" t="s">
        <v>58</v>
      </c>
      <c r="F71" s="85" t="s">
        <v>13</v>
      </c>
      <c r="H71" s="1"/>
      <c r="J71" s="1"/>
      <c r="K71" s="1"/>
      <c r="L71" s="1"/>
    </row>
    <row r="72" spans="2:14" ht="17.25" customHeight="1">
      <c r="B72" s="63"/>
      <c r="C72" s="19"/>
      <c r="D72" s="19" t="s">
        <v>14</v>
      </c>
      <c r="E72" s="19" t="s">
        <v>15</v>
      </c>
      <c r="F72" s="87" t="s">
        <v>16</v>
      </c>
      <c r="H72" s="1"/>
      <c r="J72" s="1"/>
      <c r="K72" s="1"/>
      <c r="L72" s="1"/>
    </row>
    <row r="73" spans="2:14" s="137" customFormat="1" ht="17.25" customHeight="1">
      <c r="B73" s="71"/>
      <c r="C73" s="72"/>
      <c r="D73" s="72"/>
      <c r="E73" s="72"/>
      <c r="F73" s="90"/>
      <c r="H73" s="116"/>
      <c r="J73" s="116"/>
      <c r="K73" s="116"/>
      <c r="L73" s="116"/>
    </row>
    <row r="74" spans="2:14" s="137" customFormat="1" ht="17.25" customHeight="1">
      <c r="B74" s="71"/>
      <c r="C74" s="141" t="s">
        <v>23</v>
      </c>
      <c r="D74" s="88"/>
      <c r="E74" s="88"/>
      <c r="F74" s="90"/>
      <c r="H74" s="116"/>
      <c r="J74" s="116"/>
      <c r="K74" s="116"/>
      <c r="L74" s="116"/>
    </row>
    <row r="75" spans="2:14" s="137" customFormat="1" ht="17.25" customHeight="1">
      <c r="B75" s="71">
        <v>37</v>
      </c>
      <c r="C75" s="141" t="s">
        <v>61</v>
      </c>
      <c r="D75" s="88">
        <f>N45</f>
        <v>17.720780000000001</v>
      </c>
      <c r="E75" s="88">
        <f>F75-D75</f>
        <v>-1.1496200000000023</v>
      </c>
      <c r="F75" s="107">
        <f>'E2-1-1_Table 2'!P40</f>
        <v>16.571159999999999</v>
      </c>
      <c r="H75" s="116"/>
      <c r="J75" s="116"/>
      <c r="K75" s="116"/>
      <c r="L75" s="116"/>
    </row>
    <row r="76" spans="2:14" s="137" customFormat="1" ht="17.25" customHeight="1">
      <c r="B76" s="71">
        <v>38</v>
      </c>
      <c r="C76" s="141" t="s">
        <v>62</v>
      </c>
      <c r="D76" s="88">
        <f t="shared" ref="D76:D80" si="38">N46</f>
        <v>79.392925774135051</v>
      </c>
      <c r="E76" s="88">
        <f t="shared" ref="E76:E80" si="39">F76-D76</f>
        <v>11.535594839361238</v>
      </c>
      <c r="F76" s="148">
        <v>90.928520613496289</v>
      </c>
      <c r="H76" s="116"/>
      <c r="J76" s="116"/>
      <c r="K76" s="116"/>
      <c r="L76" s="116"/>
    </row>
    <row r="77" spans="2:14" s="137" customFormat="1" ht="18.75" customHeight="1">
      <c r="B77" s="71">
        <v>39</v>
      </c>
      <c r="C77" s="141" t="s">
        <v>72</v>
      </c>
      <c r="D77" s="88">
        <f t="shared" si="38"/>
        <v>188.18249999999534</v>
      </c>
      <c r="E77" s="88">
        <f t="shared" si="39"/>
        <v>-131.9434143519029</v>
      </c>
      <c r="F77" s="148">
        <v>56.239085648092441</v>
      </c>
      <c r="H77" s="116"/>
      <c r="J77" s="116"/>
      <c r="K77" s="116"/>
      <c r="L77" s="116"/>
    </row>
    <row r="78" spans="2:14" s="137" customFormat="1" ht="17.25" customHeight="1">
      <c r="B78" s="71">
        <v>40</v>
      </c>
      <c r="C78" s="141" t="s">
        <v>64</v>
      </c>
      <c r="D78" s="88">
        <f t="shared" si="38"/>
        <v>0</v>
      </c>
      <c r="E78" s="88">
        <f t="shared" si="39"/>
        <v>0</v>
      </c>
      <c r="F78" s="148">
        <v>0</v>
      </c>
      <c r="H78" s="116"/>
      <c r="J78" s="116"/>
      <c r="K78" s="116"/>
      <c r="L78" s="116"/>
    </row>
    <row r="79" spans="2:14" s="137" customFormat="1" ht="17.25" customHeight="1">
      <c r="B79" s="71">
        <v>41</v>
      </c>
      <c r="C79" s="141" t="s">
        <v>65</v>
      </c>
      <c r="D79" s="88">
        <f t="shared" si="38"/>
        <v>4.1858038457632141</v>
      </c>
      <c r="E79" s="88">
        <f t="shared" si="39"/>
        <v>-1.2110997990928296</v>
      </c>
      <c r="F79" s="148">
        <v>2.9747040466703845</v>
      </c>
      <c r="H79" s="116"/>
      <c r="J79" s="116"/>
      <c r="K79" s="116"/>
      <c r="L79" s="116"/>
    </row>
    <row r="80" spans="2:14" s="137" customFormat="1" ht="17.25" customHeight="1">
      <c r="B80" s="71">
        <v>42</v>
      </c>
      <c r="C80" s="141" t="s">
        <v>66</v>
      </c>
      <c r="D80" s="88">
        <f t="shared" si="38"/>
        <v>38.083176388895424</v>
      </c>
      <c r="E80" s="88">
        <f t="shared" si="39"/>
        <v>-13.132521527781034</v>
      </c>
      <c r="F80" s="148">
        <v>24.950654861114391</v>
      </c>
      <c r="H80" s="116"/>
      <c r="J80" s="116"/>
      <c r="K80" s="116"/>
      <c r="L80" s="116"/>
    </row>
    <row r="81" spans="2:12" s="137" customFormat="1" ht="17.25" customHeight="1">
      <c r="B81" s="71"/>
      <c r="C81" s="141"/>
      <c r="D81" s="88"/>
      <c r="E81" s="88"/>
      <c r="F81" s="112"/>
      <c r="H81" s="116"/>
      <c r="J81" s="116"/>
      <c r="K81" s="116"/>
      <c r="L81" s="116"/>
    </row>
    <row r="82" spans="2:12" s="137" customFormat="1" ht="17.25" customHeight="1">
      <c r="B82" s="71"/>
      <c r="C82" s="141" t="s">
        <v>24</v>
      </c>
      <c r="D82" s="88"/>
      <c r="E82" s="88"/>
      <c r="F82" s="113"/>
      <c r="H82" s="116"/>
      <c r="J82" s="116"/>
      <c r="K82" s="116"/>
      <c r="L82" s="116"/>
    </row>
    <row r="83" spans="2:12" s="137" customFormat="1" ht="17.25" customHeight="1">
      <c r="B83" s="71">
        <v>43</v>
      </c>
      <c r="C83" s="141" t="s">
        <v>61</v>
      </c>
      <c r="D83" s="88">
        <f t="shared" ref="D83:D88" si="40">N53</f>
        <v>19.634550000000001</v>
      </c>
      <c r="E83" s="88">
        <f t="shared" ref="E83:E88" si="41">F83-D83</f>
        <v>-0.82215000000000416</v>
      </c>
      <c r="F83" s="107">
        <f>'E2-1-1_Table 2'!P41</f>
        <v>18.812399999999997</v>
      </c>
      <c r="H83" s="116"/>
      <c r="J83" s="116"/>
      <c r="K83" s="116"/>
      <c r="L83" s="116"/>
    </row>
    <row r="84" spans="2:12" s="137" customFormat="1" ht="17.25" customHeight="1">
      <c r="B84" s="71">
        <v>44</v>
      </c>
      <c r="C84" s="141" t="s">
        <v>62</v>
      </c>
      <c r="D84" s="88">
        <f t="shared" si="40"/>
        <v>73.410318166197058</v>
      </c>
      <c r="E84" s="88">
        <f t="shared" si="41"/>
        <v>-2.822439426955583</v>
      </c>
      <c r="F84" s="148">
        <v>70.587878739241475</v>
      </c>
      <c r="H84" s="116"/>
      <c r="J84" s="116"/>
      <c r="K84" s="116"/>
      <c r="L84" s="116"/>
    </row>
    <row r="85" spans="2:12" s="137" customFormat="1" ht="17.25" customHeight="1">
      <c r="B85" s="71">
        <v>45</v>
      </c>
      <c r="C85" s="141" t="s">
        <v>63</v>
      </c>
      <c r="D85" s="88">
        <f t="shared" si="40"/>
        <v>498.9100000000326</v>
      </c>
      <c r="E85" s="88">
        <f t="shared" si="41"/>
        <v>63.880000000237487</v>
      </c>
      <c r="F85" s="148">
        <v>562.79000000027008</v>
      </c>
      <c r="H85" s="116"/>
      <c r="J85" s="116"/>
      <c r="K85" s="116"/>
      <c r="L85" s="116"/>
    </row>
    <row r="86" spans="2:12" s="137" customFormat="1" ht="17.25" customHeight="1">
      <c r="B86" s="71">
        <v>46</v>
      </c>
      <c r="C86" s="141" t="s">
        <v>64</v>
      </c>
      <c r="D86" s="88">
        <f t="shared" si="40"/>
        <v>0</v>
      </c>
      <c r="E86" s="88">
        <f t="shared" si="41"/>
        <v>0</v>
      </c>
      <c r="F86" s="148">
        <v>0</v>
      </c>
      <c r="H86" s="116"/>
      <c r="J86" s="116"/>
      <c r="K86" s="116"/>
      <c r="L86" s="116"/>
    </row>
    <row r="87" spans="2:12" s="137" customFormat="1" ht="17.25" customHeight="1">
      <c r="B87" s="71">
        <v>47</v>
      </c>
      <c r="C87" s="141" t="s">
        <v>65</v>
      </c>
      <c r="D87" s="88">
        <f t="shared" si="40"/>
        <v>4.9999999999998828</v>
      </c>
      <c r="E87" s="88">
        <f t="shared" si="41"/>
        <v>-2.3092638912203256E-14</v>
      </c>
      <c r="F87" s="148">
        <v>4.9999999999998597</v>
      </c>
      <c r="H87" s="116"/>
      <c r="J87" s="116"/>
      <c r="K87" s="116"/>
      <c r="L87" s="116"/>
    </row>
    <row r="88" spans="2:12" s="137" customFormat="1" ht="17.25" customHeight="1">
      <c r="B88" s="71">
        <v>48</v>
      </c>
      <c r="C88" s="141" t="s">
        <v>66</v>
      </c>
      <c r="D88" s="88">
        <f t="shared" si="40"/>
        <v>84.854499999998751</v>
      </c>
      <c r="E88" s="88">
        <f t="shared" si="41"/>
        <v>-3.4940000000119227</v>
      </c>
      <c r="F88" s="148">
        <v>81.360499999986828</v>
      </c>
      <c r="H88" s="116"/>
      <c r="J88" s="116"/>
      <c r="K88" s="116"/>
      <c r="L88" s="116"/>
    </row>
    <row r="89" spans="2:12" s="137" customFormat="1" ht="17.25" customHeight="1" thickBot="1">
      <c r="B89" s="71"/>
      <c r="C89" s="153"/>
      <c r="D89" s="99"/>
      <c r="E89" s="99"/>
      <c r="F89" s="101" t="s">
        <v>67</v>
      </c>
      <c r="H89" s="116"/>
      <c r="J89" s="116"/>
      <c r="K89" s="116"/>
      <c r="L89" s="116"/>
    </row>
    <row r="90" spans="2:12" s="137" customFormat="1" ht="17.25" customHeight="1">
      <c r="B90" s="154"/>
      <c r="C90" s="155" t="s">
        <v>68</v>
      </c>
      <c r="D90" s="102"/>
      <c r="E90" s="102"/>
      <c r="F90" s="97"/>
      <c r="H90" s="116"/>
      <c r="J90" s="116"/>
      <c r="K90" s="116"/>
      <c r="L90" s="116"/>
    </row>
    <row r="91" spans="2:12" s="137" customFormat="1" ht="17.25" customHeight="1">
      <c r="B91" s="154">
        <v>49</v>
      </c>
      <c r="C91" s="141" t="s">
        <v>62</v>
      </c>
      <c r="D91" s="88">
        <f t="shared" ref="D91:D95" si="42">N61</f>
        <v>76.182939158165695</v>
      </c>
      <c r="E91" s="88">
        <f t="shared" ref="E91:E95" si="43">F91-D91</f>
        <v>2.8224826193808212</v>
      </c>
      <c r="F91" s="150">
        <v>79.005421777546516</v>
      </c>
      <c r="H91" s="116"/>
      <c r="J91" s="116"/>
      <c r="K91" s="116"/>
      <c r="L91" s="116"/>
    </row>
    <row r="92" spans="2:12" s="137" customFormat="1" ht="18.75" customHeight="1">
      <c r="B92" s="154">
        <v>50</v>
      </c>
      <c r="C92" s="141" t="s">
        <v>72</v>
      </c>
      <c r="D92" s="88">
        <f t="shared" si="42"/>
        <v>687.09250000002794</v>
      </c>
      <c r="E92" s="88">
        <f t="shared" si="43"/>
        <v>-68.063414351665415</v>
      </c>
      <c r="F92" s="94">
        <f>F77+F85</f>
        <v>619.02908564836252</v>
      </c>
      <c r="H92" s="116"/>
      <c r="J92" s="116"/>
      <c r="K92" s="116"/>
      <c r="L92" s="116"/>
    </row>
    <row r="93" spans="2:12" s="137" customFormat="1" ht="17.25" customHeight="1">
      <c r="B93" s="154">
        <v>51</v>
      </c>
      <c r="C93" s="141" t="s">
        <v>64</v>
      </c>
      <c r="D93" s="88">
        <f t="shared" si="42"/>
        <v>0</v>
      </c>
      <c r="E93" s="88">
        <f t="shared" si="43"/>
        <v>0</v>
      </c>
      <c r="F93" s="94">
        <f>F78+F86</f>
        <v>0</v>
      </c>
      <c r="H93" s="116"/>
      <c r="J93" s="116"/>
      <c r="K93" s="116"/>
      <c r="L93" s="116"/>
    </row>
    <row r="94" spans="2:12" s="137" customFormat="1" ht="17.25" customHeight="1">
      <c r="B94" s="154">
        <v>52</v>
      </c>
      <c r="C94" s="155" t="s">
        <v>65</v>
      </c>
      <c r="D94" s="88">
        <f t="shared" si="42"/>
        <v>4.6084989395095537</v>
      </c>
      <c r="E94" s="88">
        <f t="shared" si="43"/>
        <v>-0.56245933446090746</v>
      </c>
      <c r="F94" s="150">
        <v>4.0460396050486462</v>
      </c>
      <c r="H94" s="116"/>
      <c r="J94" s="116"/>
      <c r="K94" s="116"/>
      <c r="L94" s="116"/>
    </row>
    <row r="95" spans="2:12" s="137" customFormat="1" ht="17.25" customHeight="1">
      <c r="B95" s="154">
        <v>53</v>
      </c>
      <c r="C95" s="141" t="s">
        <v>66</v>
      </c>
      <c r="D95" s="88">
        <f t="shared" si="42"/>
        <v>122.93767638889418</v>
      </c>
      <c r="E95" s="88">
        <f t="shared" si="43"/>
        <v>-16.62652152779296</v>
      </c>
      <c r="F95" s="94">
        <f>F80+F88</f>
        <v>106.31115486110122</v>
      </c>
      <c r="H95" s="116"/>
      <c r="J95" s="116"/>
      <c r="K95" s="116"/>
      <c r="L95" s="116"/>
    </row>
    <row r="96" spans="2:12" s="137" customFormat="1" ht="17.25" customHeight="1" thickBot="1">
      <c r="B96" s="154"/>
      <c r="C96" s="143"/>
      <c r="D96" s="100"/>
      <c r="E96" s="99"/>
      <c r="F96" s="101"/>
      <c r="H96" s="116"/>
      <c r="J96" s="116"/>
      <c r="K96" s="116"/>
      <c r="L96" s="116"/>
    </row>
    <row r="97" spans="2:14" s="137" customFormat="1" ht="24" customHeight="1" thickBot="1">
      <c r="B97" s="156">
        <v>54</v>
      </c>
      <c r="C97" s="145" t="s">
        <v>69</v>
      </c>
      <c r="D97" s="104">
        <f>D75+D83</f>
        <v>37.355330000000002</v>
      </c>
      <c r="E97" s="104">
        <f>E75+E83</f>
        <v>-1.9717700000000065</v>
      </c>
      <c r="F97" s="105">
        <f>F75+F83</f>
        <v>35.383559999999996</v>
      </c>
      <c r="H97" s="116"/>
      <c r="J97" s="116"/>
      <c r="K97" s="116"/>
      <c r="L97" s="116"/>
    </row>
    <row r="98" spans="2:14" s="137" customFormat="1" ht="17.25" customHeight="1"/>
    <row r="99" spans="2:14" ht="17.25" customHeight="1">
      <c r="B99" s="1" t="s">
        <v>74</v>
      </c>
      <c r="C99" s="1"/>
    </row>
    <row r="100" spans="2:14" ht="17.25" customHeight="1">
      <c r="B100" s="6">
        <v>1</v>
      </c>
      <c r="C100" s="114" t="s">
        <v>75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</row>
    <row r="101" spans="2:14" ht="17.25" customHeight="1">
      <c r="B101" s="115">
        <v>2</v>
      </c>
      <c r="C101" s="114" t="s">
        <v>76</v>
      </c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</row>
    <row r="102" spans="2:14" ht="17.25" customHeight="1">
      <c r="B102" s="115">
        <v>3</v>
      </c>
      <c r="C102" s="1" t="s">
        <v>77</v>
      </c>
    </row>
    <row r="103" spans="2:14" ht="17.25" customHeight="1"/>
    <row r="104" spans="2:14" ht="17.25" customHeight="1"/>
    <row r="105" spans="2:14" ht="17.25" customHeight="1"/>
    <row r="106" spans="2:14" ht="17.25" customHeight="1"/>
    <row r="107" spans="2:14" ht="17.25" customHeight="1"/>
    <row r="108" spans="2:14" ht="17.25" customHeight="1"/>
    <row r="109" spans="2:14" ht="17.25" customHeight="1"/>
    <row r="110" spans="2:14" ht="17.25" customHeight="1"/>
    <row r="111" spans="2:14" ht="17.25" customHeight="1"/>
    <row r="112" spans="2:14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</sheetData>
  <mergeCells count="4">
    <mergeCell ref="B7:N7"/>
    <mergeCell ref="B8:N8"/>
    <mergeCell ref="C100:N100"/>
    <mergeCell ref="C101:N101"/>
  </mergeCells>
  <printOptions horizontalCentered="1"/>
  <pageMargins left="1" right="0.5" top="0.75" bottom="0.25" header="0" footer="0"/>
  <pageSetup scale="3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E2-1-1_Table 1</vt:lpstr>
      <vt:lpstr>E2-1-1_Table 2</vt:lpstr>
      <vt:lpstr>E2-1-2_Table 1</vt:lpstr>
    </vt:vector>
  </TitlesOfParts>
  <Company>Ontario Power Generation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arseneal</dc:creator>
  <cp:lastModifiedBy>arseneal</cp:lastModifiedBy>
  <dcterms:created xsi:type="dcterms:W3CDTF">2016-05-24T13:06:07Z</dcterms:created>
  <dcterms:modified xsi:type="dcterms:W3CDTF">2016-05-24T13:08:49Z</dcterms:modified>
</cp:coreProperties>
</file>