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Global\CDM\CDM Plan 2015\Version 2.1\"/>
    </mc:Choice>
  </mc:AlternateContent>
  <bookViews>
    <workbookView xWindow="0" yWindow="0" windowWidth="28800" windowHeight="12435" tabRatio="823" activeTab="3"/>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1'!$A$1:$AA$83</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 name="targets_budgets_rules_reference_standards_program_rules" localSheetId="3">'D. CDM Plan Milestone LDC 1'!$B$140:$B$358</definedName>
  </definedNames>
  <calcPr calcId="152511"/>
</workbook>
</file>

<file path=xl/calcChain.xml><?xml version="1.0" encoding="utf-8"?>
<calcChain xmlns="http://schemas.openxmlformats.org/spreadsheetml/2006/main">
  <c r="AA24" i="61" l="1"/>
  <c r="AA26" i="61"/>
  <c r="AA25" i="61"/>
  <c r="AA23" i="61"/>
  <c r="AA22" i="61"/>
  <c r="AA21" i="61"/>
  <c r="AA20" i="61"/>
  <c r="AA19" i="61"/>
  <c r="AA18" i="61"/>
  <c r="AA17" i="61"/>
  <c r="AA16" i="61"/>
  <c r="AA75" i="61"/>
  <c r="AA74" i="61"/>
  <c r="AA73" i="61"/>
  <c r="AA72" i="61"/>
  <c r="AA71" i="61"/>
  <c r="AA70" i="61"/>
  <c r="AA69" i="61"/>
  <c r="AA68" i="61"/>
  <c r="AA67" i="61"/>
  <c r="AA66" i="61"/>
  <c r="AA65" i="61"/>
  <c r="AA64" i="61"/>
  <c r="AA63" i="61"/>
  <c r="AA62" i="61"/>
  <c r="AA61" i="61"/>
  <c r="AA60" i="61"/>
  <c r="J16" i="2" l="1"/>
  <c r="J15" i="2"/>
  <c r="J14" i="2"/>
  <c r="J13" i="2"/>
  <c r="J12" i="2"/>
  <c r="J11" i="2"/>
  <c r="C9" i="108"/>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Y80" i="108" s="1"/>
  <c r="Y82" i="108" s="1"/>
  <c r="X47" i="108"/>
  <c r="W47" i="108"/>
  <c r="V47" i="108"/>
  <c r="U47" i="108"/>
  <c r="U80" i="108" s="1"/>
  <c r="U82" i="108" s="1"/>
  <c r="T47" i="108"/>
  <c r="S47" i="108"/>
  <c r="R47" i="108"/>
  <c r="Q47" i="108"/>
  <c r="Q80" i="108" s="1"/>
  <c r="Q82" i="108" s="1"/>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P80" i="108" l="1"/>
  <c r="T80" i="108"/>
  <c r="X80" i="108"/>
  <c r="O80" i="108"/>
  <c r="O82" i="108" s="1"/>
  <c r="Z47" i="108"/>
  <c r="W80" i="108"/>
  <c r="W82" i="108" s="1"/>
  <c r="S80" i="108"/>
  <c r="S82" i="108" s="1"/>
  <c r="Z58" i="108"/>
  <c r="N80" i="108"/>
  <c r="R80" i="108"/>
  <c r="V80" i="108"/>
  <c r="AA80" i="108"/>
  <c r="K6" i="2" s="1"/>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AA47" i="107"/>
  <c r="Y47" i="107"/>
  <c r="X47" i="107"/>
  <c r="W47" i="107"/>
  <c r="W80" i="107" s="1"/>
  <c r="W82" i="107" s="1"/>
  <c r="V47" i="107"/>
  <c r="U47" i="107"/>
  <c r="T47" i="107"/>
  <c r="S47" i="107"/>
  <c r="S80" i="107" s="1"/>
  <c r="S82" i="107" s="1"/>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X47" i="106"/>
  <c r="W47" i="106"/>
  <c r="W80" i="106" s="1"/>
  <c r="W82" i="106" s="1"/>
  <c r="V47" i="106"/>
  <c r="U47" i="106"/>
  <c r="T47" i="106"/>
  <c r="S47" i="106"/>
  <c r="S80" i="106" s="1"/>
  <c r="S82" i="106" s="1"/>
  <c r="R47" i="106"/>
  <c r="Q47" i="106"/>
  <c r="P47" i="106"/>
  <c r="O47" i="106"/>
  <c r="N47" i="106"/>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X47" i="105"/>
  <c r="W47" i="105"/>
  <c r="W80" i="105" s="1"/>
  <c r="W82" i="105" s="1"/>
  <c r="V47" i="105"/>
  <c r="U47" i="105"/>
  <c r="T47" i="105"/>
  <c r="S47" i="105"/>
  <c r="S80" i="105" s="1"/>
  <c r="S82" i="105" s="1"/>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X47" i="103"/>
  <c r="W47" i="103"/>
  <c r="W80" i="103" s="1"/>
  <c r="W82" i="103" s="1"/>
  <c r="V47" i="103"/>
  <c r="U47" i="103"/>
  <c r="T47" i="103"/>
  <c r="S47" i="103"/>
  <c r="S80" i="103" s="1"/>
  <c r="S82" i="103" s="1"/>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W80" i="102" s="1"/>
  <c r="W82" i="102" s="1"/>
  <c r="V47" i="102"/>
  <c r="U47" i="102"/>
  <c r="T47" i="102"/>
  <c r="S47" i="102"/>
  <c r="S80" i="102" s="1"/>
  <c r="S82" i="102" s="1"/>
  <c r="R47" i="102"/>
  <c r="Q47" i="102"/>
  <c r="P47" i="102"/>
  <c r="O47" i="102"/>
  <c r="N47" i="102"/>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W80" i="101" s="1"/>
  <c r="W82" i="101" s="1"/>
  <c r="V47" i="101"/>
  <c r="U47" i="101"/>
  <c r="T47" i="101"/>
  <c r="S47" i="101"/>
  <c r="S80" i="101" s="1"/>
  <c r="S82" i="101" s="1"/>
  <c r="R47" i="101"/>
  <c r="Q47" i="101"/>
  <c r="P47" i="101"/>
  <c r="O47" i="101"/>
  <c r="N47" i="10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X47" i="100"/>
  <c r="W47" i="100"/>
  <c r="W80" i="100" s="1"/>
  <c r="W82" i="100" s="1"/>
  <c r="V47" i="100"/>
  <c r="U47" i="100"/>
  <c r="T47" i="100"/>
  <c r="S47" i="100"/>
  <c r="S80" i="100" s="1"/>
  <c r="S82" i="100" s="1"/>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X47" i="99"/>
  <c r="W47" i="99"/>
  <c r="W80" i="99" s="1"/>
  <c r="W82" i="99" s="1"/>
  <c r="V47" i="99"/>
  <c r="U47" i="99"/>
  <c r="T47" i="99"/>
  <c r="S47" i="99"/>
  <c r="S80" i="99" s="1"/>
  <c r="S82" i="99" s="1"/>
  <c r="R47" i="99"/>
  <c r="Q47" i="99"/>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35" i="61"/>
  <c r="Z36" i="61"/>
  <c r="Z37" i="61"/>
  <c r="Z38" i="61"/>
  <c r="Z39" i="61"/>
  <c r="Z40" i="61"/>
  <c r="Z41" i="61"/>
  <c r="Z42" i="61"/>
  <c r="N80" i="101" l="1"/>
  <c r="R80" i="101"/>
  <c r="V80" i="101"/>
  <c r="N80" i="102"/>
  <c r="N80" i="106"/>
  <c r="R80" i="106"/>
  <c r="V80" i="106"/>
  <c r="Z80" i="108"/>
  <c r="K8" i="2" s="1"/>
  <c r="P80" i="99"/>
  <c r="T80" i="99"/>
  <c r="X80" i="99"/>
  <c r="P80" i="100"/>
  <c r="T80" i="100"/>
  <c r="X80" i="100"/>
  <c r="P80" i="103"/>
  <c r="T80" i="103"/>
  <c r="X80" i="103"/>
  <c r="P80" i="105"/>
  <c r="T80" i="105"/>
  <c r="X80" i="105"/>
  <c r="P80" i="107"/>
  <c r="T80" i="107"/>
  <c r="X80" i="107"/>
  <c r="R80" i="102"/>
  <c r="V80" i="102"/>
  <c r="O80" i="107"/>
  <c r="O82" i="107" s="1"/>
  <c r="O80" i="106"/>
  <c r="O82" i="106" s="1"/>
  <c r="O80" i="105"/>
  <c r="O82" i="105" s="1"/>
  <c r="O80" i="103"/>
  <c r="O82" i="103" s="1"/>
  <c r="O80" i="102"/>
  <c r="O82" i="102" s="1"/>
  <c r="O80" i="101"/>
  <c r="O82" i="101" s="1"/>
  <c r="O80" i="100"/>
  <c r="O82" i="100" s="1"/>
  <c r="O80" i="99"/>
  <c r="O82" i="99" s="1"/>
  <c r="Z58" i="100"/>
  <c r="Z58" i="102"/>
  <c r="Z47" i="103"/>
  <c r="Z58" i="103"/>
  <c r="Z47" i="106"/>
  <c r="Z58" i="106"/>
  <c r="Z47" i="107"/>
  <c r="Z58" i="107"/>
  <c r="Z58" i="101"/>
  <c r="Z47" i="102"/>
  <c r="Z80" i="102" s="1"/>
  <c r="I8" i="2" s="1"/>
  <c r="N80" i="99"/>
  <c r="R80" i="99"/>
  <c r="V80" i="99"/>
  <c r="AA80" i="99"/>
  <c r="N80" i="100"/>
  <c r="R80" i="100"/>
  <c r="V80" i="100"/>
  <c r="AA80" i="100"/>
  <c r="G6" i="2" s="1"/>
  <c r="P80" i="101"/>
  <c r="T80" i="101"/>
  <c r="X80" i="101"/>
  <c r="AA80" i="101"/>
  <c r="H6" i="2" s="1"/>
  <c r="P80" i="102"/>
  <c r="T80" i="102"/>
  <c r="X80" i="102"/>
  <c r="AA80" i="102"/>
  <c r="I6" i="2" s="1"/>
  <c r="N80" i="103"/>
  <c r="R80" i="103"/>
  <c r="V80" i="103"/>
  <c r="AA80" i="103"/>
  <c r="J6" i="2" s="1"/>
  <c r="N80" i="105"/>
  <c r="R80" i="105"/>
  <c r="V80" i="105"/>
  <c r="AA80" i="105"/>
  <c r="L6" i="2" s="1"/>
  <c r="P80" i="106"/>
  <c r="T80" i="106"/>
  <c r="X80" i="106"/>
  <c r="AA80" i="106"/>
  <c r="M6" i="2" s="1"/>
  <c r="N80" i="107"/>
  <c r="R80" i="107"/>
  <c r="V80" i="107"/>
  <c r="AA80" i="107"/>
  <c r="N6" i="2" s="1"/>
  <c r="Z47" i="99"/>
  <c r="Z58" i="99"/>
  <c r="Z47" i="100"/>
  <c r="Z47" i="101"/>
  <c r="Z47" i="105"/>
  <c r="Z58" i="105"/>
  <c r="Q80" i="99"/>
  <c r="Q82" i="99" s="1"/>
  <c r="U80" i="99"/>
  <c r="U82" i="99" s="1"/>
  <c r="Y80" i="99"/>
  <c r="Y82" i="99" s="1"/>
  <c r="Q80" i="100"/>
  <c r="Q82" i="100" s="1"/>
  <c r="U80" i="100"/>
  <c r="U82" i="100" s="1"/>
  <c r="Y80" i="100"/>
  <c r="Y82" i="100" s="1"/>
  <c r="Q80" i="101"/>
  <c r="Q82" i="101" s="1"/>
  <c r="U80" i="101"/>
  <c r="U82" i="101" s="1"/>
  <c r="Y80" i="101"/>
  <c r="Y82" i="101" s="1"/>
  <c r="Q80" i="102"/>
  <c r="Q82" i="102" s="1"/>
  <c r="U80" i="102"/>
  <c r="U82" i="102" s="1"/>
  <c r="Y80" i="102"/>
  <c r="Y82" i="102" s="1"/>
  <c r="Q80" i="103"/>
  <c r="Q82" i="103" s="1"/>
  <c r="U80" i="103"/>
  <c r="U82" i="103" s="1"/>
  <c r="Y80" i="103"/>
  <c r="Y82" i="103" s="1"/>
  <c r="Q80" i="105"/>
  <c r="Q82" i="105" s="1"/>
  <c r="U80" i="105"/>
  <c r="U82" i="105" s="1"/>
  <c r="Y80" i="105"/>
  <c r="Y82" i="105" s="1"/>
  <c r="Q80" i="106"/>
  <c r="Q82" i="106" s="1"/>
  <c r="U80" i="106"/>
  <c r="U82" i="106" s="1"/>
  <c r="Y80" i="106"/>
  <c r="Y82" i="106" s="1"/>
  <c r="Q80" i="107"/>
  <c r="Q82" i="107" s="1"/>
  <c r="U80" i="107"/>
  <c r="U82" i="107" s="1"/>
  <c r="Y80" i="107"/>
  <c r="Y82" i="107" s="1"/>
  <c r="N76" i="61"/>
  <c r="C9" i="61"/>
  <c r="Z16" i="61"/>
  <c r="Z80" i="105" l="1"/>
  <c r="L8" i="2" s="1"/>
  <c r="Z80" i="99"/>
  <c r="F8" i="2" s="1"/>
  <c r="Z80" i="107"/>
  <c r="N8" i="2" s="1"/>
  <c r="Z80" i="103"/>
  <c r="J8" i="2" s="1"/>
  <c r="Z80" i="106"/>
  <c r="M8" i="2" s="1"/>
  <c r="Z80" i="101"/>
  <c r="H8" i="2" s="1"/>
  <c r="Z80" i="100"/>
  <c r="G8" i="2" s="1"/>
  <c r="F6" i="2"/>
  <c r="G11" i="2"/>
  <c r="G12" i="2"/>
  <c r="G13" i="2"/>
  <c r="L13" i="2" s="1"/>
  <c r="G14" i="2"/>
  <c r="G15" i="2"/>
  <c r="G16" i="2"/>
  <c r="L16" i="2" s="1"/>
  <c r="L12" i="2" l="1"/>
  <c r="L15" i="2"/>
  <c r="L14" i="2"/>
  <c r="L11" i="2"/>
  <c r="Z17" i="61"/>
  <c r="Z18" i="61"/>
  <c r="Z19" i="61"/>
  <c r="Z20" i="61"/>
  <c r="Z21" i="61"/>
  <c r="Z22" i="61"/>
  <c r="Z23" i="61"/>
  <c r="Z24" i="61"/>
  <c r="Z25" i="61"/>
  <c r="Z26" i="61"/>
  <c r="Z27" i="61"/>
  <c r="Z28" i="61"/>
  <c r="Z29" i="61"/>
  <c r="Z30" i="61"/>
  <c r="Z31" i="61"/>
  <c r="Z32" i="61"/>
  <c r="Z33" i="61"/>
  <c r="Z34" i="61"/>
  <c r="Z43" i="61"/>
  <c r="Z44" i="61"/>
  <c r="Z45" i="61"/>
  <c r="Z46" i="61"/>
  <c r="AA76" i="61" l="1"/>
  <c r="AA58" i="61"/>
  <c r="Y58" i="61"/>
  <c r="X58" i="61"/>
  <c r="W58" i="61"/>
  <c r="V58" i="61"/>
  <c r="U58" i="61"/>
  <c r="T58" i="61"/>
  <c r="S58" i="61"/>
  <c r="R58" i="61"/>
  <c r="Q58" i="61"/>
  <c r="P58" i="61"/>
  <c r="O58" i="61"/>
  <c r="N58" i="61"/>
  <c r="Z78" i="61"/>
  <c r="Z76" i="61"/>
  <c r="Z57" i="61"/>
  <c r="Z56" i="61"/>
  <c r="Z55" i="61"/>
  <c r="Z54" i="61"/>
  <c r="Z53" i="61"/>
  <c r="Z52" i="61"/>
  <c r="Z51" i="61"/>
  <c r="Z50" i="61"/>
  <c r="Z49" i="61"/>
  <c r="AA47" i="61"/>
  <c r="Y47" i="61"/>
  <c r="Y80" i="61" s="1"/>
  <c r="Y82" i="61" s="1"/>
  <c r="X47" i="61"/>
  <c r="X80" i="61" s="1"/>
  <c r="W47" i="61"/>
  <c r="W80" i="61" s="1"/>
  <c r="W82" i="61" s="1"/>
  <c r="V47" i="61"/>
  <c r="V80" i="61" s="1"/>
  <c r="U47" i="61"/>
  <c r="T47" i="61"/>
  <c r="T80" i="61" s="1"/>
  <c r="S47" i="61"/>
  <c r="S80" i="61" s="1"/>
  <c r="S82" i="61" s="1"/>
  <c r="R47" i="61"/>
  <c r="R80" i="61" s="1"/>
  <c r="Q47" i="61"/>
  <c r="P47" i="61"/>
  <c r="P80" i="61" s="1"/>
  <c r="O47" i="61"/>
  <c r="N47" i="61"/>
  <c r="AA80" i="61" l="1"/>
  <c r="U80" i="61"/>
  <c r="U82" i="61" s="1"/>
  <c r="Q80" i="61"/>
  <c r="Q82" i="61" s="1"/>
  <c r="N80" i="61"/>
  <c r="Z58" i="61"/>
  <c r="Z47" i="61"/>
  <c r="Z80" i="61" l="1"/>
  <c r="E8" i="2" s="1"/>
  <c r="E6" i="2"/>
  <c r="D7" i="2"/>
  <c r="D5"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6" i="2" l="1"/>
  <c r="D8" i="2" l="1"/>
  <c r="F17" i="2"/>
  <c r="H17" i="2" l="1"/>
  <c r="J17" i="2" s="1"/>
  <c r="E17" i="2"/>
  <c r="G17" i="2" s="1"/>
  <c r="L17" i="2" l="1"/>
  <c r="O76" i="61" l="1"/>
  <c r="O80" i="61" s="1"/>
  <c r="Q85" i="61" l="1"/>
  <c r="O82" i="61"/>
</calcChain>
</file>

<file path=xl/connections.xml><?xml version="1.0" encoding="utf-8"?>
<connections xmlns="http://schemas.openxmlformats.org/spreadsheetml/2006/main">
  <connection id="1" name="Connection" type="4" refreshedVersion="4" background="1" saveData="1">
    <webPr sourceData="1" parsePre="1" consecutive="1" xl2000="1" url="http://www.powerauthority.on.ca/opa-conservation/conservation-first-framework-tool-kit/targets-budgets-rules-reference-standards#program-rules"/>
  </connection>
</connections>
</file>

<file path=xl/sharedStrings.xml><?xml version="1.0" encoding="utf-8"?>
<sst xmlns="http://schemas.openxmlformats.org/spreadsheetml/2006/main" count="1768" uniqueCount="542">
  <si>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</si>
  <si>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</si>
  <si>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</si>
  <si>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</si>
  <si>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</si>
  <si>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</si>
  <si>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</si>
  <si>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</si>
  <si>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</si>
  <si>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</si>
  <si>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</si>
  <si>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</si>
  <si>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</si>
  <si>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</si>
  <si>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</si>
  <si>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</si>
  <si>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</si>
  <si>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</si>
  <si>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</si>
  <si>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</si>
  <si>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</si>
  <si>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</si>
  <si>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</si>
  <si>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</si>
  <si>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</si>
  <si>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</si>
  <si>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</si>
  <si>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</si>
  <si>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</si>
  <si>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</si>
  <si>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</si>
  <si>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</si>
  <si>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</si>
  <si>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</si>
  <si>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</si>
  <si>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</si>
  <si>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</si>
  <si>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</si>
  <si>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</si>
  <si>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</si>
  <si>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</si>
  <si>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</si>
  <si>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</si>
  <si>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</si>
  <si>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</si>
  <si>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</si>
  <si>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</si>
  <si>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</si>
  <si>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</si>
  <si>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</si>
  <si>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</si>
  <si>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</si>
  <si>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</si>
  <si>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</si>
  <si>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</si>
  <si>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</si>
  <si>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</si>
  <si>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</si>
  <si>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</si>
  <si>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</si>
  <si>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</si>
  <si>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</si>
  <si>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</si>
  <si>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</si>
  <si>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</si>
  <si>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</si>
  <si>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</si>
  <si>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</si>
  <si>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</si>
  <si>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</si>
  <si>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</si>
  <si>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</si>
  <si>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</si>
  <si>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</si>
  <si>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</si>
  <si>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</si>
  <si>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</si>
  <si>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</si>
  <si>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</si>
  <si>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</si>
  <si>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</si>
  <si>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</si>
  <si>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</si>
  <si>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</si>
  <si>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</si>
  <si>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</si>
  <si>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</si>
  <si>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</si>
  <si>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</si>
  <si>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</si>
  <si>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</si>
  <si>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</si>
  <si>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</si>
  <si>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</si>
  <si>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</si>
  <si>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</si>
  <si>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</si>
  <si>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</si>
  <si>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</si>
  <si>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</si>
  <si>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</si>
  <si>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</si>
  <si>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</si>
  <si>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</si>
  <si>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</si>
  <si>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</si>
  <si>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</si>
  <si>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</si>
  <si>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</si>
  <si>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</si>
  <si>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</si>
  <si>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</si>
  <si>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</si>
  <si>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</si>
  <si>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</si>
  <si>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</si>
  <si>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</si>
  <si>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</si>
  <si>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</si>
  <si>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</si>
  <si>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</si>
  <si>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</si>
  <si>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</si>
  <si>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</si>
  <si>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</si>
  <si>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</si>
  <si>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</si>
  <si>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</si>
  <si>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</si>
  <si>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</si>
  <si>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</si>
  <si>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</si>
  <si>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</si>
  <si>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</si>
  <si>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</si>
  <si>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</si>
  <si>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</si>
  <si>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</si>
  <si>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</si>
  <si>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</si>
  <si>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</si>
  <si>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</si>
  <si>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</si>
  <si>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</si>
  <si>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</si>
  <si>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</si>
  <si>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</si>
  <si>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</si>
  <si>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</si>
  <si>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</si>
  <si>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</si>
  <si>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</si>
  <si>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</si>
  <si>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</si>
  <si>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</si>
  <si>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</si>
  <si>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</si>
  <si>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</si>
  <si>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</si>
  <si>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</si>
  <si>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</si>
  <si>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</si>
  <si>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</si>
  <si>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</si>
  <si>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</si>
  <si>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</si>
  <si>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</si>
  <si>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</si>
  <si>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</si>
  <si>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</si>
  <si>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</si>
  <si>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</si>
  <si>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</si>
  <si>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</si>
  <si>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</si>
  <si>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</si>
  <si>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</si>
  <si>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</si>
  <si>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</si>
  <si>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</si>
  <si>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</si>
  <si>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</si>
  <si>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</si>
  <si>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</si>
  <si>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</si>
  <si>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</si>
  <si>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</si>
  <si>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</si>
  <si>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</si>
  <si>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</si>
  <si>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</si>
  <si>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</si>
  <si>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</si>
  <si>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</si>
  <si>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</si>
  <si>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</si>
  <si>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</si>
  <si>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</si>
  <si>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</si>
  <si>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</si>
  <si>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</si>
  <si>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</si>
  <si>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</si>
  <si>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</si>
  <si>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</si>
  <si>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</si>
  <si>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</si>
  <si>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</si>
  <si>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</si>
  <si>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</si>
  <si>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</si>
  <si>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</si>
  <si>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</si>
  <si>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</si>
  <si>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</si>
  <si>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</si>
  <si>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</si>
  <si>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</si>
  <si>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</si>
  <si>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</si>
  <si>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</si>
  <si>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</si>
  <si>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</si>
  <si>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</si>
  <si>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</si>
  <si>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</si>
  <si>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</si>
  <si>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</si>
  <si>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</si>
  <si>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</si>
  <si>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</si>
  <si>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</si>
  <si>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</si>
  <si>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</si>
  <si>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</si>
  <si>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</si>
  <si>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</si>
  <si>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</si>
  <si>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</si>
  <si>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</si>
  <si>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</si>
  <si>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</si>
  <si>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</si>
  <si>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</si>
  <si>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</si>
  <si>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</si>
  <si>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</si>
  <si>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</si>
  <si>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</si>
  <si>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</si>
  <si>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</si>
  <si>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</si>
  <si>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</si>
  <si>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</si>
  <si>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</si>
  <si>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</si>
  <si>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</si>
  <si>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</si>
  <si>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</si>
  <si>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</si>
  <si>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</si>
  <si>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</si>
  <si>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</si>
  <si>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</si>
  <si>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</si>
  <si>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</si>
  <si>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</si>
  <si>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</si>
  <si>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</si>
  <si>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</si>
  <si>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</si>
  <si>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</si>
  <si>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</si>
  <si>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</si>
  <si>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</si>
  <si>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</si>
  <si>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</si>
  <si>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</si>
  <si>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</si>
  <si>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</si>
  <si>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</si>
  <si>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</si>
  <si>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</si>
  <si>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</si>
  <si>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</si>
  <si>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</si>
  <si>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</si>
  <si>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</si>
  <si>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</si>
  <si>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</si>
  <si>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</si>
  <si>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</si>
  <si>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</si>
  <si>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</si>
  <si>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</si>
  <si>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</si>
  <si>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</si>
  <si>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</si>
  <si>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</si>
  <si>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</si>
  <si>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</si>
  <si>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</si>
  <si>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</si>
  <si>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</si>
  <si>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</si>
  <si>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</si>
  <si>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</si>
  <si>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</si>
  <si>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</si>
  <si>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</si>
  <si>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</si>
  <si>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</si>
  <si>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</si>
  <si>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</si>
  <si>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</si>
  <si>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</si>
  <si>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</si>
  <si>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</si>
  <si>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</si>
  <si>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</si>
  <si>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</si>
  <si>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</si>
  <si>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</si>
  <si>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</si>
  <si>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</si>
  <si>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</si>
  <si>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</si>
  <si>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</si>
  <si>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</si>
  <si>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</si>
  <si>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</si>
  <si>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</si>
  <si>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</si>
  <si>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</si>
  <si>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</si>
  <si>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</si>
  <si>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</si>
  <si>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</si>
  <si>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</si>
  <si>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</si>
  <si>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</si>
  <si>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</si>
  <si>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</si>
  <si>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</si>
  <si>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</si>
  <si>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</si>
  <si>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</si>
  <si>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</si>
  <si>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</si>
  <si>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</si>
  <si>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</si>
  <si>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</si>
  <si>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</si>
  <si>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</si>
  <si>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</si>
  <si>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</si>
  <si>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</si>
  <si>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</si>
  <si>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</si>
  <si>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</si>
  <si>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</si>
  <si>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</si>
  <si>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</si>
  <si>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</si>
  <si>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</si>
  <si>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</si>
  <si>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</si>
  <si>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</si>
  <si>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</si>
  <si>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</si>
  <si>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</si>
  <si>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</si>
  <si>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</si>
  <si>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</si>
  <si>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</si>
  <si>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</si>
  <si>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</si>
  <si>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</si>
  <si>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</si>
  <si>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</si>
  <si>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</si>
  <si>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</si>
  <si>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</si>
  <si>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</si>
  <si>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</si>
  <si>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</si>
  <si>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</si>
  <si>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</si>
  <si>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</si>
  <si>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</si>
  <si>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</si>
  <si>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</si>
  <si>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</si>
  <si>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</si>
  <si>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</si>
  <si>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</si>
  <si>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</si>
  <si>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</si>
  <si>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</si>
  <si>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</si>
  <si>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</si>
  <si>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</si>
  <si>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</si>
  <si>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</si>
  <si>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</si>
  <si>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</si>
  <si>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</si>
  <si>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</si>
  <si>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</si>
  <si>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</si>
  <si>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</si>
  <si>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</si>
  <si>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</si>
  <si>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</si>
  <si>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</si>
  <si>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</si>
  <si>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</si>
  <si>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</si>
  <si>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</si>
  <si>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</si>
  <si>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</si>
  <si>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</si>
  <si>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</si>
  <si>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</si>
  <si>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</si>
  <si>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</si>
  <si>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</si>
  <si>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</si>
  <si>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</si>
  <si>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</si>
  <si>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</si>
  <si>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</si>
  <si>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</si>
  <si>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</si>
  <si>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</si>
  <si>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</si>
  <si>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</si>
  <si>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</si>
  <si>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</si>
  <si>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</si>
  <si>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</si>
  <si>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</si>
  <si>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</si>
  <si>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</si>
  <si>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</si>
  <si>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</si>
  <si>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</si>
  <si>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</si>
  <si>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</si>
  <si>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</si>
  <si>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</si>
  <si>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</si>
  <si>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</si>
  <si>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</si>
  <si>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</si>
  <si>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</si>
  <si>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</si>
  <si>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</si>
  <si>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</si>
  <si>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</si>
  <si>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</si>
  <si>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</si>
  <si>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</si>
  <si>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</si>
  <si>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</si>
  <si>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</si>
  <si>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</si>
  <si>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</si>
  <si>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</si>
  <si>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</si>
  <si>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</si>
  <si>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</si>
  <si>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</si>
  <si>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</si>
  <si>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</si>
  <si>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</si>
  <si>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</si>
  <si>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</si>
  <si>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</si>
  <si>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</si>
  <si>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</si>
  <si>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</si>
  <si>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</si>
  <si>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</si>
  <si>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</si>
  <si>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</si>
  <si>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</si>
  <si>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</si>
  <si>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</si>
  <si>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</si>
  <si>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</si>
  <si>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</si>
  <si>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</si>
  <si>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</si>
  <si>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</si>
  <si>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</si>
  <si>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</si>
  <si>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</si>
  <si>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</si>
  <si>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</si>
  <si>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</si>
  <si>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</si>
  <si>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</si>
  <si>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</si>
  <si>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</si>
  <si>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</si>
  <si>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</si>
  <si>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</si>
  <si>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</si>
  <si>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</si>
  <si>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</si>
  <si>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</si>
  <si>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</si>
  <si>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</si>
  <si>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</si>
  <si>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</si>
  <si>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</si>
  <si>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</si>
  <si>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</si>
  <si>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</si>
  <si>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</si>
  <si>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</si>
  <si>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Small Business Lighting</t>
  </si>
  <si>
    <t>Corrected formula in 'Minimum Annual Savings Check' cells</t>
  </si>
  <si>
    <t>Unassigned Target Residential</t>
  </si>
  <si>
    <t>Unassigned Target       Non-Residential</t>
  </si>
  <si>
    <t>Addition of Provincial Program</t>
  </si>
  <si>
    <t>As a Member of the CHEC Association there is plenty of experience with collaboration between utilities on the CDM Portfolio.  The Plan development has been assisted by participation in CHEC and the sharing of information between Members.    The activities of the past including; a shared REM resource, program design, delivery, and marketing as well as procurement of 3rd party services wil continue in the collaborative spirit of CHEC.    In addition further opportunities to collaborate on the delivery of programs with CHEC Members and with neighbouring LDCs will be pursued.  The diverse geographical distribution of CHEC Members will assist with the transfer of best practices from one region to another to facilitate further collaboration and knowledge transfer.</t>
  </si>
  <si>
    <t xml:space="preserve">The opportunity to collaborate with the gas company is welcomed as it can drive delivery efficiencies. With the gas companies mandate to collaborate as well there should be opportunities moving forward.   Currently there has been no discussions at the local level however once CDM Plans are in place the focus will be discuss opportunities on known programs and to engage in discussions on opportunities for programs to help address the un-accounted for target.  Developing collaboration into the design stage will be an important element to reduce costs, improve outcomes and provide value to the customer.  </t>
  </si>
  <si>
    <t xml:space="preserve">Lakefront Utilities is aware of the IRRP planning process in their region and will ensure that their CDM plan is aligned with the commitments in the IRRP.  The CDM Contact for coordination within the plan is  Alexis Smith and can be reached at:  asmith@lusi.on.ca       </t>
  </si>
  <si>
    <t>This section does not apply at this time.</t>
  </si>
  <si>
    <t xml:space="preserve">The PSUP Program was added to the CDM Plan.   This reduced the un-assigned target.  Minor variations in the Direct Install Program has been noted in the model which had a minor affect on the overall program. </t>
  </si>
  <si>
    <t>Ammendment Version 2.1</t>
  </si>
  <si>
    <t>Dereck C. Paul</t>
  </si>
  <si>
    <t>President</t>
  </si>
  <si>
    <t>dpaul@lusi.on.ca</t>
  </si>
  <si>
    <t>905-372-2193 ext.5226</t>
  </si>
  <si>
    <t>Gord Eamer</t>
  </si>
  <si>
    <t>CHEC</t>
  </si>
  <si>
    <t>Chief Operating Officer</t>
  </si>
  <si>
    <t>geamer@checenergy.ca</t>
  </si>
  <si>
    <t>613-342-3984</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</si>
</sst>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
    <numFmt numFmtId="165" formatCode="0.0"/>
    <numFmt numFmtId="166" formatCode="[$-409]d\-mmm\-yy;@"/>
    <numFmt numFmtId="167" formatCode="&quot;$&quot;#,##0"/>
    <numFmt numFmtId="168" formatCode="&quot;$&quot;#,##0.00"/>
    <numFmt numFmtId="169" formatCode="#,##0.0"/>
    <numFmt numFmtId="170" formatCode="&quot;$&quot;#,##0.000"/>
    <numFmt numFmtId="171" formatCode="[$-409]d\-mmm\-yyyy;@"/>
    <numFmt numFmtId="172" formatCode="0.000"/>
  </numFmts>
  <fonts count="34"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9" fillId="3" borderId="0" applyNumberFormat="0" applyBorder="0" applyAlignment="0" applyProtection="0"/>
    <xf numFmtId="0" fontId="10" fillId="0" borderId="0"/>
  </cellStyleXfs>
  <cellXfs count="317">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170"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15" fontId="0" fillId="0" borderId="0" xfId="0" applyNumberFormat="1" applyAlignment="1">
      <alignment wrapText="1"/>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165" fontId="0" fillId="7" borderId="1" xfId="0" applyNumberFormat="1" applyFill="1" applyBorder="1"/>
    <xf numFmtId="1" fontId="11" fillId="7" borderId="1" xfId="2" applyNumberFormat="1" applyFont="1" applyFill="1" applyBorder="1" applyAlignment="1" applyProtection="1">
      <alignment horizontal="center" vertical="center" wrapText="1"/>
      <protection locked="0"/>
    </xf>
    <xf numFmtId="165" fontId="11" fillId="7" borderId="1" xfId="2" applyNumberFormat="1" applyFont="1" applyFill="1" applyBorder="1" applyAlignment="1" applyProtection="1">
      <alignment horizontal="right" vertical="center" wrapText="1"/>
      <protection locked="0"/>
    </xf>
    <xf numFmtId="169" fontId="0" fillId="0" borderId="0" xfId="0" applyNumberFormat="1" applyProtection="1">
      <protection locked="0"/>
    </xf>
    <xf numFmtId="172" fontId="14" fillId="7" borderId="1" xfId="1" applyNumberFormat="1" applyFont="1" applyFill="1" applyBorder="1" applyAlignment="1" applyProtection="1">
      <alignment horizontal="center" vertical="center"/>
    </xf>
    <xf numFmtId="2" fontId="14" fillId="7" borderId="1" xfId="1" applyNumberFormat="1" applyFont="1" applyFill="1" applyBorder="1" applyAlignment="1" applyProtection="1">
      <alignment horizontal="center" vertical="center"/>
    </xf>
    <xf numFmtId="3" fontId="11" fillId="7" borderId="1" xfId="2" applyNumberFormat="1"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3" fillId="0" borderId="0" xfId="0" applyFont="1" applyAlignment="1">
      <alignment horizontal="left" vertical="top" wrapText="1"/>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3">
    <cellStyle name="Good" xfId="1" builtinId="26"/>
    <cellStyle name="Normal" xfId="0" builtinId="0"/>
    <cellStyle name="Normal_Example 1" xfId="2"/>
  </cellStyles>
  <dxfs count="9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FFFF99"/>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queryTables/queryTable1.xml><?xml version="1.0" encoding="utf-8"?>
<queryTable xmlns="http://schemas.openxmlformats.org/spreadsheetml/2006/main" name="targets-budgets-rules-reference-standards#program-rules"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zoomScale="60" zoomScaleNormal="60" zoomScalePageLayoutView="55" workbookViewId="0">
      <selection activeCell="D23" sqref="D23"/>
    </sheetView>
  </sheetViews>
  <sheetFormatPr defaultRowHeight="23.25" x14ac:dyDescent="0.35"/>
  <cols>
    <col min="1" max="1" width="4.85546875" style="70" customWidth="1"/>
    <col min="2" max="2" width="42.28515625" customWidth="1"/>
    <col min="3" max="4" width="30.7109375" customWidth="1"/>
    <col min="5" max="12" width="29.7109375" customWidth="1"/>
  </cols>
  <sheetData>
    <row r="1" spans="1:12" ht="28.5" x14ac:dyDescent="0.45">
      <c r="B1" s="71"/>
    </row>
    <row r="2" spans="1:12" x14ac:dyDescent="0.35">
      <c r="B2" s="155" t="s">
        <v>403</v>
      </c>
      <c r="C2" s="156"/>
      <c r="D2" s="156"/>
      <c r="E2" s="156"/>
      <c r="F2" s="156"/>
      <c r="G2" s="156"/>
      <c r="H2" s="156"/>
      <c r="I2" s="157"/>
    </row>
    <row r="3" spans="1:12" ht="38.25" customHeight="1" x14ac:dyDescent="0.35">
      <c r="B3" s="161" t="s">
        <v>500</v>
      </c>
      <c r="C3" s="162"/>
      <c r="D3" s="162"/>
      <c r="E3" s="162"/>
      <c r="F3" s="162"/>
      <c r="G3" s="162"/>
      <c r="H3" s="162"/>
      <c r="I3" s="163"/>
    </row>
    <row r="4" spans="1:12" ht="39" customHeight="1" x14ac:dyDescent="0.35">
      <c r="B4" s="161" t="s">
        <v>363</v>
      </c>
      <c r="C4" s="162"/>
      <c r="D4" s="162"/>
      <c r="E4" s="162"/>
      <c r="F4" s="162"/>
      <c r="G4" s="162"/>
      <c r="H4" s="162"/>
      <c r="I4" s="163"/>
    </row>
    <row r="5" spans="1:12" ht="17.45" customHeight="1" x14ac:dyDescent="0.35">
      <c r="B5" s="72"/>
      <c r="C5" s="72"/>
      <c r="D5" s="72"/>
      <c r="E5" s="72"/>
      <c r="F5" s="72"/>
      <c r="G5" s="72"/>
      <c r="H5" s="72"/>
      <c r="I5" s="72"/>
    </row>
    <row r="6" spans="1:12" x14ac:dyDescent="0.35">
      <c r="A6" s="70" t="s">
        <v>364</v>
      </c>
      <c r="B6" s="4" t="s">
        <v>359</v>
      </c>
    </row>
    <row r="8" spans="1:12" ht="32.25" customHeight="1" x14ac:dyDescent="0.35">
      <c r="A8" s="70" t="s">
        <v>365</v>
      </c>
      <c r="B8" s="73" t="s">
        <v>457</v>
      </c>
      <c r="C8" s="116">
        <v>42515</v>
      </c>
      <c r="D8" s="7"/>
      <c r="I8" s="7"/>
    </row>
    <row r="9" spans="1:12" ht="27" customHeight="1" x14ac:dyDescent="0.35">
      <c r="B9" s="74" t="s">
        <v>366</v>
      </c>
      <c r="C9" s="40" t="s">
        <v>532</v>
      </c>
      <c r="D9" s="7"/>
      <c r="I9" s="7"/>
    </row>
    <row r="10" spans="1:12" x14ac:dyDescent="0.35">
      <c r="B10" s="17"/>
      <c r="C10" s="18"/>
      <c r="D10" s="19"/>
      <c r="E10" s="19"/>
      <c r="F10" s="7"/>
      <c r="G10" s="7"/>
      <c r="H10" s="7"/>
      <c r="I10" s="7"/>
    </row>
    <row r="11" spans="1:12" ht="22.15" customHeight="1" x14ac:dyDescent="0.35">
      <c r="A11" s="70" t="s">
        <v>367</v>
      </c>
      <c r="B11" s="148" t="s">
        <v>303</v>
      </c>
      <c r="C11" s="148"/>
      <c r="D11" s="148"/>
      <c r="E11" s="148"/>
      <c r="F11" s="148"/>
      <c r="G11" s="148"/>
      <c r="H11" s="148"/>
      <c r="I11" s="148"/>
      <c r="J11" s="148"/>
      <c r="K11" s="148"/>
      <c r="L11" s="148"/>
    </row>
    <row r="12" spans="1:12" x14ac:dyDescent="0.35">
      <c r="B12" s="23"/>
      <c r="C12" s="23" t="s">
        <v>315</v>
      </c>
      <c r="D12" s="23" t="s">
        <v>316</v>
      </c>
      <c r="E12" s="23" t="s">
        <v>317</v>
      </c>
      <c r="F12" s="23" t="s">
        <v>318</v>
      </c>
      <c r="G12" s="23" t="s">
        <v>319</v>
      </c>
      <c r="H12" s="23" t="s">
        <v>320</v>
      </c>
      <c r="I12" s="14" t="s">
        <v>321</v>
      </c>
      <c r="J12" s="14" t="s">
        <v>461</v>
      </c>
      <c r="K12" s="14" t="s">
        <v>462</v>
      </c>
      <c r="L12" s="14" t="s">
        <v>463</v>
      </c>
    </row>
    <row r="13" spans="1:12" ht="29.45" customHeight="1" x14ac:dyDescent="0.35">
      <c r="B13" s="13" t="s">
        <v>368</v>
      </c>
      <c r="C13" s="16" t="s">
        <v>76</v>
      </c>
      <c r="D13" s="16"/>
      <c r="E13" s="16"/>
      <c r="F13" s="16"/>
      <c r="G13" s="16"/>
      <c r="H13" s="16"/>
      <c r="I13" s="16"/>
      <c r="J13" s="16"/>
      <c r="K13" s="16"/>
      <c r="L13" s="16"/>
    </row>
    <row r="14" spans="1:12" x14ac:dyDescent="0.35">
      <c r="B14" s="13" t="s">
        <v>1</v>
      </c>
      <c r="C14" s="39"/>
      <c r="D14" s="29"/>
      <c r="E14" s="29"/>
      <c r="F14" s="29"/>
      <c r="G14" s="29"/>
      <c r="H14" s="29"/>
      <c r="I14" s="30"/>
      <c r="J14" s="30"/>
      <c r="K14" s="30"/>
      <c r="L14" s="30"/>
    </row>
    <row r="15" spans="1:12" x14ac:dyDescent="0.35">
      <c r="B15" s="13" t="s">
        <v>258</v>
      </c>
      <c r="C15" s="40" t="s">
        <v>533</v>
      </c>
      <c r="D15" s="40"/>
      <c r="E15" s="40"/>
      <c r="F15" s="40"/>
      <c r="G15" s="40"/>
      <c r="H15" s="40"/>
      <c r="I15" s="40"/>
      <c r="J15" s="40"/>
      <c r="K15" s="40"/>
      <c r="L15" s="40"/>
    </row>
    <row r="16" spans="1:12" x14ac:dyDescent="0.35">
      <c r="B16" s="13" t="s">
        <v>0</v>
      </c>
      <c r="C16" s="40" t="s">
        <v>534</v>
      </c>
      <c r="D16" s="40"/>
      <c r="E16" s="40"/>
      <c r="F16" s="40"/>
      <c r="G16" s="40"/>
      <c r="H16" s="40"/>
      <c r="I16" s="40"/>
      <c r="J16" s="40"/>
      <c r="K16" s="40"/>
      <c r="L16" s="40"/>
    </row>
    <row r="17" spans="1:12" x14ac:dyDescent="0.35">
      <c r="B17" s="13" t="s">
        <v>370</v>
      </c>
      <c r="C17" s="40" t="s">
        <v>535</v>
      </c>
      <c r="D17" s="40"/>
      <c r="E17" s="40"/>
      <c r="F17" s="40"/>
      <c r="G17" s="40"/>
      <c r="H17" s="40"/>
      <c r="I17" s="40"/>
      <c r="J17" s="40"/>
      <c r="K17" s="40"/>
      <c r="L17" s="40"/>
    </row>
    <row r="18" spans="1:12" x14ac:dyDescent="0.35">
      <c r="B18" s="15" t="s">
        <v>404</v>
      </c>
      <c r="C18" s="40" t="s">
        <v>536</v>
      </c>
      <c r="D18" s="40"/>
      <c r="E18" s="40"/>
      <c r="F18" s="40"/>
      <c r="G18" s="40"/>
      <c r="H18" s="40"/>
      <c r="I18" s="40"/>
      <c r="J18" s="40"/>
      <c r="K18" s="40"/>
      <c r="L18" s="40"/>
    </row>
    <row r="19" spans="1:12" x14ac:dyDescent="0.35">
      <c r="B19" s="164"/>
      <c r="C19" s="164"/>
      <c r="D19" s="165"/>
      <c r="E19" s="165"/>
      <c r="F19" s="165"/>
      <c r="G19" s="165"/>
      <c r="H19" s="165"/>
      <c r="I19" s="165"/>
    </row>
    <row r="20" spans="1:12" x14ac:dyDescent="0.35">
      <c r="A20" s="70" t="s">
        <v>369</v>
      </c>
      <c r="B20" s="166" t="s">
        <v>322</v>
      </c>
      <c r="C20" s="167"/>
      <c r="D20" s="47"/>
      <c r="E20" s="46"/>
      <c r="F20" s="46"/>
      <c r="G20" s="46"/>
      <c r="H20" s="46"/>
      <c r="I20" s="46"/>
    </row>
    <row r="21" spans="1:12" x14ac:dyDescent="0.35">
      <c r="B21" s="13" t="s">
        <v>258</v>
      </c>
      <c r="C21" s="40" t="s">
        <v>537</v>
      </c>
      <c r="D21" s="47"/>
      <c r="E21" s="46"/>
      <c r="F21" s="46"/>
      <c r="G21" s="46"/>
      <c r="H21" s="46"/>
      <c r="I21" s="46"/>
    </row>
    <row r="22" spans="1:12" x14ac:dyDescent="0.35">
      <c r="B22" s="13" t="s">
        <v>368</v>
      </c>
      <c r="C22" s="40" t="s">
        <v>538</v>
      </c>
      <c r="D22" s="47"/>
      <c r="E22" s="46"/>
      <c r="F22" s="46"/>
      <c r="G22" s="46"/>
      <c r="H22" s="46"/>
      <c r="I22" s="46"/>
    </row>
    <row r="23" spans="1:12" x14ac:dyDescent="0.35">
      <c r="B23" s="13" t="s">
        <v>0</v>
      </c>
      <c r="C23" s="40" t="s">
        <v>539</v>
      </c>
      <c r="D23" s="47"/>
      <c r="E23" s="46"/>
      <c r="F23" s="46"/>
      <c r="G23" s="46"/>
      <c r="H23" s="46"/>
      <c r="I23" s="46"/>
    </row>
    <row r="24" spans="1:12" x14ac:dyDescent="0.35">
      <c r="B24" s="13" t="s">
        <v>370</v>
      </c>
      <c r="C24" s="40" t="s">
        <v>540</v>
      </c>
      <c r="D24" s="47"/>
      <c r="E24" s="46"/>
      <c r="F24" s="46"/>
      <c r="G24" s="46"/>
      <c r="H24" s="46"/>
      <c r="I24" s="46"/>
    </row>
    <row r="25" spans="1:12" x14ac:dyDescent="0.35">
      <c r="B25" s="15" t="s">
        <v>404</v>
      </c>
      <c r="C25" s="40" t="s">
        <v>541</v>
      </c>
      <c r="D25" s="47"/>
      <c r="E25" s="46"/>
      <c r="F25" s="46"/>
      <c r="G25" s="46"/>
      <c r="H25" s="46"/>
      <c r="I25" s="46"/>
    </row>
    <row r="27" spans="1:12" ht="25.5" x14ac:dyDescent="0.35">
      <c r="B27" s="33" t="s">
        <v>453</v>
      </c>
      <c r="C27" s="116">
        <v>42370</v>
      </c>
    </row>
    <row r="29" spans="1:12" ht="30.95" customHeight="1" x14ac:dyDescent="0.35">
      <c r="B29" s="155" t="s">
        <v>357</v>
      </c>
      <c r="C29" s="156"/>
      <c r="D29" s="156"/>
      <c r="E29" s="156"/>
      <c r="F29" s="157"/>
      <c r="I29" s="38"/>
    </row>
    <row r="30" spans="1:12" ht="30.95" customHeight="1" x14ac:dyDescent="0.35">
      <c r="B30" s="36" t="s">
        <v>371</v>
      </c>
      <c r="C30" s="37"/>
      <c r="D30" s="37"/>
      <c r="E30" s="30"/>
      <c r="F30" s="40" t="s">
        <v>296</v>
      </c>
      <c r="G30" s="8"/>
      <c r="I30" s="38"/>
    </row>
    <row r="31" spans="1:12" ht="30.95" customHeight="1" x14ac:dyDescent="0.35">
      <c r="B31" s="36" t="s">
        <v>372</v>
      </c>
      <c r="C31" s="37"/>
      <c r="D31" s="37"/>
      <c r="E31" s="30"/>
      <c r="F31" s="40" t="s">
        <v>296</v>
      </c>
      <c r="G31" s="8"/>
      <c r="I31" s="7"/>
    </row>
    <row r="32" spans="1:12" ht="30.95" customHeight="1" x14ac:dyDescent="0.35">
      <c r="B32" s="36" t="s">
        <v>373</v>
      </c>
      <c r="C32" s="37"/>
      <c r="D32" s="37"/>
      <c r="E32" s="30"/>
      <c r="F32" s="40" t="s">
        <v>296</v>
      </c>
      <c r="G32" s="8"/>
      <c r="I32" s="7"/>
    </row>
    <row r="33" spans="2:7" ht="30.95" customHeight="1" x14ac:dyDescent="0.35">
      <c r="B33" s="158" t="s">
        <v>374</v>
      </c>
      <c r="C33" s="159"/>
      <c r="D33" s="159"/>
      <c r="E33" s="160"/>
      <c r="F33" s="40" t="s">
        <v>296</v>
      </c>
      <c r="G33" s="8"/>
    </row>
    <row r="34" spans="2:7" ht="30.95" customHeight="1" x14ac:dyDescent="0.35">
      <c r="B34" s="158" t="s">
        <v>375</v>
      </c>
      <c r="C34" s="159"/>
      <c r="D34" s="159"/>
      <c r="E34" s="160"/>
      <c r="F34" s="40" t="s">
        <v>296</v>
      </c>
      <c r="G34" s="8"/>
    </row>
    <row r="35" spans="2:7" ht="30.95" customHeight="1" x14ac:dyDescent="0.35">
      <c r="B35" s="158" t="s">
        <v>399</v>
      </c>
      <c r="C35" s="159"/>
      <c r="D35" s="159"/>
      <c r="E35" s="160"/>
      <c r="F35" s="40" t="s">
        <v>296</v>
      </c>
      <c r="G35" s="8"/>
    </row>
    <row r="36" spans="2:7" ht="30.95" customHeight="1" x14ac:dyDescent="0.35">
      <c r="B36" s="172" t="s">
        <v>494</v>
      </c>
      <c r="C36" s="173"/>
      <c r="D36" s="173"/>
      <c r="E36" s="174"/>
      <c r="F36" s="40" t="s">
        <v>456</v>
      </c>
      <c r="G36" s="8"/>
    </row>
    <row r="37" spans="2:7" ht="30.95" customHeight="1" x14ac:dyDescent="0.35"/>
    <row r="38" spans="2:7" ht="30.95" customHeight="1" x14ac:dyDescent="0.35">
      <c r="B38" s="155" t="s">
        <v>413</v>
      </c>
      <c r="C38" s="156"/>
      <c r="D38" s="156"/>
      <c r="E38" s="156"/>
      <c r="F38" s="157"/>
    </row>
    <row r="39" spans="2:7" ht="30.95" customHeight="1" x14ac:dyDescent="0.35">
      <c r="B39" s="168" t="s">
        <v>411</v>
      </c>
      <c r="C39" s="169"/>
      <c r="D39" s="169"/>
      <c r="E39" s="169"/>
      <c r="F39" s="170"/>
    </row>
    <row r="40" spans="2:7" ht="30.95" customHeight="1" x14ac:dyDescent="0.35">
      <c r="B40" s="149" t="s">
        <v>430</v>
      </c>
      <c r="C40" s="150"/>
      <c r="D40" s="150"/>
      <c r="E40" s="151"/>
      <c r="F40" s="40"/>
    </row>
    <row r="41" spans="2:7" ht="30.95" customHeight="1" x14ac:dyDescent="0.35">
      <c r="B41" s="171" t="s">
        <v>410</v>
      </c>
      <c r="C41" s="150"/>
      <c r="D41" s="150"/>
      <c r="E41" s="151"/>
      <c r="F41" s="40"/>
    </row>
    <row r="42" spans="2:7" ht="30.95" customHeight="1" x14ac:dyDescent="0.35">
      <c r="B42" s="149" t="s">
        <v>431</v>
      </c>
      <c r="C42" s="150"/>
      <c r="D42" s="150"/>
      <c r="E42" s="151"/>
      <c r="F42" s="40"/>
    </row>
    <row r="43" spans="2:7" ht="30.95" customHeight="1" x14ac:dyDescent="0.35">
      <c r="B43" s="149" t="s">
        <v>412</v>
      </c>
      <c r="C43" s="150"/>
      <c r="D43" s="150"/>
      <c r="E43" s="151"/>
      <c r="F43" s="40"/>
    </row>
    <row r="44" spans="2:7" ht="30.95" customHeight="1" x14ac:dyDescent="0.35">
      <c r="B44" s="149" t="s">
        <v>501</v>
      </c>
      <c r="C44" s="150"/>
      <c r="D44" s="150"/>
      <c r="E44" s="151"/>
      <c r="F44" s="40"/>
    </row>
    <row r="45" spans="2:7" ht="30.95" customHeight="1" x14ac:dyDescent="0.35">
      <c r="B45" s="149" t="s">
        <v>508</v>
      </c>
      <c r="C45" s="150"/>
      <c r="D45" s="150"/>
      <c r="E45" s="151"/>
      <c r="F45" s="40"/>
    </row>
    <row r="46" spans="2:7" ht="30.95" customHeight="1" x14ac:dyDescent="0.35">
      <c r="B46" s="149" t="s">
        <v>432</v>
      </c>
      <c r="C46" s="150"/>
      <c r="D46" s="150"/>
      <c r="E46" s="151"/>
      <c r="F46" s="40"/>
    </row>
    <row r="47" spans="2:7" ht="30.95" customHeight="1" x14ac:dyDescent="0.35">
      <c r="B47" s="81" t="s">
        <v>433</v>
      </c>
      <c r="C47" s="152" t="s">
        <v>526</v>
      </c>
      <c r="D47" s="153"/>
      <c r="E47" s="154"/>
      <c r="F47" s="40" t="s">
        <v>296</v>
      </c>
    </row>
    <row r="48" spans="2:7" ht="24.6" customHeight="1" x14ac:dyDescent="0.35">
      <c r="B48" s="8"/>
    </row>
    <row r="60" hidden="1" x14ac:dyDescent="0.35"/>
    <row r="61" hidden="1" x14ac:dyDescent="0.35"/>
    <row r="62" hidden="1" x14ac:dyDescent="0.35"/>
    <row r="63" hidden="1" x14ac:dyDescent="0.35"/>
    <row r="64" hidden="1" x14ac:dyDescent="0.35"/>
    <row r="65" spans="2:5" hidden="1" x14ac:dyDescent="0.35">
      <c r="B65" t="s">
        <v>409</v>
      </c>
      <c r="D65" t="s">
        <v>296</v>
      </c>
      <c r="E65" s="117" t="s">
        <v>455</v>
      </c>
    </row>
    <row r="66" spans="2:5" hidden="1" x14ac:dyDescent="0.35">
      <c r="B66" t="s">
        <v>37</v>
      </c>
      <c r="D66" t="s">
        <v>297</v>
      </c>
      <c r="E66" s="117" t="s">
        <v>456</v>
      </c>
    </row>
    <row r="67" spans="2:5" hidden="1" x14ac:dyDescent="0.35">
      <c r="B67" t="s">
        <v>38</v>
      </c>
    </row>
    <row r="68" spans="2:5" hidden="1" x14ac:dyDescent="0.35">
      <c r="B68" t="s">
        <v>39</v>
      </c>
    </row>
    <row r="69" spans="2:5" hidden="1" x14ac:dyDescent="0.35">
      <c r="B69" t="s">
        <v>40</v>
      </c>
    </row>
    <row r="70" spans="2:5" hidden="1" x14ac:dyDescent="0.35">
      <c r="B70" t="s">
        <v>41</v>
      </c>
    </row>
    <row r="71" spans="2:5" hidden="1" x14ac:dyDescent="0.35">
      <c r="B71" t="s">
        <v>42</v>
      </c>
    </row>
    <row r="72" spans="2:5" hidden="1" x14ac:dyDescent="0.35">
      <c r="B72" t="s">
        <v>43</v>
      </c>
    </row>
    <row r="73" spans="2:5" hidden="1" x14ac:dyDescent="0.35">
      <c r="B73" t="s">
        <v>44</v>
      </c>
    </row>
    <row r="74" spans="2:5" hidden="1" x14ac:dyDescent="0.35">
      <c r="B74" t="s">
        <v>45</v>
      </c>
    </row>
    <row r="75" spans="2:5" hidden="1" x14ac:dyDescent="0.35">
      <c r="B75" t="s">
        <v>46</v>
      </c>
    </row>
    <row r="76" spans="2:5" hidden="1" x14ac:dyDescent="0.35">
      <c r="B76" t="s">
        <v>47</v>
      </c>
    </row>
    <row r="77" spans="2:5" hidden="1" x14ac:dyDescent="0.35">
      <c r="B77" t="s">
        <v>48</v>
      </c>
    </row>
    <row r="78" spans="2:5" hidden="1" x14ac:dyDescent="0.35">
      <c r="B78" t="s">
        <v>49</v>
      </c>
    </row>
    <row r="79" spans="2:5" hidden="1" x14ac:dyDescent="0.35">
      <c r="B79" t="s">
        <v>50</v>
      </c>
    </row>
    <row r="80" spans="2:5" hidden="1" x14ac:dyDescent="0.35">
      <c r="B80" t="s">
        <v>51</v>
      </c>
    </row>
    <row r="81" spans="2:2" hidden="1" x14ac:dyDescent="0.35">
      <c r="B81" t="s">
        <v>52</v>
      </c>
    </row>
    <row r="82" spans="2:2" hidden="1" x14ac:dyDescent="0.35">
      <c r="B82" t="s">
        <v>53</v>
      </c>
    </row>
    <row r="83" spans="2:2" hidden="1" x14ac:dyDescent="0.35">
      <c r="B83" t="s">
        <v>54</v>
      </c>
    </row>
    <row r="84" spans="2:2" hidden="1" x14ac:dyDescent="0.35">
      <c r="B84" t="s">
        <v>55</v>
      </c>
    </row>
    <row r="85" spans="2:2" hidden="1" x14ac:dyDescent="0.35">
      <c r="B85" t="s">
        <v>56</v>
      </c>
    </row>
    <row r="86" spans="2:2" hidden="1" x14ac:dyDescent="0.35">
      <c r="B86" t="s">
        <v>57</v>
      </c>
    </row>
    <row r="87" spans="2:2" hidden="1" x14ac:dyDescent="0.35">
      <c r="B87" t="s">
        <v>58</v>
      </c>
    </row>
    <row r="88" spans="2:2" hidden="1" x14ac:dyDescent="0.35">
      <c r="B88" t="s">
        <v>59</v>
      </c>
    </row>
    <row r="89" spans="2:2" hidden="1" x14ac:dyDescent="0.35">
      <c r="B89" t="s">
        <v>60</v>
      </c>
    </row>
    <row r="90" spans="2:2" hidden="1" x14ac:dyDescent="0.35">
      <c r="B90" t="s">
        <v>61</v>
      </c>
    </row>
    <row r="91" spans="2:2" hidden="1" x14ac:dyDescent="0.35">
      <c r="B91" t="s">
        <v>62</v>
      </c>
    </row>
    <row r="92" spans="2:2" hidden="1" x14ac:dyDescent="0.35">
      <c r="B92" t="s">
        <v>63</v>
      </c>
    </row>
    <row r="93" spans="2:2" hidden="1" x14ac:dyDescent="0.35">
      <c r="B93" t="s">
        <v>64</v>
      </c>
    </row>
    <row r="94" spans="2:2" hidden="1" x14ac:dyDescent="0.35">
      <c r="B94" t="s">
        <v>65</v>
      </c>
    </row>
    <row r="95" spans="2:2" hidden="1" x14ac:dyDescent="0.35">
      <c r="B95" t="s">
        <v>66</v>
      </c>
    </row>
    <row r="96" spans="2:2" hidden="1" x14ac:dyDescent="0.35">
      <c r="B96" t="s">
        <v>67</v>
      </c>
    </row>
    <row r="97" spans="2:2" hidden="1" x14ac:dyDescent="0.35">
      <c r="B97" t="s">
        <v>68</v>
      </c>
    </row>
    <row r="98" spans="2:2" hidden="1" x14ac:dyDescent="0.35">
      <c r="B98" t="s">
        <v>69</v>
      </c>
    </row>
    <row r="99" spans="2:2" hidden="1" x14ac:dyDescent="0.35">
      <c r="B99" t="s">
        <v>70</v>
      </c>
    </row>
    <row r="100" spans="2:2" hidden="1" x14ac:dyDescent="0.35">
      <c r="B100" t="s">
        <v>71</v>
      </c>
    </row>
    <row r="101" spans="2:2" hidden="1" x14ac:dyDescent="0.35">
      <c r="B101" t="s">
        <v>72</v>
      </c>
    </row>
    <row r="102" spans="2:2" hidden="1" x14ac:dyDescent="0.35">
      <c r="B102" t="s">
        <v>73</v>
      </c>
    </row>
    <row r="103" spans="2:2" hidden="1" x14ac:dyDescent="0.35">
      <c r="B103" t="s">
        <v>74</v>
      </c>
    </row>
    <row r="104" spans="2:2" hidden="1" x14ac:dyDescent="0.35">
      <c r="B104" t="s">
        <v>75</v>
      </c>
    </row>
    <row r="105" spans="2:2" hidden="1" x14ac:dyDescent="0.35">
      <c r="B105" t="s">
        <v>76</v>
      </c>
    </row>
    <row r="106" spans="2:2" hidden="1" x14ac:dyDescent="0.35">
      <c r="B106" t="s">
        <v>77</v>
      </c>
    </row>
    <row r="107" spans="2:2" hidden="1" x14ac:dyDescent="0.35">
      <c r="B107" t="s">
        <v>78</v>
      </c>
    </row>
    <row r="108" spans="2:2" hidden="1" x14ac:dyDescent="0.35">
      <c r="B108" t="s">
        <v>79</v>
      </c>
    </row>
    <row r="109" spans="2:2" hidden="1" x14ac:dyDescent="0.35">
      <c r="B109" t="s">
        <v>80</v>
      </c>
    </row>
    <row r="110" spans="2:2" hidden="1" x14ac:dyDescent="0.35">
      <c r="B110" t="s">
        <v>81</v>
      </c>
    </row>
    <row r="111" spans="2:2" hidden="1" x14ac:dyDescent="0.35">
      <c r="B111" t="s">
        <v>82</v>
      </c>
    </row>
    <row r="112" spans="2:2" hidden="1" x14ac:dyDescent="0.35">
      <c r="B112" t="s">
        <v>83</v>
      </c>
    </row>
    <row r="113" spans="2:2" hidden="1" x14ac:dyDescent="0.35">
      <c r="B113" t="s">
        <v>84</v>
      </c>
    </row>
    <row r="114" spans="2:2" hidden="1" x14ac:dyDescent="0.35">
      <c r="B114" t="s">
        <v>85</v>
      </c>
    </row>
    <row r="115" spans="2:2" hidden="1" x14ac:dyDescent="0.35">
      <c r="B115" t="s">
        <v>86</v>
      </c>
    </row>
    <row r="116" spans="2:2" hidden="1" x14ac:dyDescent="0.35">
      <c r="B116" t="s">
        <v>87</v>
      </c>
    </row>
    <row r="117" spans="2:2" hidden="1" x14ac:dyDescent="0.35">
      <c r="B117" t="s">
        <v>88</v>
      </c>
    </row>
    <row r="118" spans="2:2" hidden="1" x14ac:dyDescent="0.35">
      <c r="B118" t="s">
        <v>89</v>
      </c>
    </row>
    <row r="119" spans="2:2" hidden="1" x14ac:dyDescent="0.35">
      <c r="B119" t="s">
        <v>90</v>
      </c>
    </row>
    <row r="120" spans="2:2" hidden="1" x14ac:dyDescent="0.35">
      <c r="B120" t="s">
        <v>91</v>
      </c>
    </row>
    <row r="121" spans="2:2" hidden="1" x14ac:dyDescent="0.35">
      <c r="B121" t="s">
        <v>92</v>
      </c>
    </row>
    <row r="122" spans="2:2" hidden="1" x14ac:dyDescent="0.35">
      <c r="B122" t="s">
        <v>93</v>
      </c>
    </row>
    <row r="123" spans="2:2" hidden="1" x14ac:dyDescent="0.35">
      <c r="B123" t="s">
        <v>94</v>
      </c>
    </row>
    <row r="124" spans="2:2" hidden="1" x14ac:dyDescent="0.35">
      <c r="B124" t="s">
        <v>95</v>
      </c>
    </row>
    <row r="125" spans="2:2" hidden="1" x14ac:dyDescent="0.35">
      <c r="B125" t="s">
        <v>96</v>
      </c>
    </row>
    <row r="126" spans="2:2" hidden="1" x14ac:dyDescent="0.35">
      <c r="B126" t="s">
        <v>97</v>
      </c>
    </row>
    <row r="127" spans="2:2" hidden="1" x14ac:dyDescent="0.35">
      <c r="B127" t="s">
        <v>98</v>
      </c>
    </row>
    <row r="128" spans="2:2" hidden="1" x14ac:dyDescent="0.35">
      <c r="B128" t="s">
        <v>99</v>
      </c>
    </row>
    <row r="129" spans="2:2" hidden="1" x14ac:dyDescent="0.35">
      <c r="B129" t="s">
        <v>100</v>
      </c>
    </row>
    <row r="130" spans="2:2" hidden="1" x14ac:dyDescent="0.35">
      <c r="B130" t="s">
        <v>101</v>
      </c>
    </row>
    <row r="131" spans="2:2" hidden="1" x14ac:dyDescent="0.35">
      <c r="B131" t="s">
        <v>102</v>
      </c>
    </row>
    <row r="132" spans="2:2" hidden="1" x14ac:dyDescent="0.35">
      <c r="B132" t="s">
        <v>103</v>
      </c>
    </row>
    <row r="133" spans="2:2" hidden="1" x14ac:dyDescent="0.35">
      <c r="B133" t="s">
        <v>104</v>
      </c>
    </row>
    <row r="134" spans="2:2" hidden="1" x14ac:dyDescent="0.35">
      <c r="B134" t="s">
        <v>105</v>
      </c>
    </row>
    <row r="135" spans="2:2" hidden="1" x14ac:dyDescent="0.35">
      <c r="B135" t="s">
        <v>106</v>
      </c>
    </row>
    <row r="136" spans="2:2" hidden="1" x14ac:dyDescent="0.35">
      <c r="B136" t="s">
        <v>107</v>
      </c>
    </row>
    <row r="137" spans="2:2" hidden="1" x14ac:dyDescent="0.35">
      <c r="B137" t="s">
        <v>108</v>
      </c>
    </row>
    <row r="138" spans="2:2" hidden="1" x14ac:dyDescent="0.35">
      <c r="B138" t="s">
        <v>109</v>
      </c>
    </row>
    <row r="139" spans="2:2" hidden="1" x14ac:dyDescent="0.35">
      <c r="B139" t="s">
        <v>110</v>
      </c>
    </row>
    <row r="140" spans="2:2" hidden="1" x14ac:dyDescent="0.35">
      <c r="B140" t="s">
        <v>111</v>
      </c>
    </row>
    <row r="141" spans="2:2" hidden="1" x14ac:dyDescent="0.35">
      <c r="B141" t="s">
        <v>112</v>
      </c>
    </row>
    <row r="142" spans="2:2" hidden="1" x14ac:dyDescent="0.35"/>
    <row r="143" spans="2:2" hidden="1" x14ac:dyDescent="0.35"/>
    <row r="144" spans="2:2" hidden="1" x14ac:dyDescent="0.35"/>
    <row r="145" hidden="1" x14ac:dyDescent="0.35"/>
  </sheetData>
  <sheetProtection password="F265" sheet="1" objects="1" scenarios="1"/>
  <dataConsolidate/>
  <mergeCells count="21">
    <mergeCell ref="B39:F39"/>
    <mergeCell ref="B40:E40"/>
    <mergeCell ref="B41:E41"/>
    <mergeCell ref="B42:E42"/>
    <mergeCell ref="B36:E36"/>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s>
  <conditionalFormatting sqref="F30:F36">
    <cfRule type="cellIs" dxfId="91" priority="8" operator="equal">
      <formula>"Yes"</formula>
    </cfRule>
    <cfRule type="cellIs" dxfId="90" priority="9" operator="equal">
      <formula>"No"</formula>
    </cfRule>
  </conditionalFormatting>
  <conditionalFormatting sqref="F30:F36">
    <cfRule type="cellIs" dxfId="89" priority="4" operator="equal">
      <formula>"Yes"</formula>
    </cfRule>
    <cfRule type="cellIs" dxfId="88" priority="5" operator="equal">
      <formula>"No"</formula>
    </cfRule>
  </conditionalFormatting>
  <conditionalFormatting sqref="F36">
    <cfRule type="cellIs" dxfId="87" priority="1" operator="equal">
      <formula>$E$66</formula>
    </cfRule>
    <cfRule type="cellIs" dxfId="86" priority="3" operator="equal">
      <formula>$E$65</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99"/>
      <c r="B2" s="213"/>
      <c r="C2" s="213"/>
      <c r="D2" s="213"/>
      <c r="E2" s="213"/>
      <c r="F2" s="100"/>
      <c r="G2" s="135"/>
      <c r="H2" s="102"/>
      <c r="I2" s="102"/>
      <c r="J2" s="102"/>
      <c r="K2" s="102"/>
      <c r="L2" s="102"/>
      <c r="M2" s="102"/>
      <c r="N2" s="99"/>
      <c r="O2" s="99"/>
      <c r="P2" s="99"/>
      <c r="Q2" s="99"/>
      <c r="R2" s="99"/>
      <c r="S2" s="99"/>
      <c r="T2" s="99"/>
      <c r="U2" s="99"/>
      <c r="V2" s="99"/>
      <c r="W2" s="99"/>
      <c r="X2" s="99"/>
      <c r="Y2" s="99"/>
      <c r="Z2" s="99"/>
      <c r="AA2" s="99"/>
    </row>
    <row r="3" spans="1:27" ht="21.6" customHeight="1" x14ac:dyDescent="0.25">
      <c r="A3" s="99"/>
      <c r="B3" s="214" t="s">
        <v>305</v>
      </c>
      <c r="C3" s="215"/>
      <c r="D3" s="215"/>
      <c r="E3" s="215"/>
      <c r="F3" s="215"/>
      <c r="G3" s="215"/>
      <c r="H3" s="215"/>
      <c r="I3" s="215"/>
      <c r="J3" s="215"/>
      <c r="K3" s="215"/>
      <c r="L3" s="216"/>
      <c r="M3" s="99"/>
      <c r="N3" s="99"/>
      <c r="O3" s="99"/>
      <c r="P3" s="99"/>
      <c r="Q3" s="99"/>
      <c r="R3" s="99"/>
      <c r="S3" s="99"/>
      <c r="T3" s="99"/>
      <c r="U3" s="99"/>
      <c r="V3" s="99"/>
      <c r="W3" s="99"/>
      <c r="X3" s="99"/>
      <c r="Y3" s="99"/>
      <c r="Z3" s="99"/>
      <c r="AA3" s="99"/>
    </row>
    <row r="4" spans="1:27" ht="27.6" customHeight="1" x14ac:dyDescent="0.25">
      <c r="A4" s="99"/>
      <c r="B4" s="103" t="s">
        <v>323</v>
      </c>
      <c r="C4" s="217" t="s">
        <v>384</v>
      </c>
      <c r="D4" s="218"/>
      <c r="E4" s="218"/>
      <c r="F4" s="218"/>
      <c r="G4" s="218"/>
      <c r="H4" s="218"/>
      <c r="I4" s="218"/>
      <c r="J4" s="218"/>
      <c r="K4" s="218"/>
      <c r="L4" s="219"/>
      <c r="M4" s="220"/>
      <c r="N4" s="221"/>
      <c r="O4" s="221"/>
      <c r="P4" s="221"/>
      <c r="Q4" s="221"/>
      <c r="R4" s="221"/>
      <c r="S4" s="221"/>
      <c r="T4" s="221"/>
      <c r="U4" s="221"/>
      <c r="V4" s="221"/>
      <c r="W4" s="99"/>
      <c r="X4" s="99"/>
      <c r="Y4" s="99"/>
      <c r="Z4" s="99"/>
      <c r="AA4" s="99"/>
    </row>
    <row r="5" spans="1:27" ht="43.9" customHeight="1" x14ac:dyDescent="0.25">
      <c r="A5" s="99"/>
      <c r="B5" s="103" t="s">
        <v>324</v>
      </c>
      <c r="C5" s="218" t="s">
        <v>386</v>
      </c>
      <c r="D5" s="218"/>
      <c r="E5" s="218"/>
      <c r="F5" s="218"/>
      <c r="G5" s="218"/>
      <c r="H5" s="218"/>
      <c r="I5" s="218"/>
      <c r="J5" s="218"/>
      <c r="K5" s="218"/>
      <c r="L5" s="219"/>
      <c r="M5" s="220"/>
      <c r="N5" s="221"/>
      <c r="O5" s="221"/>
      <c r="P5" s="221"/>
      <c r="Q5" s="221"/>
      <c r="R5" s="221"/>
      <c r="S5" s="221"/>
      <c r="T5" s="221"/>
      <c r="U5" s="221"/>
      <c r="V5" s="221"/>
      <c r="W5" s="99"/>
      <c r="X5" s="99"/>
      <c r="Y5" s="99"/>
      <c r="Z5" s="99"/>
      <c r="AA5" s="99"/>
    </row>
    <row r="6" spans="1:27" ht="55.9" customHeight="1" x14ac:dyDescent="0.25">
      <c r="A6" s="99"/>
      <c r="B6" s="104" t="s">
        <v>325</v>
      </c>
      <c r="C6" s="233" t="s">
        <v>387</v>
      </c>
      <c r="D6" s="234"/>
      <c r="E6" s="234"/>
      <c r="F6" s="234"/>
      <c r="G6" s="234"/>
      <c r="H6" s="234"/>
      <c r="I6" s="234"/>
      <c r="J6" s="234"/>
      <c r="K6" s="234"/>
      <c r="L6" s="235"/>
      <c r="M6" s="236"/>
      <c r="N6" s="237"/>
      <c r="O6" s="237"/>
      <c r="P6" s="237"/>
      <c r="Q6" s="237"/>
      <c r="R6" s="237"/>
      <c r="S6" s="237"/>
      <c r="T6" s="237"/>
      <c r="U6" s="237"/>
      <c r="V6" s="237"/>
      <c r="W6" s="99"/>
      <c r="X6" s="99"/>
      <c r="Y6" s="99"/>
      <c r="Z6" s="99"/>
      <c r="AA6" s="99"/>
    </row>
    <row r="7" spans="1:27" ht="41.45" customHeight="1" x14ac:dyDescent="0.25">
      <c r="A7" s="99"/>
      <c r="B7" s="104" t="s">
        <v>337</v>
      </c>
      <c r="C7" s="238" t="s">
        <v>504</v>
      </c>
      <c r="D7" s="239"/>
      <c r="E7" s="239"/>
      <c r="F7" s="239"/>
      <c r="G7" s="239"/>
      <c r="H7" s="239"/>
      <c r="I7" s="239"/>
      <c r="J7" s="239"/>
      <c r="K7" s="239"/>
      <c r="L7" s="240"/>
      <c r="M7" s="133"/>
      <c r="N7" s="134"/>
      <c r="O7" s="134"/>
      <c r="P7" s="134"/>
      <c r="Q7" s="134"/>
      <c r="R7" s="134"/>
      <c r="S7" s="134"/>
      <c r="T7" s="134"/>
      <c r="U7" s="134"/>
      <c r="V7" s="134"/>
      <c r="W7" s="99"/>
      <c r="X7" s="99"/>
      <c r="Y7" s="99"/>
      <c r="Z7" s="99"/>
      <c r="AA7" s="99"/>
    </row>
    <row r="8" spans="1:27" x14ac:dyDescent="0.2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75" x14ac:dyDescent="0.3">
      <c r="A9" s="99"/>
      <c r="B9" s="103" t="s">
        <v>445</v>
      </c>
      <c r="C9" s="77" t="str">
        <f>IF('A. General Information'!I13="","",'A. General Information'!I13)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2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25">
      <c r="A11" s="99"/>
      <c r="B11" s="241" t="s">
        <v>306</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row>
    <row r="12" spans="1:27" ht="34.15" customHeight="1" x14ac:dyDescent="0.25">
      <c r="A12" s="99"/>
      <c r="B12" s="243" t="s">
        <v>10</v>
      </c>
      <c r="C12" s="246" t="s">
        <v>495</v>
      </c>
      <c r="D12" s="246" t="s">
        <v>496</v>
      </c>
      <c r="E12" s="246" t="s">
        <v>497</v>
      </c>
      <c r="F12" s="246" t="s">
        <v>451</v>
      </c>
      <c r="G12" s="243" t="s">
        <v>356</v>
      </c>
      <c r="H12" s="249"/>
      <c r="I12" s="249"/>
      <c r="J12" s="249"/>
      <c r="K12" s="249"/>
      <c r="L12" s="249"/>
      <c r="M12" s="250"/>
      <c r="N12" s="253" t="s">
        <v>388</v>
      </c>
      <c r="O12" s="254"/>
      <c r="P12" s="254"/>
      <c r="Q12" s="254"/>
      <c r="R12" s="254"/>
      <c r="S12" s="254"/>
      <c r="T12" s="254"/>
      <c r="U12" s="254"/>
      <c r="V12" s="254"/>
      <c r="W12" s="254"/>
      <c r="X12" s="254"/>
      <c r="Y12" s="254"/>
      <c r="Z12" s="254"/>
      <c r="AA12" s="254"/>
    </row>
    <row r="13" spans="1:27" ht="67.900000000000006" customHeight="1" x14ac:dyDescent="0.25">
      <c r="A13" s="99"/>
      <c r="B13" s="244"/>
      <c r="C13" s="247"/>
      <c r="D13" s="247"/>
      <c r="E13" s="247"/>
      <c r="F13" s="247"/>
      <c r="G13" s="245"/>
      <c r="H13" s="251"/>
      <c r="I13" s="251"/>
      <c r="J13" s="251"/>
      <c r="K13" s="251"/>
      <c r="L13" s="251"/>
      <c r="M13" s="252"/>
      <c r="N13" s="209">
        <v>2015</v>
      </c>
      <c r="O13" s="210"/>
      <c r="P13" s="255">
        <v>2016</v>
      </c>
      <c r="Q13" s="255"/>
      <c r="R13" s="209">
        <v>2017</v>
      </c>
      <c r="S13" s="210"/>
      <c r="T13" s="209">
        <v>2018</v>
      </c>
      <c r="U13" s="210"/>
      <c r="V13" s="209">
        <v>2019</v>
      </c>
      <c r="W13" s="210"/>
      <c r="X13" s="209">
        <v>2020</v>
      </c>
      <c r="Y13" s="210"/>
      <c r="Z13" s="260" t="s">
        <v>19</v>
      </c>
      <c r="AA13" s="261"/>
    </row>
    <row r="14" spans="1:27" ht="42" customHeight="1" x14ac:dyDescent="0.25">
      <c r="A14" s="99"/>
      <c r="B14" s="244"/>
      <c r="C14" s="247"/>
      <c r="D14" s="247"/>
      <c r="E14" s="247"/>
      <c r="F14" s="247"/>
      <c r="G14" s="276" t="s">
        <v>12</v>
      </c>
      <c r="H14" s="278" t="s">
        <v>13</v>
      </c>
      <c r="I14" s="276" t="s">
        <v>14</v>
      </c>
      <c r="J14" s="222" t="s">
        <v>353</v>
      </c>
      <c r="K14" s="222" t="s">
        <v>16</v>
      </c>
      <c r="L14" s="222" t="s">
        <v>351</v>
      </c>
      <c r="M14" s="222" t="s">
        <v>17</v>
      </c>
      <c r="N14" s="211"/>
      <c r="O14" s="212"/>
      <c r="P14" s="256"/>
      <c r="Q14" s="256"/>
      <c r="R14" s="211"/>
      <c r="S14" s="212"/>
      <c r="T14" s="211"/>
      <c r="U14" s="212"/>
      <c r="V14" s="211"/>
      <c r="W14" s="212"/>
      <c r="X14" s="211"/>
      <c r="Y14" s="212"/>
      <c r="Z14" s="262"/>
      <c r="AA14" s="263"/>
    </row>
    <row r="15" spans="1:27" ht="78" customHeight="1" x14ac:dyDescent="0.25">
      <c r="A15" s="99"/>
      <c r="B15" s="245"/>
      <c r="C15" s="248"/>
      <c r="D15" s="248"/>
      <c r="E15" s="248"/>
      <c r="F15" s="248"/>
      <c r="G15" s="277"/>
      <c r="H15" s="279"/>
      <c r="I15" s="277"/>
      <c r="J15" s="223"/>
      <c r="K15" s="223"/>
      <c r="L15" s="223"/>
      <c r="M15" s="223"/>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45" customHeight="1" x14ac:dyDescent="0.25">
      <c r="B16" s="267"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68"/>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68"/>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68"/>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68"/>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68"/>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68"/>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68"/>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68"/>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68"/>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68"/>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68"/>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68"/>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68"/>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68"/>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68"/>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68"/>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68"/>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68"/>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68"/>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68"/>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68"/>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68"/>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68"/>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68"/>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68"/>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68"/>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68"/>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68"/>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68"/>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69"/>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7"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68"/>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68"/>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68"/>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68"/>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68"/>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68"/>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68"/>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69"/>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64" t="s">
        <v>309</v>
      </c>
      <c r="C58" s="265"/>
      <c r="D58" s="265"/>
      <c r="E58" s="265"/>
      <c r="F58" s="265"/>
      <c r="G58" s="265"/>
      <c r="H58" s="265"/>
      <c r="I58" s="265"/>
      <c r="J58" s="265"/>
      <c r="K58" s="265"/>
      <c r="L58" s="265"/>
      <c r="M58" s="26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0" t="s">
        <v>400</v>
      </c>
      <c r="C60" s="16"/>
      <c r="D60" s="224"/>
      <c r="E60" s="225"/>
      <c r="F60" s="225"/>
      <c r="G60" s="225"/>
      <c r="H60" s="225"/>
      <c r="I60" s="225"/>
      <c r="J60" s="225"/>
      <c r="K60" s="225"/>
      <c r="L60" s="225"/>
      <c r="M60" s="226"/>
      <c r="N60" s="56"/>
      <c r="O60" s="64"/>
      <c r="P60" s="56"/>
      <c r="Q60" s="56"/>
      <c r="R60" s="56"/>
      <c r="S60" s="56"/>
      <c r="T60" s="56"/>
      <c r="U60" s="56"/>
      <c r="V60" s="56"/>
      <c r="W60" s="56"/>
      <c r="X60" s="56"/>
      <c r="Y60" s="56"/>
      <c r="Z60" s="68"/>
      <c r="AA60" s="66"/>
    </row>
    <row r="61" spans="2:27" x14ac:dyDescent="0.25">
      <c r="B61" s="271"/>
      <c r="C61" s="16"/>
      <c r="D61" s="227"/>
      <c r="E61" s="228"/>
      <c r="F61" s="228"/>
      <c r="G61" s="228"/>
      <c r="H61" s="228"/>
      <c r="I61" s="228"/>
      <c r="J61" s="228"/>
      <c r="K61" s="228"/>
      <c r="L61" s="228"/>
      <c r="M61" s="229"/>
      <c r="N61" s="56"/>
      <c r="O61" s="64"/>
      <c r="P61" s="56"/>
      <c r="Q61" s="56"/>
      <c r="R61" s="56"/>
      <c r="S61" s="56"/>
      <c r="T61" s="56"/>
      <c r="U61" s="56"/>
      <c r="V61" s="56"/>
      <c r="W61" s="56"/>
      <c r="X61" s="56"/>
      <c r="Y61" s="56"/>
      <c r="Z61" s="68"/>
      <c r="AA61" s="66"/>
    </row>
    <row r="62" spans="2:27" x14ac:dyDescent="0.25">
      <c r="B62" s="271"/>
      <c r="C62" s="16"/>
      <c r="D62" s="227"/>
      <c r="E62" s="228"/>
      <c r="F62" s="228"/>
      <c r="G62" s="228"/>
      <c r="H62" s="228"/>
      <c r="I62" s="228"/>
      <c r="J62" s="228"/>
      <c r="K62" s="228"/>
      <c r="L62" s="228"/>
      <c r="M62" s="229"/>
      <c r="N62" s="56"/>
      <c r="O62" s="64"/>
      <c r="P62" s="56"/>
      <c r="Q62" s="56"/>
      <c r="R62" s="56"/>
      <c r="S62" s="56"/>
      <c r="T62" s="56"/>
      <c r="U62" s="56"/>
      <c r="V62" s="56"/>
      <c r="W62" s="56"/>
      <c r="X62" s="56"/>
      <c r="Y62" s="56"/>
      <c r="Z62" s="68"/>
      <c r="AA62" s="66"/>
    </row>
    <row r="63" spans="2:27" x14ac:dyDescent="0.25">
      <c r="B63" s="271"/>
      <c r="C63" s="16"/>
      <c r="D63" s="227"/>
      <c r="E63" s="228"/>
      <c r="F63" s="228"/>
      <c r="G63" s="228"/>
      <c r="H63" s="228"/>
      <c r="I63" s="228"/>
      <c r="J63" s="228"/>
      <c r="K63" s="228"/>
      <c r="L63" s="228"/>
      <c r="M63" s="229"/>
      <c r="N63" s="56"/>
      <c r="O63" s="64"/>
      <c r="P63" s="56"/>
      <c r="Q63" s="56"/>
      <c r="R63" s="56"/>
      <c r="S63" s="56"/>
      <c r="T63" s="56"/>
      <c r="U63" s="56"/>
      <c r="V63" s="56"/>
      <c r="W63" s="56"/>
      <c r="X63" s="56"/>
      <c r="Y63" s="56"/>
      <c r="Z63" s="68"/>
      <c r="AA63" s="66"/>
    </row>
    <row r="64" spans="2:27" x14ac:dyDescent="0.25">
      <c r="B64" s="271"/>
      <c r="C64" s="16"/>
      <c r="D64" s="227"/>
      <c r="E64" s="228"/>
      <c r="F64" s="228"/>
      <c r="G64" s="228"/>
      <c r="H64" s="228"/>
      <c r="I64" s="228"/>
      <c r="J64" s="228"/>
      <c r="K64" s="228"/>
      <c r="L64" s="228"/>
      <c r="M64" s="229"/>
      <c r="N64" s="56"/>
      <c r="O64" s="64"/>
      <c r="P64" s="56"/>
      <c r="Q64" s="56"/>
      <c r="R64" s="56"/>
      <c r="S64" s="56"/>
      <c r="T64" s="56"/>
      <c r="U64" s="56"/>
      <c r="V64" s="56"/>
      <c r="W64" s="56"/>
      <c r="X64" s="56"/>
      <c r="Y64" s="56"/>
      <c r="Z64" s="68"/>
      <c r="AA64" s="66"/>
    </row>
    <row r="65" spans="2:27" x14ac:dyDescent="0.25">
      <c r="B65" s="271"/>
      <c r="C65" s="16"/>
      <c r="D65" s="227"/>
      <c r="E65" s="228"/>
      <c r="F65" s="228"/>
      <c r="G65" s="228"/>
      <c r="H65" s="228"/>
      <c r="I65" s="228"/>
      <c r="J65" s="228"/>
      <c r="K65" s="228"/>
      <c r="L65" s="228"/>
      <c r="M65" s="229"/>
      <c r="N65" s="56"/>
      <c r="O65" s="64"/>
      <c r="P65" s="56"/>
      <c r="Q65" s="56"/>
      <c r="R65" s="56"/>
      <c r="S65" s="56"/>
      <c r="T65" s="56"/>
      <c r="U65" s="56"/>
      <c r="V65" s="56"/>
      <c r="W65" s="56"/>
      <c r="X65" s="56"/>
      <c r="Y65" s="56"/>
      <c r="Z65" s="68"/>
      <c r="AA65" s="66"/>
    </row>
    <row r="66" spans="2:27" x14ac:dyDescent="0.25">
      <c r="B66" s="271"/>
      <c r="C66" s="16"/>
      <c r="D66" s="227"/>
      <c r="E66" s="228"/>
      <c r="F66" s="228"/>
      <c r="G66" s="228"/>
      <c r="H66" s="228"/>
      <c r="I66" s="228"/>
      <c r="J66" s="228"/>
      <c r="K66" s="228"/>
      <c r="L66" s="228"/>
      <c r="M66" s="229"/>
      <c r="N66" s="56"/>
      <c r="O66" s="64"/>
      <c r="P66" s="56"/>
      <c r="Q66" s="56"/>
      <c r="R66" s="56"/>
      <c r="S66" s="56"/>
      <c r="T66" s="56"/>
      <c r="U66" s="56"/>
      <c r="V66" s="56"/>
      <c r="W66" s="56"/>
      <c r="X66" s="56"/>
      <c r="Y66" s="56"/>
      <c r="Z66" s="68"/>
      <c r="AA66" s="66"/>
    </row>
    <row r="67" spans="2:27" x14ac:dyDescent="0.25">
      <c r="B67" s="271"/>
      <c r="C67" s="16"/>
      <c r="D67" s="227"/>
      <c r="E67" s="228"/>
      <c r="F67" s="228"/>
      <c r="G67" s="228"/>
      <c r="H67" s="228"/>
      <c r="I67" s="228"/>
      <c r="J67" s="228"/>
      <c r="K67" s="228"/>
      <c r="L67" s="228"/>
      <c r="M67" s="229"/>
      <c r="N67" s="56"/>
      <c r="O67" s="64"/>
      <c r="P67" s="56"/>
      <c r="Q67" s="56"/>
      <c r="R67" s="56"/>
      <c r="S67" s="56"/>
      <c r="T67" s="56"/>
      <c r="U67" s="56"/>
      <c r="V67" s="56"/>
      <c r="W67" s="56"/>
      <c r="X67" s="56"/>
      <c r="Y67" s="56"/>
      <c r="Z67" s="68"/>
      <c r="AA67" s="66"/>
    </row>
    <row r="68" spans="2:27" x14ac:dyDescent="0.25">
      <c r="B68" s="271"/>
      <c r="C68" s="16"/>
      <c r="D68" s="227"/>
      <c r="E68" s="228"/>
      <c r="F68" s="228"/>
      <c r="G68" s="228"/>
      <c r="H68" s="228"/>
      <c r="I68" s="228"/>
      <c r="J68" s="228"/>
      <c r="K68" s="228"/>
      <c r="L68" s="228"/>
      <c r="M68" s="229"/>
      <c r="N68" s="56"/>
      <c r="O68" s="64"/>
      <c r="P68" s="56"/>
      <c r="Q68" s="56"/>
      <c r="R68" s="56"/>
      <c r="S68" s="56"/>
      <c r="T68" s="56"/>
      <c r="U68" s="56"/>
      <c r="V68" s="56"/>
      <c r="W68" s="56"/>
      <c r="X68" s="56"/>
      <c r="Y68" s="56"/>
      <c r="Z68" s="68"/>
      <c r="AA68" s="66"/>
    </row>
    <row r="69" spans="2:27" x14ac:dyDescent="0.25">
      <c r="B69" s="271"/>
      <c r="C69" s="16"/>
      <c r="D69" s="227"/>
      <c r="E69" s="228"/>
      <c r="F69" s="228"/>
      <c r="G69" s="228"/>
      <c r="H69" s="228"/>
      <c r="I69" s="228"/>
      <c r="J69" s="228"/>
      <c r="K69" s="228"/>
      <c r="L69" s="228"/>
      <c r="M69" s="229"/>
      <c r="N69" s="56"/>
      <c r="O69" s="64"/>
      <c r="P69" s="56"/>
      <c r="Q69" s="56"/>
      <c r="R69" s="56"/>
      <c r="S69" s="56"/>
      <c r="T69" s="56"/>
      <c r="U69" s="56"/>
      <c r="V69" s="56"/>
      <c r="W69" s="56"/>
      <c r="X69" s="56"/>
      <c r="Y69" s="56"/>
      <c r="Z69" s="68"/>
      <c r="AA69" s="66"/>
    </row>
    <row r="70" spans="2:27" x14ac:dyDescent="0.25">
      <c r="B70" s="271"/>
      <c r="C70" s="16"/>
      <c r="D70" s="227"/>
      <c r="E70" s="228"/>
      <c r="F70" s="228"/>
      <c r="G70" s="228"/>
      <c r="H70" s="228"/>
      <c r="I70" s="228"/>
      <c r="J70" s="228"/>
      <c r="K70" s="228"/>
      <c r="L70" s="228"/>
      <c r="M70" s="229"/>
      <c r="N70" s="56"/>
      <c r="O70" s="64"/>
      <c r="P70" s="56"/>
      <c r="Q70" s="56"/>
      <c r="R70" s="56"/>
      <c r="S70" s="56"/>
      <c r="T70" s="56"/>
      <c r="U70" s="56"/>
      <c r="V70" s="56"/>
      <c r="W70" s="56"/>
      <c r="X70" s="56"/>
      <c r="Y70" s="56"/>
      <c r="Z70" s="68"/>
      <c r="AA70" s="66"/>
    </row>
    <row r="71" spans="2:27" x14ac:dyDescent="0.25">
      <c r="B71" s="271"/>
      <c r="C71" s="16"/>
      <c r="D71" s="227"/>
      <c r="E71" s="228"/>
      <c r="F71" s="228"/>
      <c r="G71" s="228"/>
      <c r="H71" s="228"/>
      <c r="I71" s="228"/>
      <c r="J71" s="228"/>
      <c r="K71" s="228"/>
      <c r="L71" s="228"/>
      <c r="M71" s="229"/>
      <c r="N71" s="56"/>
      <c r="O71" s="64"/>
      <c r="P71" s="56"/>
      <c r="Q71" s="56"/>
      <c r="R71" s="56"/>
      <c r="S71" s="56"/>
      <c r="T71" s="56"/>
      <c r="U71" s="56"/>
      <c r="V71" s="56"/>
      <c r="W71" s="56"/>
      <c r="X71" s="56"/>
      <c r="Y71" s="56"/>
      <c r="Z71" s="68"/>
      <c r="AA71" s="66"/>
    </row>
    <row r="72" spans="2:27" x14ac:dyDescent="0.25">
      <c r="B72" s="271"/>
      <c r="C72" s="16"/>
      <c r="D72" s="227"/>
      <c r="E72" s="228"/>
      <c r="F72" s="228"/>
      <c r="G72" s="228"/>
      <c r="H72" s="228"/>
      <c r="I72" s="228"/>
      <c r="J72" s="228"/>
      <c r="K72" s="228"/>
      <c r="L72" s="228"/>
      <c r="M72" s="229"/>
      <c r="N72" s="56"/>
      <c r="O72" s="64"/>
      <c r="P72" s="56"/>
      <c r="Q72" s="56"/>
      <c r="R72" s="56"/>
      <c r="S72" s="56"/>
      <c r="T72" s="56"/>
      <c r="U72" s="56"/>
      <c r="V72" s="56"/>
      <c r="W72" s="56"/>
      <c r="X72" s="56"/>
      <c r="Y72" s="56"/>
      <c r="Z72" s="68"/>
      <c r="AA72" s="66"/>
    </row>
    <row r="73" spans="2:27" x14ac:dyDescent="0.25">
      <c r="B73" s="271"/>
      <c r="C73" s="16"/>
      <c r="D73" s="227"/>
      <c r="E73" s="228"/>
      <c r="F73" s="228"/>
      <c r="G73" s="228"/>
      <c r="H73" s="228"/>
      <c r="I73" s="228"/>
      <c r="J73" s="228"/>
      <c r="K73" s="228"/>
      <c r="L73" s="228"/>
      <c r="M73" s="229"/>
      <c r="N73" s="56"/>
      <c r="O73" s="64"/>
      <c r="P73" s="56"/>
      <c r="Q73" s="56"/>
      <c r="R73" s="56"/>
      <c r="S73" s="56"/>
      <c r="T73" s="56"/>
      <c r="U73" s="56"/>
      <c r="V73" s="56"/>
      <c r="W73" s="56"/>
      <c r="X73" s="56"/>
      <c r="Y73" s="56"/>
      <c r="Z73" s="68"/>
      <c r="AA73" s="66"/>
    </row>
    <row r="74" spans="2:27" x14ac:dyDescent="0.25">
      <c r="B74" s="271"/>
      <c r="C74" s="16"/>
      <c r="D74" s="227"/>
      <c r="E74" s="228"/>
      <c r="F74" s="228"/>
      <c r="G74" s="228"/>
      <c r="H74" s="228"/>
      <c r="I74" s="228"/>
      <c r="J74" s="228"/>
      <c r="K74" s="228"/>
      <c r="L74" s="228"/>
      <c r="M74" s="229"/>
      <c r="N74" s="56"/>
      <c r="O74" s="64"/>
      <c r="P74" s="56"/>
      <c r="Q74" s="56"/>
      <c r="R74" s="56"/>
      <c r="S74" s="56"/>
      <c r="T74" s="56"/>
      <c r="U74" s="56"/>
      <c r="V74" s="56"/>
      <c r="W74" s="56"/>
      <c r="X74" s="56"/>
      <c r="Y74" s="56"/>
      <c r="Z74" s="68"/>
      <c r="AA74" s="66"/>
    </row>
    <row r="75" spans="2:27" x14ac:dyDescent="0.25">
      <c r="B75" s="272"/>
      <c r="C75" s="16"/>
      <c r="D75" s="230"/>
      <c r="E75" s="231"/>
      <c r="F75" s="231"/>
      <c r="G75" s="231"/>
      <c r="H75" s="231"/>
      <c r="I75" s="231"/>
      <c r="J75" s="231"/>
      <c r="K75" s="231"/>
      <c r="L75" s="231"/>
      <c r="M75" s="232"/>
      <c r="N75" s="56"/>
      <c r="O75" s="64"/>
      <c r="P75" s="56"/>
      <c r="Q75" s="56"/>
      <c r="R75" s="56"/>
      <c r="S75" s="56"/>
      <c r="T75" s="56"/>
      <c r="U75" s="56"/>
      <c r="V75" s="56"/>
      <c r="W75" s="56"/>
      <c r="X75" s="56"/>
      <c r="Y75" s="56"/>
      <c r="Z75" s="68"/>
      <c r="AA75" s="66"/>
    </row>
    <row r="76" spans="2:27" ht="22.9" customHeight="1" x14ac:dyDescent="0.25">
      <c r="B76" s="273" t="s">
        <v>401</v>
      </c>
      <c r="C76" s="274"/>
      <c r="D76" s="274"/>
      <c r="E76" s="274"/>
      <c r="F76" s="274"/>
      <c r="G76" s="274"/>
      <c r="H76" s="274"/>
      <c r="I76" s="274"/>
      <c r="J76" s="274"/>
      <c r="K76" s="274"/>
      <c r="L76" s="274"/>
      <c r="M76" s="275"/>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32"/>
      <c r="C77" s="132"/>
      <c r="D77" s="132"/>
      <c r="E77" s="132"/>
      <c r="F77" s="132"/>
      <c r="G77" s="132"/>
      <c r="H77" s="132"/>
      <c r="I77" s="132"/>
      <c r="J77" s="132"/>
      <c r="K77" s="132"/>
      <c r="L77" s="132"/>
      <c r="M77" s="132"/>
      <c r="N77" s="50"/>
      <c r="O77" s="50"/>
      <c r="P77" s="50"/>
      <c r="Q77" s="50"/>
      <c r="R77" s="50"/>
      <c r="S77" s="50"/>
      <c r="T77" s="50"/>
      <c r="U77" s="50"/>
      <c r="V77" s="50"/>
      <c r="W77" s="50"/>
      <c r="X77" s="50"/>
      <c r="Y77" s="50"/>
      <c r="Z77" s="50"/>
      <c r="AA77" s="50"/>
    </row>
    <row r="78" spans="2:27" ht="22.9" customHeight="1" x14ac:dyDescent="0.25">
      <c r="B78" s="273" t="s">
        <v>336</v>
      </c>
      <c r="C78" s="274"/>
      <c r="D78" s="274"/>
      <c r="E78" s="274"/>
      <c r="F78" s="274"/>
      <c r="G78" s="274"/>
      <c r="H78" s="274"/>
      <c r="I78" s="274"/>
      <c r="J78" s="274"/>
      <c r="K78" s="274"/>
      <c r="L78" s="274"/>
      <c r="M78" s="275"/>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7" t="s">
        <v>310</v>
      </c>
      <c r="C80" s="258"/>
      <c r="D80" s="258"/>
      <c r="E80" s="258"/>
      <c r="F80" s="258"/>
      <c r="G80" s="258"/>
      <c r="H80" s="258"/>
      <c r="I80" s="258"/>
      <c r="J80" s="258"/>
      <c r="K80" s="258"/>
      <c r="L80" s="258"/>
      <c r="M80" s="25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57" t="s">
        <v>354</v>
      </c>
      <c r="C82" s="258"/>
      <c r="D82" s="258"/>
      <c r="E82" s="258"/>
      <c r="F82" s="258"/>
      <c r="G82" s="258"/>
      <c r="H82" s="258"/>
      <c r="I82" s="258"/>
      <c r="J82" s="258"/>
      <c r="K82" s="258"/>
      <c r="L82" s="258"/>
      <c r="M82" s="259"/>
      <c r="O82" s="69" t="str">
        <f>IF('C. CDM Plan Summary'!$K5=0,"",IF((O80-O78)/'C. CDM Plan Summary'!$K5&gt;0.083,"True","False"))</f>
        <v/>
      </c>
      <c r="Q82" s="69" t="str">
        <f>IF('C. CDM Plan Summary'!$K5=0,"",IF((Q80-Q78)/'C. CDM Plan Summary'!$K5&gt;0.083,"True","False"))</f>
        <v/>
      </c>
      <c r="S82" s="69" t="str">
        <f>IF('C. CDM Plan Summary'!$K5=0,"",IF((S80-S78)/'C. CDM Plan Summary'!$K5&gt;0.083,"True","False"))</f>
        <v/>
      </c>
      <c r="U82" s="69" t="str">
        <f>IF('C. CDM Plan Summary'!$K5=0,"",IF((U80-U78)/'C. CDM Plan Summary'!$K5&gt;0.083,"True","False"))</f>
        <v/>
      </c>
      <c r="W82" s="69" t="str">
        <f>IF('C. CDM Plan Summary'!$K5=0,"",IF((W80-W78)/'C. CDM Plan Summary'!$K5&gt;0.083,"True","False"))</f>
        <v/>
      </c>
      <c r="Y82" s="69" t="str">
        <f>IF('C. CDM Plan Summary'!$K5=0,"",IF((Y80-Y78)/'C. CDM Plan Summary'!$K5&gt;0.083,"True","False"))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2" t="s">
        <v>427</v>
      </c>
      <c r="D106" s="123"/>
    </row>
    <row r="107" spans="2:7" x14ac:dyDescent="0.25">
      <c r="B107" s="122" t="s">
        <v>269</v>
      </c>
      <c r="D107" s="123"/>
    </row>
    <row r="108" spans="2:7" x14ac:dyDescent="0.25">
      <c r="B108" s="122" t="s">
        <v>263</v>
      </c>
      <c r="D108" s="123"/>
    </row>
    <row r="109" spans="2:7" x14ac:dyDescent="0.25">
      <c r="B109" s="122" t="s">
        <v>262</v>
      </c>
      <c r="D109" s="123"/>
    </row>
    <row r="110" spans="2:7" x14ac:dyDescent="0.25">
      <c r="B110" s="122" t="s">
        <v>424</v>
      </c>
      <c r="D110" s="123"/>
    </row>
    <row r="111" spans="2:7" x14ac:dyDescent="0.25">
      <c r="B111" s="122" t="s">
        <v>438</v>
      </c>
      <c r="D111" s="123"/>
    </row>
    <row r="112" spans="2:7" x14ac:dyDescent="0.25">
      <c r="B112" s="122" t="s">
        <v>271</v>
      </c>
      <c r="D112" s="123"/>
    </row>
    <row r="113" spans="2:4" x14ac:dyDescent="0.25">
      <c r="B113" s="122" t="s">
        <v>420</v>
      </c>
      <c r="D113" s="123"/>
    </row>
    <row r="114" spans="2:4" x14ac:dyDescent="0.25">
      <c r="B114" s="122" t="s">
        <v>423</v>
      </c>
      <c r="D114" s="123"/>
    </row>
    <row r="115" spans="2:4" x14ac:dyDescent="0.25">
      <c r="B115" s="122" t="s">
        <v>416</v>
      </c>
      <c r="D115" s="123"/>
    </row>
    <row r="116" spans="2:4" x14ac:dyDescent="0.25">
      <c r="B116" s="122" t="s">
        <v>437</v>
      </c>
      <c r="D116" s="123"/>
    </row>
    <row r="117" spans="2:4" x14ac:dyDescent="0.25">
      <c r="B117" s="122" t="s">
        <v>112</v>
      </c>
      <c r="D117" s="123"/>
    </row>
    <row r="118" spans="2:4" x14ac:dyDescent="0.25">
      <c r="B118" s="122" t="s">
        <v>439</v>
      </c>
      <c r="D118" s="123"/>
    </row>
    <row r="119" spans="2:4" x14ac:dyDescent="0.25">
      <c r="B119" s="122" t="s">
        <v>428</v>
      </c>
      <c r="D119" s="123"/>
    </row>
    <row r="120" spans="2:4" x14ac:dyDescent="0.25">
      <c r="B120" s="122" t="s">
        <v>422</v>
      </c>
      <c r="D120" s="123"/>
    </row>
    <row r="121" spans="2:4" x14ac:dyDescent="0.25">
      <c r="B121" s="122" t="s">
        <v>425</v>
      </c>
      <c r="D121" s="123"/>
    </row>
    <row r="122" spans="2:4" x14ac:dyDescent="0.25">
      <c r="B122" s="122" t="s">
        <v>421</v>
      </c>
      <c r="D122" s="123"/>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4"/>
    </row>
    <row r="128" spans="2:4" x14ac:dyDescent="0.25">
      <c r="B128" s="9" t="s">
        <v>418</v>
      </c>
      <c r="D128" s="123"/>
    </row>
    <row r="129" spans="2:4" x14ac:dyDescent="0.25">
      <c r="B129" s="9" t="s">
        <v>450</v>
      </c>
      <c r="D129" s="123"/>
    </row>
    <row r="130" spans="2:4" x14ac:dyDescent="0.25">
      <c r="B130" s="9" t="s">
        <v>266</v>
      </c>
      <c r="D130" s="123"/>
    </row>
    <row r="131" spans="2:4" x14ac:dyDescent="0.25">
      <c r="B131" s="9" t="s">
        <v>295</v>
      </c>
      <c r="D131" s="123"/>
    </row>
    <row r="132" spans="2:4" x14ac:dyDescent="0.25">
      <c r="B132" s="9" t="s">
        <v>428</v>
      </c>
      <c r="D132" s="123"/>
    </row>
    <row r="133" spans="2:4" x14ac:dyDescent="0.25">
      <c r="B133" s="9" t="s">
        <v>419</v>
      </c>
      <c r="D133" s="123"/>
    </row>
    <row r="134" spans="2:4" x14ac:dyDescent="0.25">
      <c r="B134" s="9" t="s">
        <v>448</v>
      </c>
      <c r="D134" s="7"/>
    </row>
    <row r="135" spans="2:4" x14ac:dyDescent="0.25">
      <c r="B135" s="9" t="s">
        <v>449</v>
      </c>
      <c r="D135" s="123"/>
    </row>
    <row r="136" spans="2:4" x14ac:dyDescent="0.25">
      <c r="B136" s="9" t="s">
        <v>429</v>
      </c>
      <c r="D136" s="123"/>
    </row>
    <row r="137" spans="2:4" x14ac:dyDescent="0.25">
      <c r="B137" s="9" t="s">
        <v>264</v>
      </c>
      <c r="D137" s="123"/>
    </row>
    <row r="138" spans="2:4" x14ac:dyDescent="0.25">
      <c r="B138" s="3" t="s">
        <v>522</v>
      </c>
      <c r="D138" s="123"/>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47" priority="11" operator="containsText" text="TRUE">
      <formula>NOT(ISERROR(SEARCH("TRUE",O82)))</formula>
    </cfRule>
    <cfRule type="containsText" dxfId="46" priority="12" operator="containsText" text="FALSE">
      <formula>NOT(ISERROR(SEARCH("FALSE",O82)))</formula>
    </cfRule>
  </conditionalFormatting>
  <conditionalFormatting sqref="Q82">
    <cfRule type="containsText" dxfId="45" priority="9" operator="containsText" text="TRUE">
      <formula>NOT(ISERROR(SEARCH("TRUE",Q82)))</formula>
    </cfRule>
    <cfRule type="containsText" dxfId="44" priority="10" operator="containsText" text="FALSE">
      <formula>NOT(ISERROR(SEARCH("FALSE",Q82)))</formula>
    </cfRule>
  </conditionalFormatting>
  <conditionalFormatting sqref="S82">
    <cfRule type="containsText" dxfId="43" priority="7" operator="containsText" text="TRUE">
      <formula>NOT(ISERROR(SEARCH("TRUE",S82)))</formula>
    </cfRule>
    <cfRule type="containsText" dxfId="42" priority="8" operator="containsText" text="FALSE">
      <formula>NOT(ISERROR(SEARCH("FALSE",S82)))</formula>
    </cfRule>
  </conditionalFormatting>
  <conditionalFormatting sqref="U82">
    <cfRule type="containsText" dxfId="41" priority="5" operator="containsText" text="TRUE">
      <formula>NOT(ISERROR(SEARCH("TRUE",U82)))</formula>
    </cfRule>
    <cfRule type="containsText" dxfId="40" priority="6" operator="containsText" text="FALSE">
      <formula>NOT(ISERROR(SEARCH("FALSE",U82)))</formula>
    </cfRule>
  </conditionalFormatting>
  <conditionalFormatting sqref="W82">
    <cfRule type="containsText" dxfId="39" priority="3" operator="containsText" text="TRUE">
      <formula>NOT(ISERROR(SEARCH("TRUE",W82)))</formula>
    </cfRule>
    <cfRule type="containsText" dxfId="38" priority="4" operator="containsText" text="FALSE">
      <formula>NOT(ISERROR(SEARCH("FALSE",W82)))</formula>
    </cfRule>
  </conditionalFormatting>
  <conditionalFormatting sqref="Y82">
    <cfRule type="containsText" dxfId="37" priority="1" operator="containsText" text="TRUE">
      <formula>NOT(ISERROR(SEARCH("TRUE",Y82)))</formula>
    </cfRule>
    <cfRule type="containsText" dxfId="36" priority="2" operator="containsText" text="FALSE">
      <formula>NOT(ISERROR(SEARCH("FALSE",Y82)))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99"/>
      <c r="B2" s="213"/>
      <c r="C2" s="213"/>
      <c r="D2" s="213"/>
      <c r="E2" s="213"/>
      <c r="F2" s="100"/>
      <c r="G2" s="118"/>
      <c r="H2" s="102"/>
      <c r="I2" s="102"/>
      <c r="J2" s="102"/>
      <c r="K2" s="102"/>
      <c r="L2" s="102"/>
      <c r="M2" s="102"/>
      <c r="N2" s="99"/>
      <c r="O2" s="99"/>
      <c r="P2" s="99"/>
      <c r="Q2" s="99"/>
      <c r="R2" s="99"/>
      <c r="S2" s="99"/>
      <c r="T2" s="99"/>
      <c r="U2" s="99"/>
      <c r="V2" s="99"/>
      <c r="W2" s="99"/>
      <c r="X2" s="99"/>
      <c r="Y2" s="99"/>
      <c r="Z2" s="99"/>
      <c r="AA2" s="99"/>
    </row>
    <row r="3" spans="1:27" ht="21.6" customHeight="1" x14ac:dyDescent="0.25">
      <c r="A3" s="99"/>
      <c r="B3" s="214" t="s">
        <v>305</v>
      </c>
      <c r="C3" s="215"/>
      <c r="D3" s="215"/>
      <c r="E3" s="215"/>
      <c r="F3" s="215"/>
      <c r="G3" s="215"/>
      <c r="H3" s="215"/>
      <c r="I3" s="215"/>
      <c r="J3" s="215"/>
      <c r="K3" s="215"/>
      <c r="L3" s="216"/>
      <c r="M3" s="99"/>
      <c r="N3" s="99"/>
      <c r="O3" s="99"/>
      <c r="P3" s="99"/>
      <c r="Q3" s="99"/>
      <c r="R3" s="99"/>
      <c r="S3" s="99"/>
      <c r="T3" s="99"/>
      <c r="U3" s="99"/>
      <c r="V3" s="99"/>
      <c r="W3" s="99"/>
      <c r="X3" s="99"/>
      <c r="Y3" s="99"/>
      <c r="Z3" s="99"/>
      <c r="AA3" s="99"/>
    </row>
    <row r="4" spans="1:27" ht="27.6" customHeight="1" x14ac:dyDescent="0.25">
      <c r="A4" s="99"/>
      <c r="B4" s="103" t="s">
        <v>323</v>
      </c>
      <c r="C4" s="217" t="s">
        <v>384</v>
      </c>
      <c r="D4" s="218"/>
      <c r="E4" s="218"/>
      <c r="F4" s="218"/>
      <c r="G4" s="218"/>
      <c r="H4" s="218"/>
      <c r="I4" s="218"/>
      <c r="J4" s="218"/>
      <c r="K4" s="218"/>
      <c r="L4" s="219"/>
      <c r="M4" s="220"/>
      <c r="N4" s="221"/>
      <c r="O4" s="221"/>
      <c r="P4" s="221"/>
      <c r="Q4" s="221"/>
      <c r="R4" s="221"/>
      <c r="S4" s="221"/>
      <c r="T4" s="221"/>
      <c r="U4" s="221"/>
      <c r="V4" s="221"/>
      <c r="W4" s="99"/>
      <c r="X4" s="99"/>
      <c r="Y4" s="99"/>
      <c r="Z4" s="99"/>
      <c r="AA4" s="99"/>
    </row>
    <row r="5" spans="1:27" ht="43.9" customHeight="1" x14ac:dyDescent="0.25">
      <c r="A5" s="99"/>
      <c r="B5" s="103" t="s">
        <v>324</v>
      </c>
      <c r="C5" s="218" t="s">
        <v>386</v>
      </c>
      <c r="D5" s="218"/>
      <c r="E5" s="218"/>
      <c r="F5" s="218"/>
      <c r="G5" s="218"/>
      <c r="H5" s="218"/>
      <c r="I5" s="218"/>
      <c r="J5" s="218"/>
      <c r="K5" s="218"/>
      <c r="L5" s="219"/>
      <c r="M5" s="220"/>
      <c r="N5" s="221"/>
      <c r="O5" s="221"/>
      <c r="P5" s="221"/>
      <c r="Q5" s="221"/>
      <c r="R5" s="221"/>
      <c r="S5" s="221"/>
      <c r="T5" s="221"/>
      <c r="U5" s="221"/>
      <c r="V5" s="221"/>
      <c r="W5" s="99"/>
      <c r="X5" s="99"/>
      <c r="Y5" s="99"/>
      <c r="Z5" s="99"/>
      <c r="AA5" s="99"/>
    </row>
    <row r="6" spans="1:27" ht="55.9" customHeight="1" x14ac:dyDescent="0.25">
      <c r="A6" s="99"/>
      <c r="B6" s="104" t="s">
        <v>325</v>
      </c>
      <c r="C6" s="233" t="s">
        <v>387</v>
      </c>
      <c r="D6" s="234"/>
      <c r="E6" s="234"/>
      <c r="F6" s="234"/>
      <c r="G6" s="234"/>
      <c r="H6" s="234"/>
      <c r="I6" s="234"/>
      <c r="J6" s="234"/>
      <c r="K6" s="234"/>
      <c r="L6" s="235"/>
      <c r="M6" s="236"/>
      <c r="N6" s="237"/>
      <c r="O6" s="237"/>
      <c r="P6" s="237"/>
      <c r="Q6" s="237"/>
      <c r="R6" s="237"/>
      <c r="S6" s="237"/>
      <c r="T6" s="237"/>
      <c r="U6" s="237"/>
      <c r="V6" s="237"/>
      <c r="W6" s="99"/>
      <c r="X6" s="99"/>
      <c r="Y6" s="99"/>
      <c r="Z6" s="99"/>
      <c r="AA6" s="99"/>
    </row>
    <row r="7" spans="1:27" ht="41.45" customHeight="1" x14ac:dyDescent="0.25">
      <c r="A7" s="99"/>
      <c r="B7" s="104" t="s">
        <v>337</v>
      </c>
      <c r="C7" s="238" t="s">
        <v>504</v>
      </c>
      <c r="D7" s="239"/>
      <c r="E7" s="239"/>
      <c r="F7" s="239"/>
      <c r="G7" s="239"/>
      <c r="H7" s="239"/>
      <c r="I7" s="239"/>
      <c r="J7" s="239"/>
      <c r="K7" s="239"/>
      <c r="L7" s="240"/>
      <c r="M7" s="119"/>
      <c r="N7" s="120"/>
      <c r="O7" s="120"/>
      <c r="P7" s="120"/>
      <c r="Q7" s="120"/>
      <c r="R7" s="120"/>
      <c r="S7" s="120"/>
      <c r="T7" s="120"/>
      <c r="U7" s="120"/>
      <c r="V7" s="120"/>
      <c r="W7" s="99"/>
      <c r="X7" s="99"/>
      <c r="Y7" s="99"/>
      <c r="Z7" s="99"/>
      <c r="AA7" s="99"/>
    </row>
    <row r="8" spans="1:27" x14ac:dyDescent="0.2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75" x14ac:dyDescent="0.3">
      <c r="A9" s="99"/>
      <c r="B9" s="103" t="s">
        <v>460</v>
      </c>
      <c r="C9" s="77" t="str">
        <f>IF('A. General Information'!J13="","",'A. General Information'!J13)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2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25">
      <c r="A11" s="99"/>
      <c r="B11" s="241" t="s">
        <v>306</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row>
    <row r="12" spans="1:27" ht="34.15" customHeight="1" x14ac:dyDescent="0.25">
      <c r="A12" s="99"/>
      <c r="B12" s="243" t="s">
        <v>10</v>
      </c>
      <c r="C12" s="246" t="s">
        <v>495</v>
      </c>
      <c r="D12" s="246" t="s">
        <v>496</v>
      </c>
      <c r="E12" s="246" t="s">
        <v>497</v>
      </c>
      <c r="F12" s="246" t="s">
        <v>451</v>
      </c>
      <c r="G12" s="243" t="s">
        <v>356</v>
      </c>
      <c r="H12" s="249"/>
      <c r="I12" s="249"/>
      <c r="J12" s="249"/>
      <c r="K12" s="249"/>
      <c r="L12" s="249"/>
      <c r="M12" s="250"/>
      <c r="N12" s="253" t="s">
        <v>388</v>
      </c>
      <c r="O12" s="254"/>
      <c r="P12" s="254"/>
      <c r="Q12" s="254"/>
      <c r="R12" s="254"/>
      <c r="S12" s="254"/>
      <c r="T12" s="254"/>
      <c r="U12" s="254"/>
      <c r="V12" s="254"/>
      <c r="W12" s="254"/>
      <c r="X12" s="254"/>
      <c r="Y12" s="254"/>
      <c r="Z12" s="254"/>
      <c r="AA12" s="254"/>
    </row>
    <row r="13" spans="1:27" ht="67.900000000000006" customHeight="1" x14ac:dyDescent="0.25">
      <c r="A13" s="99"/>
      <c r="B13" s="244"/>
      <c r="C13" s="247"/>
      <c r="D13" s="247"/>
      <c r="E13" s="247"/>
      <c r="F13" s="247"/>
      <c r="G13" s="245"/>
      <c r="H13" s="251"/>
      <c r="I13" s="251"/>
      <c r="J13" s="251"/>
      <c r="K13" s="251"/>
      <c r="L13" s="251"/>
      <c r="M13" s="252"/>
      <c r="N13" s="209">
        <v>2015</v>
      </c>
      <c r="O13" s="210"/>
      <c r="P13" s="255">
        <v>2016</v>
      </c>
      <c r="Q13" s="255"/>
      <c r="R13" s="209">
        <v>2017</v>
      </c>
      <c r="S13" s="210"/>
      <c r="T13" s="209">
        <v>2018</v>
      </c>
      <c r="U13" s="210"/>
      <c r="V13" s="209">
        <v>2019</v>
      </c>
      <c r="W13" s="210"/>
      <c r="X13" s="209">
        <v>2020</v>
      </c>
      <c r="Y13" s="210"/>
      <c r="Z13" s="260" t="s">
        <v>19</v>
      </c>
      <c r="AA13" s="261"/>
    </row>
    <row r="14" spans="1:27" ht="42" customHeight="1" x14ac:dyDescent="0.25">
      <c r="A14" s="99"/>
      <c r="B14" s="244"/>
      <c r="C14" s="247"/>
      <c r="D14" s="247"/>
      <c r="E14" s="247"/>
      <c r="F14" s="247"/>
      <c r="G14" s="276" t="s">
        <v>12</v>
      </c>
      <c r="H14" s="278" t="s">
        <v>13</v>
      </c>
      <c r="I14" s="276" t="s">
        <v>14</v>
      </c>
      <c r="J14" s="222" t="s">
        <v>353</v>
      </c>
      <c r="K14" s="222" t="s">
        <v>16</v>
      </c>
      <c r="L14" s="222" t="s">
        <v>351</v>
      </c>
      <c r="M14" s="222" t="s">
        <v>17</v>
      </c>
      <c r="N14" s="211"/>
      <c r="O14" s="212"/>
      <c r="P14" s="256"/>
      <c r="Q14" s="256"/>
      <c r="R14" s="211"/>
      <c r="S14" s="212"/>
      <c r="T14" s="211"/>
      <c r="U14" s="212"/>
      <c r="V14" s="211"/>
      <c r="W14" s="212"/>
      <c r="X14" s="211"/>
      <c r="Y14" s="212"/>
      <c r="Z14" s="262"/>
      <c r="AA14" s="263"/>
    </row>
    <row r="15" spans="1:27" ht="78" customHeight="1" x14ac:dyDescent="0.25">
      <c r="A15" s="99"/>
      <c r="B15" s="245"/>
      <c r="C15" s="248"/>
      <c r="D15" s="248"/>
      <c r="E15" s="248"/>
      <c r="F15" s="248"/>
      <c r="G15" s="277"/>
      <c r="H15" s="279"/>
      <c r="I15" s="277"/>
      <c r="J15" s="223"/>
      <c r="K15" s="223"/>
      <c r="L15" s="223"/>
      <c r="M15" s="223"/>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45" customHeight="1" x14ac:dyDescent="0.25">
      <c r="B16" s="267"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68"/>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68"/>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68"/>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68"/>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68"/>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68"/>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68"/>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68"/>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68"/>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68"/>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68"/>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68"/>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68"/>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68"/>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68"/>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68"/>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68"/>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68"/>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68"/>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68"/>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68"/>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68"/>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68"/>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68"/>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68"/>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68"/>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68"/>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68"/>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68"/>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69"/>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7"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68"/>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68"/>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68"/>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68"/>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68"/>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68"/>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68"/>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69"/>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64" t="s">
        <v>309</v>
      </c>
      <c r="C58" s="265"/>
      <c r="D58" s="265"/>
      <c r="E58" s="265"/>
      <c r="F58" s="265"/>
      <c r="G58" s="265"/>
      <c r="H58" s="265"/>
      <c r="I58" s="265"/>
      <c r="J58" s="265"/>
      <c r="K58" s="265"/>
      <c r="L58" s="265"/>
      <c r="M58" s="26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0" t="s">
        <v>400</v>
      </c>
      <c r="C60" s="16"/>
      <c r="D60" s="224"/>
      <c r="E60" s="225"/>
      <c r="F60" s="225"/>
      <c r="G60" s="225"/>
      <c r="H60" s="225"/>
      <c r="I60" s="225"/>
      <c r="J60" s="225"/>
      <c r="K60" s="225"/>
      <c r="L60" s="225"/>
      <c r="M60" s="226"/>
      <c r="N60" s="56"/>
      <c r="O60" s="64"/>
      <c r="P60" s="56"/>
      <c r="Q60" s="56"/>
      <c r="R60" s="56"/>
      <c r="S60" s="56"/>
      <c r="T60" s="56"/>
      <c r="U60" s="56"/>
      <c r="V60" s="56"/>
      <c r="W60" s="56"/>
      <c r="X60" s="56"/>
      <c r="Y60" s="56"/>
      <c r="Z60" s="68"/>
      <c r="AA60" s="66"/>
    </row>
    <row r="61" spans="2:27" x14ac:dyDescent="0.25">
      <c r="B61" s="271"/>
      <c r="C61" s="16"/>
      <c r="D61" s="227"/>
      <c r="E61" s="228"/>
      <c r="F61" s="228"/>
      <c r="G61" s="228"/>
      <c r="H61" s="228"/>
      <c r="I61" s="228"/>
      <c r="J61" s="228"/>
      <c r="K61" s="228"/>
      <c r="L61" s="228"/>
      <c r="M61" s="229"/>
      <c r="N61" s="56"/>
      <c r="O61" s="64"/>
      <c r="P61" s="56"/>
      <c r="Q61" s="56"/>
      <c r="R61" s="56"/>
      <c r="S61" s="56"/>
      <c r="T61" s="56"/>
      <c r="U61" s="56"/>
      <c r="V61" s="56"/>
      <c r="W61" s="56"/>
      <c r="X61" s="56"/>
      <c r="Y61" s="56"/>
      <c r="Z61" s="68"/>
      <c r="AA61" s="66"/>
    </row>
    <row r="62" spans="2:27" x14ac:dyDescent="0.25">
      <c r="B62" s="271"/>
      <c r="C62" s="16"/>
      <c r="D62" s="227"/>
      <c r="E62" s="228"/>
      <c r="F62" s="228"/>
      <c r="G62" s="228"/>
      <c r="H62" s="228"/>
      <c r="I62" s="228"/>
      <c r="J62" s="228"/>
      <c r="K62" s="228"/>
      <c r="L62" s="228"/>
      <c r="M62" s="229"/>
      <c r="N62" s="56"/>
      <c r="O62" s="64"/>
      <c r="P62" s="56"/>
      <c r="Q62" s="56"/>
      <c r="R62" s="56"/>
      <c r="S62" s="56"/>
      <c r="T62" s="56"/>
      <c r="U62" s="56"/>
      <c r="V62" s="56"/>
      <c r="W62" s="56"/>
      <c r="X62" s="56"/>
      <c r="Y62" s="56"/>
      <c r="Z62" s="68"/>
      <c r="AA62" s="66"/>
    </row>
    <row r="63" spans="2:27" x14ac:dyDescent="0.25">
      <c r="B63" s="271"/>
      <c r="C63" s="16"/>
      <c r="D63" s="227"/>
      <c r="E63" s="228"/>
      <c r="F63" s="228"/>
      <c r="G63" s="228"/>
      <c r="H63" s="228"/>
      <c r="I63" s="228"/>
      <c r="J63" s="228"/>
      <c r="K63" s="228"/>
      <c r="L63" s="228"/>
      <c r="M63" s="229"/>
      <c r="N63" s="56"/>
      <c r="O63" s="64"/>
      <c r="P63" s="56"/>
      <c r="Q63" s="56"/>
      <c r="R63" s="56"/>
      <c r="S63" s="56"/>
      <c r="T63" s="56"/>
      <c r="U63" s="56"/>
      <c r="V63" s="56"/>
      <c r="W63" s="56"/>
      <c r="X63" s="56"/>
      <c r="Y63" s="56"/>
      <c r="Z63" s="68"/>
      <c r="AA63" s="66"/>
    </row>
    <row r="64" spans="2:27" x14ac:dyDescent="0.25">
      <c r="B64" s="271"/>
      <c r="C64" s="16"/>
      <c r="D64" s="227"/>
      <c r="E64" s="228"/>
      <c r="F64" s="228"/>
      <c r="G64" s="228"/>
      <c r="H64" s="228"/>
      <c r="I64" s="228"/>
      <c r="J64" s="228"/>
      <c r="K64" s="228"/>
      <c r="L64" s="228"/>
      <c r="M64" s="229"/>
      <c r="N64" s="56"/>
      <c r="O64" s="64"/>
      <c r="P64" s="56"/>
      <c r="Q64" s="56"/>
      <c r="R64" s="56"/>
      <c r="S64" s="56"/>
      <c r="T64" s="56"/>
      <c r="U64" s="56"/>
      <c r="V64" s="56"/>
      <c r="W64" s="56"/>
      <c r="X64" s="56"/>
      <c r="Y64" s="56"/>
      <c r="Z64" s="68"/>
      <c r="AA64" s="66"/>
    </row>
    <row r="65" spans="2:27" x14ac:dyDescent="0.25">
      <c r="B65" s="271"/>
      <c r="C65" s="16"/>
      <c r="D65" s="227"/>
      <c r="E65" s="228"/>
      <c r="F65" s="228"/>
      <c r="G65" s="228"/>
      <c r="H65" s="228"/>
      <c r="I65" s="228"/>
      <c r="J65" s="228"/>
      <c r="K65" s="228"/>
      <c r="L65" s="228"/>
      <c r="M65" s="229"/>
      <c r="N65" s="56"/>
      <c r="O65" s="64"/>
      <c r="P65" s="56"/>
      <c r="Q65" s="56"/>
      <c r="R65" s="56"/>
      <c r="S65" s="56"/>
      <c r="T65" s="56"/>
      <c r="U65" s="56"/>
      <c r="V65" s="56"/>
      <c r="W65" s="56"/>
      <c r="X65" s="56"/>
      <c r="Y65" s="56"/>
      <c r="Z65" s="68"/>
      <c r="AA65" s="66"/>
    </row>
    <row r="66" spans="2:27" x14ac:dyDescent="0.25">
      <c r="B66" s="271"/>
      <c r="C66" s="16"/>
      <c r="D66" s="227"/>
      <c r="E66" s="228"/>
      <c r="F66" s="228"/>
      <c r="G66" s="228"/>
      <c r="H66" s="228"/>
      <c r="I66" s="228"/>
      <c r="J66" s="228"/>
      <c r="K66" s="228"/>
      <c r="L66" s="228"/>
      <c r="M66" s="229"/>
      <c r="N66" s="56"/>
      <c r="O66" s="64"/>
      <c r="P66" s="56"/>
      <c r="Q66" s="56"/>
      <c r="R66" s="56"/>
      <c r="S66" s="56"/>
      <c r="T66" s="56"/>
      <c r="U66" s="56"/>
      <c r="V66" s="56"/>
      <c r="W66" s="56"/>
      <c r="X66" s="56"/>
      <c r="Y66" s="56"/>
      <c r="Z66" s="68"/>
      <c r="AA66" s="66"/>
    </row>
    <row r="67" spans="2:27" x14ac:dyDescent="0.25">
      <c r="B67" s="271"/>
      <c r="C67" s="16"/>
      <c r="D67" s="227"/>
      <c r="E67" s="228"/>
      <c r="F67" s="228"/>
      <c r="G67" s="228"/>
      <c r="H67" s="228"/>
      <c r="I67" s="228"/>
      <c r="J67" s="228"/>
      <c r="K67" s="228"/>
      <c r="L67" s="228"/>
      <c r="M67" s="229"/>
      <c r="N67" s="56"/>
      <c r="O67" s="64"/>
      <c r="P67" s="56"/>
      <c r="Q67" s="56"/>
      <c r="R67" s="56"/>
      <c r="S67" s="56"/>
      <c r="T67" s="56"/>
      <c r="U67" s="56"/>
      <c r="V67" s="56"/>
      <c r="W67" s="56"/>
      <c r="X67" s="56"/>
      <c r="Y67" s="56"/>
      <c r="Z67" s="68"/>
      <c r="AA67" s="66"/>
    </row>
    <row r="68" spans="2:27" x14ac:dyDescent="0.25">
      <c r="B68" s="271"/>
      <c r="C68" s="16"/>
      <c r="D68" s="227"/>
      <c r="E68" s="228"/>
      <c r="F68" s="228"/>
      <c r="G68" s="228"/>
      <c r="H68" s="228"/>
      <c r="I68" s="228"/>
      <c r="J68" s="228"/>
      <c r="K68" s="228"/>
      <c r="L68" s="228"/>
      <c r="M68" s="229"/>
      <c r="N68" s="56"/>
      <c r="O68" s="64"/>
      <c r="P68" s="56"/>
      <c r="Q68" s="56"/>
      <c r="R68" s="56"/>
      <c r="S68" s="56"/>
      <c r="T68" s="56"/>
      <c r="U68" s="56"/>
      <c r="V68" s="56"/>
      <c r="W68" s="56"/>
      <c r="X68" s="56"/>
      <c r="Y68" s="56"/>
      <c r="Z68" s="68"/>
      <c r="AA68" s="66"/>
    </row>
    <row r="69" spans="2:27" x14ac:dyDescent="0.25">
      <c r="B69" s="271"/>
      <c r="C69" s="16"/>
      <c r="D69" s="227"/>
      <c r="E69" s="228"/>
      <c r="F69" s="228"/>
      <c r="G69" s="228"/>
      <c r="H69" s="228"/>
      <c r="I69" s="228"/>
      <c r="J69" s="228"/>
      <c r="K69" s="228"/>
      <c r="L69" s="228"/>
      <c r="M69" s="229"/>
      <c r="N69" s="56"/>
      <c r="O69" s="64"/>
      <c r="P69" s="56"/>
      <c r="Q69" s="56"/>
      <c r="R69" s="56"/>
      <c r="S69" s="56"/>
      <c r="T69" s="56"/>
      <c r="U69" s="56"/>
      <c r="V69" s="56"/>
      <c r="W69" s="56"/>
      <c r="X69" s="56"/>
      <c r="Y69" s="56"/>
      <c r="Z69" s="68"/>
      <c r="AA69" s="66"/>
    </row>
    <row r="70" spans="2:27" x14ac:dyDescent="0.25">
      <c r="B70" s="271"/>
      <c r="C70" s="16"/>
      <c r="D70" s="227"/>
      <c r="E70" s="228"/>
      <c r="F70" s="228"/>
      <c r="G70" s="228"/>
      <c r="H70" s="228"/>
      <c r="I70" s="228"/>
      <c r="J70" s="228"/>
      <c r="K70" s="228"/>
      <c r="L70" s="228"/>
      <c r="M70" s="229"/>
      <c r="N70" s="56"/>
      <c r="O70" s="64"/>
      <c r="P70" s="56"/>
      <c r="Q70" s="56"/>
      <c r="R70" s="56"/>
      <c r="S70" s="56"/>
      <c r="T70" s="56"/>
      <c r="U70" s="56"/>
      <c r="V70" s="56"/>
      <c r="W70" s="56"/>
      <c r="X70" s="56"/>
      <c r="Y70" s="56"/>
      <c r="Z70" s="68"/>
      <c r="AA70" s="66"/>
    </row>
    <row r="71" spans="2:27" x14ac:dyDescent="0.25">
      <c r="B71" s="271"/>
      <c r="C71" s="16"/>
      <c r="D71" s="227"/>
      <c r="E71" s="228"/>
      <c r="F71" s="228"/>
      <c r="G71" s="228"/>
      <c r="H71" s="228"/>
      <c r="I71" s="228"/>
      <c r="J71" s="228"/>
      <c r="K71" s="228"/>
      <c r="L71" s="228"/>
      <c r="M71" s="229"/>
      <c r="N71" s="56"/>
      <c r="O71" s="64"/>
      <c r="P71" s="56"/>
      <c r="Q71" s="56"/>
      <c r="R71" s="56"/>
      <c r="S71" s="56"/>
      <c r="T71" s="56"/>
      <c r="U71" s="56"/>
      <c r="V71" s="56"/>
      <c r="W71" s="56"/>
      <c r="X71" s="56"/>
      <c r="Y71" s="56"/>
      <c r="Z71" s="68"/>
      <c r="AA71" s="66"/>
    </row>
    <row r="72" spans="2:27" x14ac:dyDescent="0.25">
      <c r="B72" s="271"/>
      <c r="C72" s="16"/>
      <c r="D72" s="227"/>
      <c r="E72" s="228"/>
      <c r="F72" s="228"/>
      <c r="G72" s="228"/>
      <c r="H72" s="228"/>
      <c r="I72" s="228"/>
      <c r="J72" s="228"/>
      <c r="K72" s="228"/>
      <c r="L72" s="228"/>
      <c r="M72" s="229"/>
      <c r="N72" s="56"/>
      <c r="O72" s="64"/>
      <c r="P72" s="56"/>
      <c r="Q72" s="56"/>
      <c r="R72" s="56"/>
      <c r="S72" s="56"/>
      <c r="T72" s="56"/>
      <c r="U72" s="56"/>
      <c r="V72" s="56"/>
      <c r="W72" s="56"/>
      <c r="X72" s="56"/>
      <c r="Y72" s="56"/>
      <c r="Z72" s="68"/>
      <c r="AA72" s="66"/>
    </row>
    <row r="73" spans="2:27" x14ac:dyDescent="0.25">
      <c r="B73" s="271"/>
      <c r="C73" s="16"/>
      <c r="D73" s="227"/>
      <c r="E73" s="228"/>
      <c r="F73" s="228"/>
      <c r="G73" s="228"/>
      <c r="H73" s="228"/>
      <c r="I73" s="228"/>
      <c r="J73" s="228"/>
      <c r="K73" s="228"/>
      <c r="L73" s="228"/>
      <c r="M73" s="229"/>
      <c r="N73" s="56"/>
      <c r="O73" s="64"/>
      <c r="P73" s="56"/>
      <c r="Q73" s="56"/>
      <c r="R73" s="56"/>
      <c r="S73" s="56"/>
      <c r="T73" s="56"/>
      <c r="U73" s="56"/>
      <c r="V73" s="56"/>
      <c r="W73" s="56"/>
      <c r="X73" s="56"/>
      <c r="Y73" s="56"/>
      <c r="Z73" s="68"/>
      <c r="AA73" s="66"/>
    </row>
    <row r="74" spans="2:27" x14ac:dyDescent="0.25">
      <c r="B74" s="271"/>
      <c r="C74" s="16"/>
      <c r="D74" s="227"/>
      <c r="E74" s="228"/>
      <c r="F74" s="228"/>
      <c r="G74" s="228"/>
      <c r="H74" s="228"/>
      <c r="I74" s="228"/>
      <c r="J74" s="228"/>
      <c r="K74" s="228"/>
      <c r="L74" s="228"/>
      <c r="M74" s="229"/>
      <c r="N74" s="56"/>
      <c r="O74" s="64"/>
      <c r="P74" s="56"/>
      <c r="Q74" s="56"/>
      <c r="R74" s="56"/>
      <c r="S74" s="56"/>
      <c r="T74" s="56"/>
      <c r="U74" s="56"/>
      <c r="V74" s="56"/>
      <c r="W74" s="56"/>
      <c r="X74" s="56"/>
      <c r="Y74" s="56"/>
      <c r="Z74" s="68"/>
      <c r="AA74" s="66"/>
    </row>
    <row r="75" spans="2:27" x14ac:dyDescent="0.25">
      <c r="B75" s="272"/>
      <c r="C75" s="16"/>
      <c r="D75" s="230"/>
      <c r="E75" s="231"/>
      <c r="F75" s="231"/>
      <c r="G75" s="231"/>
      <c r="H75" s="231"/>
      <c r="I75" s="231"/>
      <c r="J75" s="231"/>
      <c r="K75" s="231"/>
      <c r="L75" s="231"/>
      <c r="M75" s="232"/>
      <c r="N75" s="56"/>
      <c r="O75" s="64"/>
      <c r="P75" s="56"/>
      <c r="Q75" s="56"/>
      <c r="R75" s="56"/>
      <c r="S75" s="56"/>
      <c r="T75" s="56"/>
      <c r="U75" s="56"/>
      <c r="V75" s="56"/>
      <c r="W75" s="56"/>
      <c r="X75" s="56"/>
      <c r="Y75" s="56"/>
      <c r="Z75" s="68"/>
      <c r="AA75" s="66"/>
    </row>
    <row r="76" spans="2:27" ht="22.9" customHeight="1" x14ac:dyDescent="0.25">
      <c r="B76" s="273" t="s">
        <v>401</v>
      </c>
      <c r="C76" s="274"/>
      <c r="D76" s="274"/>
      <c r="E76" s="274"/>
      <c r="F76" s="274"/>
      <c r="G76" s="274"/>
      <c r="H76" s="274"/>
      <c r="I76" s="274"/>
      <c r="J76" s="274"/>
      <c r="K76" s="274"/>
      <c r="L76" s="274"/>
      <c r="M76" s="275"/>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25">
      <c r="B78" s="273" t="s">
        <v>336</v>
      </c>
      <c r="C78" s="274"/>
      <c r="D78" s="274"/>
      <c r="E78" s="274"/>
      <c r="F78" s="274"/>
      <c r="G78" s="274"/>
      <c r="H78" s="274"/>
      <c r="I78" s="274"/>
      <c r="J78" s="274"/>
      <c r="K78" s="274"/>
      <c r="L78" s="274"/>
      <c r="M78" s="275"/>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7" t="s">
        <v>310</v>
      </c>
      <c r="C80" s="258"/>
      <c r="D80" s="258"/>
      <c r="E80" s="258"/>
      <c r="F80" s="258"/>
      <c r="G80" s="258"/>
      <c r="H80" s="258"/>
      <c r="I80" s="258"/>
      <c r="J80" s="258"/>
      <c r="K80" s="258"/>
      <c r="L80" s="258"/>
      <c r="M80" s="25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57" t="s">
        <v>354</v>
      </c>
      <c r="C82" s="258"/>
      <c r="D82" s="258"/>
      <c r="E82" s="258"/>
      <c r="F82" s="258"/>
      <c r="G82" s="258"/>
      <c r="H82" s="258"/>
      <c r="I82" s="258"/>
      <c r="J82" s="258"/>
      <c r="K82" s="258"/>
      <c r="L82" s="258"/>
      <c r="M82" s="259"/>
      <c r="O82" s="69" t="str">
        <f>IF('C. CDM Plan Summary'!$L5=0,"",IF((O80-O78)/'C. CDM Plan Summary'!$L5&gt;0.083,"True","False"))</f>
        <v/>
      </c>
      <c r="Q82" s="69" t="str">
        <f>IF('C. CDM Plan Summary'!$L5=0,"",IF((Q80-Q78)/'C. CDM Plan Summary'!$L5&gt;0.083,"True","False"))</f>
        <v/>
      </c>
      <c r="S82" s="69" t="str">
        <f>IF('C. CDM Plan Summary'!$L5=0,"",IF((S80-S78)/'C. CDM Plan Summary'!$L5&gt;0.083,"True","False"))</f>
        <v/>
      </c>
      <c r="U82" s="69" t="str">
        <f>IF('C. CDM Plan Summary'!$L5=0,"",IF((U80-U78)/'C. CDM Plan Summary'!$L5&gt;0.083,"True","False"))</f>
        <v/>
      </c>
      <c r="W82" s="69" t="str">
        <f>IF('C. CDM Plan Summary'!$L5=0,"",IF((W80-W78)/'C. CDM Plan Summary'!$L5&gt;0.083,"True","False"))</f>
        <v/>
      </c>
      <c r="Y82" s="69" t="str">
        <f>IF('C. CDM Plan Summary'!$L5=0,"",IF((Y80-Y78)/'C. CDM Plan Summary'!$L5&gt;0.083,"True","False"))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2" t="s">
        <v>427</v>
      </c>
      <c r="D106" s="123"/>
    </row>
    <row r="107" spans="2:7" x14ac:dyDescent="0.25">
      <c r="B107" s="122" t="s">
        <v>269</v>
      </c>
      <c r="D107" s="123"/>
    </row>
    <row r="108" spans="2:7" x14ac:dyDescent="0.25">
      <c r="B108" s="122" t="s">
        <v>263</v>
      </c>
      <c r="D108" s="123"/>
    </row>
    <row r="109" spans="2:7" x14ac:dyDescent="0.25">
      <c r="B109" s="122" t="s">
        <v>262</v>
      </c>
      <c r="D109" s="123"/>
    </row>
    <row r="110" spans="2:7" x14ac:dyDescent="0.25">
      <c r="B110" s="122" t="s">
        <v>424</v>
      </c>
      <c r="D110" s="123"/>
    </row>
    <row r="111" spans="2:7" x14ac:dyDescent="0.25">
      <c r="B111" s="122" t="s">
        <v>438</v>
      </c>
      <c r="D111" s="123"/>
    </row>
    <row r="112" spans="2:7" x14ac:dyDescent="0.25">
      <c r="B112" s="122" t="s">
        <v>271</v>
      </c>
      <c r="D112" s="123"/>
    </row>
    <row r="113" spans="2:4" x14ac:dyDescent="0.25">
      <c r="B113" s="122" t="s">
        <v>420</v>
      </c>
      <c r="D113" s="123"/>
    </row>
    <row r="114" spans="2:4" x14ac:dyDescent="0.25">
      <c r="B114" s="122" t="s">
        <v>423</v>
      </c>
      <c r="D114" s="123"/>
    </row>
    <row r="115" spans="2:4" x14ac:dyDescent="0.25">
      <c r="B115" s="122" t="s">
        <v>416</v>
      </c>
      <c r="D115" s="123"/>
    </row>
    <row r="116" spans="2:4" x14ac:dyDescent="0.25">
      <c r="B116" s="122" t="s">
        <v>437</v>
      </c>
      <c r="D116" s="123"/>
    </row>
    <row r="117" spans="2:4" x14ac:dyDescent="0.25">
      <c r="B117" s="122" t="s">
        <v>112</v>
      </c>
      <c r="D117" s="123"/>
    </row>
    <row r="118" spans="2:4" x14ac:dyDescent="0.25">
      <c r="B118" s="122" t="s">
        <v>439</v>
      </c>
      <c r="D118" s="123"/>
    </row>
    <row r="119" spans="2:4" x14ac:dyDescent="0.25">
      <c r="B119" s="122" t="s">
        <v>428</v>
      </c>
      <c r="D119" s="123"/>
    </row>
    <row r="120" spans="2:4" x14ac:dyDescent="0.25">
      <c r="B120" s="122" t="s">
        <v>422</v>
      </c>
      <c r="D120" s="123"/>
    </row>
    <row r="121" spans="2:4" x14ac:dyDescent="0.25">
      <c r="B121" s="122" t="s">
        <v>425</v>
      </c>
      <c r="D121" s="123"/>
    </row>
    <row r="122" spans="2:4" x14ac:dyDescent="0.25">
      <c r="B122" s="122" t="s">
        <v>421</v>
      </c>
      <c r="D122" s="123"/>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4"/>
    </row>
    <row r="128" spans="2:4" x14ac:dyDescent="0.25">
      <c r="B128" s="9" t="s">
        <v>418</v>
      </c>
      <c r="D128" s="123"/>
    </row>
    <row r="129" spans="2:4" x14ac:dyDescent="0.25">
      <c r="B129" s="9" t="s">
        <v>450</v>
      </c>
      <c r="D129" s="123"/>
    </row>
    <row r="130" spans="2:4" x14ac:dyDescent="0.25">
      <c r="B130" s="9" t="s">
        <v>266</v>
      </c>
      <c r="D130" s="123"/>
    </row>
    <row r="131" spans="2:4" x14ac:dyDescent="0.25">
      <c r="B131" s="9" t="s">
        <v>295</v>
      </c>
      <c r="D131" s="123"/>
    </row>
    <row r="132" spans="2:4" x14ac:dyDescent="0.25">
      <c r="B132" s="9" t="s">
        <v>428</v>
      </c>
      <c r="D132" s="123"/>
    </row>
    <row r="133" spans="2:4" x14ac:dyDescent="0.25">
      <c r="B133" s="9" t="s">
        <v>419</v>
      </c>
      <c r="D133" s="123"/>
    </row>
    <row r="134" spans="2:4" x14ac:dyDescent="0.25">
      <c r="B134" s="9" t="s">
        <v>448</v>
      </c>
      <c r="D134" s="7"/>
    </row>
    <row r="135" spans="2:4" x14ac:dyDescent="0.25">
      <c r="B135" s="9" t="s">
        <v>449</v>
      </c>
      <c r="D135" s="123"/>
    </row>
    <row r="136" spans="2:4" x14ac:dyDescent="0.25">
      <c r="B136" s="9" t="s">
        <v>429</v>
      </c>
      <c r="D136" s="123"/>
    </row>
    <row r="137" spans="2:4" x14ac:dyDescent="0.25">
      <c r="B137" s="9" t="s">
        <v>264</v>
      </c>
      <c r="D137" s="123"/>
    </row>
    <row r="138" spans="2:4" x14ac:dyDescent="0.25">
      <c r="B138" s="3" t="s">
        <v>522</v>
      </c>
      <c r="D138" s="123"/>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35" priority="11" operator="containsText" text="TRUE">
      <formula>NOT(ISERROR(SEARCH("TRUE",O82)))</formula>
    </cfRule>
    <cfRule type="containsText" dxfId="34" priority="12" operator="containsText" text="FALSE">
      <formula>NOT(ISERROR(SEARCH("FALSE",O82)))</formula>
    </cfRule>
  </conditionalFormatting>
  <conditionalFormatting sqref="Q82">
    <cfRule type="containsText" dxfId="33" priority="9" operator="containsText" text="TRUE">
      <formula>NOT(ISERROR(SEARCH("TRUE",Q82)))</formula>
    </cfRule>
    <cfRule type="containsText" dxfId="32" priority="10" operator="containsText" text="FALSE">
      <formula>NOT(ISERROR(SEARCH("FALSE",Q82)))</formula>
    </cfRule>
  </conditionalFormatting>
  <conditionalFormatting sqref="S82">
    <cfRule type="containsText" dxfId="31" priority="7" operator="containsText" text="TRUE">
      <formula>NOT(ISERROR(SEARCH("TRUE",S82)))</formula>
    </cfRule>
    <cfRule type="containsText" dxfId="30" priority="8" operator="containsText" text="FALSE">
      <formula>NOT(ISERROR(SEARCH("FALSE",S82)))</formula>
    </cfRule>
  </conditionalFormatting>
  <conditionalFormatting sqref="U82">
    <cfRule type="containsText" dxfId="29" priority="5" operator="containsText" text="TRUE">
      <formula>NOT(ISERROR(SEARCH("TRUE",U82)))</formula>
    </cfRule>
    <cfRule type="containsText" dxfId="28" priority="6" operator="containsText" text="FALSE">
      <formula>NOT(ISERROR(SEARCH("FALSE",U82)))</formula>
    </cfRule>
  </conditionalFormatting>
  <conditionalFormatting sqref="W82">
    <cfRule type="containsText" dxfId="27" priority="3" operator="containsText" text="TRUE">
      <formula>NOT(ISERROR(SEARCH("TRUE",W82)))</formula>
    </cfRule>
    <cfRule type="containsText" dxfId="26" priority="4" operator="containsText" text="FALSE">
      <formula>NOT(ISERROR(SEARCH("FALSE",W82)))</formula>
    </cfRule>
  </conditionalFormatting>
  <conditionalFormatting sqref="Y82">
    <cfRule type="containsText" dxfId="25" priority="1" operator="containsText" text="TRUE">
      <formula>NOT(ISERROR(SEARCH("TRUE",Y82)))</formula>
    </cfRule>
    <cfRule type="containsText" dxfId="24"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99"/>
      <c r="B2" s="213"/>
      <c r="C2" s="213"/>
      <c r="D2" s="213"/>
      <c r="E2" s="213"/>
      <c r="F2" s="100"/>
      <c r="G2" s="118"/>
      <c r="H2" s="102"/>
      <c r="I2" s="102"/>
      <c r="J2" s="102"/>
      <c r="K2" s="102"/>
      <c r="L2" s="102"/>
      <c r="M2" s="102"/>
      <c r="N2" s="99"/>
      <c r="O2" s="99"/>
      <c r="P2" s="99"/>
      <c r="Q2" s="99"/>
      <c r="R2" s="99"/>
      <c r="S2" s="99"/>
      <c r="T2" s="99"/>
      <c r="U2" s="99"/>
      <c r="V2" s="99"/>
      <c r="W2" s="99"/>
      <c r="X2" s="99"/>
      <c r="Y2" s="99"/>
      <c r="Z2" s="99"/>
      <c r="AA2" s="99"/>
    </row>
    <row r="3" spans="1:27" ht="21.6" customHeight="1" x14ac:dyDescent="0.25">
      <c r="A3" s="99"/>
      <c r="B3" s="214" t="s">
        <v>305</v>
      </c>
      <c r="C3" s="215"/>
      <c r="D3" s="215"/>
      <c r="E3" s="215"/>
      <c r="F3" s="215"/>
      <c r="G3" s="215"/>
      <c r="H3" s="215"/>
      <c r="I3" s="215"/>
      <c r="J3" s="215"/>
      <c r="K3" s="215"/>
      <c r="L3" s="216"/>
      <c r="M3" s="99"/>
      <c r="N3" s="99"/>
      <c r="O3" s="99"/>
      <c r="P3" s="99"/>
      <c r="Q3" s="99"/>
      <c r="R3" s="99"/>
      <c r="S3" s="99"/>
      <c r="T3" s="99"/>
      <c r="U3" s="99"/>
      <c r="V3" s="99"/>
      <c r="W3" s="99"/>
      <c r="X3" s="99"/>
      <c r="Y3" s="99"/>
      <c r="Z3" s="99"/>
      <c r="AA3" s="99"/>
    </row>
    <row r="4" spans="1:27" ht="27.6" customHeight="1" x14ac:dyDescent="0.25">
      <c r="A4" s="99"/>
      <c r="B4" s="103" t="s">
        <v>323</v>
      </c>
      <c r="C4" s="217" t="s">
        <v>384</v>
      </c>
      <c r="D4" s="218"/>
      <c r="E4" s="218"/>
      <c r="F4" s="218"/>
      <c r="G4" s="218"/>
      <c r="H4" s="218"/>
      <c r="I4" s="218"/>
      <c r="J4" s="218"/>
      <c r="K4" s="218"/>
      <c r="L4" s="219"/>
      <c r="M4" s="220"/>
      <c r="N4" s="221"/>
      <c r="O4" s="221"/>
      <c r="P4" s="221"/>
      <c r="Q4" s="221"/>
      <c r="R4" s="221"/>
      <c r="S4" s="221"/>
      <c r="T4" s="221"/>
      <c r="U4" s="221"/>
      <c r="V4" s="221"/>
      <c r="W4" s="99"/>
      <c r="X4" s="99"/>
      <c r="Y4" s="99"/>
      <c r="Z4" s="99"/>
      <c r="AA4" s="99"/>
    </row>
    <row r="5" spans="1:27" ht="43.9" customHeight="1" x14ac:dyDescent="0.25">
      <c r="A5" s="99"/>
      <c r="B5" s="103" t="s">
        <v>324</v>
      </c>
      <c r="C5" s="218" t="s">
        <v>386</v>
      </c>
      <c r="D5" s="218"/>
      <c r="E5" s="218"/>
      <c r="F5" s="218"/>
      <c r="G5" s="218"/>
      <c r="H5" s="218"/>
      <c r="I5" s="218"/>
      <c r="J5" s="218"/>
      <c r="K5" s="218"/>
      <c r="L5" s="219"/>
      <c r="M5" s="220"/>
      <c r="N5" s="221"/>
      <c r="O5" s="221"/>
      <c r="P5" s="221"/>
      <c r="Q5" s="221"/>
      <c r="R5" s="221"/>
      <c r="S5" s="221"/>
      <c r="T5" s="221"/>
      <c r="U5" s="221"/>
      <c r="V5" s="221"/>
      <c r="W5" s="99"/>
      <c r="X5" s="99"/>
      <c r="Y5" s="99"/>
      <c r="Z5" s="99"/>
      <c r="AA5" s="99"/>
    </row>
    <row r="6" spans="1:27" ht="55.9" customHeight="1" x14ac:dyDescent="0.25">
      <c r="A6" s="99"/>
      <c r="B6" s="104" t="s">
        <v>325</v>
      </c>
      <c r="C6" s="233" t="s">
        <v>387</v>
      </c>
      <c r="D6" s="234"/>
      <c r="E6" s="234"/>
      <c r="F6" s="234"/>
      <c r="G6" s="234"/>
      <c r="H6" s="234"/>
      <c r="I6" s="234"/>
      <c r="J6" s="234"/>
      <c r="K6" s="234"/>
      <c r="L6" s="235"/>
      <c r="M6" s="236"/>
      <c r="N6" s="237"/>
      <c r="O6" s="237"/>
      <c r="P6" s="237"/>
      <c r="Q6" s="237"/>
      <c r="R6" s="237"/>
      <c r="S6" s="237"/>
      <c r="T6" s="237"/>
      <c r="U6" s="237"/>
      <c r="V6" s="237"/>
      <c r="W6" s="99"/>
      <c r="X6" s="99"/>
      <c r="Y6" s="99"/>
      <c r="Z6" s="99"/>
      <c r="AA6" s="99"/>
    </row>
    <row r="7" spans="1:27" ht="41.45" customHeight="1" x14ac:dyDescent="0.25">
      <c r="A7" s="99"/>
      <c r="B7" s="104" t="s">
        <v>337</v>
      </c>
      <c r="C7" s="238" t="s">
        <v>504</v>
      </c>
      <c r="D7" s="239"/>
      <c r="E7" s="239"/>
      <c r="F7" s="239"/>
      <c r="G7" s="239"/>
      <c r="H7" s="239"/>
      <c r="I7" s="239"/>
      <c r="J7" s="239"/>
      <c r="K7" s="239"/>
      <c r="L7" s="240"/>
      <c r="M7" s="119"/>
      <c r="N7" s="120"/>
      <c r="O7" s="120"/>
      <c r="P7" s="120"/>
      <c r="Q7" s="120"/>
      <c r="R7" s="120"/>
      <c r="S7" s="120"/>
      <c r="T7" s="120"/>
      <c r="U7" s="120"/>
      <c r="V7" s="120"/>
      <c r="W7" s="99"/>
      <c r="X7" s="99"/>
      <c r="Y7" s="99"/>
      <c r="Z7" s="99"/>
      <c r="AA7" s="99"/>
    </row>
    <row r="8" spans="1:27" x14ac:dyDescent="0.2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75" x14ac:dyDescent="0.3">
      <c r="A9" s="99"/>
      <c r="B9" s="103" t="s">
        <v>464</v>
      </c>
      <c r="C9" s="77" t="str">
        <f>IF('A. General Information'!K13="","",'A. General Information'!K13)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2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25">
      <c r="A11" s="99"/>
      <c r="B11" s="241" t="s">
        <v>306</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row>
    <row r="12" spans="1:27" ht="34.15" customHeight="1" x14ac:dyDescent="0.25">
      <c r="A12" s="99"/>
      <c r="B12" s="243" t="s">
        <v>10</v>
      </c>
      <c r="C12" s="246" t="s">
        <v>495</v>
      </c>
      <c r="D12" s="246" t="s">
        <v>496</v>
      </c>
      <c r="E12" s="246" t="s">
        <v>497</v>
      </c>
      <c r="F12" s="246" t="s">
        <v>451</v>
      </c>
      <c r="G12" s="243" t="s">
        <v>356</v>
      </c>
      <c r="H12" s="249"/>
      <c r="I12" s="249"/>
      <c r="J12" s="249"/>
      <c r="K12" s="249"/>
      <c r="L12" s="249"/>
      <c r="M12" s="250"/>
      <c r="N12" s="253" t="s">
        <v>388</v>
      </c>
      <c r="O12" s="254"/>
      <c r="P12" s="254"/>
      <c r="Q12" s="254"/>
      <c r="R12" s="254"/>
      <c r="S12" s="254"/>
      <c r="T12" s="254"/>
      <c r="U12" s="254"/>
      <c r="V12" s="254"/>
      <c r="W12" s="254"/>
      <c r="X12" s="254"/>
      <c r="Y12" s="254"/>
      <c r="Z12" s="254"/>
      <c r="AA12" s="254"/>
    </row>
    <row r="13" spans="1:27" ht="67.900000000000006" customHeight="1" x14ac:dyDescent="0.25">
      <c r="A13" s="99"/>
      <c r="B13" s="244"/>
      <c r="C13" s="247"/>
      <c r="D13" s="247"/>
      <c r="E13" s="247"/>
      <c r="F13" s="247"/>
      <c r="G13" s="245"/>
      <c r="H13" s="251"/>
      <c r="I13" s="251"/>
      <c r="J13" s="251"/>
      <c r="K13" s="251"/>
      <c r="L13" s="251"/>
      <c r="M13" s="252"/>
      <c r="N13" s="209">
        <v>2015</v>
      </c>
      <c r="O13" s="210"/>
      <c r="P13" s="255">
        <v>2016</v>
      </c>
      <c r="Q13" s="255"/>
      <c r="R13" s="209">
        <v>2017</v>
      </c>
      <c r="S13" s="210"/>
      <c r="T13" s="209">
        <v>2018</v>
      </c>
      <c r="U13" s="210"/>
      <c r="V13" s="209">
        <v>2019</v>
      </c>
      <c r="W13" s="210"/>
      <c r="X13" s="209">
        <v>2020</v>
      </c>
      <c r="Y13" s="210"/>
      <c r="Z13" s="260" t="s">
        <v>19</v>
      </c>
      <c r="AA13" s="261"/>
    </row>
    <row r="14" spans="1:27" ht="42" customHeight="1" x14ac:dyDescent="0.25">
      <c r="A14" s="99"/>
      <c r="B14" s="244"/>
      <c r="C14" s="247"/>
      <c r="D14" s="247"/>
      <c r="E14" s="247"/>
      <c r="F14" s="247"/>
      <c r="G14" s="276" t="s">
        <v>12</v>
      </c>
      <c r="H14" s="278" t="s">
        <v>13</v>
      </c>
      <c r="I14" s="276" t="s">
        <v>14</v>
      </c>
      <c r="J14" s="222" t="s">
        <v>353</v>
      </c>
      <c r="K14" s="222" t="s">
        <v>16</v>
      </c>
      <c r="L14" s="222" t="s">
        <v>351</v>
      </c>
      <c r="M14" s="222" t="s">
        <v>17</v>
      </c>
      <c r="N14" s="211"/>
      <c r="O14" s="212"/>
      <c r="P14" s="256"/>
      <c r="Q14" s="256"/>
      <c r="R14" s="211"/>
      <c r="S14" s="212"/>
      <c r="T14" s="211"/>
      <c r="U14" s="212"/>
      <c r="V14" s="211"/>
      <c r="W14" s="212"/>
      <c r="X14" s="211"/>
      <c r="Y14" s="212"/>
      <c r="Z14" s="262"/>
      <c r="AA14" s="263"/>
    </row>
    <row r="15" spans="1:27" ht="78" customHeight="1" x14ac:dyDescent="0.25">
      <c r="A15" s="99"/>
      <c r="B15" s="245"/>
      <c r="C15" s="248"/>
      <c r="D15" s="248"/>
      <c r="E15" s="248"/>
      <c r="F15" s="248"/>
      <c r="G15" s="277"/>
      <c r="H15" s="279"/>
      <c r="I15" s="277"/>
      <c r="J15" s="223"/>
      <c r="K15" s="223"/>
      <c r="L15" s="223"/>
      <c r="M15" s="223"/>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45" customHeight="1" x14ac:dyDescent="0.25">
      <c r="B16" s="267"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68"/>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68"/>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68"/>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68"/>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68"/>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68"/>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68"/>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68"/>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68"/>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68"/>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68"/>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68"/>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68"/>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68"/>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68"/>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68"/>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68"/>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68"/>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68"/>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68"/>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68"/>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68"/>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68"/>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68"/>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68"/>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68"/>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68"/>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68"/>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68"/>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69"/>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7"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68"/>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68"/>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68"/>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68"/>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68"/>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68"/>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68"/>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69"/>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64" t="s">
        <v>309</v>
      </c>
      <c r="C58" s="265"/>
      <c r="D58" s="265"/>
      <c r="E58" s="265"/>
      <c r="F58" s="265"/>
      <c r="G58" s="265"/>
      <c r="H58" s="265"/>
      <c r="I58" s="265"/>
      <c r="J58" s="265"/>
      <c r="K58" s="265"/>
      <c r="L58" s="265"/>
      <c r="M58" s="26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0" t="s">
        <v>400</v>
      </c>
      <c r="C60" s="16"/>
      <c r="D60" s="224"/>
      <c r="E60" s="225"/>
      <c r="F60" s="225"/>
      <c r="G60" s="225"/>
      <c r="H60" s="225"/>
      <c r="I60" s="225"/>
      <c r="J60" s="225"/>
      <c r="K60" s="225"/>
      <c r="L60" s="225"/>
      <c r="M60" s="226"/>
      <c r="N60" s="56"/>
      <c r="O60" s="64"/>
      <c r="P60" s="56"/>
      <c r="Q60" s="56"/>
      <c r="R60" s="56"/>
      <c r="S60" s="56"/>
      <c r="T60" s="56"/>
      <c r="U60" s="56"/>
      <c r="V60" s="56"/>
      <c r="W60" s="56"/>
      <c r="X60" s="56"/>
      <c r="Y60" s="56"/>
      <c r="Z60" s="68"/>
      <c r="AA60" s="66"/>
    </row>
    <row r="61" spans="2:27" x14ac:dyDescent="0.25">
      <c r="B61" s="271"/>
      <c r="C61" s="16"/>
      <c r="D61" s="227"/>
      <c r="E61" s="228"/>
      <c r="F61" s="228"/>
      <c r="G61" s="228"/>
      <c r="H61" s="228"/>
      <c r="I61" s="228"/>
      <c r="J61" s="228"/>
      <c r="K61" s="228"/>
      <c r="L61" s="228"/>
      <c r="M61" s="229"/>
      <c r="N61" s="56"/>
      <c r="O61" s="64"/>
      <c r="P61" s="56"/>
      <c r="Q61" s="56"/>
      <c r="R61" s="56"/>
      <c r="S61" s="56"/>
      <c r="T61" s="56"/>
      <c r="U61" s="56"/>
      <c r="V61" s="56"/>
      <c r="W61" s="56"/>
      <c r="X61" s="56"/>
      <c r="Y61" s="56"/>
      <c r="Z61" s="68"/>
      <c r="AA61" s="66"/>
    </row>
    <row r="62" spans="2:27" x14ac:dyDescent="0.25">
      <c r="B62" s="271"/>
      <c r="C62" s="16"/>
      <c r="D62" s="227"/>
      <c r="E62" s="228"/>
      <c r="F62" s="228"/>
      <c r="G62" s="228"/>
      <c r="H62" s="228"/>
      <c r="I62" s="228"/>
      <c r="J62" s="228"/>
      <c r="K62" s="228"/>
      <c r="L62" s="228"/>
      <c r="M62" s="229"/>
      <c r="N62" s="56"/>
      <c r="O62" s="64"/>
      <c r="P62" s="56"/>
      <c r="Q62" s="56"/>
      <c r="R62" s="56"/>
      <c r="S62" s="56"/>
      <c r="T62" s="56"/>
      <c r="U62" s="56"/>
      <c r="V62" s="56"/>
      <c r="W62" s="56"/>
      <c r="X62" s="56"/>
      <c r="Y62" s="56"/>
      <c r="Z62" s="68"/>
      <c r="AA62" s="66"/>
    </row>
    <row r="63" spans="2:27" x14ac:dyDescent="0.25">
      <c r="B63" s="271"/>
      <c r="C63" s="16"/>
      <c r="D63" s="227"/>
      <c r="E63" s="228"/>
      <c r="F63" s="228"/>
      <c r="G63" s="228"/>
      <c r="H63" s="228"/>
      <c r="I63" s="228"/>
      <c r="J63" s="228"/>
      <c r="K63" s="228"/>
      <c r="L63" s="228"/>
      <c r="M63" s="229"/>
      <c r="N63" s="56"/>
      <c r="O63" s="64"/>
      <c r="P63" s="56"/>
      <c r="Q63" s="56"/>
      <c r="R63" s="56"/>
      <c r="S63" s="56"/>
      <c r="T63" s="56"/>
      <c r="U63" s="56"/>
      <c r="V63" s="56"/>
      <c r="W63" s="56"/>
      <c r="X63" s="56"/>
      <c r="Y63" s="56"/>
      <c r="Z63" s="68"/>
      <c r="AA63" s="66"/>
    </row>
    <row r="64" spans="2:27" x14ac:dyDescent="0.25">
      <c r="B64" s="271"/>
      <c r="C64" s="16"/>
      <c r="D64" s="227"/>
      <c r="E64" s="228"/>
      <c r="F64" s="228"/>
      <c r="G64" s="228"/>
      <c r="H64" s="228"/>
      <c r="I64" s="228"/>
      <c r="J64" s="228"/>
      <c r="K64" s="228"/>
      <c r="L64" s="228"/>
      <c r="M64" s="229"/>
      <c r="N64" s="56"/>
      <c r="O64" s="64"/>
      <c r="P64" s="56"/>
      <c r="Q64" s="56"/>
      <c r="R64" s="56"/>
      <c r="S64" s="56"/>
      <c r="T64" s="56"/>
      <c r="U64" s="56"/>
      <c r="V64" s="56"/>
      <c r="W64" s="56"/>
      <c r="X64" s="56"/>
      <c r="Y64" s="56"/>
      <c r="Z64" s="68"/>
      <c r="AA64" s="66"/>
    </row>
    <row r="65" spans="2:27" x14ac:dyDescent="0.25">
      <c r="B65" s="271"/>
      <c r="C65" s="16"/>
      <c r="D65" s="227"/>
      <c r="E65" s="228"/>
      <c r="F65" s="228"/>
      <c r="G65" s="228"/>
      <c r="H65" s="228"/>
      <c r="I65" s="228"/>
      <c r="J65" s="228"/>
      <c r="K65" s="228"/>
      <c r="L65" s="228"/>
      <c r="M65" s="229"/>
      <c r="N65" s="56"/>
      <c r="O65" s="64"/>
      <c r="P65" s="56"/>
      <c r="Q65" s="56"/>
      <c r="R65" s="56"/>
      <c r="S65" s="56"/>
      <c r="T65" s="56"/>
      <c r="U65" s="56"/>
      <c r="V65" s="56"/>
      <c r="W65" s="56"/>
      <c r="X65" s="56"/>
      <c r="Y65" s="56"/>
      <c r="Z65" s="68"/>
      <c r="AA65" s="66"/>
    </row>
    <row r="66" spans="2:27" x14ac:dyDescent="0.25">
      <c r="B66" s="271"/>
      <c r="C66" s="16"/>
      <c r="D66" s="227"/>
      <c r="E66" s="228"/>
      <c r="F66" s="228"/>
      <c r="G66" s="228"/>
      <c r="H66" s="228"/>
      <c r="I66" s="228"/>
      <c r="J66" s="228"/>
      <c r="K66" s="228"/>
      <c r="L66" s="228"/>
      <c r="M66" s="229"/>
      <c r="N66" s="56"/>
      <c r="O66" s="64"/>
      <c r="P66" s="56"/>
      <c r="Q66" s="56"/>
      <c r="R66" s="56"/>
      <c r="S66" s="56"/>
      <c r="T66" s="56"/>
      <c r="U66" s="56"/>
      <c r="V66" s="56"/>
      <c r="W66" s="56"/>
      <c r="X66" s="56"/>
      <c r="Y66" s="56"/>
      <c r="Z66" s="68"/>
      <c r="AA66" s="66"/>
    </row>
    <row r="67" spans="2:27" x14ac:dyDescent="0.25">
      <c r="B67" s="271"/>
      <c r="C67" s="16"/>
      <c r="D67" s="227"/>
      <c r="E67" s="228"/>
      <c r="F67" s="228"/>
      <c r="G67" s="228"/>
      <c r="H67" s="228"/>
      <c r="I67" s="228"/>
      <c r="J67" s="228"/>
      <c r="K67" s="228"/>
      <c r="L67" s="228"/>
      <c r="M67" s="229"/>
      <c r="N67" s="56"/>
      <c r="O67" s="64"/>
      <c r="P67" s="56"/>
      <c r="Q67" s="56"/>
      <c r="R67" s="56"/>
      <c r="S67" s="56"/>
      <c r="T67" s="56"/>
      <c r="U67" s="56"/>
      <c r="V67" s="56"/>
      <c r="W67" s="56"/>
      <c r="X67" s="56"/>
      <c r="Y67" s="56"/>
      <c r="Z67" s="68"/>
      <c r="AA67" s="66"/>
    </row>
    <row r="68" spans="2:27" x14ac:dyDescent="0.25">
      <c r="B68" s="271"/>
      <c r="C68" s="16"/>
      <c r="D68" s="227"/>
      <c r="E68" s="228"/>
      <c r="F68" s="228"/>
      <c r="G68" s="228"/>
      <c r="H68" s="228"/>
      <c r="I68" s="228"/>
      <c r="J68" s="228"/>
      <c r="K68" s="228"/>
      <c r="L68" s="228"/>
      <c r="M68" s="229"/>
      <c r="N68" s="56"/>
      <c r="O68" s="64"/>
      <c r="P68" s="56"/>
      <c r="Q68" s="56"/>
      <c r="R68" s="56"/>
      <c r="S68" s="56"/>
      <c r="T68" s="56"/>
      <c r="U68" s="56"/>
      <c r="V68" s="56"/>
      <c r="W68" s="56"/>
      <c r="X68" s="56"/>
      <c r="Y68" s="56"/>
      <c r="Z68" s="68"/>
      <c r="AA68" s="66"/>
    </row>
    <row r="69" spans="2:27" x14ac:dyDescent="0.25">
      <c r="B69" s="271"/>
      <c r="C69" s="16"/>
      <c r="D69" s="227"/>
      <c r="E69" s="228"/>
      <c r="F69" s="228"/>
      <c r="G69" s="228"/>
      <c r="H69" s="228"/>
      <c r="I69" s="228"/>
      <c r="J69" s="228"/>
      <c r="K69" s="228"/>
      <c r="L69" s="228"/>
      <c r="M69" s="229"/>
      <c r="N69" s="56"/>
      <c r="O69" s="64"/>
      <c r="P69" s="56"/>
      <c r="Q69" s="56"/>
      <c r="R69" s="56"/>
      <c r="S69" s="56"/>
      <c r="T69" s="56"/>
      <c r="U69" s="56"/>
      <c r="V69" s="56"/>
      <c r="W69" s="56"/>
      <c r="X69" s="56"/>
      <c r="Y69" s="56"/>
      <c r="Z69" s="68"/>
      <c r="AA69" s="66"/>
    </row>
    <row r="70" spans="2:27" x14ac:dyDescent="0.25">
      <c r="B70" s="271"/>
      <c r="C70" s="16"/>
      <c r="D70" s="227"/>
      <c r="E70" s="228"/>
      <c r="F70" s="228"/>
      <c r="G70" s="228"/>
      <c r="H70" s="228"/>
      <c r="I70" s="228"/>
      <c r="J70" s="228"/>
      <c r="K70" s="228"/>
      <c r="L70" s="228"/>
      <c r="M70" s="229"/>
      <c r="N70" s="56"/>
      <c r="O70" s="64"/>
      <c r="P70" s="56"/>
      <c r="Q70" s="56"/>
      <c r="R70" s="56"/>
      <c r="S70" s="56"/>
      <c r="T70" s="56"/>
      <c r="U70" s="56"/>
      <c r="V70" s="56"/>
      <c r="W70" s="56"/>
      <c r="X70" s="56"/>
      <c r="Y70" s="56"/>
      <c r="Z70" s="68"/>
      <c r="AA70" s="66"/>
    </row>
    <row r="71" spans="2:27" x14ac:dyDescent="0.25">
      <c r="B71" s="271"/>
      <c r="C71" s="16"/>
      <c r="D71" s="227"/>
      <c r="E71" s="228"/>
      <c r="F71" s="228"/>
      <c r="G71" s="228"/>
      <c r="H71" s="228"/>
      <c r="I71" s="228"/>
      <c r="J71" s="228"/>
      <c r="K71" s="228"/>
      <c r="L71" s="228"/>
      <c r="M71" s="229"/>
      <c r="N71" s="56"/>
      <c r="O71" s="64"/>
      <c r="P71" s="56"/>
      <c r="Q71" s="56"/>
      <c r="R71" s="56"/>
      <c r="S71" s="56"/>
      <c r="T71" s="56"/>
      <c r="U71" s="56"/>
      <c r="V71" s="56"/>
      <c r="W71" s="56"/>
      <c r="X71" s="56"/>
      <c r="Y71" s="56"/>
      <c r="Z71" s="68"/>
      <c r="AA71" s="66"/>
    </row>
    <row r="72" spans="2:27" x14ac:dyDescent="0.25">
      <c r="B72" s="271"/>
      <c r="C72" s="16"/>
      <c r="D72" s="227"/>
      <c r="E72" s="228"/>
      <c r="F72" s="228"/>
      <c r="G72" s="228"/>
      <c r="H72" s="228"/>
      <c r="I72" s="228"/>
      <c r="J72" s="228"/>
      <c r="K72" s="228"/>
      <c r="L72" s="228"/>
      <c r="M72" s="229"/>
      <c r="N72" s="56"/>
      <c r="O72" s="64"/>
      <c r="P72" s="56"/>
      <c r="Q72" s="56"/>
      <c r="R72" s="56"/>
      <c r="S72" s="56"/>
      <c r="T72" s="56"/>
      <c r="U72" s="56"/>
      <c r="V72" s="56"/>
      <c r="W72" s="56"/>
      <c r="X72" s="56"/>
      <c r="Y72" s="56"/>
      <c r="Z72" s="68"/>
      <c r="AA72" s="66"/>
    </row>
    <row r="73" spans="2:27" x14ac:dyDescent="0.25">
      <c r="B73" s="271"/>
      <c r="C73" s="16"/>
      <c r="D73" s="227"/>
      <c r="E73" s="228"/>
      <c r="F73" s="228"/>
      <c r="G73" s="228"/>
      <c r="H73" s="228"/>
      <c r="I73" s="228"/>
      <c r="J73" s="228"/>
      <c r="K73" s="228"/>
      <c r="L73" s="228"/>
      <c r="M73" s="229"/>
      <c r="N73" s="56"/>
      <c r="O73" s="64"/>
      <c r="P73" s="56"/>
      <c r="Q73" s="56"/>
      <c r="R73" s="56"/>
      <c r="S73" s="56"/>
      <c r="T73" s="56"/>
      <c r="U73" s="56"/>
      <c r="V73" s="56"/>
      <c r="W73" s="56"/>
      <c r="X73" s="56"/>
      <c r="Y73" s="56"/>
      <c r="Z73" s="68"/>
      <c r="AA73" s="66"/>
    </row>
    <row r="74" spans="2:27" x14ac:dyDescent="0.25">
      <c r="B74" s="271"/>
      <c r="C74" s="16"/>
      <c r="D74" s="227"/>
      <c r="E74" s="228"/>
      <c r="F74" s="228"/>
      <c r="G74" s="228"/>
      <c r="H74" s="228"/>
      <c r="I74" s="228"/>
      <c r="J74" s="228"/>
      <c r="K74" s="228"/>
      <c r="L74" s="228"/>
      <c r="M74" s="229"/>
      <c r="N74" s="56"/>
      <c r="O74" s="64"/>
      <c r="P74" s="56"/>
      <c r="Q74" s="56"/>
      <c r="R74" s="56"/>
      <c r="S74" s="56"/>
      <c r="T74" s="56"/>
      <c r="U74" s="56"/>
      <c r="V74" s="56"/>
      <c r="W74" s="56"/>
      <c r="X74" s="56"/>
      <c r="Y74" s="56"/>
      <c r="Z74" s="68"/>
      <c r="AA74" s="66"/>
    </row>
    <row r="75" spans="2:27" x14ac:dyDescent="0.25">
      <c r="B75" s="272"/>
      <c r="C75" s="16"/>
      <c r="D75" s="230"/>
      <c r="E75" s="231"/>
      <c r="F75" s="231"/>
      <c r="G75" s="231"/>
      <c r="H75" s="231"/>
      <c r="I75" s="231"/>
      <c r="J75" s="231"/>
      <c r="K75" s="231"/>
      <c r="L75" s="231"/>
      <c r="M75" s="232"/>
      <c r="N75" s="56"/>
      <c r="O75" s="64"/>
      <c r="P75" s="56"/>
      <c r="Q75" s="56"/>
      <c r="R75" s="56"/>
      <c r="S75" s="56"/>
      <c r="T75" s="56"/>
      <c r="U75" s="56"/>
      <c r="V75" s="56"/>
      <c r="W75" s="56"/>
      <c r="X75" s="56"/>
      <c r="Y75" s="56"/>
      <c r="Z75" s="68"/>
      <c r="AA75" s="66"/>
    </row>
    <row r="76" spans="2:27" ht="22.9" customHeight="1" x14ac:dyDescent="0.25">
      <c r="B76" s="273" t="s">
        <v>401</v>
      </c>
      <c r="C76" s="274"/>
      <c r="D76" s="274"/>
      <c r="E76" s="274"/>
      <c r="F76" s="274"/>
      <c r="G76" s="274"/>
      <c r="H76" s="274"/>
      <c r="I76" s="274"/>
      <c r="J76" s="274"/>
      <c r="K76" s="274"/>
      <c r="L76" s="274"/>
      <c r="M76" s="275"/>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25">
      <c r="B78" s="273" t="s">
        <v>336</v>
      </c>
      <c r="C78" s="274"/>
      <c r="D78" s="274"/>
      <c r="E78" s="274"/>
      <c r="F78" s="274"/>
      <c r="G78" s="274"/>
      <c r="H78" s="274"/>
      <c r="I78" s="274"/>
      <c r="J78" s="274"/>
      <c r="K78" s="274"/>
      <c r="L78" s="274"/>
      <c r="M78" s="275"/>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7" t="s">
        <v>310</v>
      </c>
      <c r="C80" s="258"/>
      <c r="D80" s="258"/>
      <c r="E80" s="258"/>
      <c r="F80" s="258"/>
      <c r="G80" s="258"/>
      <c r="H80" s="258"/>
      <c r="I80" s="258"/>
      <c r="J80" s="258"/>
      <c r="K80" s="258"/>
      <c r="L80" s="258"/>
      <c r="M80" s="25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57" t="s">
        <v>354</v>
      </c>
      <c r="C82" s="258"/>
      <c r="D82" s="258"/>
      <c r="E82" s="258"/>
      <c r="F82" s="258"/>
      <c r="G82" s="258"/>
      <c r="H82" s="258"/>
      <c r="I82" s="258"/>
      <c r="J82" s="258"/>
      <c r="K82" s="258"/>
      <c r="L82" s="258"/>
      <c r="M82" s="259"/>
      <c r="O82" s="69" t="str">
        <f>IF('C. CDM Plan Summary'!$M5=0,"",IF((O80-O78)/'C. CDM Plan Summary'!$M5&gt;0.083,"True","False"))</f>
        <v/>
      </c>
      <c r="Q82" s="69" t="str">
        <f>IF('C. CDM Plan Summary'!$M5=0,"",IF((Q80-Q78)/'C. CDM Plan Summary'!$M5&gt;0.083,"True","False"))</f>
        <v/>
      </c>
      <c r="S82" s="69" t="str">
        <f>IF('C. CDM Plan Summary'!$M5=0,"",IF((S80-S78)/'C. CDM Plan Summary'!$M5&gt;0.083,"True","False"))</f>
        <v/>
      </c>
      <c r="U82" s="69" t="str">
        <f>IF('C. CDM Plan Summary'!$M5=0,"",IF((U80-U78)/'C. CDM Plan Summary'!$M5&gt;0.083,"True","False"))</f>
        <v/>
      </c>
      <c r="W82" s="69" t="str">
        <f>IF('C. CDM Plan Summary'!$M5=0,"",IF((W80-W78)/'C. CDM Plan Summary'!$M5&gt;0.083,"True","False"))</f>
        <v/>
      </c>
      <c r="Y82" s="69" t="str">
        <f>IF('C. CDM Plan Summary'!$M5=0,"",IF((Y80-Y78)/'C. CDM Plan Summary'!$M5&gt;0.083,"True","False"))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2" t="s">
        <v>427</v>
      </c>
      <c r="D106" s="123"/>
    </row>
    <row r="107" spans="2:7" x14ac:dyDescent="0.25">
      <c r="B107" s="122" t="s">
        <v>269</v>
      </c>
      <c r="D107" s="123"/>
    </row>
    <row r="108" spans="2:7" x14ac:dyDescent="0.25">
      <c r="B108" s="122" t="s">
        <v>263</v>
      </c>
      <c r="D108" s="123"/>
    </row>
    <row r="109" spans="2:7" x14ac:dyDescent="0.25">
      <c r="B109" s="122" t="s">
        <v>262</v>
      </c>
      <c r="D109" s="123"/>
    </row>
    <row r="110" spans="2:7" x14ac:dyDescent="0.25">
      <c r="B110" s="122" t="s">
        <v>424</v>
      </c>
      <c r="D110" s="123"/>
    </row>
    <row r="111" spans="2:7" x14ac:dyDescent="0.25">
      <c r="B111" s="122" t="s">
        <v>438</v>
      </c>
      <c r="D111" s="123"/>
    </row>
    <row r="112" spans="2:7" x14ac:dyDescent="0.25">
      <c r="B112" s="122" t="s">
        <v>271</v>
      </c>
      <c r="D112" s="123"/>
    </row>
    <row r="113" spans="2:4" x14ac:dyDescent="0.25">
      <c r="B113" s="122" t="s">
        <v>420</v>
      </c>
      <c r="D113" s="123"/>
    </row>
    <row r="114" spans="2:4" x14ac:dyDescent="0.25">
      <c r="B114" s="122" t="s">
        <v>423</v>
      </c>
      <c r="D114" s="123"/>
    </row>
    <row r="115" spans="2:4" x14ac:dyDescent="0.25">
      <c r="B115" s="122" t="s">
        <v>416</v>
      </c>
      <c r="D115" s="123"/>
    </row>
    <row r="116" spans="2:4" x14ac:dyDescent="0.25">
      <c r="B116" s="122" t="s">
        <v>437</v>
      </c>
      <c r="D116" s="123"/>
    </row>
    <row r="117" spans="2:4" x14ac:dyDescent="0.25">
      <c r="B117" s="122" t="s">
        <v>112</v>
      </c>
      <c r="D117" s="123"/>
    </row>
    <row r="118" spans="2:4" x14ac:dyDescent="0.25">
      <c r="B118" s="122" t="s">
        <v>439</v>
      </c>
      <c r="D118" s="123"/>
    </row>
    <row r="119" spans="2:4" x14ac:dyDescent="0.25">
      <c r="B119" s="122" t="s">
        <v>428</v>
      </c>
      <c r="D119" s="123"/>
    </row>
    <row r="120" spans="2:4" x14ac:dyDescent="0.25">
      <c r="B120" s="122" t="s">
        <v>422</v>
      </c>
      <c r="D120" s="123"/>
    </row>
    <row r="121" spans="2:4" x14ac:dyDescent="0.25">
      <c r="B121" s="122" t="s">
        <v>425</v>
      </c>
      <c r="D121" s="123"/>
    </row>
    <row r="122" spans="2:4" x14ac:dyDescent="0.25">
      <c r="B122" s="122" t="s">
        <v>421</v>
      </c>
      <c r="D122" s="123"/>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4"/>
    </row>
    <row r="128" spans="2:4" x14ac:dyDescent="0.25">
      <c r="B128" s="9" t="s">
        <v>418</v>
      </c>
      <c r="D128" s="123"/>
    </row>
    <row r="129" spans="2:4" x14ac:dyDescent="0.25">
      <c r="B129" s="9" t="s">
        <v>450</v>
      </c>
      <c r="D129" s="123"/>
    </row>
    <row r="130" spans="2:4" x14ac:dyDescent="0.25">
      <c r="B130" s="9" t="s">
        <v>266</v>
      </c>
      <c r="D130" s="123"/>
    </row>
    <row r="131" spans="2:4" x14ac:dyDescent="0.25">
      <c r="B131" s="9" t="s">
        <v>295</v>
      </c>
      <c r="D131" s="123"/>
    </row>
    <row r="132" spans="2:4" x14ac:dyDescent="0.25">
      <c r="B132" s="9" t="s">
        <v>428</v>
      </c>
      <c r="D132" s="123"/>
    </row>
    <row r="133" spans="2:4" x14ac:dyDescent="0.25">
      <c r="B133" s="9" t="s">
        <v>419</v>
      </c>
      <c r="D133" s="123"/>
    </row>
    <row r="134" spans="2:4" x14ac:dyDescent="0.25">
      <c r="B134" s="9" t="s">
        <v>448</v>
      </c>
      <c r="D134" s="7"/>
    </row>
    <row r="135" spans="2:4" x14ac:dyDescent="0.25">
      <c r="B135" s="9" t="s">
        <v>449</v>
      </c>
      <c r="D135" s="123"/>
    </row>
    <row r="136" spans="2:4" x14ac:dyDescent="0.25">
      <c r="B136" s="9" t="s">
        <v>429</v>
      </c>
      <c r="D136" s="123"/>
    </row>
    <row r="137" spans="2:4" x14ac:dyDescent="0.25">
      <c r="B137" s="9" t="s">
        <v>264</v>
      </c>
      <c r="D137" s="123"/>
    </row>
    <row r="138" spans="2:4" x14ac:dyDescent="0.25">
      <c r="B138" s="3" t="s">
        <v>522</v>
      </c>
      <c r="D138" s="123"/>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23" priority="11" operator="containsText" text="TRUE">
      <formula>NOT(ISERROR(SEARCH("TRUE",O82)))</formula>
    </cfRule>
    <cfRule type="containsText" dxfId="22" priority="12" operator="containsText" text="FALSE">
      <formula>NOT(ISERROR(SEARCH("FALSE",O82)))</formula>
    </cfRule>
  </conditionalFormatting>
  <conditionalFormatting sqref="Q82">
    <cfRule type="containsText" dxfId="21" priority="9" operator="containsText" text="TRUE">
      <formula>NOT(ISERROR(SEARCH("TRUE",Q82)))</formula>
    </cfRule>
    <cfRule type="containsText" dxfId="20" priority="10" operator="containsText" text="FALSE">
      <formula>NOT(ISERROR(SEARCH("FALSE",Q82)))</formula>
    </cfRule>
  </conditionalFormatting>
  <conditionalFormatting sqref="S82">
    <cfRule type="containsText" dxfId="19" priority="7" operator="containsText" text="TRUE">
      <formula>NOT(ISERROR(SEARCH("TRUE",S82)))</formula>
    </cfRule>
    <cfRule type="containsText" dxfId="18" priority="8" operator="containsText" text="FALSE">
      <formula>NOT(ISERROR(SEARCH("FALSE",S82)))</formula>
    </cfRule>
  </conditionalFormatting>
  <conditionalFormatting sqref="U82">
    <cfRule type="containsText" dxfId="17" priority="5" operator="containsText" text="TRUE">
      <formula>NOT(ISERROR(SEARCH("TRUE",U82)))</formula>
    </cfRule>
    <cfRule type="containsText" dxfId="16" priority="6" operator="containsText" text="FALSE">
      <formula>NOT(ISERROR(SEARCH("FALSE",U82)))</formula>
    </cfRule>
  </conditionalFormatting>
  <conditionalFormatting sqref="W82">
    <cfRule type="containsText" dxfId="15" priority="3" operator="containsText" text="TRUE">
      <formula>NOT(ISERROR(SEARCH("TRUE",W82)))</formula>
    </cfRule>
    <cfRule type="containsText" dxfId="14" priority="4" operator="containsText" text="FALSE">
      <formula>NOT(ISERROR(SEARCH("FALSE",W82)))</formula>
    </cfRule>
  </conditionalFormatting>
  <conditionalFormatting sqref="Y82">
    <cfRule type="containsText" dxfId="13" priority="1" operator="containsText" text="TRUE">
      <formula>NOT(ISERROR(SEARCH("TRUE",Y82)))</formula>
    </cfRule>
    <cfRule type="containsText" dxfId="12"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99"/>
      <c r="B2" s="213"/>
      <c r="C2" s="213"/>
      <c r="D2" s="213"/>
      <c r="E2" s="213"/>
      <c r="F2" s="100"/>
      <c r="G2" s="118"/>
      <c r="H2" s="102"/>
      <c r="I2" s="102"/>
      <c r="J2" s="102"/>
      <c r="K2" s="102"/>
      <c r="L2" s="102"/>
      <c r="M2" s="102"/>
      <c r="N2" s="99"/>
      <c r="O2" s="99"/>
      <c r="P2" s="99"/>
      <c r="Q2" s="99"/>
      <c r="R2" s="99"/>
      <c r="S2" s="99"/>
      <c r="T2" s="99"/>
      <c r="U2" s="99"/>
      <c r="V2" s="99"/>
      <c r="W2" s="99"/>
      <c r="X2" s="99"/>
      <c r="Y2" s="99"/>
      <c r="Z2" s="99"/>
      <c r="AA2" s="99"/>
    </row>
    <row r="3" spans="1:27" ht="21.6" customHeight="1" x14ac:dyDescent="0.25">
      <c r="A3" s="99"/>
      <c r="B3" s="214" t="s">
        <v>305</v>
      </c>
      <c r="C3" s="215"/>
      <c r="D3" s="215"/>
      <c r="E3" s="215"/>
      <c r="F3" s="215"/>
      <c r="G3" s="215"/>
      <c r="H3" s="215"/>
      <c r="I3" s="215"/>
      <c r="J3" s="215"/>
      <c r="K3" s="215"/>
      <c r="L3" s="216"/>
      <c r="M3" s="99"/>
      <c r="N3" s="99"/>
      <c r="O3" s="99"/>
      <c r="P3" s="99"/>
      <c r="Q3" s="99"/>
      <c r="R3" s="99"/>
      <c r="S3" s="99"/>
      <c r="T3" s="99"/>
      <c r="U3" s="99"/>
      <c r="V3" s="99"/>
      <c r="W3" s="99"/>
      <c r="X3" s="99"/>
      <c r="Y3" s="99"/>
      <c r="Z3" s="99"/>
      <c r="AA3" s="99"/>
    </row>
    <row r="4" spans="1:27" ht="27.6" customHeight="1" x14ac:dyDescent="0.25">
      <c r="A4" s="99"/>
      <c r="B4" s="103" t="s">
        <v>323</v>
      </c>
      <c r="C4" s="217" t="s">
        <v>384</v>
      </c>
      <c r="D4" s="218"/>
      <c r="E4" s="218"/>
      <c r="F4" s="218"/>
      <c r="G4" s="218"/>
      <c r="H4" s="218"/>
      <c r="I4" s="218"/>
      <c r="J4" s="218"/>
      <c r="K4" s="218"/>
      <c r="L4" s="219"/>
      <c r="M4" s="220"/>
      <c r="N4" s="221"/>
      <c r="O4" s="221"/>
      <c r="P4" s="221"/>
      <c r="Q4" s="221"/>
      <c r="R4" s="221"/>
      <c r="S4" s="221"/>
      <c r="T4" s="221"/>
      <c r="U4" s="221"/>
      <c r="V4" s="221"/>
      <c r="W4" s="99"/>
      <c r="X4" s="99"/>
      <c r="Y4" s="99"/>
      <c r="Z4" s="99"/>
      <c r="AA4" s="99"/>
    </row>
    <row r="5" spans="1:27" ht="43.9" customHeight="1" x14ac:dyDescent="0.25">
      <c r="A5" s="99"/>
      <c r="B5" s="103" t="s">
        <v>324</v>
      </c>
      <c r="C5" s="218" t="s">
        <v>386</v>
      </c>
      <c r="D5" s="218"/>
      <c r="E5" s="218"/>
      <c r="F5" s="218"/>
      <c r="G5" s="218"/>
      <c r="H5" s="218"/>
      <c r="I5" s="218"/>
      <c r="J5" s="218"/>
      <c r="K5" s="218"/>
      <c r="L5" s="219"/>
      <c r="M5" s="220"/>
      <c r="N5" s="221"/>
      <c r="O5" s="221"/>
      <c r="P5" s="221"/>
      <c r="Q5" s="221"/>
      <c r="R5" s="221"/>
      <c r="S5" s="221"/>
      <c r="T5" s="221"/>
      <c r="U5" s="221"/>
      <c r="V5" s="221"/>
      <c r="W5" s="99"/>
      <c r="X5" s="99"/>
      <c r="Y5" s="99"/>
      <c r="Z5" s="99"/>
      <c r="AA5" s="99"/>
    </row>
    <row r="6" spans="1:27" ht="55.9" customHeight="1" x14ac:dyDescent="0.25">
      <c r="A6" s="99"/>
      <c r="B6" s="104" t="s">
        <v>325</v>
      </c>
      <c r="C6" s="233" t="s">
        <v>387</v>
      </c>
      <c r="D6" s="234"/>
      <c r="E6" s="234"/>
      <c r="F6" s="234"/>
      <c r="G6" s="234"/>
      <c r="H6" s="234"/>
      <c r="I6" s="234"/>
      <c r="J6" s="234"/>
      <c r="K6" s="234"/>
      <c r="L6" s="235"/>
      <c r="M6" s="236"/>
      <c r="N6" s="237"/>
      <c r="O6" s="237"/>
      <c r="P6" s="237"/>
      <c r="Q6" s="237"/>
      <c r="R6" s="237"/>
      <c r="S6" s="237"/>
      <c r="T6" s="237"/>
      <c r="U6" s="237"/>
      <c r="V6" s="237"/>
      <c r="W6" s="99"/>
      <c r="X6" s="99"/>
      <c r="Y6" s="99"/>
      <c r="Z6" s="99"/>
      <c r="AA6" s="99"/>
    </row>
    <row r="7" spans="1:27" ht="41.45" customHeight="1" x14ac:dyDescent="0.25">
      <c r="A7" s="99"/>
      <c r="B7" s="104" t="s">
        <v>337</v>
      </c>
      <c r="C7" s="238" t="s">
        <v>504</v>
      </c>
      <c r="D7" s="239"/>
      <c r="E7" s="239"/>
      <c r="F7" s="239"/>
      <c r="G7" s="239"/>
      <c r="H7" s="239"/>
      <c r="I7" s="239"/>
      <c r="J7" s="239"/>
      <c r="K7" s="239"/>
      <c r="L7" s="240"/>
      <c r="M7" s="119"/>
      <c r="N7" s="120"/>
      <c r="O7" s="120"/>
      <c r="P7" s="120"/>
      <c r="Q7" s="120"/>
      <c r="R7" s="120"/>
      <c r="S7" s="120"/>
      <c r="T7" s="120"/>
      <c r="U7" s="120"/>
      <c r="V7" s="120"/>
      <c r="W7" s="99"/>
      <c r="X7" s="99"/>
      <c r="Y7" s="99"/>
      <c r="Z7" s="99"/>
      <c r="AA7" s="99"/>
    </row>
    <row r="8" spans="1:27" x14ac:dyDescent="0.2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75" x14ac:dyDescent="0.3">
      <c r="A9" s="99"/>
      <c r="B9" s="103" t="s">
        <v>465</v>
      </c>
      <c r="C9" s="77" t="str">
        <f>IF('A. General Information'!L13="","",'A. General Information'!L13)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2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25">
      <c r="A11" s="99"/>
      <c r="B11" s="241" t="s">
        <v>306</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row>
    <row r="12" spans="1:27" ht="34.15" customHeight="1" x14ac:dyDescent="0.25">
      <c r="A12" s="99"/>
      <c r="B12" s="243" t="s">
        <v>10</v>
      </c>
      <c r="C12" s="246" t="s">
        <v>495</v>
      </c>
      <c r="D12" s="246" t="s">
        <v>496</v>
      </c>
      <c r="E12" s="246" t="s">
        <v>497</v>
      </c>
      <c r="F12" s="246" t="s">
        <v>451</v>
      </c>
      <c r="G12" s="243" t="s">
        <v>356</v>
      </c>
      <c r="H12" s="249"/>
      <c r="I12" s="249"/>
      <c r="J12" s="249"/>
      <c r="K12" s="249"/>
      <c r="L12" s="249"/>
      <c r="M12" s="250"/>
      <c r="N12" s="253" t="s">
        <v>388</v>
      </c>
      <c r="O12" s="254"/>
      <c r="P12" s="254"/>
      <c r="Q12" s="254"/>
      <c r="R12" s="254"/>
      <c r="S12" s="254"/>
      <c r="T12" s="254"/>
      <c r="U12" s="254"/>
      <c r="V12" s="254"/>
      <c r="W12" s="254"/>
      <c r="X12" s="254"/>
      <c r="Y12" s="254"/>
      <c r="Z12" s="254"/>
      <c r="AA12" s="254"/>
    </row>
    <row r="13" spans="1:27" ht="67.900000000000006" customHeight="1" x14ac:dyDescent="0.25">
      <c r="A13" s="99"/>
      <c r="B13" s="244"/>
      <c r="C13" s="247"/>
      <c r="D13" s="247"/>
      <c r="E13" s="247"/>
      <c r="F13" s="247"/>
      <c r="G13" s="245"/>
      <c r="H13" s="251"/>
      <c r="I13" s="251"/>
      <c r="J13" s="251"/>
      <c r="K13" s="251"/>
      <c r="L13" s="251"/>
      <c r="M13" s="252"/>
      <c r="N13" s="209">
        <v>2015</v>
      </c>
      <c r="O13" s="210"/>
      <c r="P13" s="255">
        <v>2016</v>
      </c>
      <c r="Q13" s="255"/>
      <c r="R13" s="209">
        <v>2017</v>
      </c>
      <c r="S13" s="210"/>
      <c r="T13" s="209">
        <v>2018</v>
      </c>
      <c r="U13" s="210"/>
      <c r="V13" s="209">
        <v>2019</v>
      </c>
      <c r="W13" s="210"/>
      <c r="X13" s="209">
        <v>2020</v>
      </c>
      <c r="Y13" s="210"/>
      <c r="Z13" s="260" t="s">
        <v>19</v>
      </c>
      <c r="AA13" s="261"/>
    </row>
    <row r="14" spans="1:27" ht="42" customHeight="1" x14ac:dyDescent="0.25">
      <c r="A14" s="99"/>
      <c r="B14" s="244"/>
      <c r="C14" s="247"/>
      <c r="D14" s="247"/>
      <c r="E14" s="247"/>
      <c r="F14" s="247"/>
      <c r="G14" s="276" t="s">
        <v>12</v>
      </c>
      <c r="H14" s="278" t="s">
        <v>13</v>
      </c>
      <c r="I14" s="276" t="s">
        <v>14</v>
      </c>
      <c r="J14" s="222" t="s">
        <v>353</v>
      </c>
      <c r="K14" s="222" t="s">
        <v>16</v>
      </c>
      <c r="L14" s="222" t="s">
        <v>351</v>
      </c>
      <c r="M14" s="222" t="s">
        <v>17</v>
      </c>
      <c r="N14" s="211"/>
      <c r="O14" s="212"/>
      <c r="P14" s="256"/>
      <c r="Q14" s="256"/>
      <c r="R14" s="211"/>
      <c r="S14" s="212"/>
      <c r="T14" s="211"/>
      <c r="U14" s="212"/>
      <c r="V14" s="211"/>
      <c r="W14" s="212"/>
      <c r="X14" s="211"/>
      <c r="Y14" s="212"/>
      <c r="Z14" s="262"/>
      <c r="AA14" s="263"/>
    </row>
    <row r="15" spans="1:27" ht="78" customHeight="1" x14ac:dyDescent="0.25">
      <c r="A15" s="99"/>
      <c r="B15" s="245"/>
      <c r="C15" s="248"/>
      <c r="D15" s="248"/>
      <c r="E15" s="248"/>
      <c r="F15" s="248"/>
      <c r="G15" s="277"/>
      <c r="H15" s="279"/>
      <c r="I15" s="277"/>
      <c r="J15" s="223"/>
      <c r="K15" s="223"/>
      <c r="L15" s="223"/>
      <c r="M15" s="223"/>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45" customHeight="1" x14ac:dyDescent="0.25">
      <c r="B16" s="267"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68"/>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68"/>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68"/>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68"/>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68"/>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68"/>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68"/>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68"/>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68"/>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68"/>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68"/>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68"/>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68"/>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68"/>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68"/>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68"/>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68"/>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68"/>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68"/>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68"/>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68"/>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68"/>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68"/>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68"/>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68"/>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68"/>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68"/>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68"/>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68"/>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69"/>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7"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68"/>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68"/>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68"/>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68"/>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68"/>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68"/>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68"/>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69"/>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64" t="s">
        <v>309</v>
      </c>
      <c r="C58" s="265"/>
      <c r="D58" s="265"/>
      <c r="E58" s="265"/>
      <c r="F58" s="265"/>
      <c r="G58" s="265"/>
      <c r="H58" s="265"/>
      <c r="I58" s="265"/>
      <c r="J58" s="265"/>
      <c r="K58" s="265"/>
      <c r="L58" s="265"/>
      <c r="M58" s="26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0" t="s">
        <v>400</v>
      </c>
      <c r="C60" s="16"/>
      <c r="D60" s="224"/>
      <c r="E60" s="225"/>
      <c r="F60" s="225"/>
      <c r="G60" s="225"/>
      <c r="H60" s="225"/>
      <c r="I60" s="225"/>
      <c r="J60" s="225"/>
      <c r="K60" s="225"/>
      <c r="L60" s="225"/>
      <c r="M60" s="226"/>
      <c r="N60" s="56"/>
      <c r="O60" s="64"/>
      <c r="P60" s="56"/>
      <c r="Q60" s="56"/>
      <c r="R60" s="56"/>
      <c r="S60" s="56"/>
      <c r="T60" s="56"/>
      <c r="U60" s="56"/>
      <c r="V60" s="56"/>
      <c r="W60" s="56"/>
      <c r="X60" s="56"/>
      <c r="Y60" s="56"/>
      <c r="Z60" s="68"/>
      <c r="AA60" s="66"/>
    </row>
    <row r="61" spans="2:27" x14ac:dyDescent="0.25">
      <c r="B61" s="271"/>
      <c r="C61" s="16"/>
      <c r="D61" s="227"/>
      <c r="E61" s="228"/>
      <c r="F61" s="228"/>
      <c r="G61" s="228"/>
      <c r="H61" s="228"/>
      <c r="I61" s="228"/>
      <c r="J61" s="228"/>
      <c r="K61" s="228"/>
      <c r="L61" s="228"/>
      <c r="M61" s="229"/>
      <c r="N61" s="56"/>
      <c r="O61" s="64"/>
      <c r="P61" s="56"/>
      <c r="Q61" s="56"/>
      <c r="R61" s="56"/>
      <c r="S61" s="56"/>
      <c r="T61" s="56"/>
      <c r="U61" s="56"/>
      <c r="V61" s="56"/>
      <c r="W61" s="56"/>
      <c r="X61" s="56"/>
      <c r="Y61" s="56"/>
      <c r="Z61" s="68"/>
      <c r="AA61" s="66"/>
    </row>
    <row r="62" spans="2:27" x14ac:dyDescent="0.25">
      <c r="B62" s="271"/>
      <c r="C62" s="16"/>
      <c r="D62" s="227"/>
      <c r="E62" s="228"/>
      <c r="F62" s="228"/>
      <c r="G62" s="228"/>
      <c r="H62" s="228"/>
      <c r="I62" s="228"/>
      <c r="J62" s="228"/>
      <c r="K62" s="228"/>
      <c r="L62" s="228"/>
      <c r="M62" s="229"/>
      <c r="N62" s="56"/>
      <c r="O62" s="64"/>
      <c r="P62" s="56"/>
      <c r="Q62" s="56"/>
      <c r="R62" s="56"/>
      <c r="S62" s="56"/>
      <c r="T62" s="56"/>
      <c r="U62" s="56"/>
      <c r="V62" s="56"/>
      <c r="W62" s="56"/>
      <c r="X62" s="56"/>
      <c r="Y62" s="56"/>
      <c r="Z62" s="68"/>
      <c r="AA62" s="66"/>
    </row>
    <row r="63" spans="2:27" x14ac:dyDescent="0.25">
      <c r="B63" s="271"/>
      <c r="C63" s="16"/>
      <c r="D63" s="227"/>
      <c r="E63" s="228"/>
      <c r="F63" s="228"/>
      <c r="G63" s="228"/>
      <c r="H63" s="228"/>
      <c r="I63" s="228"/>
      <c r="J63" s="228"/>
      <c r="K63" s="228"/>
      <c r="L63" s="228"/>
      <c r="M63" s="229"/>
      <c r="N63" s="56"/>
      <c r="O63" s="64"/>
      <c r="P63" s="56"/>
      <c r="Q63" s="56"/>
      <c r="R63" s="56"/>
      <c r="S63" s="56"/>
      <c r="T63" s="56"/>
      <c r="U63" s="56"/>
      <c r="V63" s="56"/>
      <c r="W63" s="56"/>
      <c r="X63" s="56"/>
      <c r="Y63" s="56"/>
      <c r="Z63" s="68"/>
      <c r="AA63" s="66"/>
    </row>
    <row r="64" spans="2:27" x14ac:dyDescent="0.25">
      <c r="B64" s="271"/>
      <c r="C64" s="16"/>
      <c r="D64" s="227"/>
      <c r="E64" s="228"/>
      <c r="F64" s="228"/>
      <c r="G64" s="228"/>
      <c r="H64" s="228"/>
      <c r="I64" s="228"/>
      <c r="J64" s="228"/>
      <c r="K64" s="228"/>
      <c r="L64" s="228"/>
      <c r="M64" s="229"/>
      <c r="N64" s="56"/>
      <c r="O64" s="64"/>
      <c r="P64" s="56"/>
      <c r="Q64" s="56"/>
      <c r="R64" s="56"/>
      <c r="S64" s="56"/>
      <c r="T64" s="56"/>
      <c r="U64" s="56"/>
      <c r="V64" s="56"/>
      <c r="W64" s="56"/>
      <c r="X64" s="56"/>
      <c r="Y64" s="56"/>
      <c r="Z64" s="68"/>
      <c r="AA64" s="66"/>
    </row>
    <row r="65" spans="2:27" x14ac:dyDescent="0.25">
      <c r="B65" s="271"/>
      <c r="C65" s="16"/>
      <c r="D65" s="227"/>
      <c r="E65" s="228"/>
      <c r="F65" s="228"/>
      <c r="G65" s="228"/>
      <c r="H65" s="228"/>
      <c r="I65" s="228"/>
      <c r="J65" s="228"/>
      <c r="K65" s="228"/>
      <c r="L65" s="228"/>
      <c r="M65" s="229"/>
      <c r="N65" s="56"/>
      <c r="O65" s="64"/>
      <c r="P65" s="56"/>
      <c r="Q65" s="56"/>
      <c r="R65" s="56"/>
      <c r="S65" s="56"/>
      <c r="T65" s="56"/>
      <c r="U65" s="56"/>
      <c r="V65" s="56"/>
      <c r="W65" s="56"/>
      <c r="X65" s="56"/>
      <c r="Y65" s="56"/>
      <c r="Z65" s="68"/>
      <c r="AA65" s="66"/>
    </row>
    <row r="66" spans="2:27" x14ac:dyDescent="0.25">
      <c r="B66" s="271"/>
      <c r="C66" s="16"/>
      <c r="D66" s="227"/>
      <c r="E66" s="228"/>
      <c r="F66" s="228"/>
      <c r="G66" s="228"/>
      <c r="H66" s="228"/>
      <c r="I66" s="228"/>
      <c r="J66" s="228"/>
      <c r="K66" s="228"/>
      <c r="L66" s="228"/>
      <c r="M66" s="229"/>
      <c r="N66" s="56"/>
      <c r="O66" s="64"/>
      <c r="P66" s="56"/>
      <c r="Q66" s="56"/>
      <c r="R66" s="56"/>
      <c r="S66" s="56"/>
      <c r="T66" s="56"/>
      <c r="U66" s="56"/>
      <c r="V66" s="56"/>
      <c r="W66" s="56"/>
      <c r="X66" s="56"/>
      <c r="Y66" s="56"/>
      <c r="Z66" s="68"/>
      <c r="AA66" s="66"/>
    </row>
    <row r="67" spans="2:27" x14ac:dyDescent="0.25">
      <c r="B67" s="271"/>
      <c r="C67" s="16"/>
      <c r="D67" s="227"/>
      <c r="E67" s="228"/>
      <c r="F67" s="228"/>
      <c r="G67" s="228"/>
      <c r="H67" s="228"/>
      <c r="I67" s="228"/>
      <c r="J67" s="228"/>
      <c r="K67" s="228"/>
      <c r="L67" s="228"/>
      <c r="M67" s="229"/>
      <c r="N67" s="56"/>
      <c r="O67" s="64"/>
      <c r="P67" s="56"/>
      <c r="Q67" s="56"/>
      <c r="R67" s="56"/>
      <c r="S67" s="56"/>
      <c r="T67" s="56"/>
      <c r="U67" s="56"/>
      <c r="V67" s="56"/>
      <c r="W67" s="56"/>
      <c r="X67" s="56"/>
      <c r="Y67" s="56"/>
      <c r="Z67" s="68"/>
      <c r="AA67" s="66"/>
    </row>
    <row r="68" spans="2:27" x14ac:dyDescent="0.25">
      <c r="B68" s="271"/>
      <c r="C68" s="16"/>
      <c r="D68" s="227"/>
      <c r="E68" s="228"/>
      <c r="F68" s="228"/>
      <c r="G68" s="228"/>
      <c r="H68" s="228"/>
      <c r="I68" s="228"/>
      <c r="J68" s="228"/>
      <c r="K68" s="228"/>
      <c r="L68" s="228"/>
      <c r="M68" s="229"/>
      <c r="N68" s="56"/>
      <c r="O68" s="64"/>
      <c r="P68" s="56"/>
      <c r="Q68" s="56"/>
      <c r="R68" s="56"/>
      <c r="S68" s="56"/>
      <c r="T68" s="56"/>
      <c r="U68" s="56"/>
      <c r="V68" s="56"/>
      <c r="W68" s="56"/>
      <c r="X68" s="56"/>
      <c r="Y68" s="56"/>
      <c r="Z68" s="68"/>
      <c r="AA68" s="66"/>
    </row>
    <row r="69" spans="2:27" x14ac:dyDescent="0.25">
      <c r="B69" s="271"/>
      <c r="C69" s="16"/>
      <c r="D69" s="227"/>
      <c r="E69" s="228"/>
      <c r="F69" s="228"/>
      <c r="G69" s="228"/>
      <c r="H69" s="228"/>
      <c r="I69" s="228"/>
      <c r="J69" s="228"/>
      <c r="K69" s="228"/>
      <c r="L69" s="228"/>
      <c r="M69" s="229"/>
      <c r="N69" s="56"/>
      <c r="O69" s="64"/>
      <c r="P69" s="56"/>
      <c r="Q69" s="56"/>
      <c r="R69" s="56"/>
      <c r="S69" s="56"/>
      <c r="T69" s="56"/>
      <c r="U69" s="56"/>
      <c r="V69" s="56"/>
      <c r="W69" s="56"/>
      <c r="X69" s="56"/>
      <c r="Y69" s="56"/>
      <c r="Z69" s="68"/>
      <c r="AA69" s="66"/>
    </row>
    <row r="70" spans="2:27" x14ac:dyDescent="0.25">
      <c r="B70" s="271"/>
      <c r="C70" s="16"/>
      <c r="D70" s="227"/>
      <c r="E70" s="228"/>
      <c r="F70" s="228"/>
      <c r="G70" s="228"/>
      <c r="H70" s="228"/>
      <c r="I70" s="228"/>
      <c r="J70" s="228"/>
      <c r="K70" s="228"/>
      <c r="L70" s="228"/>
      <c r="M70" s="229"/>
      <c r="N70" s="56"/>
      <c r="O70" s="64"/>
      <c r="P70" s="56"/>
      <c r="Q70" s="56"/>
      <c r="R70" s="56"/>
      <c r="S70" s="56"/>
      <c r="T70" s="56"/>
      <c r="U70" s="56"/>
      <c r="V70" s="56"/>
      <c r="W70" s="56"/>
      <c r="X70" s="56"/>
      <c r="Y70" s="56"/>
      <c r="Z70" s="68"/>
      <c r="AA70" s="66"/>
    </row>
    <row r="71" spans="2:27" x14ac:dyDescent="0.25">
      <c r="B71" s="271"/>
      <c r="C71" s="16"/>
      <c r="D71" s="227"/>
      <c r="E71" s="228"/>
      <c r="F71" s="228"/>
      <c r="G71" s="228"/>
      <c r="H71" s="228"/>
      <c r="I71" s="228"/>
      <c r="J71" s="228"/>
      <c r="K71" s="228"/>
      <c r="L71" s="228"/>
      <c r="M71" s="229"/>
      <c r="N71" s="56"/>
      <c r="O71" s="64"/>
      <c r="P71" s="56"/>
      <c r="Q71" s="56"/>
      <c r="R71" s="56"/>
      <c r="S71" s="56"/>
      <c r="T71" s="56"/>
      <c r="U71" s="56"/>
      <c r="V71" s="56"/>
      <c r="W71" s="56"/>
      <c r="X71" s="56"/>
      <c r="Y71" s="56"/>
      <c r="Z71" s="68"/>
      <c r="AA71" s="66"/>
    </row>
    <row r="72" spans="2:27" x14ac:dyDescent="0.25">
      <c r="B72" s="271"/>
      <c r="C72" s="16"/>
      <c r="D72" s="227"/>
      <c r="E72" s="228"/>
      <c r="F72" s="228"/>
      <c r="G72" s="228"/>
      <c r="H72" s="228"/>
      <c r="I72" s="228"/>
      <c r="J72" s="228"/>
      <c r="K72" s="228"/>
      <c r="L72" s="228"/>
      <c r="M72" s="229"/>
      <c r="N72" s="56"/>
      <c r="O72" s="64"/>
      <c r="P72" s="56"/>
      <c r="Q72" s="56"/>
      <c r="R72" s="56"/>
      <c r="S72" s="56"/>
      <c r="T72" s="56"/>
      <c r="U72" s="56"/>
      <c r="V72" s="56"/>
      <c r="W72" s="56"/>
      <c r="X72" s="56"/>
      <c r="Y72" s="56"/>
      <c r="Z72" s="68"/>
      <c r="AA72" s="66"/>
    </row>
    <row r="73" spans="2:27" x14ac:dyDescent="0.25">
      <c r="B73" s="271"/>
      <c r="C73" s="16"/>
      <c r="D73" s="227"/>
      <c r="E73" s="228"/>
      <c r="F73" s="228"/>
      <c r="G73" s="228"/>
      <c r="H73" s="228"/>
      <c r="I73" s="228"/>
      <c r="J73" s="228"/>
      <c r="K73" s="228"/>
      <c r="L73" s="228"/>
      <c r="M73" s="229"/>
      <c r="N73" s="56"/>
      <c r="O73" s="64"/>
      <c r="P73" s="56"/>
      <c r="Q73" s="56"/>
      <c r="R73" s="56"/>
      <c r="S73" s="56"/>
      <c r="T73" s="56"/>
      <c r="U73" s="56"/>
      <c r="V73" s="56"/>
      <c r="W73" s="56"/>
      <c r="X73" s="56"/>
      <c r="Y73" s="56"/>
      <c r="Z73" s="68"/>
      <c r="AA73" s="66"/>
    </row>
    <row r="74" spans="2:27" x14ac:dyDescent="0.25">
      <c r="B74" s="271"/>
      <c r="C74" s="16"/>
      <c r="D74" s="227"/>
      <c r="E74" s="228"/>
      <c r="F74" s="228"/>
      <c r="G74" s="228"/>
      <c r="H74" s="228"/>
      <c r="I74" s="228"/>
      <c r="J74" s="228"/>
      <c r="K74" s="228"/>
      <c r="L74" s="228"/>
      <c r="M74" s="229"/>
      <c r="N74" s="56"/>
      <c r="O74" s="64"/>
      <c r="P74" s="56"/>
      <c r="Q74" s="56"/>
      <c r="R74" s="56"/>
      <c r="S74" s="56"/>
      <c r="T74" s="56"/>
      <c r="U74" s="56"/>
      <c r="V74" s="56"/>
      <c r="W74" s="56"/>
      <c r="X74" s="56"/>
      <c r="Y74" s="56"/>
      <c r="Z74" s="68"/>
      <c r="AA74" s="66"/>
    </row>
    <row r="75" spans="2:27" x14ac:dyDescent="0.25">
      <c r="B75" s="272"/>
      <c r="C75" s="16"/>
      <c r="D75" s="230"/>
      <c r="E75" s="231"/>
      <c r="F75" s="231"/>
      <c r="G75" s="231"/>
      <c r="H75" s="231"/>
      <c r="I75" s="231"/>
      <c r="J75" s="231"/>
      <c r="K75" s="231"/>
      <c r="L75" s="231"/>
      <c r="M75" s="232"/>
      <c r="N75" s="56"/>
      <c r="O75" s="64"/>
      <c r="P75" s="56"/>
      <c r="Q75" s="56"/>
      <c r="R75" s="56"/>
      <c r="S75" s="56"/>
      <c r="T75" s="56"/>
      <c r="U75" s="56"/>
      <c r="V75" s="56"/>
      <c r="W75" s="56"/>
      <c r="X75" s="56"/>
      <c r="Y75" s="56"/>
      <c r="Z75" s="68"/>
      <c r="AA75" s="66"/>
    </row>
    <row r="76" spans="2:27" ht="22.9" customHeight="1" x14ac:dyDescent="0.25">
      <c r="B76" s="273" t="s">
        <v>401</v>
      </c>
      <c r="C76" s="274"/>
      <c r="D76" s="274"/>
      <c r="E76" s="274"/>
      <c r="F76" s="274"/>
      <c r="G76" s="274"/>
      <c r="H76" s="274"/>
      <c r="I76" s="274"/>
      <c r="J76" s="274"/>
      <c r="K76" s="274"/>
      <c r="L76" s="274"/>
      <c r="M76" s="275"/>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25">
      <c r="B78" s="273" t="s">
        <v>336</v>
      </c>
      <c r="C78" s="274"/>
      <c r="D78" s="274"/>
      <c r="E78" s="274"/>
      <c r="F78" s="274"/>
      <c r="G78" s="274"/>
      <c r="H78" s="274"/>
      <c r="I78" s="274"/>
      <c r="J78" s="274"/>
      <c r="K78" s="274"/>
      <c r="L78" s="274"/>
      <c r="M78" s="275"/>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7" t="s">
        <v>310</v>
      </c>
      <c r="C80" s="258"/>
      <c r="D80" s="258"/>
      <c r="E80" s="258"/>
      <c r="F80" s="258"/>
      <c r="G80" s="258"/>
      <c r="H80" s="258"/>
      <c r="I80" s="258"/>
      <c r="J80" s="258"/>
      <c r="K80" s="258"/>
      <c r="L80" s="258"/>
      <c r="M80" s="25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57" t="s">
        <v>354</v>
      </c>
      <c r="C82" s="258"/>
      <c r="D82" s="258"/>
      <c r="E82" s="258"/>
      <c r="F82" s="258"/>
      <c r="G82" s="258"/>
      <c r="H82" s="258"/>
      <c r="I82" s="258"/>
      <c r="J82" s="258"/>
      <c r="K82" s="258"/>
      <c r="L82" s="258"/>
      <c r="M82" s="259"/>
      <c r="O82" s="69" t="str">
        <f>IF('C. CDM Plan Summary'!$N5=0,"",IF((O80-O78)/'C. CDM Plan Summary'!$N5&gt;0.083,"True","False"))</f>
        <v/>
      </c>
      <c r="Q82" s="69" t="str">
        <f>IF('C. CDM Plan Summary'!$N5=0,"",IF((Q80-Q78)/'C. CDM Plan Summary'!$N5&gt;0.083,"True","False"))</f>
        <v/>
      </c>
      <c r="S82" s="69" t="str">
        <f>IF('C. CDM Plan Summary'!$N5=0,"",IF((S80-S78)/'C. CDM Plan Summary'!$N5&gt;0.083,"True","False"))</f>
        <v/>
      </c>
      <c r="U82" s="69" t="str">
        <f>IF('C. CDM Plan Summary'!$N5=0,"",IF((U80-U78)/'C. CDM Plan Summary'!$N5&gt;0.083,"True","False"))</f>
        <v/>
      </c>
      <c r="W82" s="69" t="str">
        <f>IF('C. CDM Plan Summary'!$N5=0,"",IF((W80-W78)/'C. CDM Plan Summary'!$N5&gt;0.083,"True","False"))</f>
        <v/>
      </c>
      <c r="Y82" s="69" t="str">
        <f>IF('C. CDM Plan Summary'!$N5=0,"",IF((Y80-Y78)/'C. CDM Plan Summary'!$N5&gt;0.083,"True","False"))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2" t="s">
        <v>427</v>
      </c>
      <c r="D106" s="123"/>
    </row>
    <row r="107" spans="2:7" x14ac:dyDescent="0.25">
      <c r="B107" s="122" t="s">
        <v>269</v>
      </c>
      <c r="D107" s="123"/>
    </row>
    <row r="108" spans="2:7" x14ac:dyDescent="0.25">
      <c r="B108" s="122" t="s">
        <v>263</v>
      </c>
      <c r="D108" s="123"/>
    </row>
    <row r="109" spans="2:7" x14ac:dyDescent="0.25">
      <c r="B109" s="122" t="s">
        <v>262</v>
      </c>
      <c r="D109" s="123"/>
    </row>
    <row r="110" spans="2:7" x14ac:dyDescent="0.25">
      <c r="B110" s="122" t="s">
        <v>424</v>
      </c>
      <c r="D110" s="123"/>
    </row>
    <row r="111" spans="2:7" x14ac:dyDescent="0.25">
      <c r="B111" s="122" t="s">
        <v>438</v>
      </c>
      <c r="D111" s="123"/>
    </row>
    <row r="112" spans="2:7" x14ac:dyDescent="0.25">
      <c r="B112" s="122" t="s">
        <v>271</v>
      </c>
      <c r="D112" s="123"/>
    </row>
    <row r="113" spans="2:4" x14ac:dyDescent="0.25">
      <c r="B113" s="122" t="s">
        <v>420</v>
      </c>
      <c r="D113" s="123"/>
    </row>
    <row r="114" spans="2:4" x14ac:dyDescent="0.25">
      <c r="B114" s="122" t="s">
        <v>423</v>
      </c>
      <c r="D114" s="123"/>
    </row>
    <row r="115" spans="2:4" x14ac:dyDescent="0.25">
      <c r="B115" s="122" t="s">
        <v>416</v>
      </c>
      <c r="D115" s="123"/>
    </row>
    <row r="116" spans="2:4" x14ac:dyDescent="0.25">
      <c r="B116" s="122" t="s">
        <v>437</v>
      </c>
      <c r="D116" s="123"/>
    </row>
    <row r="117" spans="2:4" x14ac:dyDescent="0.25">
      <c r="B117" s="122" t="s">
        <v>112</v>
      </c>
      <c r="D117" s="123"/>
    </row>
    <row r="118" spans="2:4" x14ac:dyDescent="0.25">
      <c r="B118" s="122" t="s">
        <v>439</v>
      </c>
      <c r="D118" s="123"/>
    </row>
    <row r="119" spans="2:4" x14ac:dyDescent="0.25">
      <c r="B119" s="122" t="s">
        <v>428</v>
      </c>
      <c r="D119" s="123"/>
    </row>
    <row r="120" spans="2:4" x14ac:dyDescent="0.25">
      <c r="B120" s="122" t="s">
        <v>422</v>
      </c>
      <c r="D120" s="123"/>
    </row>
    <row r="121" spans="2:4" x14ac:dyDescent="0.25">
      <c r="B121" s="122" t="s">
        <v>425</v>
      </c>
      <c r="D121" s="123"/>
    </row>
    <row r="122" spans="2:4" x14ac:dyDescent="0.25">
      <c r="B122" s="122" t="s">
        <v>421</v>
      </c>
      <c r="D122" s="123"/>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4"/>
    </row>
    <row r="128" spans="2:4" x14ac:dyDescent="0.25">
      <c r="B128" s="9" t="s">
        <v>418</v>
      </c>
      <c r="D128" s="123"/>
    </row>
    <row r="129" spans="2:4" x14ac:dyDescent="0.25">
      <c r="B129" s="9" t="s">
        <v>450</v>
      </c>
      <c r="D129" s="123"/>
    </row>
    <row r="130" spans="2:4" x14ac:dyDescent="0.25">
      <c r="B130" s="9" t="s">
        <v>266</v>
      </c>
      <c r="D130" s="123"/>
    </row>
    <row r="131" spans="2:4" x14ac:dyDescent="0.25">
      <c r="B131" s="9" t="s">
        <v>295</v>
      </c>
      <c r="D131" s="123"/>
    </row>
    <row r="132" spans="2:4" x14ac:dyDescent="0.25">
      <c r="B132" s="9" t="s">
        <v>428</v>
      </c>
      <c r="D132" s="123"/>
    </row>
    <row r="133" spans="2:4" x14ac:dyDescent="0.25">
      <c r="B133" s="9" t="s">
        <v>419</v>
      </c>
      <c r="D133" s="123"/>
    </row>
    <row r="134" spans="2:4" x14ac:dyDescent="0.25">
      <c r="B134" s="9" t="s">
        <v>448</v>
      </c>
      <c r="D134" s="7"/>
    </row>
    <row r="135" spans="2:4" x14ac:dyDescent="0.25">
      <c r="B135" s="9" t="s">
        <v>449</v>
      </c>
      <c r="D135" s="123"/>
    </row>
    <row r="136" spans="2:4" x14ac:dyDescent="0.25">
      <c r="B136" s="9" t="s">
        <v>429</v>
      </c>
      <c r="D136" s="123"/>
    </row>
    <row r="137" spans="2:4" x14ac:dyDescent="0.25">
      <c r="B137" s="9" t="s">
        <v>264</v>
      </c>
      <c r="D137" s="123"/>
    </row>
    <row r="138" spans="2:4" x14ac:dyDescent="0.25">
      <c r="B138" s="3" t="s">
        <v>522</v>
      </c>
      <c r="D138" s="123"/>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11" priority="11" operator="containsText" text="TRUE">
      <formula>NOT(ISERROR(SEARCH("TRUE",O82)))</formula>
    </cfRule>
    <cfRule type="containsText" dxfId="10" priority="12" operator="containsText" text="FALSE">
      <formula>NOT(ISERROR(SEARCH("FALSE",O82)))</formula>
    </cfRule>
  </conditionalFormatting>
  <conditionalFormatting sqref="Q82">
    <cfRule type="containsText" dxfId="9" priority="9" operator="containsText" text="TRUE">
      <formula>NOT(ISERROR(SEARCH("TRUE",Q82)))</formula>
    </cfRule>
    <cfRule type="containsText" dxfId="8" priority="10" operator="containsText" text="FALSE">
      <formula>NOT(ISERROR(SEARCH("FALSE",Q82)))</formula>
    </cfRule>
  </conditionalFormatting>
  <conditionalFormatting sqref="S82">
    <cfRule type="containsText" dxfId="7" priority="7" operator="containsText" text="TRUE">
      <formula>NOT(ISERROR(SEARCH("TRUE",S82)))</formula>
    </cfRule>
    <cfRule type="containsText" dxfId="6" priority="8" operator="containsText" text="FALSE">
      <formula>NOT(ISERROR(SEARCH("FALSE",S82)))</formula>
    </cfRule>
  </conditionalFormatting>
  <conditionalFormatting sqref="U82">
    <cfRule type="containsText" dxfId="5" priority="5" operator="containsText" text="TRUE">
      <formula>NOT(ISERROR(SEARCH("TRUE",U82)))</formula>
    </cfRule>
    <cfRule type="containsText" dxfId="4" priority="6" operator="containsText" text="FALSE">
      <formula>NOT(ISERROR(SEARCH("FALSE",U82)))</formula>
    </cfRule>
  </conditionalFormatting>
  <conditionalFormatting sqref="W82">
    <cfRule type="containsText" dxfId="3" priority="3" operator="containsText" text="TRUE">
      <formula>NOT(ISERROR(SEARCH("TRUE",W82)))</formula>
    </cfRule>
    <cfRule type="containsText" dxfId="2" priority="4" operator="containsText" text="FALSE">
      <formula>NOT(ISERROR(SEARCH("FALSE",W82)))</formula>
    </cfRule>
  </conditionalFormatting>
  <conditionalFormatting sqref="Y82">
    <cfRule type="containsText" dxfId="1" priority="1" operator="containsText" text="TRUE">
      <formula>NOT(ISERROR(SEARCH("TRUE",Y82)))</formula>
    </cfRule>
    <cfRule type="containsText" dxfId="0"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topLeftCell="A7" zoomScale="80" zoomScaleNormal="80" zoomScaleSheetLayoutView="80" workbookViewId="0"/>
  </sheetViews>
  <sheetFormatPr defaultRowHeight="15" outlineLevelRow="1" x14ac:dyDescent="0.25"/>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x14ac:dyDescent="0.25">
      <c r="A1" s="78" t="s">
        <v>392</v>
      </c>
      <c r="B1" s="305" t="s">
        <v>350</v>
      </c>
      <c r="C1" s="305"/>
      <c r="D1" s="305"/>
      <c r="E1" s="305"/>
      <c r="F1" s="305"/>
      <c r="G1" s="305"/>
      <c r="H1" s="305"/>
      <c r="I1" s="305"/>
      <c r="J1" s="305"/>
      <c r="K1" s="305"/>
      <c r="L1" s="305"/>
    </row>
    <row r="2" spans="1:30" ht="25.9" customHeight="1" x14ac:dyDescent="0.25">
      <c r="A2" s="78"/>
      <c r="B2" s="214" t="s">
        <v>407</v>
      </c>
      <c r="C2" s="215"/>
      <c r="D2" s="215"/>
      <c r="E2" s="215"/>
      <c r="F2" s="215"/>
      <c r="G2" s="215"/>
      <c r="H2" s="215"/>
      <c r="I2" s="215"/>
      <c r="J2" s="215"/>
      <c r="K2" s="215"/>
      <c r="L2" s="215"/>
      <c r="M2" s="215"/>
      <c r="N2" s="215"/>
      <c r="O2" s="216"/>
    </row>
    <row r="3" spans="1:30" ht="49.9" customHeight="1" x14ac:dyDescent="0.25">
      <c r="B3" s="217" t="s">
        <v>498</v>
      </c>
      <c r="C3" s="218"/>
      <c r="D3" s="218"/>
      <c r="E3" s="218"/>
      <c r="F3" s="218"/>
      <c r="G3" s="218"/>
      <c r="H3" s="218"/>
      <c r="I3" s="218"/>
      <c r="J3" s="218"/>
      <c r="K3" s="218"/>
      <c r="L3" s="218"/>
      <c r="M3" s="218"/>
      <c r="N3" s="218"/>
      <c r="O3" s="219"/>
    </row>
    <row r="4" spans="1:30" s="7" customFormat="1" ht="27" customHeight="1" x14ac:dyDescent="0.25">
      <c r="B4" s="31"/>
      <c r="C4" s="31"/>
      <c r="D4" s="31"/>
      <c r="E4" s="31"/>
      <c r="F4" s="31"/>
      <c r="G4" s="31"/>
      <c r="H4" s="31"/>
      <c r="I4" s="31"/>
      <c r="J4" s="31"/>
      <c r="K4" s="31"/>
      <c r="L4" s="31"/>
      <c r="M4" s="31"/>
      <c r="N4" s="31"/>
      <c r="O4" s="31"/>
    </row>
    <row r="5" spans="1:30" ht="23.45" customHeight="1" x14ac:dyDescent="0.25">
      <c r="B5" s="299" t="s">
        <v>342</v>
      </c>
      <c r="C5" s="300"/>
      <c r="D5" s="300"/>
      <c r="E5" s="300"/>
      <c r="F5" s="300"/>
      <c r="G5" s="300"/>
      <c r="H5" s="300"/>
      <c r="I5" s="300"/>
      <c r="J5" s="300"/>
      <c r="K5" s="300"/>
      <c r="L5" s="300"/>
      <c r="M5" s="300"/>
      <c r="N5" s="300"/>
      <c r="O5" s="301"/>
      <c r="Q5" s="214" t="s">
        <v>345</v>
      </c>
      <c r="R5" s="215"/>
      <c r="S5" s="215"/>
      <c r="T5" s="215"/>
      <c r="U5" s="215"/>
      <c r="V5" s="215"/>
      <c r="W5" s="215"/>
      <c r="X5" s="215"/>
      <c r="Y5" s="215"/>
      <c r="Z5" s="215"/>
      <c r="AA5" s="215"/>
      <c r="AB5" s="215"/>
      <c r="AC5" s="215"/>
      <c r="AD5" s="216"/>
    </row>
    <row r="6" spans="1:30" ht="14.45" customHeight="1" x14ac:dyDescent="0.25">
      <c r="B6" s="12" t="s">
        <v>5</v>
      </c>
      <c r="C6" s="280" t="s">
        <v>313</v>
      </c>
      <c r="D6" s="281"/>
      <c r="E6" s="281"/>
      <c r="F6" s="282"/>
      <c r="G6" s="286"/>
      <c r="H6" s="287"/>
      <c r="I6" s="288"/>
      <c r="J6" s="293" t="s">
        <v>408</v>
      </c>
      <c r="K6" s="294"/>
      <c r="L6" s="294"/>
      <c r="M6" s="294"/>
      <c r="N6" s="294"/>
      <c r="O6" s="295"/>
      <c r="Q6" s="112" t="s">
        <v>5</v>
      </c>
      <c r="R6" s="280" t="s">
        <v>313</v>
      </c>
      <c r="S6" s="281"/>
      <c r="T6" s="281"/>
      <c r="U6" s="282"/>
      <c r="V6" s="286"/>
      <c r="W6" s="287"/>
      <c r="X6" s="288"/>
      <c r="Y6" s="302" t="s">
        <v>408</v>
      </c>
      <c r="Z6" s="303"/>
      <c r="AA6" s="303"/>
      <c r="AB6" s="303"/>
      <c r="AC6" s="303"/>
      <c r="AD6" s="304"/>
    </row>
    <row r="7" spans="1:30" ht="14.45" customHeight="1" x14ac:dyDescent="0.25">
      <c r="B7" s="12" t="s">
        <v>6</v>
      </c>
      <c r="C7" s="280" t="s">
        <v>21</v>
      </c>
      <c r="D7" s="281"/>
      <c r="E7" s="281"/>
      <c r="F7" s="282"/>
      <c r="G7" s="286"/>
      <c r="H7" s="287"/>
      <c r="I7" s="288"/>
      <c r="J7" s="293"/>
      <c r="K7" s="294"/>
      <c r="L7" s="294"/>
      <c r="M7" s="294"/>
      <c r="N7" s="294"/>
      <c r="O7" s="295"/>
      <c r="Q7" s="112" t="s">
        <v>6</v>
      </c>
      <c r="R7" s="280" t="s">
        <v>21</v>
      </c>
      <c r="S7" s="281"/>
      <c r="T7" s="281"/>
      <c r="U7" s="282"/>
      <c r="V7" s="286"/>
      <c r="W7" s="287"/>
      <c r="X7" s="288"/>
      <c r="Y7" s="293"/>
      <c r="Z7" s="294"/>
      <c r="AA7" s="294"/>
      <c r="AB7" s="294"/>
      <c r="AC7" s="294"/>
      <c r="AD7" s="295"/>
    </row>
    <row r="8" spans="1:30" ht="29.45" customHeight="1" x14ac:dyDescent="0.25">
      <c r="B8" s="12" t="s">
        <v>6</v>
      </c>
      <c r="C8" s="280" t="s">
        <v>454</v>
      </c>
      <c r="D8" s="281"/>
      <c r="E8" s="281"/>
      <c r="F8" s="282"/>
      <c r="G8" s="296"/>
      <c r="H8" s="297"/>
      <c r="I8" s="298"/>
      <c r="J8" s="293"/>
      <c r="K8" s="294"/>
      <c r="L8" s="294"/>
      <c r="M8" s="294"/>
      <c r="N8" s="294"/>
      <c r="O8" s="295"/>
      <c r="Q8" s="112" t="s">
        <v>6</v>
      </c>
      <c r="R8" s="280" t="s">
        <v>454</v>
      </c>
      <c r="S8" s="281"/>
      <c r="T8" s="281"/>
      <c r="U8" s="282"/>
      <c r="V8" s="296"/>
      <c r="W8" s="297"/>
      <c r="X8" s="298"/>
      <c r="Y8" s="293"/>
      <c r="Z8" s="294"/>
      <c r="AA8" s="294"/>
      <c r="AB8" s="294"/>
      <c r="AC8" s="294"/>
      <c r="AD8" s="295"/>
    </row>
    <row r="9" spans="1:30" ht="14.45" customHeight="1" x14ac:dyDescent="0.25">
      <c r="B9" s="12" t="s">
        <v>7</v>
      </c>
      <c r="C9" s="280" t="s">
        <v>314</v>
      </c>
      <c r="D9" s="281"/>
      <c r="E9" s="281"/>
      <c r="F9" s="282"/>
      <c r="G9" s="286"/>
      <c r="H9" s="287"/>
      <c r="I9" s="288"/>
      <c r="J9" s="286"/>
      <c r="K9" s="287"/>
      <c r="L9" s="288"/>
      <c r="M9" s="286"/>
      <c r="N9" s="287"/>
      <c r="O9" s="288"/>
      <c r="Q9" s="112" t="s">
        <v>7</v>
      </c>
      <c r="R9" s="280" t="s">
        <v>314</v>
      </c>
      <c r="S9" s="281"/>
      <c r="T9" s="281"/>
      <c r="U9" s="282"/>
      <c r="V9" s="286"/>
      <c r="W9" s="287"/>
      <c r="X9" s="288"/>
      <c r="Y9" s="286"/>
      <c r="Z9" s="287"/>
      <c r="AA9" s="288"/>
      <c r="AB9" s="286"/>
      <c r="AC9" s="287"/>
      <c r="AD9" s="288"/>
    </row>
    <row r="10" spans="1:30" ht="22.9" customHeight="1" x14ac:dyDescent="0.25">
      <c r="B10" s="57" t="s">
        <v>8</v>
      </c>
      <c r="C10" s="289" t="s">
        <v>349</v>
      </c>
      <c r="D10" s="290"/>
      <c r="E10" s="290"/>
      <c r="F10" s="192"/>
      <c r="G10" s="286"/>
      <c r="H10" s="287"/>
      <c r="I10" s="288"/>
      <c r="J10" s="286"/>
      <c r="K10" s="287"/>
      <c r="L10" s="288"/>
      <c r="M10" s="286"/>
      <c r="N10" s="287"/>
      <c r="O10" s="288"/>
      <c r="Q10" s="113" t="s">
        <v>8</v>
      </c>
      <c r="R10" s="289" t="s">
        <v>349</v>
      </c>
      <c r="S10" s="290"/>
      <c r="T10" s="290"/>
      <c r="U10" s="192"/>
      <c r="V10" s="286"/>
      <c r="W10" s="287"/>
      <c r="X10" s="288"/>
      <c r="Y10" s="286"/>
      <c r="Z10" s="287"/>
      <c r="AA10" s="288"/>
      <c r="AB10" s="286"/>
      <c r="AC10" s="287"/>
      <c r="AD10" s="288"/>
    </row>
    <row r="11" spans="1:30" ht="22.9" customHeight="1" x14ac:dyDescent="0.25">
      <c r="B11" s="57"/>
      <c r="C11" s="291"/>
      <c r="D11" s="292"/>
      <c r="E11" s="292"/>
      <c r="F11" s="194"/>
      <c r="G11" s="286"/>
      <c r="H11" s="287"/>
      <c r="I11" s="288"/>
      <c r="J11" s="286"/>
      <c r="K11" s="287"/>
      <c r="L11" s="288"/>
      <c r="M11" s="286"/>
      <c r="N11" s="287"/>
      <c r="O11" s="288"/>
      <c r="Q11" s="113"/>
      <c r="R11" s="291"/>
      <c r="S11" s="292"/>
      <c r="T11" s="292"/>
      <c r="U11" s="194"/>
      <c r="V11" s="286"/>
      <c r="W11" s="287"/>
      <c r="X11" s="288"/>
      <c r="Y11" s="286"/>
      <c r="Z11" s="287"/>
      <c r="AA11" s="288"/>
      <c r="AB11" s="286"/>
      <c r="AC11" s="287"/>
      <c r="AD11" s="288"/>
    </row>
    <row r="12" spans="1:30" ht="89.45" customHeight="1" x14ac:dyDescent="0.25">
      <c r="B12" s="12" t="s">
        <v>341</v>
      </c>
      <c r="C12" s="280" t="s">
        <v>348</v>
      </c>
      <c r="D12" s="281"/>
      <c r="E12" s="281"/>
      <c r="F12" s="282"/>
      <c r="G12" s="283"/>
      <c r="H12" s="284"/>
      <c r="I12" s="284"/>
      <c r="J12" s="284"/>
      <c r="K12" s="284"/>
      <c r="L12" s="284"/>
      <c r="M12" s="284"/>
      <c r="N12" s="284"/>
      <c r="O12" s="285"/>
      <c r="Q12" s="112" t="s">
        <v>341</v>
      </c>
      <c r="R12" s="280" t="s">
        <v>348</v>
      </c>
      <c r="S12" s="281"/>
      <c r="T12" s="281"/>
      <c r="U12" s="282"/>
      <c r="V12" s="283"/>
      <c r="W12" s="284"/>
      <c r="X12" s="284"/>
      <c r="Y12" s="284"/>
      <c r="Z12" s="284"/>
      <c r="AA12" s="284"/>
      <c r="AB12" s="284"/>
      <c r="AC12" s="284"/>
      <c r="AD12" s="285"/>
    </row>
    <row r="13" spans="1:30" s="45" customFormat="1" ht="28.9" customHeight="1" x14ac:dyDescent="0.25">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x14ac:dyDescent="0.25">
      <c r="B14" s="214" t="s">
        <v>343</v>
      </c>
      <c r="C14" s="215"/>
      <c r="D14" s="215"/>
      <c r="E14" s="215"/>
      <c r="F14" s="215"/>
      <c r="G14" s="215"/>
      <c r="H14" s="215"/>
      <c r="I14" s="215"/>
      <c r="J14" s="215"/>
      <c r="K14" s="215"/>
      <c r="L14" s="215"/>
      <c r="M14" s="215"/>
      <c r="N14" s="215"/>
      <c r="O14" s="216"/>
      <c r="Q14" s="214" t="s">
        <v>344</v>
      </c>
      <c r="R14" s="215"/>
      <c r="S14" s="215"/>
      <c r="T14" s="215"/>
      <c r="U14" s="215"/>
      <c r="V14" s="215"/>
      <c r="W14" s="215"/>
      <c r="X14" s="215"/>
      <c r="Y14" s="215"/>
      <c r="Z14" s="215"/>
      <c r="AA14" s="215"/>
      <c r="AB14" s="215"/>
      <c r="AC14" s="215"/>
      <c r="AD14" s="216"/>
    </row>
    <row r="15" spans="1:30" ht="14.45" customHeight="1" x14ac:dyDescent="0.25">
      <c r="B15" s="112" t="s">
        <v>5</v>
      </c>
      <c r="C15" s="280" t="s">
        <v>313</v>
      </c>
      <c r="D15" s="281"/>
      <c r="E15" s="281"/>
      <c r="F15" s="282"/>
      <c r="G15" s="286"/>
      <c r="H15" s="287"/>
      <c r="I15" s="288"/>
      <c r="J15" s="302" t="s">
        <v>408</v>
      </c>
      <c r="K15" s="303"/>
      <c r="L15" s="303"/>
      <c r="M15" s="303"/>
      <c r="N15" s="303"/>
      <c r="O15" s="304"/>
      <c r="Q15" s="112" t="s">
        <v>5</v>
      </c>
      <c r="R15" s="280" t="s">
        <v>313</v>
      </c>
      <c r="S15" s="281"/>
      <c r="T15" s="281"/>
      <c r="U15" s="282"/>
      <c r="V15" s="286"/>
      <c r="W15" s="287"/>
      <c r="X15" s="288"/>
      <c r="Y15" s="302" t="s">
        <v>408</v>
      </c>
      <c r="Z15" s="303"/>
      <c r="AA15" s="303"/>
      <c r="AB15" s="303"/>
      <c r="AC15" s="303"/>
      <c r="AD15" s="304"/>
    </row>
    <row r="16" spans="1:30" ht="14.45" customHeight="1" x14ac:dyDescent="0.25">
      <c r="B16" s="112" t="s">
        <v>6</v>
      </c>
      <c r="C16" s="280" t="s">
        <v>21</v>
      </c>
      <c r="D16" s="281"/>
      <c r="E16" s="281"/>
      <c r="F16" s="282"/>
      <c r="G16" s="286"/>
      <c r="H16" s="287"/>
      <c r="I16" s="288"/>
      <c r="J16" s="293"/>
      <c r="K16" s="294"/>
      <c r="L16" s="294"/>
      <c r="M16" s="294"/>
      <c r="N16" s="294"/>
      <c r="O16" s="295"/>
      <c r="Q16" s="112" t="s">
        <v>6</v>
      </c>
      <c r="R16" s="280" t="s">
        <v>21</v>
      </c>
      <c r="S16" s="281"/>
      <c r="T16" s="281"/>
      <c r="U16" s="282"/>
      <c r="V16" s="286"/>
      <c r="W16" s="287"/>
      <c r="X16" s="288"/>
      <c r="Y16" s="293"/>
      <c r="Z16" s="294"/>
      <c r="AA16" s="294"/>
      <c r="AB16" s="294"/>
      <c r="AC16" s="294"/>
      <c r="AD16" s="295"/>
    </row>
    <row r="17" spans="2:30" ht="31.9" customHeight="1" x14ac:dyDescent="0.25">
      <c r="B17" s="112" t="s">
        <v>6</v>
      </c>
      <c r="C17" s="280" t="s">
        <v>454</v>
      </c>
      <c r="D17" s="281"/>
      <c r="E17" s="281"/>
      <c r="F17" s="282"/>
      <c r="G17" s="296"/>
      <c r="H17" s="297"/>
      <c r="I17" s="298"/>
      <c r="J17" s="293"/>
      <c r="K17" s="294"/>
      <c r="L17" s="294"/>
      <c r="M17" s="294"/>
      <c r="N17" s="294"/>
      <c r="O17" s="295"/>
      <c r="Q17" s="112" t="s">
        <v>6</v>
      </c>
      <c r="R17" s="280" t="s">
        <v>454</v>
      </c>
      <c r="S17" s="281"/>
      <c r="T17" s="281"/>
      <c r="U17" s="282"/>
      <c r="V17" s="296"/>
      <c r="W17" s="297"/>
      <c r="X17" s="298"/>
      <c r="Y17" s="293"/>
      <c r="Z17" s="294"/>
      <c r="AA17" s="294"/>
      <c r="AB17" s="294"/>
      <c r="AC17" s="294"/>
      <c r="AD17" s="295"/>
    </row>
    <row r="18" spans="2:30" ht="32.25" customHeight="1" x14ac:dyDescent="0.25">
      <c r="B18" s="112" t="s">
        <v>7</v>
      </c>
      <c r="C18" s="280" t="s">
        <v>314</v>
      </c>
      <c r="D18" s="281"/>
      <c r="E18" s="281"/>
      <c r="F18" s="282"/>
      <c r="G18" s="286"/>
      <c r="H18" s="287"/>
      <c r="I18" s="288"/>
      <c r="J18" s="286"/>
      <c r="K18" s="287"/>
      <c r="L18" s="288"/>
      <c r="M18" s="286"/>
      <c r="N18" s="287"/>
      <c r="O18" s="288"/>
      <c r="Q18" s="112" t="s">
        <v>7</v>
      </c>
      <c r="R18" s="280" t="s">
        <v>314</v>
      </c>
      <c r="S18" s="281"/>
      <c r="T18" s="281"/>
      <c r="U18" s="282"/>
      <c r="V18" s="286"/>
      <c r="W18" s="287"/>
      <c r="X18" s="288"/>
      <c r="Y18" s="286"/>
      <c r="Z18" s="287"/>
      <c r="AA18" s="288"/>
      <c r="AB18" s="286"/>
      <c r="AC18" s="287"/>
      <c r="AD18" s="288"/>
    </row>
    <row r="19" spans="2:30" ht="22.9" customHeight="1" x14ac:dyDescent="0.25">
      <c r="B19" s="113" t="s">
        <v>8</v>
      </c>
      <c r="C19" s="289" t="s">
        <v>349</v>
      </c>
      <c r="D19" s="290"/>
      <c r="E19" s="290"/>
      <c r="F19" s="192"/>
      <c r="G19" s="286"/>
      <c r="H19" s="287"/>
      <c r="I19" s="288"/>
      <c r="J19" s="286"/>
      <c r="K19" s="287"/>
      <c r="L19" s="288"/>
      <c r="M19" s="286"/>
      <c r="N19" s="287"/>
      <c r="O19" s="288"/>
      <c r="Q19" s="113" t="s">
        <v>8</v>
      </c>
      <c r="R19" s="289" t="s">
        <v>349</v>
      </c>
      <c r="S19" s="290"/>
      <c r="T19" s="290"/>
      <c r="U19" s="192"/>
      <c r="V19" s="286"/>
      <c r="W19" s="287"/>
      <c r="X19" s="288"/>
      <c r="Y19" s="286"/>
      <c r="Z19" s="287"/>
      <c r="AA19" s="288"/>
      <c r="AB19" s="286"/>
      <c r="AC19" s="287"/>
      <c r="AD19" s="288"/>
    </row>
    <row r="20" spans="2:30" ht="22.9" customHeight="1" x14ac:dyDescent="0.25">
      <c r="B20" s="113"/>
      <c r="C20" s="291"/>
      <c r="D20" s="292"/>
      <c r="E20" s="292"/>
      <c r="F20" s="194"/>
      <c r="G20" s="286"/>
      <c r="H20" s="287"/>
      <c r="I20" s="288"/>
      <c r="J20" s="286"/>
      <c r="K20" s="287"/>
      <c r="L20" s="288"/>
      <c r="M20" s="286"/>
      <c r="N20" s="287"/>
      <c r="O20" s="288"/>
      <c r="Q20" s="113"/>
      <c r="R20" s="291"/>
      <c r="S20" s="292"/>
      <c r="T20" s="292"/>
      <c r="U20" s="194"/>
      <c r="V20" s="286"/>
      <c r="W20" s="287"/>
      <c r="X20" s="288"/>
      <c r="Y20" s="286"/>
      <c r="Z20" s="287"/>
      <c r="AA20" s="288"/>
      <c r="AB20" s="286"/>
      <c r="AC20" s="287"/>
      <c r="AD20" s="288"/>
    </row>
    <row r="21" spans="2:30" ht="89.45" customHeight="1" x14ac:dyDescent="0.25">
      <c r="B21" s="112" t="s">
        <v>341</v>
      </c>
      <c r="C21" s="280" t="s">
        <v>348</v>
      </c>
      <c r="D21" s="281"/>
      <c r="E21" s="281"/>
      <c r="F21" s="282"/>
      <c r="G21" s="283"/>
      <c r="H21" s="284"/>
      <c r="I21" s="284"/>
      <c r="J21" s="284"/>
      <c r="K21" s="284"/>
      <c r="L21" s="284"/>
      <c r="M21" s="284"/>
      <c r="N21" s="284"/>
      <c r="O21" s="285"/>
      <c r="Q21" s="112" t="s">
        <v>341</v>
      </c>
      <c r="R21" s="280" t="s">
        <v>348</v>
      </c>
      <c r="S21" s="281"/>
      <c r="T21" s="281"/>
      <c r="U21" s="282"/>
      <c r="V21" s="283"/>
      <c r="W21" s="284"/>
      <c r="X21" s="284"/>
      <c r="Y21" s="284"/>
      <c r="Z21" s="284"/>
      <c r="AA21" s="284"/>
      <c r="AB21" s="284"/>
      <c r="AC21" s="284"/>
      <c r="AD21" s="285"/>
    </row>
    <row r="22" spans="2:30" s="45" customFormat="1" ht="28.9" customHeight="1" x14ac:dyDescent="0.25">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x14ac:dyDescent="0.25">
      <c r="B23" s="214" t="s">
        <v>346</v>
      </c>
      <c r="C23" s="215"/>
      <c r="D23" s="215"/>
      <c r="E23" s="215"/>
      <c r="F23" s="215"/>
      <c r="G23" s="215"/>
      <c r="H23" s="215"/>
      <c r="I23" s="215"/>
      <c r="J23" s="215"/>
      <c r="K23" s="215"/>
      <c r="L23" s="215"/>
      <c r="M23" s="215"/>
      <c r="N23" s="215"/>
      <c r="O23" s="216"/>
      <c r="Q23" s="299" t="s">
        <v>347</v>
      </c>
      <c r="R23" s="300"/>
      <c r="S23" s="300"/>
      <c r="T23" s="300"/>
      <c r="U23" s="300"/>
      <c r="V23" s="300"/>
      <c r="W23" s="300"/>
      <c r="X23" s="300"/>
      <c r="Y23" s="300"/>
      <c r="Z23" s="300"/>
      <c r="AA23" s="300"/>
      <c r="AB23" s="300"/>
      <c r="AC23" s="300"/>
      <c r="AD23" s="301"/>
    </row>
    <row r="24" spans="2:30" ht="14.45" customHeight="1" x14ac:dyDescent="0.25">
      <c r="B24" s="112" t="s">
        <v>5</v>
      </c>
      <c r="C24" s="280" t="s">
        <v>313</v>
      </c>
      <c r="D24" s="281"/>
      <c r="E24" s="281"/>
      <c r="F24" s="282"/>
      <c r="G24" s="286"/>
      <c r="H24" s="287"/>
      <c r="I24" s="288"/>
      <c r="J24" s="302" t="s">
        <v>408</v>
      </c>
      <c r="K24" s="303"/>
      <c r="L24" s="303"/>
      <c r="M24" s="303"/>
      <c r="N24" s="303"/>
      <c r="O24" s="304"/>
      <c r="Q24" s="112" t="s">
        <v>5</v>
      </c>
      <c r="R24" s="280" t="s">
        <v>313</v>
      </c>
      <c r="S24" s="281"/>
      <c r="T24" s="281"/>
      <c r="U24" s="282"/>
      <c r="V24" s="286"/>
      <c r="W24" s="287"/>
      <c r="X24" s="288"/>
      <c r="Y24" s="302" t="s">
        <v>408</v>
      </c>
      <c r="Z24" s="303"/>
      <c r="AA24" s="303"/>
      <c r="AB24" s="303"/>
      <c r="AC24" s="303"/>
      <c r="AD24" s="304"/>
    </row>
    <row r="25" spans="2:30" ht="14.45" customHeight="1" x14ac:dyDescent="0.25">
      <c r="B25" s="112" t="s">
        <v>6</v>
      </c>
      <c r="C25" s="280" t="s">
        <v>21</v>
      </c>
      <c r="D25" s="281"/>
      <c r="E25" s="281"/>
      <c r="F25" s="282"/>
      <c r="G25" s="286"/>
      <c r="H25" s="287"/>
      <c r="I25" s="288"/>
      <c r="J25" s="293"/>
      <c r="K25" s="294"/>
      <c r="L25" s="294"/>
      <c r="M25" s="294"/>
      <c r="N25" s="294"/>
      <c r="O25" s="295"/>
      <c r="Q25" s="112" t="s">
        <v>6</v>
      </c>
      <c r="R25" s="280" t="s">
        <v>21</v>
      </c>
      <c r="S25" s="281"/>
      <c r="T25" s="281"/>
      <c r="U25" s="282"/>
      <c r="V25" s="286"/>
      <c r="W25" s="287"/>
      <c r="X25" s="288"/>
      <c r="Y25" s="293"/>
      <c r="Z25" s="294"/>
      <c r="AA25" s="294"/>
      <c r="AB25" s="294"/>
      <c r="AC25" s="294"/>
      <c r="AD25" s="295"/>
    </row>
    <row r="26" spans="2:30" ht="31.9" customHeight="1" x14ac:dyDescent="0.25">
      <c r="B26" s="112" t="s">
        <v>6</v>
      </c>
      <c r="C26" s="280" t="s">
        <v>454</v>
      </c>
      <c r="D26" s="281"/>
      <c r="E26" s="281"/>
      <c r="F26" s="282"/>
      <c r="G26" s="296"/>
      <c r="H26" s="297"/>
      <c r="I26" s="298"/>
      <c r="J26" s="293"/>
      <c r="K26" s="294"/>
      <c r="L26" s="294"/>
      <c r="M26" s="294"/>
      <c r="N26" s="294"/>
      <c r="O26" s="295"/>
      <c r="Q26" s="112" t="s">
        <v>6</v>
      </c>
      <c r="R26" s="280" t="s">
        <v>454</v>
      </c>
      <c r="S26" s="281"/>
      <c r="T26" s="281"/>
      <c r="U26" s="282"/>
      <c r="V26" s="296"/>
      <c r="W26" s="297"/>
      <c r="X26" s="298"/>
      <c r="Y26" s="293"/>
      <c r="Z26" s="294"/>
      <c r="AA26" s="294"/>
      <c r="AB26" s="294"/>
      <c r="AC26" s="294"/>
      <c r="AD26" s="295"/>
    </row>
    <row r="27" spans="2:30" ht="33.75" customHeight="1" x14ac:dyDescent="0.25">
      <c r="B27" s="112" t="s">
        <v>7</v>
      </c>
      <c r="C27" s="280" t="s">
        <v>314</v>
      </c>
      <c r="D27" s="281"/>
      <c r="E27" s="281"/>
      <c r="F27" s="282"/>
      <c r="G27" s="286"/>
      <c r="H27" s="287"/>
      <c r="I27" s="288"/>
      <c r="J27" s="286"/>
      <c r="K27" s="287"/>
      <c r="L27" s="288"/>
      <c r="M27" s="286"/>
      <c r="N27" s="287"/>
      <c r="O27" s="288"/>
      <c r="Q27" s="112" t="s">
        <v>7</v>
      </c>
      <c r="R27" s="280" t="s">
        <v>314</v>
      </c>
      <c r="S27" s="281"/>
      <c r="T27" s="281"/>
      <c r="U27" s="282"/>
      <c r="V27" s="286"/>
      <c r="W27" s="287"/>
      <c r="X27" s="288"/>
      <c r="Y27" s="286"/>
      <c r="Z27" s="287"/>
      <c r="AA27" s="288"/>
      <c r="AB27" s="286"/>
      <c r="AC27" s="287"/>
      <c r="AD27" s="288"/>
    </row>
    <row r="28" spans="2:30" ht="22.9" customHeight="1" x14ac:dyDescent="0.25">
      <c r="B28" s="113" t="s">
        <v>8</v>
      </c>
      <c r="C28" s="289" t="s">
        <v>349</v>
      </c>
      <c r="D28" s="290"/>
      <c r="E28" s="290"/>
      <c r="F28" s="192"/>
      <c r="G28" s="286"/>
      <c r="H28" s="287"/>
      <c r="I28" s="288"/>
      <c r="J28" s="286"/>
      <c r="K28" s="287"/>
      <c r="L28" s="288"/>
      <c r="M28" s="286"/>
      <c r="N28" s="287"/>
      <c r="O28" s="288"/>
      <c r="Q28" s="113" t="s">
        <v>8</v>
      </c>
      <c r="R28" s="289" t="s">
        <v>349</v>
      </c>
      <c r="S28" s="290"/>
      <c r="T28" s="290"/>
      <c r="U28" s="192"/>
      <c r="V28" s="286"/>
      <c r="W28" s="287"/>
      <c r="X28" s="288"/>
      <c r="Y28" s="286"/>
      <c r="Z28" s="287"/>
      <c r="AA28" s="288"/>
      <c r="AB28" s="286"/>
      <c r="AC28" s="287"/>
      <c r="AD28" s="288"/>
    </row>
    <row r="29" spans="2:30" ht="22.9" customHeight="1" x14ac:dyDescent="0.25">
      <c r="B29" s="113"/>
      <c r="C29" s="291"/>
      <c r="D29" s="292"/>
      <c r="E29" s="292"/>
      <c r="F29" s="194"/>
      <c r="G29" s="286"/>
      <c r="H29" s="287"/>
      <c r="I29" s="288"/>
      <c r="J29" s="286"/>
      <c r="K29" s="287"/>
      <c r="L29" s="288"/>
      <c r="M29" s="286"/>
      <c r="N29" s="287"/>
      <c r="O29" s="288"/>
      <c r="Q29" s="113"/>
      <c r="R29" s="291"/>
      <c r="S29" s="292"/>
      <c r="T29" s="292"/>
      <c r="U29" s="194"/>
      <c r="V29" s="286"/>
      <c r="W29" s="287"/>
      <c r="X29" s="288"/>
      <c r="Y29" s="286"/>
      <c r="Z29" s="287"/>
      <c r="AA29" s="288"/>
      <c r="AB29" s="286"/>
      <c r="AC29" s="287"/>
      <c r="AD29" s="288"/>
    </row>
    <row r="30" spans="2:30" ht="77.45" customHeight="1" x14ac:dyDescent="0.25">
      <c r="B30" s="112" t="s">
        <v>341</v>
      </c>
      <c r="C30" s="280" t="s">
        <v>348</v>
      </c>
      <c r="D30" s="281"/>
      <c r="E30" s="281"/>
      <c r="F30" s="282"/>
      <c r="G30" s="283"/>
      <c r="H30" s="284"/>
      <c r="I30" s="284"/>
      <c r="J30" s="284"/>
      <c r="K30" s="284"/>
      <c r="L30" s="284"/>
      <c r="M30" s="284"/>
      <c r="N30" s="284"/>
      <c r="O30" s="285"/>
      <c r="Q30" s="112" t="s">
        <v>341</v>
      </c>
      <c r="R30" s="280" t="s">
        <v>348</v>
      </c>
      <c r="S30" s="281"/>
      <c r="T30" s="281"/>
      <c r="U30" s="282"/>
      <c r="V30" s="283"/>
      <c r="W30" s="284"/>
      <c r="X30" s="284"/>
      <c r="Y30" s="284"/>
      <c r="Z30" s="284"/>
      <c r="AA30" s="284"/>
      <c r="AB30" s="284"/>
      <c r="AC30" s="284"/>
      <c r="AD30" s="285"/>
    </row>
    <row r="31" spans="2:30" s="45" customFormat="1" ht="28.9" customHeight="1" x14ac:dyDescent="0.25">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x14ac:dyDescent="0.25">
      <c r="B32" s="214" t="s">
        <v>466</v>
      </c>
      <c r="C32" s="215"/>
      <c r="D32" s="215"/>
      <c r="E32" s="215"/>
      <c r="F32" s="215"/>
      <c r="G32" s="215"/>
      <c r="H32" s="215"/>
      <c r="I32" s="215"/>
      <c r="J32" s="215"/>
      <c r="K32" s="215"/>
      <c r="L32" s="215"/>
      <c r="M32" s="215"/>
      <c r="N32" s="215"/>
      <c r="O32" s="216"/>
      <c r="Q32" s="214" t="s">
        <v>467</v>
      </c>
      <c r="R32" s="215"/>
      <c r="S32" s="215"/>
      <c r="T32" s="215"/>
      <c r="U32" s="215"/>
      <c r="V32" s="215"/>
      <c r="W32" s="215"/>
      <c r="X32" s="215"/>
      <c r="Y32" s="215"/>
      <c r="Z32" s="215"/>
      <c r="AA32" s="215"/>
      <c r="AB32" s="215"/>
      <c r="AC32" s="215"/>
      <c r="AD32" s="216"/>
    </row>
    <row r="33" spans="2:30" ht="14.45" customHeight="1" x14ac:dyDescent="0.25">
      <c r="B33" s="112" t="s">
        <v>5</v>
      </c>
      <c r="C33" s="280" t="s">
        <v>313</v>
      </c>
      <c r="D33" s="281"/>
      <c r="E33" s="281"/>
      <c r="F33" s="282"/>
      <c r="G33" s="286"/>
      <c r="H33" s="287"/>
      <c r="I33" s="288"/>
      <c r="J33" s="302" t="s">
        <v>408</v>
      </c>
      <c r="K33" s="303"/>
      <c r="L33" s="303"/>
      <c r="M33" s="303"/>
      <c r="N33" s="303"/>
      <c r="O33" s="304"/>
      <c r="Q33" s="112" t="s">
        <v>5</v>
      </c>
      <c r="R33" s="280" t="s">
        <v>313</v>
      </c>
      <c r="S33" s="281"/>
      <c r="T33" s="281"/>
      <c r="U33" s="282"/>
      <c r="V33" s="286"/>
      <c r="W33" s="287"/>
      <c r="X33" s="288"/>
      <c r="Y33" s="302" t="s">
        <v>408</v>
      </c>
      <c r="Z33" s="303"/>
      <c r="AA33" s="303"/>
      <c r="AB33" s="303"/>
      <c r="AC33" s="303"/>
      <c r="AD33" s="304"/>
    </row>
    <row r="34" spans="2:30" ht="14.45" customHeight="1" x14ac:dyDescent="0.25">
      <c r="B34" s="112" t="s">
        <v>6</v>
      </c>
      <c r="C34" s="280" t="s">
        <v>21</v>
      </c>
      <c r="D34" s="281"/>
      <c r="E34" s="281"/>
      <c r="F34" s="282"/>
      <c r="G34" s="286"/>
      <c r="H34" s="287"/>
      <c r="I34" s="288"/>
      <c r="J34" s="293"/>
      <c r="K34" s="294"/>
      <c r="L34" s="294"/>
      <c r="M34" s="294"/>
      <c r="N34" s="294"/>
      <c r="O34" s="295"/>
      <c r="Q34" s="112" t="s">
        <v>6</v>
      </c>
      <c r="R34" s="280" t="s">
        <v>21</v>
      </c>
      <c r="S34" s="281"/>
      <c r="T34" s="281"/>
      <c r="U34" s="282"/>
      <c r="V34" s="286"/>
      <c r="W34" s="287"/>
      <c r="X34" s="288"/>
      <c r="Y34" s="293"/>
      <c r="Z34" s="294"/>
      <c r="AA34" s="294"/>
      <c r="AB34" s="294"/>
      <c r="AC34" s="294"/>
      <c r="AD34" s="295"/>
    </row>
    <row r="35" spans="2:30" ht="31.9" customHeight="1" x14ac:dyDescent="0.25">
      <c r="B35" s="112" t="s">
        <v>6</v>
      </c>
      <c r="C35" s="280" t="s">
        <v>454</v>
      </c>
      <c r="D35" s="281"/>
      <c r="E35" s="281"/>
      <c r="F35" s="282"/>
      <c r="G35" s="296"/>
      <c r="H35" s="297"/>
      <c r="I35" s="298"/>
      <c r="J35" s="293"/>
      <c r="K35" s="294"/>
      <c r="L35" s="294"/>
      <c r="M35" s="294"/>
      <c r="N35" s="294"/>
      <c r="O35" s="295"/>
      <c r="Q35" s="112" t="s">
        <v>6</v>
      </c>
      <c r="R35" s="280" t="s">
        <v>454</v>
      </c>
      <c r="S35" s="281"/>
      <c r="T35" s="281"/>
      <c r="U35" s="282"/>
      <c r="V35" s="296"/>
      <c r="W35" s="297"/>
      <c r="X35" s="298"/>
      <c r="Y35" s="293"/>
      <c r="Z35" s="294"/>
      <c r="AA35" s="294"/>
      <c r="AB35" s="294"/>
      <c r="AC35" s="294"/>
      <c r="AD35" s="295"/>
    </row>
    <row r="36" spans="2:30" ht="36" customHeight="1" x14ac:dyDescent="0.25">
      <c r="B36" s="112" t="s">
        <v>7</v>
      </c>
      <c r="C36" s="280" t="s">
        <v>314</v>
      </c>
      <c r="D36" s="281"/>
      <c r="E36" s="281"/>
      <c r="F36" s="282"/>
      <c r="G36" s="286"/>
      <c r="H36" s="287"/>
      <c r="I36" s="288"/>
      <c r="J36" s="286"/>
      <c r="K36" s="287"/>
      <c r="L36" s="288"/>
      <c r="M36" s="286"/>
      <c r="N36" s="287"/>
      <c r="O36" s="288"/>
      <c r="Q36" s="112" t="s">
        <v>7</v>
      </c>
      <c r="R36" s="280" t="s">
        <v>314</v>
      </c>
      <c r="S36" s="281"/>
      <c r="T36" s="281"/>
      <c r="U36" s="282"/>
      <c r="V36" s="286"/>
      <c r="W36" s="287"/>
      <c r="X36" s="288"/>
      <c r="Y36" s="286"/>
      <c r="Z36" s="287"/>
      <c r="AA36" s="288"/>
      <c r="AB36" s="286"/>
      <c r="AC36" s="287"/>
      <c r="AD36" s="288"/>
    </row>
    <row r="37" spans="2:30" ht="22.9" customHeight="1" x14ac:dyDescent="0.25">
      <c r="B37" s="113" t="s">
        <v>8</v>
      </c>
      <c r="C37" s="289" t="s">
        <v>349</v>
      </c>
      <c r="D37" s="290"/>
      <c r="E37" s="290"/>
      <c r="F37" s="192"/>
      <c r="G37" s="286"/>
      <c r="H37" s="287"/>
      <c r="I37" s="288"/>
      <c r="J37" s="286"/>
      <c r="K37" s="287"/>
      <c r="L37" s="288"/>
      <c r="M37" s="286"/>
      <c r="N37" s="287"/>
      <c r="O37" s="288"/>
      <c r="Q37" s="113" t="s">
        <v>8</v>
      </c>
      <c r="R37" s="289" t="s">
        <v>349</v>
      </c>
      <c r="S37" s="290"/>
      <c r="T37" s="290"/>
      <c r="U37" s="192"/>
      <c r="V37" s="286"/>
      <c r="W37" s="287"/>
      <c r="X37" s="288"/>
      <c r="Y37" s="286"/>
      <c r="Z37" s="287"/>
      <c r="AA37" s="288"/>
      <c r="AB37" s="286"/>
      <c r="AC37" s="287"/>
      <c r="AD37" s="288"/>
    </row>
    <row r="38" spans="2:30" ht="22.9" customHeight="1" x14ac:dyDescent="0.25">
      <c r="B38" s="113"/>
      <c r="C38" s="291"/>
      <c r="D38" s="292"/>
      <c r="E38" s="292"/>
      <c r="F38" s="194"/>
      <c r="G38" s="286"/>
      <c r="H38" s="287"/>
      <c r="I38" s="288"/>
      <c r="J38" s="286"/>
      <c r="K38" s="287"/>
      <c r="L38" s="288"/>
      <c r="M38" s="286"/>
      <c r="N38" s="287"/>
      <c r="O38" s="288"/>
      <c r="Q38" s="113"/>
      <c r="R38" s="291"/>
      <c r="S38" s="292"/>
      <c r="T38" s="292"/>
      <c r="U38" s="194"/>
      <c r="V38" s="286"/>
      <c r="W38" s="287"/>
      <c r="X38" s="288"/>
      <c r="Y38" s="286"/>
      <c r="Z38" s="287"/>
      <c r="AA38" s="288"/>
      <c r="AB38" s="286"/>
      <c r="AC38" s="287"/>
      <c r="AD38" s="288"/>
    </row>
    <row r="39" spans="2:30" ht="89.45" customHeight="1" x14ac:dyDescent="0.25">
      <c r="B39" s="112" t="s">
        <v>341</v>
      </c>
      <c r="C39" s="280" t="s">
        <v>348</v>
      </c>
      <c r="D39" s="281"/>
      <c r="E39" s="281"/>
      <c r="F39" s="282"/>
      <c r="G39" s="283"/>
      <c r="H39" s="284"/>
      <c r="I39" s="284"/>
      <c r="J39" s="284"/>
      <c r="K39" s="284"/>
      <c r="L39" s="284"/>
      <c r="M39" s="284"/>
      <c r="N39" s="284"/>
      <c r="O39" s="285"/>
      <c r="Q39" s="112" t="s">
        <v>341</v>
      </c>
      <c r="R39" s="280" t="s">
        <v>348</v>
      </c>
      <c r="S39" s="281"/>
      <c r="T39" s="281"/>
      <c r="U39" s="282"/>
      <c r="V39" s="283"/>
      <c r="W39" s="284"/>
      <c r="X39" s="284"/>
      <c r="Y39" s="284"/>
      <c r="Z39" s="284"/>
      <c r="AA39" s="284"/>
      <c r="AB39" s="284"/>
      <c r="AC39" s="284"/>
      <c r="AD39" s="285"/>
    </row>
    <row r="40" spans="2:30" s="45" customFormat="1" ht="28.9" customHeight="1" x14ac:dyDescent="0.25">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x14ac:dyDescent="0.25">
      <c r="B41" s="214" t="s">
        <v>468</v>
      </c>
      <c r="C41" s="215"/>
      <c r="D41" s="215"/>
      <c r="E41" s="215"/>
      <c r="F41" s="215"/>
      <c r="G41" s="215"/>
      <c r="H41" s="215"/>
      <c r="I41" s="215"/>
      <c r="J41" s="215"/>
      <c r="K41" s="215"/>
      <c r="L41" s="215"/>
      <c r="M41" s="215"/>
      <c r="N41" s="215"/>
      <c r="O41" s="216"/>
      <c r="Q41" s="299" t="s">
        <v>469</v>
      </c>
      <c r="R41" s="300"/>
      <c r="S41" s="300"/>
      <c r="T41" s="300"/>
      <c r="U41" s="300"/>
      <c r="V41" s="300"/>
      <c r="W41" s="300"/>
      <c r="X41" s="300"/>
      <c r="Y41" s="300"/>
      <c r="Z41" s="300"/>
      <c r="AA41" s="300"/>
      <c r="AB41" s="300"/>
      <c r="AC41" s="300"/>
      <c r="AD41" s="301"/>
    </row>
    <row r="42" spans="2:30" ht="14.45" customHeight="1" x14ac:dyDescent="0.25">
      <c r="B42" s="112" t="s">
        <v>5</v>
      </c>
      <c r="C42" s="280" t="s">
        <v>313</v>
      </c>
      <c r="D42" s="281"/>
      <c r="E42" s="281"/>
      <c r="F42" s="282"/>
      <c r="G42" s="286"/>
      <c r="H42" s="287"/>
      <c r="I42" s="288"/>
      <c r="J42" s="302" t="s">
        <v>408</v>
      </c>
      <c r="K42" s="303"/>
      <c r="L42" s="303"/>
      <c r="M42" s="303"/>
      <c r="N42" s="303"/>
      <c r="O42" s="304"/>
      <c r="Q42" s="112" t="s">
        <v>5</v>
      </c>
      <c r="R42" s="280" t="s">
        <v>313</v>
      </c>
      <c r="S42" s="281"/>
      <c r="T42" s="281"/>
      <c r="U42" s="282"/>
      <c r="V42" s="286"/>
      <c r="W42" s="287"/>
      <c r="X42" s="288"/>
      <c r="Y42" s="302" t="s">
        <v>408</v>
      </c>
      <c r="Z42" s="303"/>
      <c r="AA42" s="303"/>
      <c r="AB42" s="303"/>
      <c r="AC42" s="303"/>
      <c r="AD42" s="304"/>
    </row>
    <row r="43" spans="2:30" ht="14.45" customHeight="1" x14ac:dyDescent="0.25">
      <c r="B43" s="112" t="s">
        <v>6</v>
      </c>
      <c r="C43" s="280" t="s">
        <v>21</v>
      </c>
      <c r="D43" s="281"/>
      <c r="E43" s="281"/>
      <c r="F43" s="282"/>
      <c r="G43" s="286"/>
      <c r="H43" s="287"/>
      <c r="I43" s="288"/>
      <c r="J43" s="293"/>
      <c r="K43" s="294"/>
      <c r="L43" s="294"/>
      <c r="M43" s="294"/>
      <c r="N43" s="294"/>
      <c r="O43" s="295"/>
      <c r="Q43" s="112" t="s">
        <v>6</v>
      </c>
      <c r="R43" s="280" t="s">
        <v>21</v>
      </c>
      <c r="S43" s="281"/>
      <c r="T43" s="281"/>
      <c r="U43" s="282"/>
      <c r="V43" s="286"/>
      <c r="W43" s="287"/>
      <c r="X43" s="288"/>
      <c r="Y43" s="293"/>
      <c r="Z43" s="294"/>
      <c r="AA43" s="294"/>
      <c r="AB43" s="294"/>
      <c r="AC43" s="294"/>
      <c r="AD43" s="295"/>
    </row>
    <row r="44" spans="2:30" ht="31.9" customHeight="1" x14ac:dyDescent="0.25">
      <c r="B44" s="112" t="s">
        <v>6</v>
      </c>
      <c r="C44" s="280" t="s">
        <v>454</v>
      </c>
      <c r="D44" s="281"/>
      <c r="E44" s="281"/>
      <c r="F44" s="282"/>
      <c r="G44" s="296"/>
      <c r="H44" s="297"/>
      <c r="I44" s="298"/>
      <c r="J44" s="293"/>
      <c r="K44" s="294"/>
      <c r="L44" s="294"/>
      <c r="M44" s="294"/>
      <c r="N44" s="294"/>
      <c r="O44" s="295"/>
      <c r="Q44" s="112" t="s">
        <v>6</v>
      </c>
      <c r="R44" s="280" t="s">
        <v>454</v>
      </c>
      <c r="S44" s="281"/>
      <c r="T44" s="281"/>
      <c r="U44" s="282"/>
      <c r="V44" s="296"/>
      <c r="W44" s="297"/>
      <c r="X44" s="298"/>
      <c r="Y44" s="293"/>
      <c r="Z44" s="294"/>
      <c r="AA44" s="294"/>
      <c r="AB44" s="294"/>
      <c r="AC44" s="294"/>
      <c r="AD44" s="295"/>
    </row>
    <row r="45" spans="2:30" ht="31.5" customHeight="1" x14ac:dyDescent="0.25">
      <c r="B45" s="112" t="s">
        <v>7</v>
      </c>
      <c r="C45" s="280" t="s">
        <v>314</v>
      </c>
      <c r="D45" s="281"/>
      <c r="E45" s="281"/>
      <c r="F45" s="282"/>
      <c r="G45" s="286"/>
      <c r="H45" s="287"/>
      <c r="I45" s="288"/>
      <c r="J45" s="286"/>
      <c r="K45" s="287"/>
      <c r="L45" s="288"/>
      <c r="M45" s="286"/>
      <c r="N45" s="287"/>
      <c r="O45" s="288"/>
      <c r="Q45" s="112" t="s">
        <v>7</v>
      </c>
      <c r="R45" s="280" t="s">
        <v>314</v>
      </c>
      <c r="S45" s="281"/>
      <c r="T45" s="281"/>
      <c r="U45" s="282"/>
      <c r="V45" s="286"/>
      <c r="W45" s="287"/>
      <c r="X45" s="288"/>
      <c r="Y45" s="286"/>
      <c r="Z45" s="287"/>
      <c r="AA45" s="288"/>
      <c r="AB45" s="286"/>
      <c r="AC45" s="287"/>
      <c r="AD45" s="288"/>
    </row>
    <row r="46" spans="2:30" ht="22.9" customHeight="1" x14ac:dyDescent="0.25">
      <c r="B46" s="113" t="s">
        <v>8</v>
      </c>
      <c r="C46" s="289" t="s">
        <v>349</v>
      </c>
      <c r="D46" s="290"/>
      <c r="E46" s="290"/>
      <c r="F46" s="192"/>
      <c r="G46" s="286"/>
      <c r="H46" s="287"/>
      <c r="I46" s="288"/>
      <c r="J46" s="286"/>
      <c r="K46" s="287"/>
      <c r="L46" s="288"/>
      <c r="M46" s="286"/>
      <c r="N46" s="287"/>
      <c r="O46" s="288"/>
      <c r="Q46" s="113" t="s">
        <v>8</v>
      </c>
      <c r="R46" s="289" t="s">
        <v>349</v>
      </c>
      <c r="S46" s="290"/>
      <c r="T46" s="290"/>
      <c r="U46" s="192"/>
      <c r="V46" s="286"/>
      <c r="W46" s="287"/>
      <c r="X46" s="288"/>
      <c r="Y46" s="286"/>
      <c r="Z46" s="287"/>
      <c r="AA46" s="288"/>
      <c r="AB46" s="286"/>
      <c r="AC46" s="287"/>
      <c r="AD46" s="288"/>
    </row>
    <row r="47" spans="2:30" ht="22.9" customHeight="1" x14ac:dyDescent="0.25">
      <c r="B47" s="113"/>
      <c r="C47" s="291"/>
      <c r="D47" s="292"/>
      <c r="E47" s="292"/>
      <c r="F47" s="194"/>
      <c r="G47" s="286"/>
      <c r="H47" s="287"/>
      <c r="I47" s="288"/>
      <c r="J47" s="286"/>
      <c r="K47" s="287"/>
      <c r="L47" s="288"/>
      <c r="M47" s="286"/>
      <c r="N47" s="287"/>
      <c r="O47" s="288"/>
      <c r="Q47" s="113"/>
      <c r="R47" s="291"/>
      <c r="S47" s="292"/>
      <c r="T47" s="292"/>
      <c r="U47" s="194"/>
      <c r="V47" s="286"/>
      <c r="W47" s="287"/>
      <c r="X47" s="288"/>
      <c r="Y47" s="286"/>
      <c r="Z47" s="287"/>
      <c r="AA47" s="288"/>
      <c r="AB47" s="286"/>
      <c r="AC47" s="287"/>
      <c r="AD47" s="288"/>
    </row>
    <row r="48" spans="2:30" ht="77.45" customHeight="1" x14ac:dyDescent="0.25">
      <c r="B48" s="112" t="s">
        <v>341</v>
      </c>
      <c r="C48" s="280" t="s">
        <v>348</v>
      </c>
      <c r="D48" s="281"/>
      <c r="E48" s="281"/>
      <c r="F48" s="282"/>
      <c r="G48" s="283"/>
      <c r="H48" s="284"/>
      <c r="I48" s="284"/>
      <c r="J48" s="284"/>
      <c r="K48" s="284"/>
      <c r="L48" s="284"/>
      <c r="M48" s="284"/>
      <c r="N48" s="284"/>
      <c r="O48" s="285"/>
      <c r="Q48" s="112" t="s">
        <v>341</v>
      </c>
      <c r="R48" s="280" t="s">
        <v>348</v>
      </c>
      <c r="S48" s="281"/>
      <c r="T48" s="281"/>
      <c r="U48" s="282"/>
      <c r="V48" s="283"/>
      <c r="W48" s="284"/>
      <c r="X48" s="284"/>
      <c r="Y48" s="284"/>
      <c r="Z48" s="284"/>
      <c r="AA48" s="284"/>
      <c r="AB48" s="284"/>
      <c r="AC48" s="284"/>
      <c r="AD48" s="285"/>
    </row>
    <row r="49" spans="3:32" x14ac:dyDescent="0.25">
      <c r="Q49" s="42"/>
      <c r="R49" s="42"/>
      <c r="S49" s="42"/>
      <c r="T49" s="42"/>
      <c r="U49" s="42"/>
      <c r="V49" s="42"/>
      <c r="W49" s="42"/>
      <c r="X49" s="42"/>
      <c r="Y49" s="42"/>
      <c r="Z49" s="42"/>
      <c r="AA49" s="42"/>
      <c r="AB49" s="42"/>
      <c r="AC49" s="42"/>
    </row>
    <row r="50" spans="3:32" hidden="1" x14ac:dyDescent="0.25">
      <c r="AF50" t="s">
        <v>414</v>
      </c>
    </row>
    <row r="51" spans="3:32" hidden="1" x14ac:dyDescent="0.25"/>
    <row r="52" spans="3:32" hidden="1" x14ac:dyDescent="0.25"/>
    <row r="53" spans="3:32" hidden="1" x14ac:dyDescent="0.25"/>
    <row r="54" spans="3:32" hidden="1" outlineLevel="1" x14ac:dyDescent="0.25"/>
    <row r="55" spans="3:32" hidden="1" outlineLevel="1" x14ac:dyDescent="0.25">
      <c r="C55" s="1" t="s">
        <v>25</v>
      </c>
      <c r="E55" s="1" t="s">
        <v>509</v>
      </c>
      <c r="G55" s="1" t="s">
        <v>33</v>
      </c>
      <c r="J55" s="1" t="s">
        <v>36</v>
      </c>
    </row>
    <row r="56" spans="3:32" hidden="1" outlineLevel="1" x14ac:dyDescent="0.25">
      <c r="C56" t="s">
        <v>12</v>
      </c>
      <c r="E56" t="str">
        <f>'Dropdown Lists'!G10</f>
        <v>Call Centre</v>
      </c>
      <c r="G56" t="str">
        <f>'Dropdown Lists'!G20</f>
        <v>Joint Procurement of Single Vendor</v>
      </c>
      <c r="J56" t="s">
        <v>257</v>
      </c>
    </row>
    <row r="57" spans="3:32" hidden="1" outlineLevel="1" x14ac:dyDescent="0.25">
      <c r="C57" t="s">
        <v>26</v>
      </c>
      <c r="E57" t="str">
        <f>'Dropdown Lists'!G11</f>
        <v>Coupon Fulfillment</v>
      </c>
      <c r="G57" t="str">
        <f>'Dropdown Lists'!G21</f>
        <v>Sharing Delivery Agent</v>
      </c>
      <c r="J57" t="s">
        <v>120</v>
      </c>
    </row>
    <row r="58" spans="3:32" hidden="1" outlineLevel="1" x14ac:dyDescent="0.25">
      <c r="C58" t="s">
        <v>27</v>
      </c>
      <c r="E58" t="str">
        <f>'Dropdown Lists'!G12</f>
        <v>Application Settlement</v>
      </c>
      <c r="G58" t="str">
        <f>'Dropdown Lists'!G22</f>
        <v>Sharing Marketing Materials / Collateral</v>
      </c>
      <c r="J58" t="s">
        <v>32</v>
      </c>
    </row>
    <row r="59" spans="3:32" hidden="1" outlineLevel="1" x14ac:dyDescent="0.25">
      <c r="C59" t="s">
        <v>352</v>
      </c>
      <c r="E59" t="str">
        <f>'Dropdown Lists'!G13</f>
        <v>Channel Support / Training</v>
      </c>
      <c r="G59" t="str">
        <f>'Dropdown Lists'!G23</f>
        <v>Joint Media Buys</v>
      </c>
      <c r="J59" t="s">
        <v>121</v>
      </c>
    </row>
    <row r="60" spans="3:32" hidden="1" outlineLevel="1" x14ac:dyDescent="0.25">
      <c r="C60" t="s">
        <v>16</v>
      </c>
      <c r="E60" t="str">
        <f>'Dropdown Lists'!G14</f>
        <v>Information Systems</v>
      </c>
      <c r="G60" t="str">
        <f>'Dropdown Lists'!G24</f>
        <v>Sharing of Energy Managers</v>
      </c>
      <c r="J60" t="s">
        <v>122</v>
      </c>
    </row>
    <row r="61" spans="3:32" hidden="1" outlineLevel="1" x14ac:dyDescent="0.25">
      <c r="C61" t="s">
        <v>351</v>
      </c>
      <c r="E61" t="str">
        <f>'Dropdown Lists'!G15</f>
        <v>Other</v>
      </c>
      <c r="G61" t="str">
        <f>'Dropdown Lists'!G25</f>
        <v>Sharing of Key Account Managers</v>
      </c>
      <c r="J61" t="s">
        <v>124</v>
      </c>
    </row>
    <row r="62" spans="3:32" hidden="1" outlineLevel="1" x14ac:dyDescent="0.25">
      <c r="C62" t="s">
        <v>17</v>
      </c>
      <c r="G62" t="str">
        <f>'Dropdown Lists'!G26</f>
        <v>Other</v>
      </c>
      <c r="J62" t="s">
        <v>123</v>
      </c>
    </row>
    <row r="63" spans="3:32" hidden="1" outlineLevel="1" x14ac:dyDescent="0.25">
      <c r="C63" t="s">
        <v>112</v>
      </c>
      <c r="J63" s="8" t="s">
        <v>128</v>
      </c>
    </row>
    <row r="64" spans="3:32" hidden="1" outlineLevel="1" x14ac:dyDescent="0.25"/>
    <row r="65" spans="3:9" hidden="1" outlineLevel="1" x14ac:dyDescent="0.25">
      <c r="C65" s="1" t="s">
        <v>29</v>
      </c>
      <c r="E65" s="1" t="s">
        <v>28</v>
      </c>
      <c r="G65" s="1" t="s">
        <v>22</v>
      </c>
      <c r="I65" s="1" t="s">
        <v>11</v>
      </c>
    </row>
    <row r="66" spans="3:9" hidden="1" outlineLevel="1" x14ac:dyDescent="0.25">
      <c r="C66" t="str">
        <f>'Dropdown Lists'!D33</f>
        <v>ALL OFF SWITCH</v>
      </c>
      <c r="E66" t="str">
        <f>'Dropdown Lists'!H33</f>
        <v>Agribusiness</v>
      </c>
      <c r="G66" t="s">
        <v>338</v>
      </c>
      <c r="I66" t="s">
        <v>299</v>
      </c>
    </row>
    <row r="67" spans="3:9" hidden="1" outlineLevel="1" x14ac:dyDescent="0.25">
      <c r="C67" t="str">
        <f>'Dropdown Lists'!D34</f>
        <v>CENTRAL AIR CONDITIONER</v>
      </c>
      <c r="E67" t="str">
        <f>'Dropdown Lists'!H34</f>
        <v>Cogeneration</v>
      </c>
      <c r="G67" t="s">
        <v>339</v>
      </c>
      <c r="I67" t="s">
        <v>37</v>
      </c>
    </row>
    <row r="68" spans="3:9" hidden="1" outlineLevel="1" x14ac:dyDescent="0.25">
      <c r="C68" t="str">
        <f>'Dropdown Lists'!D35</f>
        <v>CENTRAL AIR CONDITIONERS - PROPER SIZING</v>
      </c>
      <c r="E68" t="str">
        <f>'Dropdown Lists'!H35</f>
        <v>Cooking</v>
      </c>
      <c r="G68" t="s">
        <v>340</v>
      </c>
      <c r="I68" t="s">
        <v>38</v>
      </c>
    </row>
    <row r="69" spans="3:9" hidden="1" outlineLevel="1" x14ac:dyDescent="0.25">
      <c r="C69" t="str">
        <f>'Dropdown Lists'!D36</f>
        <v>CLOTHESLINES</v>
      </c>
      <c r="E69" t="str">
        <f>'Dropdown Lists'!H36</f>
        <v>Electric Auxiliary</v>
      </c>
      <c r="I69" t="s">
        <v>39</v>
      </c>
    </row>
    <row r="70" spans="3:9" hidden="1" outlineLevel="1" x14ac:dyDescent="0.25">
      <c r="C70" t="str">
        <f>'Dropdown Lists'!D37</f>
        <v>COLD WATER CLOTHES WASHING</v>
      </c>
      <c r="E70" t="str">
        <f>'Dropdown Lists'!H37</f>
        <v>Exhaust Fans</v>
      </c>
      <c r="I70" t="s">
        <v>40</v>
      </c>
    </row>
    <row r="71" spans="3:9" hidden="1" outlineLevel="1" x14ac:dyDescent="0.25">
      <c r="C71" t="str">
        <f>'Dropdown Lists'!D38</f>
        <v xml:space="preserve">CONVECTION OVEN                                                                                     </v>
      </c>
      <c r="E71" t="str">
        <f>'Dropdown Lists'!H38</f>
        <v>Household Appliances</v>
      </c>
      <c r="G71" s="1" t="s">
        <v>30</v>
      </c>
      <c r="I71" t="s">
        <v>41</v>
      </c>
    </row>
    <row r="72" spans="3:9" hidden="1" outlineLevel="1" x14ac:dyDescent="0.25">
      <c r="C72" t="str">
        <f>'Dropdown Lists'!D39</f>
        <v>CREEP HEAT CONTROLLER</v>
      </c>
      <c r="E72" t="str">
        <f>'Dropdown Lists'!H39</f>
        <v>HVAC Control</v>
      </c>
      <c r="G72" t="s">
        <v>31</v>
      </c>
      <c r="I72" t="s">
        <v>42</v>
      </c>
    </row>
    <row r="73" spans="3:9" hidden="1" outlineLevel="1" x14ac:dyDescent="0.25">
      <c r="C73" t="str">
        <f>'Dropdown Lists'!D40</f>
        <v>DIMMABLE SELF-BALLASTED CFL - ALL STYLES</v>
      </c>
      <c r="E73" t="str">
        <f>'Dropdown Lists'!H40</f>
        <v>Lighting - Exterior</v>
      </c>
      <c r="G73" t="s">
        <v>32</v>
      </c>
      <c r="I73" t="s">
        <v>43</v>
      </c>
    </row>
    <row r="74" spans="3:9" hidden="1" outlineLevel="1" x14ac:dyDescent="0.25">
      <c r="C74" t="str">
        <f>'Dropdown Lists'!D41</f>
        <v>DIMMER SWITCH</v>
      </c>
      <c r="E74" t="str">
        <f>'Dropdown Lists'!H41</f>
        <v>Lighting - High Bay</v>
      </c>
      <c r="G74" t="s">
        <v>118</v>
      </c>
      <c r="I74" t="s">
        <v>44</v>
      </c>
    </row>
    <row r="75" spans="3:9" hidden="1" outlineLevel="1" x14ac:dyDescent="0.25">
      <c r="C75" t="str">
        <f>'Dropdown Lists'!D42</f>
        <v>DIMMER SWITCH (HARD-WIRED)</v>
      </c>
      <c r="E75" t="str">
        <f>'Dropdown Lists'!H42</f>
        <v>Lighting - Indoor</v>
      </c>
      <c r="G75" t="s">
        <v>119</v>
      </c>
      <c r="I75" t="s">
        <v>45</v>
      </c>
    </row>
    <row r="76" spans="3:9" hidden="1" outlineLevel="1" x14ac:dyDescent="0.25">
      <c r="C76" t="str">
        <f>'Dropdown Lists'!D43</f>
        <v>DOMESTIC WATER HEATER</v>
      </c>
      <c r="E76" t="str">
        <f>'Dropdown Lists'!H43</f>
        <v>Lighting Controls</v>
      </c>
      <c r="G76" t="s">
        <v>113</v>
      </c>
      <c r="I76" t="s">
        <v>46</v>
      </c>
    </row>
    <row r="77" spans="3:9" hidden="1" outlineLevel="1" x14ac:dyDescent="0.25">
      <c r="C77" t="str">
        <f>'Dropdown Lists'!D44</f>
        <v>DOUBLE CREEP HEAT PAD</v>
      </c>
      <c r="E77" t="str">
        <f>'Dropdown Lists'!H44</f>
        <v>Miscellaneous Equipment</v>
      </c>
      <c r="G77" t="s">
        <v>117</v>
      </c>
      <c r="I77" t="s">
        <v>47</v>
      </c>
    </row>
    <row r="78" spans="3:9" hidden="1" outlineLevel="1" x14ac:dyDescent="0.25">
      <c r="C78" t="str">
        <f>'Dropdown Lists'!D45</f>
        <v>DRAIN WATER HEAT RECOVERY</v>
      </c>
      <c r="E78" t="str">
        <f>'Dropdown Lists'!H45</f>
        <v>Plug Loads</v>
      </c>
      <c r="G78" t="s">
        <v>127</v>
      </c>
      <c r="I78" t="s">
        <v>48</v>
      </c>
    </row>
    <row r="79" spans="3:9" hidden="1" outlineLevel="1" x14ac:dyDescent="0.25">
      <c r="C79" t="str">
        <f>'Dropdown Lists'!D46</f>
        <v>DUAL AND NATURAL EXHAUST VENTILATION SYSTEM</v>
      </c>
      <c r="E79" t="str">
        <f>'Dropdown Lists'!H46</f>
        <v>Refrigeration</v>
      </c>
      <c r="G79" t="s">
        <v>112</v>
      </c>
      <c r="I79" t="s">
        <v>49</v>
      </c>
    </row>
    <row r="80" spans="3:9" hidden="1" outlineLevel="1" x14ac:dyDescent="0.25">
      <c r="C80" t="str">
        <f>'Dropdown Lists'!D47</f>
        <v xml:space="preserve">DUAL SPEED POOL PUMP MOTORS                                                                         </v>
      </c>
      <c r="E80" t="str">
        <f>'Dropdown Lists'!H47</f>
        <v>Residential Central Cooling</v>
      </c>
      <c r="I80" t="s">
        <v>50</v>
      </c>
    </row>
    <row r="81" spans="3:9" hidden="1" outlineLevel="1" x14ac:dyDescent="0.25">
      <c r="C81" t="str">
        <f>'Dropdown Lists'!D48</f>
        <v>DUCT SEALING</v>
      </c>
      <c r="E81" t="str">
        <f>'Dropdown Lists'!H48</f>
        <v>Residential Central Heating</v>
      </c>
      <c r="I81" t="s">
        <v>51</v>
      </c>
    </row>
    <row r="82" spans="3:9" hidden="1" outlineLevel="1" x14ac:dyDescent="0.25">
      <c r="C82" t="str">
        <f>'Dropdown Lists'!D49</f>
        <v>EFFICIENT AERATORS</v>
      </c>
      <c r="E82" t="str">
        <f>'Dropdown Lists'!H49</f>
        <v>Solar Energy Applications</v>
      </c>
      <c r="I82" t="s">
        <v>52</v>
      </c>
    </row>
    <row r="83" spans="3:9" hidden="1" outlineLevel="1" x14ac:dyDescent="0.25">
      <c r="C83" t="str">
        <f>'Dropdown Lists'!D50</f>
        <v xml:space="preserve">EFFICIENT SHOWERHEAD </v>
      </c>
      <c r="E83" t="str">
        <f>'Dropdown Lists'!H50</f>
        <v>Space Cooling and Heating</v>
      </c>
      <c r="I83" t="s">
        <v>53</v>
      </c>
    </row>
    <row r="84" spans="3:9" hidden="1" outlineLevel="1" x14ac:dyDescent="0.25">
      <c r="C84" t="str">
        <f>'Dropdown Lists'!D51</f>
        <v>ELECTRIC FURNACE WITH ECM</v>
      </c>
      <c r="E84" t="str">
        <f>'Dropdown Lists'!H51</f>
        <v>Swimming Pool</v>
      </c>
      <c r="I84" t="s">
        <v>54</v>
      </c>
    </row>
    <row r="85" spans="3:9" hidden="1" outlineLevel="1" x14ac:dyDescent="0.25">
      <c r="C85" t="str">
        <f>'Dropdown Lists'!D52</f>
        <v>ELECTRIC FURNACE WITH ECM (CONTINUOUS FAN USAGE)</v>
      </c>
      <c r="E85" t="str">
        <f>'Dropdown Lists'!H52</f>
        <v>Thermal Envelope</v>
      </c>
      <c r="I85" t="s">
        <v>55</v>
      </c>
    </row>
    <row r="86" spans="3:9" hidden="1" outlineLevel="1" x14ac:dyDescent="0.25">
      <c r="C86" t="str">
        <f>'Dropdown Lists'!D53</f>
        <v>ELECTRONIC OR DIGITAL HID BALLASTS</v>
      </c>
      <c r="E86" t="str">
        <f>'Dropdown Lists'!H53</f>
        <v>Ventilation and Circulation</v>
      </c>
      <c r="I86" t="s">
        <v>56</v>
      </c>
    </row>
    <row r="87" spans="3:9" hidden="1" outlineLevel="1" x14ac:dyDescent="0.25">
      <c r="C87" t="str">
        <f>'Dropdown Lists'!D54</f>
        <v>ENERGY EFFICIENT TELEVISION</v>
      </c>
      <c r="E87" t="str">
        <f>'Dropdown Lists'!H54</f>
        <v>Water Heating</v>
      </c>
      <c r="I87" t="s">
        <v>57</v>
      </c>
    </row>
    <row r="88" spans="3:9" hidden="1" outlineLevel="1" x14ac:dyDescent="0.25">
      <c r="C88" t="str">
        <f>'Dropdown Lists'!D55</f>
        <v>ENERGY STAR QUALIFIED LED</v>
      </c>
      <c r="I88" t="s">
        <v>58</v>
      </c>
    </row>
    <row r="89" spans="3:9" hidden="1" outlineLevel="1" x14ac:dyDescent="0.25">
      <c r="C89" t="str">
        <f>'Dropdown Lists'!D56</f>
        <v>ENERGY STAR QUALIFIED LIGHT FIXTURE - 1 OR 2 SOCKETS</v>
      </c>
      <c r="I89" t="s">
        <v>59</v>
      </c>
    </row>
    <row r="90" spans="3:9" hidden="1" outlineLevel="1" x14ac:dyDescent="0.25">
      <c r="C90" t="str">
        <f>'Dropdown Lists'!D57</f>
        <v>ENERGY STAR QUALIFIED LIGHT FIXTURE - 3 OR MORE SOCKETS</v>
      </c>
      <c r="I90" t="s">
        <v>60</v>
      </c>
    </row>
    <row r="91" spans="3:9" hidden="1" outlineLevel="1" x14ac:dyDescent="0.25">
      <c r="C91" t="str">
        <f>'Dropdown Lists'!D58</f>
        <v>ENERGY STAR QUALIFIED RECESSED LIGHTING- LED</v>
      </c>
      <c r="I91" t="s">
        <v>61</v>
      </c>
    </row>
    <row r="92" spans="3:9" hidden="1" outlineLevel="1" x14ac:dyDescent="0.25">
      <c r="C92" t="str">
        <f>'Dropdown Lists'!D59</f>
        <v>ENERGY STAR QUALIFIED UNDER THE COUNTER LIGHTING</v>
      </c>
      <c r="I92" t="s">
        <v>62</v>
      </c>
    </row>
    <row r="93" spans="3:9" hidden="1" outlineLevel="1" x14ac:dyDescent="0.25">
      <c r="C93" t="str">
        <f>'Dropdown Lists'!D60</f>
        <v>ENERGY STAR® BATTERY CHARGERS</v>
      </c>
      <c r="I93" t="s">
        <v>63</v>
      </c>
    </row>
    <row r="94" spans="3:9" hidden="1" outlineLevel="1" x14ac:dyDescent="0.25">
      <c r="C94" t="str">
        <f>'Dropdown Lists'!D61</f>
        <v>ENERGY STAR® CEILING FAN</v>
      </c>
      <c r="I94" t="s">
        <v>64</v>
      </c>
    </row>
    <row r="95" spans="3:9" hidden="1" outlineLevel="1" x14ac:dyDescent="0.25">
      <c r="C95" t="str">
        <f>'Dropdown Lists'!D62</f>
        <v>ENERGY STAR® CENTRAL AIR CONDITIONER</v>
      </c>
      <c r="I95" t="s">
        <v>65</v>
      </c>
    </row>
    <row r="96" spans="3:9" hidden="1" outlineLevel="1" x14ac:dyDescent="0.25">
      <c r="C96" t="str">
        <f>'Dropdown Lists'!D63</f>
        <v>ENERGY STAR® CLOTHES WASHER</v>
      </c>
      <c r="I96" t="s">
        <v>66</v>
      </c>
    </row>
    <row r="97" spans="3:9" hidden="1" outlineLevel="1" x14ac:dyDescent="0.25">
      <c r="C97" t="str">
        <f>'Dropdown Lists'!D64</f>
        <v>ENERGY STAR® DEHUMIDIFIER</v>
      </c>
      <c r="I97" t="s">
        <v>67</v>
      </c>
    </row>
    <row r="98" spans="3:9" hidden="1" outlineLevel="1" x14ac:dyDescent="0.25">
      <c r="C98" t="str">
        <f>'Dropdown Lists'!D65</f>
        <v>ENERGY STAR® DISHWASHER</v>
      </c>
      <c r="I98" t="s">
        <v>68</v>
      </c>
    </row>
    <row r="99" spans="3:9" hidden="1" outlineLevel="1" x14ac:dyDescent="0.25">
      <c r="C99" t="str">
        <f>'Dropdown Lists'!D66</f>
        <v xml:space="preserve">ENERGY STAR® DISHWASHER                                                                             </v>
      </c>
      <c r="I99" t="s">
        <v>69</v>
      </c>
    </row>
    <row r="100" spans="3:9" hidden="1" outlineLevel="1" x14ac:dyDescent="0.25">
      <c r="C100" t="str">
        <f>'Dropdown Lists'!D67</f>
        <v xml:space="preserve">ENERGY STAR® FREEZER                                                                                </v>
      </c>
      <c r="I100" t="s">
        <v>70</v>
      </c>
    </row>
    <row r="101" spans="3:9" hidden="1" outlineLevel="1" x14ac:dyDescent="0.25">
      <c r="C101" t="str">
        <f>'Dropdown Lists'!D68</f>
        <v>ENERGY STAR® LED LAMPS - MR16 GU5.3 BASE</v>
      </c>
      <c r="I101" t="s">
        <v>71</v>
      </c>
    </row>
    <row r="102" spans="3:9" hidden="1" outlineLevel="1" x14ac:dyDescent="0.25">
      <c r="C102" t="str">
        <f>'Dropdown Lists'!D69</f>
        <v>ENERGY STAR® LED LAMPS - OMNIDIRECTIONAL A SHAPE OR WET LOCATION RATED PAR</v>
      </c>
      <c r="I102" t="s">
        <v>72</v>
      </c>
    </row>
    <row r="103" spans="3:9" hidden="1" outlineLevel="1" x14ac:dyDescent="0.25">
      <c r="C103" t="str">
        <f>'Dropdown Lists'!D70</f>
        <v>ENERGY STAR® LED LAMPS - PAR16 OR MR16 GU10 BASE</v>
      </c>
      <c r="I103" t="s">
        <v>73</v>
      </c>
    </row>
    <row r="104" spans="3:9" hidden="1" outlineLevel="1" x14ac:dyDescent="0.25">
      <c r="C104" t="str">
        <f>'Dropdown Lists'!D71</f>
        <v>ENERGY STAR® LED LIGHT BULB</v>
      </c>
      <c r="I104" t="s">
        <v>74</v>
      </c>
    </row>
    <row r="105" spans="3:9" hidden="1" outlineLevel="1" x14ac:dyDescent="0.25">
      <c r="C105" t="str">
        <f>'Dropdown Lists'!D72</f>
        <v xml:space="preserve">ENERGY STAR® LED PAR16/20/30/38 LAMPS E26 BASE </v>
      </c>
      <c r="I105" t="s">
        <v>75</v>
      </c>
    </row>
    <row r="106" spans="3:9" hidden="1" outlineLevel="1" x14ac:dyDescent="0.25">
      <c r="C106" t="str">
        <f>'Dropdown Lists'!D73</f>
        <v>ENERGY STAR® LED RECESSED DOWNLIGHTS</v>
      </c>
      <c r="I106" t="s">
        <v>76</v>
      </c>
    </row>
    <row r="107" spans="3:9" hidden="1" outlineLevel="1" x14ac:dyDescent="0.25">
      <c r="C107" t="str">
        <f>'Dropdown Lists'!D74</f>
        <v>ENERGY STAR® QUALIFIED A/V EQUIPMENT</v>
      </c>
      <c r="I107" t="s">
        <v>77</v>
      </c>
    </row>
    <row r="108" spans="3:9" hidden="1" outlineLevel="1" x14ac:dyDescent="0.25">
      <c r="C108" t="str">
        <f>'Dropdown Lists'!D75</f>
        <v xml:space="preserve">ENERGY STAR® QUALIFIED COMPACT FLUORESCENT LAMPS </v>
      </c>
      <c r="I108" t="s">
        <v>78</v>
      </c>
    </row>
    <row r="109" spans="3:9" hidden="1" outlineLevel="1" x14ac:dyDescent="0.25">
      <c r="C109" t="str">
        <f>'Dropdown Lists'!D76</f>
        <v>ENERGY STAR® QUALIFIED COMPACT FLUORESCENT LAMPS (CFLS) - GU24 FIXTURE E.G SURFACE MOUNT</v>
      </c>
      <c r="I109" t="s">
        <v>79</v>
      </c>
    </row>
    <row r="110" spans="3:9" hidden="1" outlineLevel="1" x14ac:dyDescent="0.25">
      <c r="C110" t="str">
        <f>'Dropdown Lists'!D77</f>
        <v>ENERGY STAR® QUALIFIED COMPUTERS</v>
      </c>
      <c r="I110" t="s">
        <v>80</v>
      </c>
    </row>
    <row r="111" spans="3:9" hidden="1" outlineLevel="1" x14ac:dyDescent="0.25">
      <c r="C111" t="str">
        <f>'Dropdown Lists'!D78</f>
        <v>ENERGY STAR® QUALIFIED DISPLAYS (MONITORS)</v>
      </c>
      <c r="I111" t="s">
        <v>81</v>
      </c>
    </row>
    <row r="112" spans="3:9" hidden="1" outlineLevel="1" x14ac:dyDescent="0.25">
      <c r="C112" t="str">
        <f>'Dropdown Lists'!D79</f>
        <v>ENERGY STAR® QUALIFIED GAME CONSOLES</v>
      </c>
      <c r="I112" t="s">
        <v>82</v>
      </c>
    </row>
    <row r="113" spans="3:9" hidden="1" outlineLevel="1" x14ac:dyDescent="0.25">
      <c r="C113" t="str">
        <f>'Dropdown Lists'!D80</f>
        <v>ENERGY STAR® QUALIFIED INDOOR LIGHT FIXTURE</v>
      </c>
      <c r="I113" t="s">
        <v>83</v>
      </c>
    </row>
    <row r="114" spans="3:9" hidden="1" outlineLevel="1" x14ac:dyDescent="0.25">
      <c r="C114" t="str">
        <f>'Dropdown Lists'!D81</f>
        <v>ENERGY STAR® QUALIFIED LED BULBS</v>
      </c>
      <c r="I114" t="s">
        <v>84</v>
      </c>
    </row>
    <row r="115" spans="3:9" hidden="1" outlineLevel="1" x14ac:dyDescent="0.25">
      <c r="C115" t="str">
        <f>'Dropdown Lists'!D82</f>
        <v>ENERGY STAR® QUALIFIED SET TOP BOX</v>
      </c>
      <c r="I115" t="s">
        <v>85</v>
      </c>
    </row>
    <row r="116" spans="3:9" hidden="1" outlineLevel="1" x14ac:dyDescent="0.25">
      <c r="C116" t="str">
        <f>'Dropdown Lists'!D83</f>
        <v>ENERGY STAR® QUALIFIED SPECIALTY COMPACT FLUORESCENT LAMPS (CFLS)</v>
      </c>
      <c r="I116" t="s">
        <v>86</v>
      </c>
    </row>
    <row r="117" spans="3:9" hidden="1" outlineLevel="1" x14ac:dyDescent="0.25">
      <c r="C117" t="str">
        <f>'Dropdown Lists'!D84</f>
        <v>ENERGY STAR® REFRIGERATOR</v>
      </c>
      <c r="I117" t="s">
        <v>87</v>
      </c>
    </row>
    <row r="118" spans="3:9" hidden="1" outlineLevel="1" x14ac:dyDescent="0.25">
      <c r="C118" t="str">
        <f>'Dropdown Lists'!D85</f>
        <v>ENERGY STAR® ROOM AIR CONDITIONER</v>
      </c>
      <c r="I118" t="s">
        <v>88</v>
      </c>
    </row>
    <row r="119" spans="3:9" hidden="1" outlineLevel="1" x14ac:dyDescent="0.25">
      <c r="C119" t="str">
        <f>'Dropdown Lists'!D86</f>
        <v>ENERGY STAR® WINDOWS</v>
      </c>
      <c r="I119" t="s">
        <v>89</v>
      </c>
    </row>
    <row r="120" spans="3:9" hidden="1" outlineLevel="1" x14ac:dyDescent="0.25">
      <c r="C120" t="str">
        <f>'Dropdown Lists'!D87</f>
        <v>EXIT SIGN - LED</v>
      </c>
      <c r="I120" t="s">
        <v>90</v>
      </c>
    </row>
    <row r="121" spans="3:9" hidden="1" outlineLevel="1" x14ac:dyDescent="0.25">
      <c r="C121" t="str">
        <f>'Dropdown Lists'!D88</f>
        <v xml:space="preserve">EXIT SIGNS </v>
      </c>
      <c r="I121" t="s">
        <v>91</v>
      </c>
    </row>
    <row r="122" spans="3:9" hidden="1" outlineLevel="1" x14ac:dyDescent="0.25">
      <c r="C122" t="str">
        <f>'Dropdown Lists'!D89</f>
        <v>FURNACE/AIR CONDITIONER FILTER</v>
      </c>
      <c r="I122" t="s">
        <v>92</v>
      </c>
    </row>
    <row r="123" spans="3:9" hidden="1" outlineLevel="1" x14ac:dyDescent="0.25">
      <c r="C123" t="str">
        <f>'Dropdown Lists'!D90</f>
        <v>ELECTRONICALLY COMMUTATED MOTOR (ECM)</v>
      </c>
      <c r="I123" t="s">
        <v>93</v>
      </c>
    </row>
    <row r="124" spans="3:9" hidden="1" outlineLevel="1" x14ac:dyDescent="0.25">
      <c r="C124" t="str">
        <f>'Dropdown Lists'!D91</f>
        <v xml:space="preserve">GAS RANGE                                                                                           </v>
      </c>
      <c r="I124" t="s">
        <v>94</v>
      </c>
    </row>
    <row r="125" spans="3:9" hidden="1" outlineLevel="1" x14ac:dyDescent="0.25">
      <c r="C125" t="str">
        <f>'Dropdown Lists'!D92</f>
        <v>HEAT PUMP</v>
      </c>
      <c r="I125" t="s">
        <v>95</v>
      </c>
    </row>
    <row r="126" spans="3:9" hidden="1" outlineLevel="1" x14ac:dyDescent="0.25">
      <c r="C126" t="str">
        <f>'Dropdown Lists'!D93</f>
        <v>HEAVY DUTY PLUG-IN TIMERS</v>
      </c>
      <c r="I126" t="s">
        <v>96</v>
      </c>
    </row>
    <row r="127" spans="3:9" hidden="1" outlineLevel="1" x14ac:dyDescent="0.25">
      <c r="C127" t="str">
        <f>'Dropdown Lists'!D94</f>
        <v>HIGH EFFICIENCY VENTILATION EXHAUST FANS</v>
      </c>
      <c r="I127" t="s">
        <v>97</v>
      </c>
    </row>
    <row r="128" spans="3:9" hidden="1" outlineLevel="1" x14ac:dyDescent="0.25">
      <c r="C128" t="str">
        <f>'Dropdown Lists'!D95</f>
        <v>HIGH PERFORMANCE MEDIUM BAY T8 FIXTURES</v>
      </c>
      <c r="I128" t="s">
        <v>98</v>
      </c>
    </row>
    <row r="129" spans="3:9" hidden="1" outlineLevel="1" x14ac:dyDescent="0.25">
      <c r="C129" t="str">
        <f>'Dropdown Lists'!D96</f>
        <v>HIGH PERFORMANCE T8 FIXTURES</v>
      </c>
      <c r="I129" t="s">
        <v>99</v>
      </c>
    </row>
    <row r="130" spans="3:9" hidden="1" outlineLevel="1" x14ac:dyDescent="0.25">
      <c r="C130" t="str">
        <f>'Dropdown Lists'!D97</f>
        <v>HIGH TEMPERATURE CUTOUT THERMOSTAT</v>
      </c>
      <c r="I130" t="s">
        <v>100</v>
      </c>
    </row>
    <row r="131" spans="3:9" hidden="1" outlineLevel="1" x14ac:dyDescent="0.25">
      <c r="C131" t="str">
        <f>'Dropdown Lists'!D98</f>
        <v>HIGH VOLUME LOW SPEED FAN</v>
      </c>
      <c r="I131" t="s">
        <v>101</v>
      </c>
    </row>
    <row r="132" spans="3:9" hidden="1" outlineLevel="1" x14ac:dyDescent="0.25">
      <c r="C132" t="str">
        <f>'Dropdown Lists'!D99</f>
        <v>HOT WATER PIPE WRAP</v>
      </c>
      <c r="I132" t="s">
        <v>102</v>
      </c>
    </row>
    <row r="133" spans="3:9" hidden="1" outlineLevel="1" x14ac:dyDescent="0.25">
      <c r="C133" t="str">
        <f>'Dropdown Lists'!D100</f>
        <v>INDOOR LIGHTING TIMER</v>
      </c>
      <c r="I133" t="s">
        <v>103</v>
      </c>
    </row>
    <row r="134" spans="3:9" hidden="1" outlineLevel="1" x14ac:dyDescent="0.25">
      <c r="C134" t="str">
        <f>'Dropdown Lists'!D101</f>
        <v>INDOOR MOTION SENSOR</v>
      </c>
      <c r="I134" t="s">
        <v>104</v>
      </c>
    </row>
    <row r="135" spans="3:9" hidden="1" outlineLevel="1" x14ac:dyDescent="0.25">
      <c r="C135" t="str">
        <f>'Dropdown Lists'!D102</f>
        <v>INFRARED COATED HALOGEN LAMPS</v>
      </c>
      <c r="I135" t="s">
        <v>105</v>
      </c>
    </row>
    <row r="136" spans="3:9" hidden="1" outlineLevel="1" x14ac:dyDescent="0.25">
      <c r="C136" t="str">
        <f>'Dropdown Lists'!D103</f>
        <v>IN-SUITE TEMPERATURE CONTROLS</v>
      </c>
      <c r="I136" t="s">
        <v>106</v>
      </c>
    </row>
    <row r="137" spans="3:9" hidden="1" outlineLevel="1" x14ac:dyDescent="0.25">
      <c r="C137" t="str">
        <f>'Dropdown Lists'!D104</f>
        <v>LIGHTING TIMERS (HARD-WIRED, INDOOR)</v>
      </c>
      <c r="I137" t="s">
        <v>107</v>
      </c>
    </row>
    <row r="138" spans="3:9" hidden="1" outlineLevel="1" x14ac:dyDescent="0.25">
      <c r="C138" t="str">
        <f>'Dropdown Lists'!D105</f>
        <v>LOWER WATTAGE HID LAMPS</v>
      </c>
      <c r="I138" t="s">
        <v>108</v>
      </c>
    </row>
    <row r="139" spans="3:9" hidden="1" outlineLevel="1" x14ac:dyDescent="0.25">
      <c r="C139" t="str">
        <f>'Dropdown Lists'!D106</f>
        <v>METAL HALIDE DIRECT LAMP REPLACEMENT</v>
      </c>
      <c r="I139" t="s">
        <v>109</v>
      </c>
    </row>
    <row r="140" spans="3:9" hidden="1" outlineLevel="1" x14ac:dyDescent="0.25">
      <c r="C140" t="str">
        <f>'Dropdown Lists'!D107</f>
        <v>METAL HALIDE FIXTURE</v>
      </c>
      <c r="I140" t="s">
        <v>110</v>
      </c>
    </row>
    <row r="141" spans="3:9" hidden="1" outlineLevel="1" x14ac:dyDescent="0.25">
      <c r="C141" t="str">
        <f>'Dropdown Lists'!D108</f>
        <v>MOTION SENSORS (HARD-WIRED, INDOOR)</v>
      </c>
      <c r="I141" t="s">
        <v>111</v>
      </c>
    </row>
    <row r="142" spans="3:9" hidden="1" outlineLevel="1" x14ac:dyDescent="0.25">
      <c r="C142" t="str">
        <f>'Dropdown Lists'!D109</f>
        <v>NON-DIMMABLE SELF-BALLASTED CFL</v>
      </c>
      <c r="I142" t="s">
        <v>112</v>
      </c>
    </row>
    <row r="143" spans="3:9" hidden="1" outlineLevel="1" x14ac:dyDescent="0.25">
      <c r="C143" t="str">
        <f>'Dropdown Lists'!D110</f>
        <v>NON-ELECTRIC SPACE COOLING</v>
      </c>
    </row>
    <row r="144" spans="3:9" hidden="1" outlineLevel="1" x14ac:dyDescent="0.25">
      <c r="C144" t="str">
        <f>'Dropdown Lists'!D111</f>
        <v>OCCUPANCY SENSORS</v>
      </c>
    </row>
    <row r="145" spans="3:3" hidden="1" outlineLevel="1" x14ac:dyDescent="0.25">
      <c r="C145" t="str">
        <f>'Dropdown Lists'!D112</f>
        <v>OPEN DRIP-PROOF (ODP) MOTORS</v>
      </c>
    </row>
    <row r="146" spans="3:3" hidden="1" outlineLevel="1" x14ac:dyDescent="0.25">
      <c r="C146" t="str">
        <f>'Dropdown Lists'!D113</f>
        <v>OUTDOOR LIGHTING TIMER</v>
      </c>
    </row>
    <row r="147" spans="3:3" hidden="1" outlineLevel="1" x14ac:dyDescent="0.25">
      <c r="C147" t="str">
        <f>'Dropdown Lists'!D114</f>
        <v>OUTDOOR MOTION SENSOR</v>
      </c>
    </row>
    <row r="148" spans="3:3" hidden="1" outlineLevel="1" x14ac:dyDescent="0.25">
      <c r="C148" t="str">
        <f>'Dropdown Lists'!D115</f>
        <v>PHOTOCELL AND TIMER FOR LIGHTING CONTROL</v>
      </c>
    </row>
    <row r="149" spans="3:3" hidden="1" outlineLevel="1" x14ac:dyDescent="0.25">
      <c r="C149" t="str">
        <f>'Dropdown Lists'!D116</f>
        <v>POOL PUMP WITH TIME-CLOCK OR CONTROLLER</v>
      </c>
    </row>
    <row r="150" spans="3:3" hidden="1" outlineLevel="1" x14ac:dyDescent="0.25">
      <c r="C150" t="str">
        <f>'Dropdown Lists'!D117</f>
        <v>POWER BAR WITH INTEGRATED TIMER</v>
      </c>
    </row>
    <row r="151" spans="3:3" hidden="1" outlineLevel="1" x14ac:dyDescent="0.25">
      <c r="C151" t="str">
        <f>'Dropdown Lists'!D118</f>
        <v>POWER BAR, SMART (WITH AUTO SHUT-OFF)</v>
      </c>
    </row>
    <row r="152" spans="3:3" hidden="1" outlineLevel="1" x14ac:dyDescent="0.25">
      <c r="C152" t="str">
        <f>'Dropdown Lists'!D119</f>
        <v>PROGRAMMABLE THERMOSTAT</v>
      </c>
    </row>
    <row r="153" spans="3:3" hidden="1" outlineLevel="1" x14ac:dyDescent="0.25">
      <c r="C153" t="str">
        <f>'Dropdown Lists'!D120</f>
        <v>PROGRAMMABLE THERMOSTAT (BASEBOARD)</v>
      </c>
    </row>
    <row r="154" spans="3:3" hidden="1" outlineLevel="1" x14ac:dyDescent="0.25">
      <c r="C154" t="str">
        <f>'Dropdown Lists'!D121</f>
        <v>PULSE START METAL HALIDE</v>
      </c>
    </row>
    <row r="155" spans="3:3" hidden="1" outlineLevel="1" x14ac:dyDescent="0.25">
      <c r="C155" t="str">
        <f>'Dropdown Lists'!D122</f>
        <v>REDUCED WATTAGE T8 FIXTURES</v>
      </c>
    </row>
    <row r="156" spans="3:3" hidden="1" outlineLevel="1" x14ac:dyDescent="0.25">
      <c r="C156" t="str">
        <f>'Dropdown Lists'!D123</f>
        <v>REFRIGERATED DISPLAY CASE LED STRIP LIGHT</v>
      </c>
    </row>
    <row r="157" spans="3:3" hidden="1" outlineLevel="1" x14ac:dyDescent="0.25">
      <c r="C157" t="str">
        <f>'Dropdown Lists'!D124</f>
        <v xml:space="preserve">REFRIGERATOR REPLACEMENT                                                              </v>
      </c>
    </row>
    <row r="158" spans="3:3" hidden="1" outlineLevel="1" x14ac:dyDescent="0.25">
      <c r="C158" t="str">
        <f>'Dropdown Lists'!D125</f>
        <v>RESIDENTIAL ATTIC INSULATION</v>
      </c>
    </row>
    <row r="159" spans="3:3" hidden="1" outlineLevel="1" x14ac:dyDescent="0.25">
      <c r="C159" t="str">
        <f>'Dropdown Lists'!D126</f>
        <v xml:space="preserve">RESIDENTIAL CLOTHES DRYER                                                                           </v>
      </c>
    </row>
    <row r="160" spans="3:3" hidden="1" outlineLevel="1" x14ac:dyDescent="0.25">
      <c r="C160" t="str">
        <f>'Dropdown Lists'!D127</f>
        <v>SEASONAL LED LIGHTS</v>
      </c>
    </row>
    <row r="161" spans="3:3" hidden="1" outlineLevel="1" x14ac:dyDescent="0.25">
      <c r="C161" t="str">
        <f>'Dropdown Lists'!D128</f>
        <v>SELF BALLASTED CERAMIC METAL HALIDE LAMP</v>
      </c>
    </row>
    <row r="162" spans="3:3" hidden="1" outlineLevel="1" x14ac:dyDescent="0.25">
      <c r="C162" t="str">
        <f>'Dropdown Lists'!D129</f>
        <v>SINGLE CREEP HEAT PAD</v>
      </c>
    </row>
    <row r="163" spans="3:3" hidden="1" outlineLevel="1" x14ac:dyDescent="0.25">
      <c r="C163" t="str">
        <f>'Dropdown Lists'!D130</f>
        <v>SOLAR HOT WATER COLLECTOR</v>
      </c>
    </row>
    <row r="164" spans="3:3" hidden="1" outlineLevel="1" x14ac:dyDescent="0.25">
      <c r="C164" t="str">
        <f>'Dropdown Lists'!D131</f>
        <v>SOLAR LANDSCAPE LIGHTS</v>
      </c>
    </row>
    <row r="165" spans="3:3" hidden="1" outlineLevel="1" x14ac:dyDescent="0.25">
      <c r="C165" t="str">
        <f>'Dropdown Lists'!D132</f>
        <v>SOLAR THERMAL WATER HEATER</v>
      </c>
    </row>
    <row r="166" spans="3:3" hidden="1" outlineLevel="1" x14ac:dyDescent="0.25">
      <c r="C166" t="str">
        <f>'Dropdown Lists'!D133</f>
        <v>STANDARD PERFORMANCE MEDIUM BAY T8 FIXTURES</v>
      </c>
    </row>
    <row r="167" spans="3:3" hidden="1" outlineLevel="1" x14ac:dyDescent="0.25">
      <c r="C167" t="str">
        <f>'Dropdown Lists'!D134</f>
        <v>STANDARD PERFORMANCE T8</v>
      </c>
    </row>
    <row r="168" spans="3:3" hidden="1" outlineLevel="1" x14ac:dyDescent="0.25">
      <c r="C168" t="str">
        <f>'Dropdown Lists'!D135</f>
        <v>SYNCHRONOUS BELT</v>
      </c>
    </row>
    <row r="169" spans="3:3" hidden="1" outlineLevel="1" x14ac:dyDescent="0.25">
      <c r="C169" t="str">
        <f>'Dropdown Lists'!D136</f>
        <v>T5 FIXTURES</v>
      </c>
    </row>
    <row r="170" spans="3:3" hidden="1" outlineLevel="1" x14ac:dyDescent="0.25">
      <c r="C170" t="str">
        <f>'Dropdown Lists'!D137</f>
        <v>T5 MEDIUM AND HIGH BAY FIXTURES</v>
      </c>
    </row>
    <row r="171" spans="3:3" hidden="1" outlineLevel="1" x14ac:dyDescent="0.25">
      <c r="C171" t="str">
        <f>'Dropdown Lists'!D138</f>
        <v xml:space="preserve">T8 HIGH OUTPUT LAMPS &amp; ELECTRONIC BALLAST </v>
      </c>
    </row>
    <row r="172" spans="3:3" hidden="1" outlineLevel="1" x14ac:dyDescent="0.25">
      <c r="C172" t="str">
        <f>'Dropdown Lists'!D139</f>
        <v xml:space="preserve">T8 LAMPS &amp; ELECTRONIC BALLAST </v>
      </c>
    </row>
    <row r="173" spans="3:3" hidden="1" outlineLevel="1" x14ac:dyDescent="0.25">
      <c r="C173" t="str">
        <f>'Dropdown Lists'!D140</f>
        <v>TIMER AND CLIP-ON THERMOSTATIC CONTROLS</v>
      </c>
    </row>
    <row r="174" spans="3:3" hidden="1" outlineLevel="1" x14ac:dyDescent="0.25">
      <c r="C174" t="str">
        <f>'Dropdown Lists'!D141</f>
        <v>TOTALLY ENCLOSED FAN-COOLED (TEFC) MOTORS</v>
      </c>
    </row>
    <row r="175" spans="3:3" hidden="1" outlineLevel="1" x14ac:dyDescent="0.25">
      <c r="C175" t="str">
        <f>'Dropdown Lists'!D142</f>
        <v>ULTRA HIGH EFFICIENCY VENTILATION EXHAUST FANS</v>
      </c>
    </row>
    <row r="176" spans="3:3" hidden="1" outlineLevel="1" x14ac:dyDescent="0.25">
      <c r="C176" t="str">
        <f>'Dropdown Lists'!D143</f>
        <v>UNITARY AIR-CONDITIONING UNIT</v>
      </c>
    </row>
    <row r="177" spans="3:3" hidden="1" outlineLevel="1" x14ac:dyDescent="0.25">
      <c r="C177" t="str">
        <f>'Dropdown Lists'!D144</f>
        <v>UNITARY AIR-CONDITIONING UNIT WITH ECONOMIZER</v>
      </c>
    </row>
    <row r="178" spans="3:3" hidden="1" outlineLevel="1" x14ac:dyDescent="0.25">
      <c r="C178" t="str">
        <f>'Dropdown Lists'!D145</f>
        <v>VARIABLE FREQUENCY DRIVE (VFD)</v>
      </c>
    </row>
    <row r="179" spans="3:3" hidden="1" outlineLevel="1" x14ac:dyDescent="0.25">
      <c r="C179" t="str">
        <f>'Dropdown Lists'!D146</f>
        <v xml:space="preserve">VARIABLE SPEED POOL PUMP MOTORS                                                                     </v>
      </c>
    </row>
    <row r="180" spans="3:3" hidden="1" outlineLevel="1" x14ac:dyDescent="0.25">
      <c r="C180" t="str">
        <f>'Dropdown Lists'!D147</f>
        <v>WATER HEATER BLANKET</v>
      </c>
    </row>
    <row r="181" spans="3:3" hidden="1" outlineLevel="1" x14ac:dyDescent="0.25">
      <c r="C181" t="str">
        <f>'Dropdown Lists'!D148</f>
        <v>WATER TO AIR GROUND SOURCE HEAT PUMP CLOSED LOOP</v>
      </c>
    </row>
    <row r="182" spans="3:3" hidden="1" outlineLevel="1" x14ac:dyDescent="0.25">
      <c r="C182" t="str">
        <f>'Dropdown Lists'!D149</f>
        <v>WATER TO AIR GROUND SOURCE HEAT PUMP OPEN LOOP</v>
      </c>
    </row>
    <row r="183" spans="3:3" hidden="1" outlineLevel="1" x14ac:dyDescent="0.25">
      <c r="C183" t="str">
        <f>'Dropdown Lists'!D150</f>
        <v>WEATHERSTRIPPING (DOOR FRAME)</v>
      </c>
    </row>
    <row r="184" spans="3:3" hidden="1" outlineLevel="1" x14ac:dyDescent="0.25">
      <c r="C184" t="str">
        <f>'Dropdown Lists'!D151</f>
        <v>WEATHERSTRIPPING (FOAM OR V-STRIP)</v>
      </c>
    </row>
    <row r="185" spans="3:3" hidden="1" outlineLevel="1" x14ac:dyDescent="0.25">
      <c r="C185" t="str">
        <f>'Dropdown Lists'!D152</f>
        <v>WINDOW SOLAR FILM</v>
      </c>
    </row>
    <row r="186" spans="3:3" hidden="1" outlineLevel="1" x14ac:dyDescent="0.25">
      <c r="C186" t="str">
        <f>'Dropdown Lists'!D153</f>
        <v>Other</v>
      </c>
    </row>
    <row r="187" spans="3:3" hidden="1" x14ac:dyDescent="0.25"/>
    <row r="188" spans="3:3" hidden="1" x14ac:dyDescent="0.25"/>
    <row r="189" spans="3:3" hidden="1" x14ac:dyDescent="0.25"/>
    <row r="190" spans="3:3" hidden="1" x14ac:dyDescent="0.25"/>
  </sheetData>
  <sheetProtection password="F265" sheet="1" objects="1" scenarios="1"/>
  <mergeCells count="233">
    <mergeCell ref="R10:U11"/>
    <mergeCell ref="V10:X10"/>
    <mergeCell ref="Y10:AA10"/>
    <mergeCell ref="AB10:AD10"/>
    <mergeCell ref="G10:I10"/>
    <mergeCell ref="J10:L10"/>
    <mergeCell ref="M10:O10"/>
    <mergeCell ref="G11:I11"/>
    <mergeCell ref="J11:L11"/>
    <mergeCell ref="M11:O11"/>
    <mergeCell ref="V11:X11"/>
    <mergeCell ref="Y11:AA11"/>
    <mergeCell ref="AB11:AD11"/>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2:U12"/>
    <mergeCell ref="V12:AD12"/>
    <mergeCell ref="Q14:AD14"/>
    <mergeCell ref="R15:U15"/>
    <mergeCell ref="Y15:AD15"/>
    <mergeCell ref="R19:U20"/>
    <mergeCell ref="V18:X18"/>
    <mergeCell ref="Y18:AA18"/>
    <mergeCell ref="AB18:AD18"/>
    <mergeCell ref="V15:X15"/>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Q5:AD5"/>
    <mergeCell ref="R6:U6"/>
    <mergeCell ref="V6:X6"/>
    <mergeCell ref="Y6:AD6"/>
    <mergeCell ref="R7:U7"/>
    <mergeCell ref="V7:X7"/>
    <mergeCell ref="Y7:AD7"/>
    <mergeCell ref="R9:U9"/>
    <mergeCell ref="V9:X9"/>
    <mergeCell ref="Y9:AA9"/>
    <mergeCell ref="AB9:AD9"/>
    <mergeCell ref="R8:U8"/>
    <mergeCell ref="V8:X8"/>
    <mergeCell ref="Y8:AD8"/>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9:F39"/>
    <mergeCell ref="G39:O39"/>
    <mergeCell ref="R39:U39"/>
    <mergeCell ref="V39:AD39"/>
    <mergeCell ref="B41:O41"/>
    <mergeCell ref="Q41:AD41"/>
    <mergeCell ref="C42:F42"/>
    <mergeCell ref="G42:I42"/>
    <mergeCell ref="J42:O42"/>
    <mergeCell ref="R42:U42"/>
    <mergeCell ref="V42:X42"/>
    <mergeCell ref="Y42:AD42"/>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zoomScale="80" zoomScaleNormal="80" workbookViewId="0">
      <selection activeCell="C6" sqref="C6"/>
    </sheetView>
  </sheetViews>
  <sheetFormatPr defaultRowHeight="15" x14ac:dyDescent="0.25"/>
  <cols>
    <col min="1" max="1" width="3.28515625" customWidth="1"/>
    <col min="2" max="2" width="62.85546875" customWidth="1"/>
    <col min="3" max="3" width="138.5703125" customWidth="1"/>
  </cols>
  <sheetData>
    <row r="1" spans="1:6" ht="23.25" x14ac:dyDescent="0.35">
      <c r="A1" s="79" t="s">
        <v>393</v>
      </c>
      <c r="B1" s="305" t="s">
        <v>332</v>
      </c>
      <c r="C1" s="305"/>
    </row>
    <row r="3" spans="1:6" ht="19.149999999999999" customHeight="1" x14ac:dyDescent="0.25">
      <c r="B3" s="306" t="s">
        <v>311</v>
      </c>
      <c r="C3" s="307"/>
    </row>
    <row r="4" spans="1:6" ht="109.9" customHeight="1" x14ac:dyDescent="0.25">
      <c r="B4" s="114" t="s">
        <v>459</v>
      </c>
      <c r="C4" s="139" t="s">
        <v>527</v>
      </c>
      <c r="D4" s="32"/>
      <c r="E4" s="7"/>
      <c r="F4" s="7"/>
    </row>
    <row r="5" spans="1:6" ht="126.6" customHeight="1" x14ac:dyDescent="0.25">
      <c r="B5" s="115" t="s">
        <v>458</v>
      </c>
      <c r="C5" s="140" t="s">
        <v>528</v>
      </c>
      <c r="D5" s="32"/>
      <c r="E5" s="7"/>
      <c r="F5" s="7"/>
    </row>
    <row r="6" spans="1:6" ht="178.15" customHeight="1" x14ac:dyDescent="0.25">
      <c r="B6" s="115" t="s">
        <v>499</v>
      </c>
      <c r="C6" s="51" t="s">
        <v>529</v>
      </c>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7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zoomScale="80" zoomScaleNormal="80" workbookViewId="0">
      <selection activeCell="C6" sqref="C6"/>
    </sheetView>
  </sheetViews>
  <sheetFormatPr defaultRowHeight="15" x14ac:dyDescent="0.25"/>
  <cols>
    <col min="1" max="1" width="3.28515625" customWidth="1"/>
    <col min="2" max="2" width="62.85546875" customWidth="1"/>
    <col min="3" max="3" width="139.140625" customWidth="1"/>
  </cols>
  <sheetData>
    <row r="1" spans="1:6" ht="23.25" x14ac:dyDescent="0.35">
      <c r="A1" s="79" t="s">
        <v>398</v>
      </c>
      <c r="B1" s="305" t="s">
        <v>360</v>
      </c>
      <c r="C1" s="305"/>
    </row>
    <row r="4" spans="1:6" ht="19.149999999999999" customHeight="1" x14ac:dyDescent="0.25">
      <c r="B4" s="308" t="s">
        <v>361</v>
      </c>
      <c r="C4" s="309"/>
    </row>
    <row r="5" spans="1:6" ht="120.6" customHeight="1" x14ac:dyDescent="0.25">
      <c r="B5" s="114" t="s">
        <v>394</v>
      </c>
      <c r="C5" s="51" t="s">
        <v>531</v>
      </c>
      <c r="D5" s="32"/>
      <c r="E5" s="7"/>
      <c r="F5" s="7"/>
    </row>
    <row r="6" spans="1:6" ht="128.44999999999999" customHeight="1" x14ac:dyDescent="0.25">
      <c r="B6" s="115" t="s">
        <v>396</v>
      </c>
      <c r="C6" s="51" t="s">
        <v>530</v>
      </c>
      <c r="D6" s="32"/>
      <c r="E6" s="7"/>
      <c r="F6" s="7"/>
    </row>
    <row r="7" spans="1:6" ht="178.15" customHeight="1" x14ac:dyDescent="0.25">
      <c r="B7" s="115" t="s">
        <v>397</v>
      </c>
      <c r="C7" s="51" t="s">
        <v>530</v>
      </c>
      <c r="D7" s="32"/>
      <c r="E7" s="7"/>
      <c r="F7" s="7"/>
    </row>
    <row r="8" spans="1:6" ht="144" customHeight="1" x14ac:dyDescent="0.25">
      <c r="B8" s="115" t="s">
        <v>395</v>
      </c>
      <c r="C8" s="51"/>
    </row>
    <row r="9" spans="1:6" ht="138" customHeight="1" x14ac:dyDescent="0.25">
      <c r="B9" s="115" t="s">
        <v>402</v>
      </c>
      <c r="C9" s="51"/>
    </row>
    <row r="10" spans="1:6" ht="114" customHeight="1" x14ac:dyDescent="0.25">
      <c r="B10" s="115" t="s">
        <v>362</v>
      </c>
      <c r="C10" s="51"/>
    </row>
  </sheetData>
  <sheetProtection password="F265" sheet="1" objects="1" scenarios="1" formatRows="0"/>
  <dataConsolidate/>
  <mergeCells count="2">
    <mergeCell ref="B1:C1"/>
    <mergeCell ref="B4:C4"/>
  </mergeCells>
  <dataValidations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x14ac:dyDescent="0.25"/>
  <cols>
    <col min="2" max="2" width="45" customWidth="1"/>
    <col min="4" max="4" width="24.85546875" bestFit="1" customWidth="1"/>
  </cols>
  <sheetData>
    <row r="1" spans="1:11" ht="26.25" x14ac:dyDescent="0.4">
      <c r="A1" s="52" t="s">
        <v>333</v>
      </c>
      <c r="B1" s="53"/>
    </row>
    <row r="2" spans="1:11" x14ac:dyDescent="0.25">
      <c r="B2" s="1" t="s">
        <v>11</v>
      </c>
      <c r="D2" s="1" t="s">
        <v>20</v>
      </c>
      <c r="F2" s="1" t="s">
        <v>22</v>
      </c>
      <c r="K2" s="1" t="s">
        <v>36</v>
      </c>
    </row>
    <row r="3" spans="1:11" x14ac:dyDescent="0.25">
      <c r="B3" s="2" t="s">
        <v>299</v>
      </c>
      <c r="D3" t="s">
        <v>296</v>
      </c>
      <c r="F3" t="s">
        <v>23</v>
      </c>
      <c r="K3" t="s">
        <v>257</v>
      </c>
    </row>
    <row r="4" spans="1:11" x14ac:dyDescent="0.25">
      <c r="B4" s="2" t="s">
        <v>37</v>
      </c>
      <c r="D4" t="s">
        <v>297</v>
      </c>
      <c r="F4" t="s">
        <v>24</v>
      </c>
      <c r="K4" t="s">
        <v>120</v>
      </c>
    </row>
    <row r="5" spans="1:11" x14ac:dyDescent="0.25">
      <c r="B5" s="2" t="s">
        <v>38</v>
      </c>
      <c r="F5" t="s">
        <v>298</v>
      </c>
      <c r="K5" t="s">
        <v>32</v>
      </c>
    </row>
    <row r="6" spans="1:11" x14ac:dyDescent="0.25">
      <c r="B6" s="2" t="s">
        <v>39</v>
      </c>
      <c r="K6" t="s">
        <v>121</v>
      </c>
    </row>
    <row r="7" spans="1:11" x14ac:dyDescent="0.25">
      <c r="B7" s="2" t="s">
        <v>40</v>
      </c>
      <c r="K7" t="s">
        <v>122</v>
      </c>
    </row>
    <row r="8" spans="1:11" x14ac:dyDescent="0.25">
      <c r="B8" s="2" t="s">
        <v>41</v>
      </c>
      <c r="K8" t="s">
        <v>124</v>
      </c>
    </row>
    <row r="9" spans="1:11" x14ac:dyDescent="0.25">
      <c r="B9" s="2" t="s">
        <v>42</v>
      </c>
      <c r="D9" s="1" t="s">
        <v>25</v>
      </c>
      <c r="G9" s="1" t="s">
        <v>510</v>
      </c>
      <c r="K9" t="s">
        <v>123</v>
      </c>
    </row>
    <row r="10" spans="1:11" x14ac:dyDescent="0.25">
      <c r="B10" s="2" t="s">
        <v>43</v>
      </c>
      <c r="D10" t="s">
        <v>16</v>
      </c>
      <c r="G10" s="11" t="s">
        <v>114</v>
      </c>
      <c r="K10" s="8" t="s">
        <v>128</v>
      </c>
    </row>
    <row r="11" spans="1:11" x14ac:dyDescent="0.25">
      <c r="B11" s="2" t="s">
        <v>44</v>
      </c>
      <c r="D11" t="s">
        <v>15</v>
      </c>
      <c r="G11" s="11" t="s">
        <v>115</v>
      </c>
    </row>
    <row r="12" spans="1:11" x14ac:dyDescent="0.25">
      <c r="B12" s="2" t="s">
        <v>45</v>
      </c>
      <c r="D12" t="s">
        <v>17</v>
      </c>
      <c r="G12" s="11" t="s">
        <v>116</v>
      </c>
    </row>
    <row r="13" spans="1:11" x14ac:dyDescent="0.25">
      <c r="B13" s="2" t="s">
        <v>46</v>
      </c>
      <c r="D13" t="s">
        <v>26</v>
      </c>
      <c r="G13" s="11" t="s">
        <v>125</v>
      </c>
    </row>
    <row r="14" spans="1:11" x14ac:dyDescent="0.25">
      <c r="B14" s="2" t="s">
        <v>47</v>
      </c>
      <c r="D14" t="s">
        <v>18</v>
      </c>
      <c r="G14" s="11" t="s">
        <v>126</v>
      </c>
    </row>
    <row r="15" spans="1:11" x14ac:dyDescent="0.25">
      <c r="B15" s="2" t="s">
        <v>48</v>
      </c>
      <c r="D15" t="s">
        <v>12</v>
      </c>
      <c r="G15" s="8" t="s">
        <v>112</v>
      </c>
    </row>
    <row r="16" spans="1:11" x14ac:dyDescent="0.25">
      <c r="B16" s="2" t="s">
        <v>49</v>
      </c>
      <c r="D16" t="s">
        <v>27</v>
      </c>
    </row>
    <row r="17" spans="2:12" x14ac:dyDescent="0.25">
      <c r="B17" s="2" t="s">
        <v>50</v>
      </c>
      <c r="D17" s="8" t="s">
        <v>112</v>
      </c>
    </row>
    <row r="18" spans="2:12" x14ac:dyDescent="0.25">
      <c r="B18" s="2" t="s">
        <v>51</v>
      </c>
    </row>
    <row r="19" spans="2:12" x14ac:dyDescent="0.25">
      <c r="B19" s="2" t="s">
        <v>52</v>
      </c>
      <c r="D19" s="1" t="s">
        <v>30</v>
      </c>
      <c r="G19" s="1" t="s">
        <v>33</v>
      </c>
      <c r="L19" s="10" t="s">
        <v>259</v>
      </c>
    </row>
    <row r="20" spans="2:12" x14ac:dyDescent="0.25">
      <c r="B20" s="2" t="s">
        <v>53</v>
      </c>
      <c r="D20" t="s">
        <v>31</v>
      </c>
      <c r="G20" t="s">
        <v>34</v>
      </c>
      <c r="L20" s="11" t="s">
        <v>270</v>
      </c>
    </row>
    <row r="21" spans="2:12" x14ac:dyDescent="0.25">
      <c r="B21" s="2" t="s">
        <v>54</v>
      </c>
      <c r="D21" t="s">
        <v>32</v>
      </c>
      <c r="G21" t="s">
        <v>129</v>
      </c>
      <c r="L21" s="11" t="s">
        <v>269</v>
      </c>
    </row>
    <row r="22" spans="2:12" x14ac:dyDescent="0.25">
      <c r="B22" s="2" t="s">
        <v>55</v>
      </c>
      <c r="D22" t="s">
        <v>118</v>
      </c>
      <c r="G22" t="s">
        <v>255</v>
      </c>
      <c r="L22" s="11" t="s">
        <v>263</v>
      </c>
    </row>
    <row r="23" spans="2:12" x14ac:dyDescent="0.25">
      <c r="B23" s="2" t="s">
        <v>56</v>
      </c>
      <c r="D23" t="s">
        <v>119</v>
      </c>
      <c r="G23" t="s">
        <v>130</v>
      </c>
      <c r="L23" s="11" t="s">
        <v>262</v>
      </c>
    </row>
    <row r="24" spans="2:12" x14ac:dyDescent="0.25">
      <c r="B24" s="2" t="s">
        <v>57</v>
      </c>
      <c r="D24" t="s">
        <v>113</v>
      </c>
      <c r="G24" t="s">
        <v>131</v>
      </c>
      <c r="L24" s="11" t="s">
        <v>265</v>
      </c>
    </row>
    <row r="25" spans="2:12" x14ac:dyDescent="0.25">
      <c r="B25" s="2" t="s">
        <v>58</v>
      </c>
      <c r="D25" t="s">
        <v>117</v>
      </c>
      <c r="G25" t="s">
        <v>256</v>
      </c>
      <c r="L25" s="11" t="s">
        <v>268</v>
      </c>
    </row>
    <row r="26" spans="2:12" x14ac:dyDescent="0.25">
      <c r="B26" s="2" t="s">
        <v>59</v>
      </c>
      <c r="D26" t="s">
        <v>127</v>
      </c>
      <c r="G26" s="8" t="s">
        <v>112</v>
      </c>
      <c r="L26" s="11" t="s">
        <v>271</v>
      </c>
    </row>
    <row r="27" spans="2:12" x14ac:dyDescent="0.25">
      <c r="B27" s="2" t="s">
        <v>60</v>
      </c>
      <c r="L27" s="11" t="s">
        <v>266</v>
      </c>
    </row>
    <row r="28" spans="2:12" x14ac:dyDescent="0.25">
      <c r="B28" s="2" t="s">
        <v>61</v>
      </c>
      <c r="L28" s="11" t="s">
        <v>295</v>
      </c>
    </row>
    <row r="29" spans="2:12" x14ac:dyDescent="0.25">
      <c r="B29" s="2" t="s">
        <v>62</v>
      </c>
      <c r="L29" s="11" t="s">
        <v>261</v>
      </c>
    </row>
    <row r="30" spans="2:12" x14ac:dyDescent="0.25">
      <c r="B30" s="2" t="s">
        <v>63</v>
      </c>
      <c r="L30" s="11" t="s">
        <v>272</v>
      </c>
    </row>
    <row r="31" spans="2:12" x14ac:dyDescent="0.25">
      <c r="B31" s="2" t="s">
        <v>64</v>
      </c>
      <c r="L31" s="11" t="s">
        <v>267</v>
      </c>
    </row>
    <row r="32" spans="2:12" x14ac:dyDescent="0.25">
      <c r="B32" s="2" t="s">
        <v>65</v>
      </c>
      <c r="D32" s="1" t="s">
        <v>29</v>
      </c>
      <c r="H32" s="10" t="s">
        <v>28</v>
      </c>
      <c r="L32" s="11" t="s">
        <v>260</v>
      </c>
    </row>
    <row r="33" spans="2:12" x14ac:dyDescent="0.25">
      <c r="B33" s="2" t="s">
        <v>66</v>
      </c>
      <c r="D33" t="s">
        <v>133</v>
      </c>
      <c r="H33" s="11" t="s">
        <v>282</v>
      </c>
      <c r="L33" s="11" t="s">
        <v>447</v>
      </c>
    </row>
    <row r="34" spans="2:12" x14ac:dyDescent="0.25">
      <c r="B34" s="2" t="s">
        <v>67</v>
      </c>
      <c r="D34" t="s">
        <v>134</v>
      </c>
      <c r="H34" s="11" t="s">
        <v>275</v>
      </c>
      <c r="L34" s="11" t="s">
        <v>446</v>
      </c>
    </row>
    <row r="35" spans="2:12" x14ac:dyDescent="0.25">
      <c r="B35" s="2" t="s">
        <v>68</v>
      </c>
      <c r="D35" t="s">
        <v>135</v>
      </c>
      <c r="H35" s="11" t="s">
        <v>273</v>
      </c>
      <c r="L35" s="11" t="s">
        <v>327</v>
      </c>
    </row>
    <row r="36" spans="2:12" x14ac:dyDescent="0.25">
      <c r="B36" s="2" t="s">
        <v>69</v>
      </c>
      <c r="D36" t="s">
        <v>136</v>
      </c>
      <c r="H36" s="11" t="s">
        <v>276</v>
      </c>
      <c r="L36" s="11" t="s">
        <v>328</v>
      </c>
    </row>
    <row r="37" spans="2:12" x14ac:dyDescent="0.25">
      <c r="B37" s="2" t="s">
        <v>70</v>
      </c>
      <c r="D37" t="s">
        <v>137</v>
      </c>
      <c r="H37" s="11" t="s">
        <v>279</v>
      </c>
      <c r="L37" s="11" t="s">
        <v>329</v>
      </c>
    </row>
    <row r="38" spans="2:12" x14ac:dyDescent="0.25">
      <c r="B38" s="2" t="s">
        <v>71</v>
      </c>
      <c r="D38" t="s">
        <v>138</v>
      </c>
      <c r="H38" s="11" t="s">
        <v>283</v>
      </c>
    </row>
    <row r="39" spans="2:12" x14ac:dyDescent="0.25">
      <c r="B39" s="2" t="s">
        <v>72</v>
      </c>
      <c r="D39" t="s">
        <v>139</v>
      </c>
      <c r="H39" s="11" t="s">
        <v>284</v>
      </c>
    </row>
    <row r="40" spans="2:12" x14ac:dyDescent="0.25">
      <c r="B40" s="2" t="s">
        <v>73</v>
      </c>
      <c r="D40" t="s">
        <v>140</v>
      </c>
      <c r="H40" s="11" t="s">
        <v>286</v>
      </c>
    </row>
    <row r="41" spans="2:12" x14ac:dyDescent="0.25">
      <c r="B41" s="2" t="s">
        <v>74</v>
      </c>
      <c r="D41" t="s">
        <v>141</v>
      </c>
      <c r="H41" s="11" t="s">
        <v>287</v>
      </c>
    </row>
    <row r="42" spans="2:12" x14ac:dyDescent="0.25">
      <c r="B42" s="2" t="s">
        <v>75</v>
      </c>
      <c r="D42" t="s">
        <v>142</v>
      </c>
      <c r="H42" s="11" t="s">
        <v>285</v>
      </c>
    </row>
    <row r="43" spans="2:12" x14ac:dyDescent="0.25">
      <c r="B43" s="2" t="s">
        <v>76</v>
      </c>
      <c r="D43" t="s">
        <v>143</v>
      </c>
      <c r="H43" s="11" t="s">
        <v>288</v>
      </c>
    </row>
    <row r="44" spans="2:12" x14ac:dyDescent="0.25">
      <c r="B44" s="2" t="s">
        <v>77</v>
      </c>
      <c r="D44" t="s">
        <v>144</v>
      </c>
      <c r="H44" s="11" t="s">
        <v>280</v>
      </c>
    </row>
    <row r="45" spans="2:12" x14ac:dyDescent="0.25">
      <c r="B45" s="2" t="s">
        <v>78</v>
      </c>
      <c r="D45" t="s">
        <v>145</v>
      </c>
      <c r="H45" s="11" t="s">
        <v>281</v>
      </c>
    </row>
    <row r="46" spans="2:12" x14ac:dyDescent="0.25">
      <c r="B46" s="2" t="s">
        <v>79</v>
      </c>
      <c r="D46" t="s">
        <v>146</v>
      </c>
      <c r="H46" s="11" t="s">
        <v>274</v>
      </c>
    </row>
    <row r="47" spans="2:12" x14ac:dyDescent="0.25">
      <c r="B47" s="2" t="s">
        <v>80</v>
      </c>
      <c r="D47" t="s">
        <v>147</v>
      </c>
      <c r="H47" s="11" t="s">
        <v>277</v>
      </c>
    </row>
    <row r="48" spans="2:12" x14ac:dyDescent="0.25">
      <c r="B48" s="2" t="s">
        <v>81</v>
      </c>
      <c r="D48" t="s">
        <v>148</v>
      </c>
      <c r="H48" s="11" t="s">
        <v>278</v>
      </c>
    </row>
    <row r="49" spans="2:8" x14ac:dyDescent="0.25">
      <c r="B49" s="2" t="s">
        <v>82</v>
      </c>
      <c r="D49" t="s">
        <v>149</v>
      </c>
      <c r="H49" s="11" t="s">
        <v>289</v>
      </c>
    </row>
    <row r="50" spans="2:8" x14ac:dyDescent="0.25">
      <c r="B50" s="2" t="s">
        <v>83</v>
      </c>
      <c r="D50" t="s">
        <v>150</v>
      </c>
      <c r="H50" s="11" t="s">
        <v>290</v>
      </c>
    </row>
    <row r="51" spans="2:8" x14ac:dyDescent="0.25">
      <c r="B51" s="2" t="s">
        <v>84</v>
      </c>
      <c r="D51" t="s">
        <v>151</v>
      </c>
      <c r="H51" s="11" t="s">
        <v>294</v>
      </c>
    </row>
    <row r="52" spans="2:8" x14ac:dyDescent="0.25">
      <c r="B52" s="2" t="s">
        <v>85</v>
      </c>
      <c r="D52" t="s">
        <v>152</v>
      </c>
      <c r="H52" s="11" t="s">
        <v>291</v>
      </c>
    </row>
    <row r="53" spans="2:8" x14ac:dyDescent="0.25">
      <c r="B53" s="2" t="s">
        <v>86</v>
      </c>
      <c r="D53" t="s">
        <v>153</v>
      </c>
      <c r="H53" s="11" t="s">
        <v>293</v>
      </c>
    </row>
    <row r="54" spans="2:8" x14ac:dyDescent="0.25">
      <c r="B54" s="2" t="s">
        <v>87</v>
      </c>
      <c r="D54" t="s">
        <v>154</v>
      </c>
      <c r="H54" s="11" t="s">
        <v>292</v>
      </c>
    </row>
    <row r="55" spans="2:8" x14ac:dyDescent="0.25">
      <c r="B55" s="2" t="s">
        <v>88</v>
      </c>
      <c r="D55" t="s">
        <v>155</v>
      </c>
    </row>
    <row r="56" spans="2:8" x14ac:dyDescent="0.25">
      <c r="B56" s="2" t="s">
        <v>89</v>
      </c>
      <c r="D56" t="s">
        <v>156</v>
      </c>
    </row>
    <row r="57" spans="2:8" x14ac:dyDescent="0.25">
      <c r="B57" s="2" t="s">
        <v>90</v>
      </c>
      <c r="D57" t="s">
        <v>157</v>
      </c>
    </row>
    <row r="58" spans="2:8" x14ac:dyDescent="0.25">
      <c r="B58" s="2" t="s">
        <v>91</v>
      </c>
      <c r="D58" t="s">
        <v>158</v>
      </c>
    </row>
    <row r="59" spans="2:8" x14ac:dyDescent="0.25">
      <c r="B59" s="2" t="s">
        <v>92</v>
      </c>
      <c r="D59" t="s">
        <v>159</v>
      </c>
    </row>
    <row r="60" spans="2:8" x14ac:dyDescent="0.25">
      <c r="B60" s="2" t="s">
        <v>93</v>
      </c>
      <c r="D60" t="s">
        <v>160</v>
      </c>
    </row>
    <row r="61" spans="2:8" x14ac:dyDescent="0.25">
      <c r="B61" s="2" t="s">
        <v>94</v>
      </c>
      <c r="D61" t="s">
        <v>161</v>
      </c>
    </row>
    <row r="62" spans="2:8" x14ac:dyDescent="0.25">
      <c r="B62" s="2" t="s">
        <v>95</v>
      </c>
      <c r="D62" t="s">
        <v>162</v>
      </c>
    </row>
    <row r="63" spans="2:8" x14ac:dyDescent="0.25">
      <c r="B63" s="2" t="s">
        <v>96</v>
      </c>
      <c r="D63" t="s">
        <v>163</v>
      </c>
    </row>
    <row r="64" spans="2:8" x14ac:dyDescent="0.25">
      <c r="B64" s="2" t="s">
        <v>97</v>
      </c>
      <c r="D64" t="s">
        <v>164</v>
      </c>
    </row>
    <row r="65" spans="2:4" x14ac:dyDescent="0.25">
      <c r="B65" s="2" t="s">
        <v>98</v>
      </c>
      <c r="D65" t="s">
        <v>165</v>
      </c>
    </row>
    <row r="66" spans="2:4" x14ac:dyDescent="0.25">
      <c r="B66" s="2" t="s">
        <v>99</v>
      </c>
      <c r="D66" t="s">
        <v>166</v>
      </c>
    </row>
    <row r="67" spans="2:4" x14ac:dyDescent="0.25">
      <c r="B67" s="2" t="s">
        <v>100</v>
      </c>
      <c r="D67" t="s">
        <v>167</v>
      </c>
    </row>
    <row r="68" spans="2:4" x14ac:dyDescent="0.25">
      <c r="B68" s="2" t="s">
        <v>101</v>
      </c>
      <c r="D68" t="s">
        <v>168</v>
      </c>
    </row>
    <row r="69" spans="2:4" x14ac:dyDescent="0.25">
      <c r="B69" s="2" t="s">
        <v>102</v>
      </c>
      <c r="D69" t="s">
        <v>169</v>
      </c>
    </row>
    <row r="70" spans="2:4" x14ac:dyDescent="0.25">
      <c r="B70" s="2" t="s">
        <v>103</v>
      </c>
      <c r="D70" t="s">
        <v>170</v>
      </c>
    </row>
    <row r="71" spans="2:4" x14ac:dyDescent="0.25">
      <c r="B71" s="2" t="s">
        <v>104</v>
      </c>
      <c r="D71" t="s">
        <v>171</v>
      </c>
    </row>
    <row r="72" spans="2:4" x14ac:dyDescent="0.25">
      <c r="B72" s="2" t="s">
        <v>105</v>
      </c>
      <c r="D72" t="s">
        <v>172</v>
      </c>
    </row>
    <row r="73" spans="2:4" x14ac:dyDescent="0.25">
      <c r="B73" s="2" t="s">
        <v>106</v>
      </c>
      <c r="D73" t="s">
        <v>173</v>
      </c>
    </row>
    <row r="74" spans="2:4" x14ac:dyDescent="0.25">
      <c r="B74" s="2" t="s">
        <v>107</v>
      </c>
      <c r="D74" t="s">
        <v>174</v>
      </c>
    </row>
    <row r="75" spans="2:4" x14ac:dyDescent="0.25">
      <c r="B75" s="2" t="s">
        <v>108</v>
      </c>
      <c r="D75" t="s">
        <v>175</v>
      </c>
    </row>
    <row r="76" spans="2:4" x14ac:dyDescent="0.25">
      <c r="B76" s="2" t="s">
        <v>109</v>
      </c>
      <c r="D76" t="s">
        <v>176</v>
      </c>
    </row>
    <row r="77" spans="2:4" x14ac:dyDescent="0.25">
      <c r="B77" s="2" t="s">
        <v>110</v>
      </c>
      <c r="D77" t="s">
        <v>177</v>
      </c>
    </row>
    <row r="78" spans="2:4" x14ac:dyDescent="0.25">
      <c r="B78" s="2" t="s">
        <v>111</v>
      </c>
      <c r="D78" t="s">
        <v>178</v>
      </c>
    </row>
    <row r="79" spans="2:4" x14ac:dyDescent="0.25">
      <c r="B79" s="2" t="s">
        <v>112</v>
      </c>
      <c r="D79" t="s">
        <v>179</v>
      </c>
    </row>
    <row r="80" spans="2:4" x14ac:dyDescent="0.25">
      <c r="D80" t="s">
        <v>180</v>
      </c>
    </row>
    <row r="81" spans="4:4" x14ac:dyDescent="0.25">
      <c r="D81" t="s">
        <v>181</v>
      </c>
    </row>
    <row r="82" spans="4:4" x14ac:dyDescent="0.25">
      <c r="D82" t="s">
        <v>182</v>
      </c>
    </row>
    <row r="83" spans="4:4" x14ac:dyDescent="0.25">
      <c r="D83" t="s">
        <v>183</v>
      </c>
    </row>
    <row r="84" spans="4:4" x14ac:dyDescent="0.25">
      <c r="D84" t="s">
        <v>184</v>
      </c>
    </row>
    <row r="85" spans="4:4" x14ac:dyDescent="0.25">
      <c r="D85" t="s">
        <v>185</v>
      </c>
    </row>
    <row r="86" spans="4:4" x14ac:dyDescent="0.25">
      <c r="D86" t="s">
        <v>186</v>
      </c>
    </row>
    <row r="87" spans="4:4" x14ac:dyDescent="0.25">
      <c r="D87" t="s">
        <v>187</v>
      </c>
    </row>
    <row r="88" spans="4:4" x14ac:dyDescent="0.25">
      <c r="D88" t="s">
        <v>188</v>
      </c>
    </row>
    <row r="89" spans="4:4" x14ac:dyDescent="0.25">
      <c r="D89" t="s">
        <v>189</v>
      </c>
    </row>
    <row r="90" spans="4:4" x14ac:dyDescent="0.25">
      <c r="D90" t="s">
        <v>190</v>
      </c>
    </row>
    <row r="91" spans="4:4" x14ac:dyDescent="0.25">
      <c r="D91" t="s">
        <v>191</v>
      </c>
    </row>
    <row r="92" spans="4:4" x14ac:dyDescent="0.25">
      <c r="D92" t="s">
        <v>192</v>
      </c>
    </row>
    <row r="93" spans="4:4" x14ac:dyDescent="0.25">
      <c r="D93" t="s">
        <v>193</v>
      </c>
    </row>
    <row r="94" spans="4:4" x14ac:dyDescent="0.25">
      <c r="D94" t="s">
        <v>194</v>
      </c>
    </row>
    <row r="95" spans="4:4" x14ac:dyDescent="0.25">
      <c r="D95" t="s">
        <v>195</v>
      </c>
    </row>
    <row r="96" spans="4:4" x14ac:dyDescent="0.25">
      <c r="D96" t="s">
        <v>196</v>
      </c>
    </row>
    <row r="97" spans="4:4" x14ac:dyDescent="0.25">
      <c r="D97" t="s">
        <v>197</v>
      </c>
    </row>
    <row r="98" spans="4:4" x14ac:dyDescent="0.25">
      <c r="D98" t="s">
        <v>198</v>
      </c>
    </row>
    <row r="99" spans="4:4" x14ac:dyDescent="0.25">
      <c r="D99" t="s">
        <v>199</v>
      </c>
    </row>
    <row r="100" spans="4:4" x14ac:dyDescent="0.25">
      <c r="D100" t="s">
        <v>200</v>
      </c>
    </row>
    <row r="101" spans="4:4" x14ac:dyDescent="0.25">
      <c r="D101" t="s">
        <v>201</v>
      </c>
    </row>
    <row r="102" spans="4:4" x14ac:dyDescent="0.25">
      <c r="D102" t="s">
        <v>202</v>
      </c>
    </row>
    <row r="103" spans="4:4" x14ac:dyDescent="0.25">
      <c r="D103" t="s">
        <v>203</v>
      </c>
    </row>
    <row r="104" spans="4:4" x14ac:dyDescent="0.25">
      <c r="D104" t="s">
        <v>204</v>
      </c>
    </row>
    <row r="105" spans="4:4" x14ac:dyDescent="0.25">
      <c r="D105" t="s">
        <v>205</v>
      </c>
    </row>
    <row r="106" spans="4:4" x14ac:dyDescent="0.25">
      <c r="D106" t="s">
        <v>206</v>
      </c>
    </row>
    <row r="107" spans="4:4" x14ac:dyDescent="0.25">
      <c r="D107" t="s">
        <v>207</v>
      </c>
    </row>
    <row r="108" spans="4:4" x14ac:dyDescent="0.25">
      <c r="D108" t="s">
        <v>208</v>
      </c>
    </row>
    <row r="109" spans="4:4" x14ac:dyDescent="0.25">
      <c r="D109" t="s">
        <v>209</v>
      </c>
    </row>
    <row r="110" spans="4:4" x14ac:dyDescent="0.25">
      <c r="D110" t="s">
        <v>210</v>
      </c>
    </row>
    <row r="111" spans="4:4" x14ac:dyDescent="0.25">
      <c r="D111" t="s">
        <v>211</v>
      </c>
    </row>
    <row r="112" spans="4:4" x14ac:dyDescent="0.25">
      <c r="D112" t="s">
        <v>212</v>
      </c>
    </row>
    <row r="113" spans="4:4" x14ac:dyDescent="0.25">
      <c r="D113" t="s">
        <v>213</v>
      </c>
    </row>
    <row r="114" spans="4:4" x14ac:dyDescent="0.25">
      <c r="D114" t="s">
        <v>214</v>
      </c>
    </row>
    <row r="115" spans="4:4" x14ac:dyDescent="0.25">
      <c r="D115" t="s">
        <v>215</v>
      </c>
    </row>
    <row r="116" spans="4:4" x14ac:dyDescent="0.25">
      <c r="D116" t="s">
        <v>216</v>
      </c>
    </row>
    <row r="117" spans="4:4" x14ac:dyDescent="0.25">
      <c r="D117" t="s">
        <v>217</v>
      </c>
    </row>
    <row r="118" spans="4:4" x14ac:dyDescent="0.25">
      <c r="D118" t="s">
        <v>218</v>
      </c>
    </row>
    <row r="119" spans="4:4" x14ac:dyDescent="0.25">
      <c r="D119" t="s">
        <v>219</v>
      </c>
    </row>
    <row r="120" spans="4:4" x14ac:dyDescent="0.25">
      <c r="D120" t="s">
        <v>220</v>
      </c>
    </row>
    <row r="121" spans="4:4" x14ac:dyDescent="0.25">
      <c r="D121" t="s">
        <v>221</v>
      </c>
    </row>
    <row r="122" spans="4:4" x14ac:dyDescent="0.25">
      <c r="D122" t="s">
        <v>222</v>
      </c>
    </row>
    <row r="123" spans="4:4" x14ac:dyDescent="0.25">
      <c r="D123" t="s">
        <v>223</v>
      </c>
    </row>
    <row r="124" spans="4:4" x14ac:dyDescent="0.25">
      <c r="D124" t="s">
        <v>224</v>
      </c>
    </row>
    <row r="125" spans="4:4" x14ac:dyDescent="0.25">
      <c r="D125" t="s">
        <v>225</v>
      </c>
    </row>
    <row r="126" spans="4:4" x14ac:dyDescent="0.25">
      <c r="D126" t="s">
        <v>226</v>
      </c>
    </row>
    <row r="127" spans="4:4" x14ac:dyDescent="0.25">
      <c r="D127" t="s">
        <v>227</v>
      </c>
    </row>
    <row r="128" spans="4:4" x14ac:dyDescent="0.25">
      <c r="D128" t="s">
        <v>228</v>
      </c>
    </row>
    <row r="129" spans="4:4" x14ac:dyDescent="0.25">
      <c r="D129" t="s">
        <v>229</v>
      </c>
    </row>
    <row r="130" spans="4:4" x14ac:dyDescent="0.25">
      <c r="D130" t="s">
        <v>230</v>
      </c>
    </row>
    <row r="131" spans="4:4" x14ac:dyDescent="0.25">
      <c r="D131" t="s">
        <v>231</v>
      </c>
    </row>
    <row r="132" spans="4:4" x14ac:dyDescent="0.25">
      <c r="D132" t="s">
        <v>232</v>
      </c>
    </row>
    <row r="133" spans="4:4" x14ac:dyDescent="0.25">
      <c r="D133" t="s">
        <v>233</v>
      </c>
    </row>
    <row r="134" spans="4:4" x14ac:dyDescent="0.25">
      <c r="D134" t="s">
        <v>234</v>
      </c>
    </row>
    <row r="135" spans="4:4" x14ac:dyDescent="0.25">
      <c r="D135" t="s">
        <v>235</v>
      </c>
    </row>
    <row r="136" spans="4:4" x14ac:dyDescent="0.25">
      <c r="D136" t="s">
        <v>236</v>
      </c>
    </row>
    <row r="137" spans="4:4" x14ac:dyDescent="0.25">
      <c r="D137" t="s">
        <v>237</v>
      </c>
    </row>
    <row r="138" spans="4:4" x14ac:dyDescent="0.25">
      <c r="D138" t="s">
        <v>238</v>
      </c>
    </row>
    <row r="139" spans="4:4" x14ac:dyDescent="0.25">
      <c r="D139" t="s">
        <v>239</v>
      </c>
    </row>
    <row r="140" spans="4:4" x14ac:dyDescent="0.25">
      <c r="D140" t="s">
        <v>240</v>
      </c>
    </row>
    <row r="141" spans="4:4" x14ac:dyDescent="0.25">
      <c r="D141" t="s">
        <v>241</v>
      </c>
    </row>
    <row r="142" spans="4:4" x14ac:dyDescent="0.25">
      <c r="D142" t="s">
        <v>242</v>
      </c>
    </row>
    <row r="143" spans="4:4" x14ac:dyDescent="0.25">
      <c r="D143" t="s">
        <v>243</v>
      </c>
    </row>
    <row r="144" spans="4:4" x14ac:dyDescent="0.25">
      <c r="D144" t="s">
        <v>244</v>
      </c>
    </row>
    <row r="145" spans="4:4" x14ac:dyDescent="0.25">
      <c r="D145" t="s">
        <v>245</v>
      </c>
    </row>
    <row r="146" spans="4:4" x14ac:dyDescent="0.25">
      <c r="D146" t="s">
        <v>246</v>
      </c>
    </row>
    <row r="147" spans="4:4" x14ac:dyDescent="0.25">
      <c r="D147" t="s">
        <v>247</v>
      </c>
    </row>
    <row r="148" spans="4:4" x14ac:dyDescent="0.25">
      <c r="D148" t="s">
        <v>248</v>
      </c>
    </row>
    <row r="149" spans="4:4" x14ac:dyDescent="0.25">
      <c r="D149" t="s">
        <v>249</v>
      </c>
    </row>
    <row r="150" spans="4:4" x14ac:dyDescent="0.25">
      <c r="D150" t="s">
        <v>250</v>
      </c>
    </row>
    <row r="151" spans="4:4" x14ac:dyDescent="0.25">
      <c r="D151" t="s">
        <v>251</v>
      </c>
    </row>
    <row r="152" spans="4:4" x14ac:dyDescent="0.25">
      <c r="D152" t="s">
        <v>252</v>
      </c>
    </row>
    <row r="153" spans="4:4" x14ac:dyDescent="0.25">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x14ac:dyDescent="0.2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D21" sqref="D21"/>
    </sheetView>
  </sheetViews>
  <sheetFormatPr defaultRowHeight="15" x14ac:dyDescent="0.25"/>
  <cols>
    <col min="1" max="1" width="8" customWidth="1"/>
    <col min="2" max="2" width="12" customWidth="1"/>
    <col min="3" max="3" width="35.140625" customWidth="1"/>
    <col min="4" max="4" width="67.5703125" customWidth="1"/>
    <col min="5" max="5" width="104.85546875" hidden="1" customWidth="1"/>
  </cols>
  <sheetData>
    <row r="1" spans="1:5" ht="18.75" x14ac:dyDescent="0.3">
      <c r="A1" s="131" t="s">
        <v>521</v>
      </c>
      <c r="B1" s="131"/>
    </row>
    <row r="3" spans="1:5" ht="30" x14ac:dyDescent="0.25">
      <c r="A3" s="137" t="s">
        <v>470</v>
      </c>
      <c r="B3" s="137" t="s">
        <v>511</v>
      </c>
      <c r="C3" s="128" t="s">
        <v>471</v>
      </c>
      <c r="D3" s="128" t="s">
        <v>493</v>
      </c>
      <c r="E3" s="128" t="s">
        <v>472</v>
      </c>
    </row>
    <row r="4" spans="1:5" x14ac:dyDescent="0.25">
      <c r="A4" s="313">
        <v>2</v>
      </c>
      <c r="B4" s="316">
        <v>42024</v>
      </c>
      <c r="C4" s="310" t="s">
        <v>473</v>
      </c>
      <c r="D4" s="129" t="s">
        <v>475</v>
      </c>
      <c r="E4" s="129" t="s">
        <v>474</v>
      </c>
    </row>
    <row r="5" spans="1:5" ht="30" x14ac:dyDescent="0.25">
      <c r="A5" s="314"/>
      <c r="B5" s="314"/>
      <c r="C5" s="311"/>
      <c r="D5" s="129" t="s">
        <v>476</v>
      </c>
      <c r="E5" s="129" t="s">
        <v>512</v>
      </c>
    </row>
    <row r="6" spans="1:5" ht="60" x14ac:dyDescent="0.25">
      <c r="A6" s="314"/>
      <c r="B6" s="314"/>
      <c r="C6" s="311"/>
      <c r="D6" s="129" t="s">
        <v>483</v>
      </c>
      <c r="E6" s="129" t="s">
        <v>490</v>
      </c>
    </row>
    <row r="7" spans="1:5" x14ac:dyDescent="0.25">
      <c r="A7" s="314"/>
      <c r="B7" s="314"/>
      <c r="C7" s="311"/>
      <c r="D7" s="129" t="s">
        <v>505</v>
      </c>
      <c r="E7" s="129" t="s">
        <v>507</v>
      </c>
    </row>
    <row r="8" spans="1:5" x14ac:dyDescent="0.25">
      <c r="A8" s="314"/>
      <c r="B8" s="314"/>
      <c r="C8" s="312"/>
      <c r="D8" s="129" t="s">
        <v>478</v>
      </c>
      <c r="E8" s="129" t="s">
        <v>489</v>
      </c>
    </row>
    <row r="9" spans="1:5" ht="30" x14ac:dyDescent="0.25">
      <c r="A9" s="314"/>
      <c r="B9" s="314"/>
      <c r="C9" s="129" t="s">
        <v>484</v>
      </c>
      <c r="D9" s="129" t="s">
        <v>483</v>
      </c>
      <c r="E9" s="129" t="s">
        <v>485</v>
      </c>
    </row>
    <row r="10" spans="1:5" ht="30" x14ac:dyDescent="0.25">
      <c r="A10" s="314"/>
      <c r="B10" s="314"/>
      <c r="C10" s="310" t="s">
        <v>515</v>
      </c>
      <c r="D10" s="129" t="s">
        <v>477</v>
      </c>
      <c r="E10" s="130" t="s">
        <v>479</v>
      </c>
    </row>
    <row r="11" spans="1:5" ht="30" x14ac:dyDescent="0.25">
      <c r="A11" s="314"/>
      <c r="B11" s="314"/>
      <c r="C11" s="311"/>
      <c r="D11" s="129" t="s">
        <v>478</v>
      </c>
      <c r="E11" s="129" t="s">
        <v>513</v>
      </c>
    </row>
    <row r="12" spans="1:5" x14ac:dyDescent="0.25">
      <c r="A12" s="314"/>
      <c r="B12" s="314"/>
      <c r="C12" s="311"/>
      <c r="D12" s="129" t="s">
        <v>482</v>
      </c>
      <c r="E12" s="129" t="s">
        <v>514</v>
      </c>
    </row>
    <row r="13" spans="1:5" ht="30" x14ac:dyDescent="0.25">
      <c r="A13" s="314"/>
      <c r="B13" s="314"/>
      <c r="C13" s="311"/>
      <c r="D13" s="129" t="s">
        <v>483</v>
      </c>
      <c r="E13" s="129" t="s">
        <v>487</v>
      </c>
    </row>
    <row r="14" spans="1:5" ht="45" x14ac:dyDescent="0.25">
      <c r="A14" s="314"/>
      <c r="B14" s="314"/>
      <c r="C14" s="311"/>
      <c r="D14" s="129" t="s">
        <v>488</v>
      </c>
      <c r="E14" s="129" t="s">
        <v>516</v>
      </c>
    </row>
    <row r="15" spans="1:5" x14ac:dyDescent="0.25">
      <c r="A15" s="314"/>
      <c r="B15" s="314"/>
      <c r="C15" s="311"/>
      <c r="D15" s="129" t="s">
        <v>505</v>
      </c>
      <c r="E15" s="129" t="s">
        <v>506</v>
      </c>
    </row>
    <row r="16" spans="1:5" ht="45" x14ac:dyDescent="0.25">
      <c r="A16" s="314"/>
      <c r="B16" s="314"/>
      <c r="C16" s="312"/>
      <c r="D16" s="129" t="s">
        <v>491</v>
      </c>
      <c r="E16" s="129" t="s">
        <v>492</v>
      </c>
    </row>
    <row r="17" spans="1:5" ht="45" x14ac:dyDescent="0.25">
      <c r="A17" s="314"/>
      <c r="B17" s="314"/>
      <c r="C17" s="310" t="s">
        <v>517</v>
      </c>
      <c r="D17" s="129" t="s">
        <v>519</v>
      </c>
      <c r="E17" s="130" t="s">
        <v>518</v>
      </c>
    </row>
    <row r="18" spans="1:5" ht="30" x14ac:dyDescent="0.25">
      <c r="A18" s="314"/>
      <c r="B18" s="314"/>
      <c r="C18" s="312"/>
      <c r="D18" s="129" t="s">
        <v>483</v>
      </c>
      <c r="E18" s="129" t="s">
        <v>486</v>
      </c>
    </row>
    <row r="19" spans="1:5" x14ac:dyDescent="0.25">
      <c r="A19" s="315"/>
      <c r="B19" s="315"/>
      <c r="C19" s="129" t="s">
        <v>480</v>
      </c>
      <c r="D19" s="129" t="s">
        <v>481</v>
      </c>
      <c r="E19" s="129" t="s">
        <v>520</v>
      </c>
    </row>
    <row r="20" spans="1:5" x14ac:dyDescent="0.25">
      <c r="A20" s="125">
        <v>3</v>
      </c>
      <c r="B20" s="138">
        <v>42373</v>
      </c>
      <c r="C20" s="310" t="s">
        <v>515</v>
      </c>
      <c r="D20" s="125" t="s">
        <v>523</v>
      </c>
      <c r="E20" s="125"/>
    </row>
    <row r="21" spans="1:5" x14ac:dyDescent="0.25">
      <c r="A21" s="125"/>
      <c r="B21" s="125"/>
      <c r="C21" s="311"/>
      <c r="D21" s="125"/>
      <c r="E21" s="125"/>
    </row>
    <row r="22" spans="1:5" x14ac:dyDescent="0.25">
      <c r="A22" s="125"/>
      <c r="B22" s="125"/>
      <c r="C22" s="311"/>
      <c r="D22" s="125"/>
      <c r="E22" s="125"/>
    </row>
    <row r="23" spans="1:5" x14ac:dyDescent="0.25">
      <c r="A23" s="125"/>
      <c r="B23" s="125"/>
      <c r="C23" s="311"/>
      <c r="D23" s="125"/>
      <c r="E23" s="127"/>
    </row>
    <row r="24" spans="1:5" x14ac:dyDescent="0.25">
      <c r="A24" s="125"/>
      <c r="B24" s="125"/>
      <c r="C24" s="311"/>
      <c r="D24" s="125"/>
      <c r="E24" s="125"/>
    </row>
    <row r="25" spans="1:5" x14ac:dyDescent="0.25">
      <c r="A25" s="125"/>
      <c r="B25" s="125"/>
      <c r="C25" s="311"/>
      <c r="D25" s="125"/>
      <c r="E25" s="125"/>
    </row>
    <row r="26" spans="1:5" x14ac:dyDescent="0.25">
      <c r="A26" s="125"/>
      <c r="B26" s="125"/>
      <c r="C26" s="312"/>
      <c r="D26" s="125"/>
      <c r="E26" s="127"/>
    </row>
    <row r="27" spans="1:5" x14ac:dyDescent="0.25">
      <c r="A27" s="125"/>
      <c r="B27" s="125"/>
      <c r="C27" s="125"/>
      <c r="D27" s="125"/>
      <c r="E27" s="126"/>
    </row>
    <row r="28" spans="1:5" x14ac:dyDescent="0.25">
      <c r="A28" s="125"/>
      <c r="B28" s="125"/>
    </row>
    <row r="29" spans="1:5" x14ac:dyDescent="0.25">
      <c r="A29" s="125"/>
      <c r="B29" s="125"/>
      <c r="C29" s="125"/>
      <c r="D29" s="125"/>
      <c r="E29" s="125"/>
    </row>
    <row r="30" spans="1:5" x14ac:dyDescent="0.25">
      <c r="A30" s="125"/>
      <c r="B30" s="125"/>
      <c r="C30" s="125"/>
      <c r="D30" s="125"/>
      <c r="E30" s="125"/>
    </row>
    <row r="31" spans="1:5" x14ac:dyDescent="0.25">
      <c r="A31" s="125"/>
      <c r="B31" s="125"/>
      <c r="C31" s="125"/>
      <c r="D31" s="125"/>
      <c r="E31" s="125"/>
    </row>
    <row r="32" spans="1:5" x14ac:dyDescent="0.25">
      <c r="A32" s="125"/>
      <c r="B32" s="125"/>
      <c r="C32" s="125"/>
      <c r="D32" s="125"/>
      <c r="E32" s="125"/>
    </row>
    <row r="33" spans="1:5" x14ac:dyDescent="0.25">
      <c r="A33" s="125"/>
      <c r="B33" s="125"/>
      <c r="C33" s="125"/>
      <c r="D33" s="125"/>
      <c r="E33" s="125"/>
    </row>
    <row r="34" spans="1:5" x14ac:dyDescent="0.25">
      <c r="A34" s="125"/>
      <c r="B34" s="125"/>
      <c r="C34" s="125"/>
      <c r="D34" s="125"/>
      <c r="E34" s="125"/>
    </row>
    <row r="35" spans="1:5" x14ac:dyDescent="0.25">
      <c r="A35" s="125"/>
      <c r="B35" s="125"/>
      <c r="C35" s="125"/>
      <c r="D35" s="125"/>
      <c r="E35" s="125"/>
    </row>
    <row r="36" spans="1:5" x14ac:dyDescent="0.25">
      <c r="A36" s="125"/>
      <c r="B36" s="125"/>
      <c r="C36" s="125"/>
      <c r="D36" s="125"/>
      <c r="E36" s="125"/>
    </row>
    <row r="37" spans="1:5" x14ac:dyDescent="0.25">
      <c r="A37" s="125"/>
      <c r="B37" s="125"/>
      <c r="C37" s="125"/>
      <c r="D37" s="125"/>
      <c r="E37" s="125"/>
    </row>
    <row r="38" spans="1:5" x14ac:dyDescent="0.25">
      <c r="A38" s="125"/>
      <c r="B38" s="125"/>
      <c r="C38" s="125"/>
      <c r="D38" s="125"/>
      <c r="E38" s="125"/>
    </row>
    <row r="39" spans="1:5" x14ac:dyDescent="0.25">
      <c r="A39" s="125"/>
      <c r="B39" s="125"/>
      <c r="C39" s="125"/>
      <c r="D39" s="125"/>
      <c r="E39" s="125"/>
    </row>
    <row r="40" spans="1:5" x14ac:dyDescent="0.25">
      <c r="A40" s="125"/>
      <c r="B40" s="125"/>
      <c r="C40" s="125"/>
      <c r="D40" s="125"/>
      <c r="E40" s="125"/>
    </row>
    <row r="41" spans="1:5" x14ac:dyDescent="0.25">
      <c r="A41" s="125"/>
      <c r="B41" s="125"/>
      <c r="C41" s="125"/>
      <c r="D41" s="125"/>
      <c r="E41" s="125"/>
    </row>
    <row r="42" spans="1:5" x14ac:dyDescent="0.25">
      <c r="A42" s="125"/>
      <c r="B42" s="125"/>
      <c r="C42" s="125"/>
      <c r="D42" s="125"/>
      <c r="E42" s="125"/>
    </row>
    <row r="43" spans="1:5" x14ac:dyDescent="0.25">
      <c r="A43" s="125"/>
      <c r="B43" s="125"/>
      <c r="C43" s="125"/>
      <c r="D43" s="125"/>
      <c r="E43" s="125"/>
    </row>
  </sheetData>
  <mergeCells count="6">
    <mergeCell ref="C20:C26"/>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topLeftCell="B1" zoomScale="80" zoomScaleNormal="80" workbookViewId="0">
      <selection activeCell="J15" sqref="J15"/>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25" x14ac:dyDescent="0.35">
      <c r="A1" s="76" t="s">
        <v>377</v>
      </c>
      <c r="B1" s="75" t="s">
        <v>358</v>
      </c>
    </row>
    <row r="3" spans="1:3" ht="18.75" x14ac:dyDescent="0.25">
      <c r="B3" s="155" t="s">
        <v>378</v>
      </c>
      <c r="C3" s="156"/>
    </row>
    <row r="4" spans="1:3" ht="28.9" customHeight="1" x14ac:dyDescent="0.25">
      <c r="B4" s="175" t="s">
        <v>435</v>
      </c>
      <c r="C4" s="176"/>
    </row>
    <row r="6" spans="1:3" ht="18.75" x14ac:dyDescent="0.25">
      <c r="B6" s="155" t="s">
        <v>434</v>
      </c>
      <c r="C6" s="156"/>
    </row>
    <row r="7" spans="1:3" ht="69" customHeight="1" x14ac:dyDescent="0.25">
      <c r="B7" s="177" t="s">
        <v>502</v>
      </c>
      <c r="C7" s="178"/>
    </row>
    <row r="8" spans="1:3" ht="21" customHeight="1" x14ac:dyDescent="0.25">
      <c r="B8" s="33" t="s">
        <v>376</v>
      </c>
      <c r="C8" s="40" t="s">
        <v>76</v>
      </c>
    </row>
    <row r="9" spans="1:3" ht="26.45" customHeight="1" x14ac:dyDescent="0.25">
      <c r="B9" s="33" t="s">
        <v>1</v>
      </c>
      <c r="C9" s="40" t="s">
        <v>533</v>
      </c>
    </row>
    <row r="10" spans="1:3" ht="31.15" customHeight="1" x14ac:dyDescent="0.25">
      <c r="B10" s="33" t="s">
        <v>334</v>
      </c>
      <c r="C10" s="40"/>
    </row>
    <row r="11" spans="1:3" ht="22.15" customHeight="1" x14ac:dyDescent="0.25">
      <c r="B11" s="33"/>
      <c r="C11" s="88" t="s">
        <v>379</v>
      </c>
    </row>
    <row r="12" spans="1:3" ht="21" customHeight="1" x14ac:dyDescent="0.25">
      <c r="B12" s="33" t="s">
        <v>452</v>
      </c>
      <c r="C12" s="136"/>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zoomScale="70" zoomScaleNormal="70" workbookViewId="0">
      <selection activeCell="G24" sqref="G24"/>
    </sheetView>
  </sheetViews>
  <sheetFormatPr defaultColWidth="9.140625" defaultRowHeight="15" x14ac:dyDescent="0.25"/>
  <cols>
    <col min="1" max="1" width="3.85546875" style="3" customWidth="1"/>
    <col min="2" max="2" width="3" style="3" customWidth="1"/>
    <col min="3" max="3" width="52.28515625" style="3" customWidth="1"/>
    <col min="4" max="4" width="20" style="3" customWidth="1"/>
    <col min="5" max="14" width="15.7109375" style="3" customWidth="1"/>
    <col min="15" max="16384" width="9.140625" style="3"/>
  </cols>
  <sheetData>
    <row r="1" spans="1:18" ht="23.25" x14ac:dyDescent="0.35">
      <c r="A1" s="4" t="s">
        <v>390</v>
      </c>
      <c r="B1" s="4" t="s">
        <v>2</v>
      </c>
    </row>
    <row r="2" spans="1:18" ht="13.15" customHeight="1" x14ac:dyDescent="0.35">
      <c r="C2" s="4"/>
    </row>
    <row r="3" spans="1:18" ht="22.15" customHeight="1" x14ac:dyDescent="0.25">
      <c r="B3" s="181" t="s">
        <v>304</v>
      </c>
      <c r="C3" s="182"/>
      <c r="D3" s="182"/>
      <c r="E3" s="182"/>
      <c r="F3" s="182"/>
      <c r="G3" s="182"/>
      <c r="H3" s="182"/>
      <c r="I3" s="182"/>
      <c r="J3" s="182"/>
      <c r="K3" s="182"/>
      <c r="L3" s="182"/>
      <c r="M3" s="182"/>
      <c r="N3" s="182"/>
    </row>
    <row r="4" spans="1:18" ht="36.75" customHeight="1" x14ac:dyDescent="0.25">
      <c r="B4" s="179"/>
      <c r="C4" s="180"/>
      <c r="D4" s="23" t="s">
        <v>310</v>
      </c>
      <c r="E4" s="23" t="s">
        <v>315</v>
      </c>
      <c r="F4" s="23" t="s">
        <v>316</v>
      </c>
      <c r="G4" s="23" t="s">
        <v>317</v>
      </c>
      <c r="H4" s="23" t="s">
        <v>318</v>
      </c>
      <c r="I4" s="23" t="s">
        <v>319</v>
      </c>
      <c r="J4" s="23" t="s">
        <v>320</v>
      </c>
      <c r="K4" s="14" t="s">
        <v>321</v>
      </c>
      <c r="L4" s="14" t="s">
        <v>461</v>
      </c>
      <c r="M4" s="14" t="s">
        <v>462</v>
      </c>
      <c r="N4" s="14" t="s">
        <v>463</v>
      </c>
    </row>
    <row r="5" spans="1:18" ht="47.25" customHeight="1" x14ac:dyDescent="0.25">
      <c r="B5" s="89" t="s">
        <v>5</v>
      </c>
      <c r="C5" s="90" t="s">
        <v>382</v>
      </c>
      <c r="D5" s="58">
        <f>SUM(E5:K5)</f>
        <v>12170</v>
      </c>
      <c r="E5" s="64">
        <v>12170</v>
      </c>
      <c r="F5" s="64"/>
      <c r="G5" s="64"/>
      <c r="H5" s="64"/>
      <c r="I5" s="64"/>
      <c r="J5" s="64"/>
      <c r="K5" s="64"/>
      <c r="L5" s="64"/>
      <c r="M5" s="64"/>
      <c r="N5" s="64"/>
    </row>
    <row r="6" spans="1:18" ht="29.45" customHeight="1" x14ac:dyDescent="0.25">
      <c r="B6" s="89" t="s">
        <v>6</v>
      </c>
      <c r="C6" s="91" t="s">
        <v>436</v>
      </c>
      <c r="D6" s="58">
        <f>SUM(E6:K6)</f>
        <v>12201.454367035434</v>
      </c>
      <c r="E6" s="59">
        <f>'D. CDM Plan Milestone LDC 1'!$AA$80</f>
        <v>12201.454367035434</v>
      </c>
      <c r="F6" s="59">
        <f>'D. CDM Plan Milestone LDC 2'!$AA$80</f>
        <v>0</v>
      </c>
      <c r="G6" s="59">
        <f>'D. CDM Plan Milestone LDC 3'!$AA$80</f>
        <v>0</v>
      </c>
      <c r="H6" s="59">
        <f>'D. CDM Plan Milestone LDC 4'!$AA$80</f>
        <v>0</v>
      </c>
      <c r="I6" s="59">
        <f>'D. CDM Plan Milestone LDC 5'!$AA$80</f>
        <v>0</v>
      </c>
      <c r="J6" s="59">
        <f>'D. CDM Plan Milestone LDC 6'!$AA$80</f>
        <v>0</v>
      </c>
      <c r="K6" s="59">
        <f>'D.CDM Plan Milestone LDC 7'!$AA$80</f>
        <v>0</v>
      </c>
      <c r="L6" s="59">
        <f>'D. CDM Plan Milestone LDC 8'!$AA$80</f>
        <v>0</v>
      </c>
      <c r="M6" s="59">
        <f>'D. CDM Plan Milestone LDC 9'!$AA$80</f>
        <v>0</v>
      </c>
      <c r="N6" s="59">
        <f>'D. CDM Plan Milestone LDC 10'!$AA$80</f>
        <v>0</v>
      </c>
      <c r="O6" s="9"/>
      <c r="P6" s="9"/>
      <c r="Q6" s="9"/>
      <c r="R6" s="9"/>
    </row>
    <row r="7" spans="1:18" ht="34.15" customHeight="1" x14ac:dyDescent="0.25">
      <c r="B7" s="89" t="s">
        <v>7</v>
      </c>
      <c r="C7" s="91" t="s">
        <v>380</v>
      </c>
      <c r="D7" s="60">
        <f>SUM(E7:K7)</f>
        <v>3077834</v>
      </c>
      <c r="E7" s="62">
        <v>3077834</v>
      </c>
      <c r="F7" s="62"/>
      <c r="G7" s="62"/>
      <c r="H7" s="62"/>
      <c r="I7" s="62"/>
      <c r="J7" s="62"/>
      <c r="K7" s="62"/>
      <c r="L7" s="62"/>
      <c r="M7" s="62"/>
      <c r="N7" s="62"/>
      <c r="O7" s="9"/>
      <c r="P7" s="9"/>
      <c r="Q7" s="9"/>
      <c r="R7" s="9"/>
    </row>
    <row r="8" spans="1:18" ht="34.15" customHeight="1" x14ac:dyDescent="0.25">
      <c r="B8" s="92" t="s">
        <v>8</v>
      </c>
      <c r="C8" s="93" t="s">
        <v>330</v>
      </c>
      <c r="D8" s="60">
        <f>SUM(E8:K8)</f>
        <v>3077834.13</v>
      </c>
      <c r="E8" s="61">
        <f>'D. CDM Plan Milestone LDC 1'!$Z$80</f>
        <v>3077834.13</v>
      </c>
      <c r="F8" s="59">
        <f>'D. CDM Plan Milestone LDC 2'!$Z$80</f>
        <v>0</v>
      </c>
      <c r="G8" s="59">
        <f>'D. CDM Plan Milestone LDC 3'!$Z$80</f>
        <v>0</v>
      </c>
      <c r="H8" s="59">
        <f>'D. CDM Plan Milestone LDC 4'!$Z$80</f>
        <v>0</v>
      </c>
      <c r="I8" s="59">
        <f>'D. CDM Plan Milestone LDC 5'!$Z$80</f>
        <v>0</v>
      </c>
      <c r="J8" s="59">
        <f>'D. CDM Plan Milestone LDC 6'!$Z$80</f>
        <v>0</v>
      </c>
      <c r="K8" s="59">
        <f>'D.CDM Plan Milestone LDC 7'!$Z$80</f>
        <v>0</v>
      </c>
      <c r="L8" s="59">
        <f>'D. CDM Plan Milestone LDC 8'!$Z$80</f>
        <v>0</v>
      </c>
      <c r="M8" s="59">
        <f>'D. CDM Plan Milestone LDC 9'!$Z$80</f>
        <v>0</v>
      </c>
      <c r="N8" s="59">
        <f>'D. CDM Plan Milestone LDC 10'!$Z$80</f>
        <v>0</v>
      </c>
      <c r="O8" s="9"/>
      <c r="P8" s="9"/>
      <c r="Q8" s="9"/>
      <c r="R8" s="9"/>
    </row>
    <row r="9" spans="1:18" ht="30.6" customHeight="1" x14ac:dyDescent="0.25">
      <c r="B9" s="189" t="s">
        <v>9</v>
      </c>
      <c r="C9" s="192" t="s">
        <v>381</v>
      </c>
      <c r="D9" s="195" t="s">
        <v>3</v>
      </c>
      <c r="E9" s="186" t="s">
        <v>406</v>
      </c>
      <c r="F9" s="187"/>
      <c r="G9" s="188"/>
      <c r="H9" s="186" t="s">
        <v>405</v>
      </c>
      <c r="I9" s="187"/>
      <c r="J9" s="188"/>
      <c r="K9" s="94" t="s">
        <v>253</v>
      </c>
      <c r="L9" s="82"/>
      <c r="M9" s="83"/>
      <c r="N9" s="9"/>
      <c r="O9" s="9"/>
      <c r="P9" s="9"/>
      <c r="Q9" s="9"/>
      <c r="R9" s="9"/>
    </row>
    <row r="10" spans="1:18" ht="17.45" customHeight="1" x14ac:dyDescent="0.25">
      <c r="B10" s="190"/>
      <c r="C10" s="193"/>
      <c r="D10" s="196"/>
      <c r="E10" s="95" t="s">
        <v>35</v>
      </c>
      <c r="F10" s="95" t="s">
        <v>132</v>
      </c>
      <c r="G10" s="95" t="s">
        <v>4</v>
      </c>
      <c r="H10" s="95" t="s">
        <v>35</v>
      </c>
      <c r="I10" s="95" t="s">
        <v>132</v>
      </c>
      <c r="J10" s="95" t="s">
        <v>4</v>
      </c>
      <c r="K10" s="96" t="s">
        <v>254</v>
      </c>
      <c r="L10" s="82"/>
      <c r="M10" s="83"/>
      <c r="N10" s="9"/>
      <c r="O10" s="9"/>
      <c r="P10" s="9"/>
      <c r="Q10" s="9"/>
      <c r="R10" s="9"/>
    </row>
    <row r="11" spans="1:18" x14ac:dyDescent="0.25">
      <c r="B11" s="190"/>
      <c r="C11" s="193"/>
      <c r="D11" s="97">
        <v>2015</v>
      </c>
      <c r="E11" s="147">
        <v>1656196.8868555138</v>
      </c>
      <c r="F11" s="147">
        <v>727866.77086976031</v>
      </c>
      <c r="G11" s="20">
        <f>IF(E11="","",E11/F11)</f>
        <v>2.2754121401591814</v>
      </c>
      <c r="H11" s="147">
        <v>1413220.1053285787</v>
      </c>
      <c r="I11" s="147">
        <v>0.99999999999999989</v>
      </c>
      <c r="J11" s="20">
        <f>IF(H11="","",H11/I11)</f>
        <v>1413220.105328579</v>
      </c>
      <c r="K11" s="145">
        <v>5.2441244253321698E-8</v>
      </c>
      <c r="L11" s="84" t="str">
        <f>IF(OR(G11&lt;1,J11&lt;1),"CDM Plan does not pass Annual Cost Effectiveness test","")</f>
        <v/>
      </c>
      <c r="M11" s="82"/>
    </row>
    <row r="12" spans="1:18" x14ac:dyDescent="0.25">
      <c r="B12" s="190"/>
      <c r="C12" s="193"/>
      <c r="D12" s="97">
        <v>2016</v>
      </c>
      <c r="E12" s="147">
        <v>1646286.1451982297</v>
      </c>
      <c r="F12" s="147">
        <v>929484.57081431721</v>
      </c>
      <c r="G12" s="20">
        <f t="shared" ref="G12:G16" si="0">IF(E12="","",E12/F12)</f>
        <v>1.7711817892317738</v>
      </c>
      <c r="H12" s="147">
        <v>1404493.4930368408</v>
      </c>
      <c r="I12" s="147">
        <v>501709.06862745096</v>
      </c>
      <c r="J12" s="20">
        <f t="shared" ref="J12:J16" si="1">IF(H12="","",H12/I12)</f>
        <v>2.7994181904648037</v>
      </c>
      <c r="K12" s="145">
        <v>2.953411698214849E-2</v>
      </c>
      <c r="L12" s="84" t="str">
        <f t="shared" ref="L12:L16" si="2">IF(OR(G12&lt;1,J12&lt;1),"CDM Plan does not pass Annual Cost Effectiveness test","")</f>
        <v/>
      </c>
      <c r="M12" s="82"/>
    </row>
    <row r="13" spans="1:18" x14ac:dyDescent="0.25">
      <c r="B13" s="190"/>
      <c r="C13" s="193"/>
      <c r="D13" s="97">
        <v>2017</v>
      </c>
      <c r="E13" s="147">
        <v>1131419.1895490028</v>
      </c>
      <c r="F13" s="147">
        <v>713425.13445619273</v>
      </c>
      <c r="G13" s="20">
        <f t="shared" si="0"/>
        <v>1.5858975734173222</v>
      </c>
      <c r="H13" s="147">
        <v>956674.52075210924</v>
      </c>
      <c r="I13" s="147">
        <v>355812.65859284892</v>
      </c>
      <c r="J13" s="20">
        <f t="shared" si="1"/>
        <v>2.6887028823974966</v>
      </c>
      <c r="K13" s="145">
        <v>3.7603174177654117E-2</v>
      </c>
      <c r="L13" s="84" t="str">
        <f t="shared" si="2"/>
        <v/>
      </c>
      <c r="M13" s="82"/>
    </row>
    <row r="14" spans="1:18" x14ac:dyDescent="0.25">
      <c r="B14" s="190"/>
      <c r="C14" s="193"/>
      <c r="D14" s="97">
        <v>2018</v>
      </c>
      <c r="E14" s="147">
        <v>2153080.2456480199</v>
      </c>
      <c r="F14" s="147">
        <v>1080865.9123548099</v>
      </c>
      <c r="G14" s="20">
        <f t="shared" si="0"/>
        <v>1.9919956962628682</v>
      </c>
      <c r="H14" s="147">
        <v>1845075.4390990809</v>
      </c>
      <c r="I14" s="147">
        <v>692415.84119230183</v>
      </c>
      <c r="J14" s="20">
        <f t="shared" si="1"/>
        <v>2.6646927024690292</v>
      </c>
      <c r="K14" s="145">
        <v>3.2122702835619819E-2</v>
      </c>
      <c r="L14" s="84" t="str">
        <f t="shared" si="2"/>
        <v/>
      </c>
      <c r="M14" s="82"/>
    </row>
    <row r="15" spans="1:18" x14ac:dyDescent="0.25">
      <c r="B15" s="190"/>
      <c r="C15" s="193"/>
      <c r="D15" s="97">
        <v>2019</v>
      </c>
      <c r="E15" s="147">
        <v>2199196.528562766</v>
      </c>
      <c r="F15" s="147">
        <v>1186130.1584371098</v>
      </c>
      <c r="G15" s="20">
        <f t="shared" si="0"/>
        <v>1.8540937627456595</v>
      </c>
      <c r="H15" s="147">
        <v>1885176.5546771204</v>
      </c>
      <c r="I15" s="147">
        <v>673298.34324212978</v>
      </c>
      <c r="J15" s="20">
        <f t="shared" si="1"/>
        <v>2.7999126592224188</v>
      </c>
      <c r="K15" s="146">
        <v>3.1538550279551707E-2</v>
      </c>
      <c r="L15" s="84" t="str">
        <f t="shared" si="2"/>
        <v/>
      </c>
      <c r="M15" s="82"/>
    </row>
    <row r="16" spans="1:18" x14ac:dyDescent="0.25">
      <c r="B16" s="190"/>
      <c r="C16" s="193"/>
      <c r="D16" s="97">
        <v>2020</v>
      </c>
      <c r="E16" s="147">
        <v>2226879.1081657074</v>
      </c>
      <c r="F16" s="147">
        <v>1206055.6809056408</v>
      </c>
      <c r="G16" s="20">
        <f t="shared" si="0"/>
        <v>1.846414840891524</v>
      </c>
      <c r="H16" s="147">
        <v>1909248.3630275046</v>
      </c>
      <c r="I16" s="147">
        <v>663271.54487020429</v>
      </c>
      <c r="J16" s="20">
        <f t="shared" si="1"/>
        <v>2.8785319946163614</v>
      </c>
      <c r="K16" s="146">
        <v>3.1623906467075039E-2</v>
      </c>
      <c r="L16" s="84" t="str">
        <f t="shared" si="2"/>
        <v/>
      </c>
      <c r="M16" s="82"/>
    </row>
    <row r="17" spans="2:23" x14ac:dyDescent="0.25">
      <c r="B17" s="191"/>
      <c r="C17" s="194"/>
      <c r="D17" s="98" t="s">
        <v>335</v>
      </c>
      <c r="E17" s="60">
        <f>SUM(E11:E16)</f>
        <v>11013058.103979239</v>
      </c>
      <c r="F17" s="60">
        <f>SUM(F11:F16)</f>
        <v>5843828.2278378308</v>
      </c>
      <c r="G17" s="20">
        <f>IF(E17=0,"",E17/F17)</f>
        <v>1.8845622551869534</v>
      </c>
      <c r="H17" s="60">
        <f>SUM(H11:H16)</f>
        <v>9413888.4759212341</v>
      </c>
      <c r="I17" s="60">
        <f>SUM(I11:I16)</f>
        <v>2886508.4565249356</v>
      </c>
      <c r="J17" s="20">
        <f>IF(H17=0,"",H17/I17)</f>
        <v>3.2613410345780189</v>
      </c>
      <c r="K17" s="67">
        <v>2.6385817879227998E-2</v>
      </c>
      <c r="L17" s="84" t="str">
        <f>IF(OR(G17&lt;1,J17&lt;1),"CDM Plan does not pass Overall Cost Effectiveness test","")</f>
        <v/>
      </c>
      <c r="M17" s="82"/>
    </row>
    <row r="18" spans="2:23" ht="54" customHeight="1" x14ac:dyDescent="0.25">
      <c r="B18" s="183" t="s">
        <v>302</v>
      </c>
      <c r="C18" s="206" t="s">
        <v>383</v>
      </c>
      <c r="D18" s="197"/>
      <c r="E18" s="198"/>
      <c r="F18" s="198"/>
      <c r="G18" s="198"/>
      <c r="H18" s="198"/>
      <c r="I18" s="198"/>
      <c r="J18" s="198"/>
      <c r="K18" s="199"/>
      <c r="L18" s="85"/>
      <c r="M18" s="85"/>
      <c r="N18" s="5"/>
      <c r="O18" s="5"/>
      <c r="P18" s="5"/>
      <c r="Q18" s="5"/>
      <c r="R18" s="5"/>
      <c r="S18" s="5"/>
      <c r="T18" s="5"/>
      <c r="U18" s="5"/>
      <c r="V18" s="5"/>
      <c r="W18" s="5"/>
    </row>
    <row r="19" spans="2:23" x14ac:dyDescent="0.25">
      <c r="B19" s="184"/>
      <c r="C19" s="207"/>
      <c r="D19" s="200"/>
      <c r="E19" s="201"/>
      <c r="F19" s="201"/>
      <c r="G19" s="201"/>
      <c r="H19" s="201"/>
      <c r="I19" s="201"/>
      <c r="J19" s="201"/>
      <c r="K19" s="202"/>
      <c r="L19" s="86"/>
      <c r="M19" s="86"/>
      <c r="N19" s="5"/>
      <c r="O19" s="5"/>
      <c r="P19" s="5"/>
      <c r="Q19" s="5"/>
      <c r="R19" s="5"/>
      <c r="S19" s="5"/>
      <c r="T19" s="5"/>
      <c r="U19" s="5"/>
      <c r="V19" s="5"/>
      <c r="W19" s="5"/>
    </row>
    <row r="20" spans="2:23" ht="19.5" customHeight="1" x14ac:dyDescent="0.25">
      <c r="B20" s="185"/>
      <c r="C20" s="208"/>
      <c r="D20" s="203"/>
      <c r="E20" s="204"/>
      <c r="F20" s="204"/>
      <c r="G20" s="204"/>
      <c r="H20" s="204"/>
      <c r="I20" s="204"/>
      <c r="J20" s="204"/>
      <c r="K20" s="205"/>
      <c r="L20" s="86"/>
      <c r="M20" s="86"/>
      <c r="N20" s="5"/>
      <c r="O20" s="5"/>
      <c r="P20" s="5"/>
      <c r="Q20" s="5"/>
      <c r="R20" s="5"/>
      <c r="S20" s="5"/>
      <c r="T20" s="5"/>
      <c r="U20" s="5"/>
      <c r="V20" s="5"/>
      <c r="W20" s="5"/>
    </row>
    <row r="21" spans="2:23" x14ac:dyDescent="0.25">
      <c r="L21" s="87"/>
      <c r="M21" s="87"/>
    </row>
  </sheetData>
  <sheetProtection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conditionalFormatting sqref="G11:G17">
    <cfRule type="cellIs" dxfId="85" priority="7" operator="between">
      <formula>1</formula>
      <formula>1.3</formula>
    </cfRule>
    <cfRule type="cellIs" dxfId="84" priority="8" operator="lessThan">
      <formula>1</formula>
    </cfRule>
    <cfRule type="cellIs" dxfId="83" priority="9" operator="greaterThan">
      <formula>1.3</formula>
    </cfRule>
  </conditionalFormatting>
  <conditionalFormatting sqref="J11:J17">
    <cfRule type="cellIs" dxfId="82" priority="1" operator="between">
      <formula>1</formula>
      <formula>1.3</formula>
    </cfRule>
    <cfRule type="cellIs" dxfId="81" priority="2" operator="lessThan">
      <formula>1</formula>
    </cfRule>
    <cfRule type="cellIs" dxfId="80" priority="3" operator="greaterThan">
      <formula>1.3</formula>
    </cfRule>
  </conditionalFormatting>
  <dataValidations disablePrompts="1"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5"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38"/>
  <sheetViews>
    <sheetView showGridLines="0" tabSelected="1" topLeftCell="A7" zoomScale="80" zoomScaleNormal="80" workbookViewId="0">
      <selection activeCell="F31" sqref="F31"/>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99"/>
      <c r="B2" s="213"/>
      <c r="C2" s="213"/>
      <c r="D2" s="213"/>
      <c r="E2" s="213"/>
      <c r="F2" s="100"/>
      <c r="G2" s="101"/>
      <c r="H2" s="102"/>
      <c r="I2" s="102"/>
      <c r="J2" s="102"/>
      <c r="K2" s="102"/>
      <c r="L2" s="102"/>
      <c r="M2" s="102"/>
      <c r="N2" s="99"/>
      <c r="O2" s="99"/>
      <c r="P2" s="99"/>
      <c r="Q2" s="99"/>
      <c r="R2" s="99"/>
      <c r="S2" s="99"/>
      <c r="T2" s="99"/>
      <c r="U2" s="99"/>
      <c r="V2" s="99"/>
      <c r="W2" s="99"/>
      <c r="X2" s="99"/>
      <c r="Y2" s="99"/>
      <c r="Z2" s="99"/>
      <c r="AA2" s="99"/>
    </row>
    <row r="3" spans="1:27" ht="21.6" customHeight="1" x14ac:dyDescent="0.25">
      <c r="A3" s="99"/>
      <c r="B3" s="214" t="s">
        <v>305</v>
      </c>
      <c r="C3" s="215"/>
      <c r="D3" s="215"/>
      <c r="E3" s="215"/>
      <c r="F3" s="215"/>
      <c r="G3" s="215"/>
      <c r="H3" s="215"/>
      <c r="I3" s="215"/>
      <c r="J3" s="215"/>
      <c r="K3" s="215"/>
      <c r="L3" s="216"/>
      <c r="M3" s="99"/>
      <c r="N3" s="99"/>
      <c r="O3" s="99"/>
      <c r="P3" s="99"/>
      <c r="Q3" s="99"/>
      <c r="R3" s="99"/>
      <c r="S3" s="99"/>
      <c r="T3" s="99"/>
      <c r="U3" s="99"/>
      <c r="V3" s="99"/>
      <c r="W3" s="99"/>
      <c r="X3" s="99"/>
      <c r="Y3" s="99"/>
      <c r="Z3" s="99"/>
      <c r="AA3" s="99"/>
    </row>
    <row r="4" spans="1:27" ht="27.6" customHeight="1" x14ac:dyDescent="0.25">
      <c r="A4" s="99"/>
      <c r="B4" s="103" t="s">
        <v>323</v>
      </c>
      <c r="C4" s="217" t="s">
        <v>384</v>
      </c>
      <c r="D4" s="218"/>
      <c r="E4" s="218"/>
      <c r="F4" s="218"/>
      <c r="G4" s="218"/>
      <c r="H4" s="218"/>
      <c r="I4" s="218"/>
      <c r="J4" s="218"/>
      <c r="K4" s="218"/>
      <c r="L4" s="219"/>
      <c r="M4" s="220"/>
      <c r="N4" s="221"/>
      <c r="O4" s="221"/>
      <c r="P4" s="221"/>
      <c r="Q4" s="221"/>
      <c r="R4" s="221"/>
      <c r="S4" s="221"/>
      <c r="T4" s="221"/>
      <c r="U4" s="221"/>
      <c r="V4" s="221"/>
      <c r="W4" s="99"/>
      <c r="X4" s="99"/>
      <c r="Y4" s="99"/>
      <c r="Z4" s="99"/>
      <c r="AA4" s="99"/>
    </row>
    <row r="5" spans="1:27" ht="43.9" customHeight="1" x14ac:dyDescent="0.25">
      <c r="A5" s="99"/>
      <c r="B5" s="103" t="s">
        <v>324</v>
      </c>
      <c r="C5" s="218" t="s">
        <v>386</v>
      </c>
      <c r="D5" s="218"/>
      <c r="E5" s="218"/>
      <c r="F5" s="218"/>
      <c r="G5" s="218"/>
      <c r="H5" s="218"/>
      <c r="I5" s="218"/>
      <c r="J5" s="218"/>
      <c r="K5" s="218"/>
      <c r="L5" s="219"/>
      <c r="M5" s="220"/>
      <c r="N5" s="221"/>
      <c r="O5" s="221"/>
      <c r="P5" s="221"/>
      <c r="Q5" s="221"/>
      <c r="R5" s="221"/>
      <c r="S5" s="221"/>
      <c r="T5" s="221"/>
      <c r="U5" s="221"/>
      <c r="V5" s="221"/>
      <c r="W5" s="99"/>
      <c r="X5" s="99"/>
      <c r="Y5" s="99"/>
      <c r="Z5" s="99"/>
      <c r="AA5" s="99"/>
    </row>
    <row r="6" spans="1:27" ht="55.9" customHeight="1" x14ac:dyDescent="0.25">
      <c r="A6" s="99"/>
      <c r="B6" s="104" t="s">
        <v>325</v>
      </c>
      <c r="C6" s="233" t="s">
        <v>387</v>
      </c>
      <c r="D6" s="234"/>
      <c r="E6" s="234"/>
      <c r="F6" s="234"/>
      <c r="G6" s="234"/>
      <c r="H6" s="234"/>
      <c r="I6" s="234"/>
      <c r="J6" s="234"/>
      <c r="K6" s="234"/>
      <c r="L6" s="235"/>
      <c r="M6" s="236"/>
      <c r="N6" s="237"/>
      <c r="O6" s="237"/>
      <c r="P6" s="237"/>
      <c r="Q6" s="237"/>
      <c r="R6" s="237"/>
      <c r="S6" s="237"/>
      <c r="T6" s="237"/>
      <c r="U6" s="237"/>
      <c r="V6" s="237"/>
      <c r="W6" s="99"/>
      <c r="X6" s="99"/>
      <c r="Y6" s="99"/>
      <c r="Z6" s="99"/>
      <c r="AA6" s="99"/>
    </row>
    <row r="7" spans="1:27" ht="41.45" customHeight="1" x14ac:dyDescent="0.25">
      <c r="A7" s="99"/>
      <c r="B7" s="104" t="s">
        <v>337</v>
      </c>
      <c r="C7" s="238" t="s">
        <v>503</v>
      </c>
      <c r="D7" s="239"/>
      <c r="E7" s="239"/>
      <c r="F7" s="239"/>
      <c r="G7" s="239"/>
      <c r="H7" s="239"/>
      <c r="I7" s="239"/>
      <c r="J7" s="239"/>
      <c r="K7" s="239"/>
      <c r="L7" s="240"/>
      <c r="M7" s="105"/>
      <c r="N7" s="106"/>
      <c r="O7" s="106"/>
      <c r="P7" s="106"/>
      <c r="Q7" s="106"/>
      <c r="R7" s="106"/>
      <c r="S7" s="106"/>
      <c r="T7" s="106"/>
      <c r="U7" s="106"/>
      <c r="V7" s="106"/>
      <c r="W7" s="99"/>
      <c r="X7" s="99"/>
      <c r="Y7" s="99"/>
      <c r="Z7" s="99"/>
      <c r="AA7" s="99"/>
    </row>
    <row r="8" spans="1:27" x14ac:dyDescent="0.2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75" x14ac:dyDescent="0.3">
      <c r="A9" s="99"/>
      <c r="B9" s="103" t="s">
        <v>331</v>
      </c>
      <c r="C9" s="77" t="str">
        <f>IF('A. General Information'!C13="","",'A. General Information'!C13)</f>
        <v>Lakefront Utilities Inc.</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2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25">
      <c r="A11" s="99"/>
      <c r="B11" s="241" t="s">
        <v>306</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row>
    <row r="12" spans="1:27" ht="34.15" customHeight="1" x14ac:dyDescent="0.25">
      <c r="A12" s="99"/>
      <c r="B12" s="243" t="s">
        <v>10</v>
      </c>
      <c r="C12" s="246" t="s">
        <v>495</v>
      </c>
      <c r="D12" s="246" t="s">
        <v>496</v>
      </c>
      <c r="E12" s="246" t="s">
        <v>497</v>
      </c>
      <c r="F12" s="246" t="s">
        <v>451</v>
      </c>
      <c r="G12" s="243" t="s">
        <v>356</v>
      </c>
      <c r="H12" s="249"/>
      <c r="I12" s="249"/>
      <c r="J12" s="249"/>
      <c r="K12" s="249"/>
      <c r="L12" s="249"/>
      <c r="M12" s="250"/>
      <c r="N12" s="253" t="s">
        <v>388</v>
      </c>
      <c r="O12" s="254"/>
      <c r="P12" s="254"/>
      <c r="Q12" s="254"/>
      <c r="R12" s="254"/>
      <c r="S12" s="254"/>
      <c r="T12" s="254"/>
      <c r="U12" s="254"/>
      <c r="V12" s="254"/>
      <c r="W12" s="254"/>
      <c r="X12" s="254"/>
      <c r="Y12" s="254"/>
      <c r="Z12" s="254"/>
      <c r="AA12" s="254"/>
    </row>
    <row r="13" spans="1:27" ht="67.900000000000006" customHeight="1" x14ac:dyDescent="0.25">
      <c r="A13" s="99"/>
      <c r="B13" s="244"/>
      <c r="C13" s="247"/>
      <c r="D13" s="247"/>
      <c r="E13" s="247"/>
      <c r="F13" s="247"/>
      <c r="G13" s="245"/>
      <c r="H13" s="251"/>
      <c r="I13" s="251"/>
      <c r="J13" s="251"/>
      <c r="K13" s="251"/>
      <c r="L13" s="251"/>
      <c r="M13" s="252"/>
      <c r="N13" s="209">
        <v>2015</v>
      </c>
      <c r="O13" s="210"/>
      <c r="P13" s="255">
        <v>2016</v>
      </c>
      <c r="Q13" s="255"/>
      <c r="R13" s="209">
        <v>2017</v>
      </c>
      <c r="S13" s="210"/>
      <c r="T13" s="209">
        <v>2018</v>
      </c>
      <c r="U13" s="210"/>
      <c r="V13" s="209">
        <v>2019</v>
      </c>
      <c r="W13" s="210"/>
      <c r="X13" s="209">
        <v>2020</v>
      </c>
      <c r="Y13" s="210"/>
      <c r="Z13" s="260" t="s">
        <v>19</v>
      </c>
      <c r="AA13" s="261"/>
    </row>
    <row r="14" spans="1:27" ht="42" customHeight="1" x14ac:dyDescent="0.25">
      <c r="A14" s="99"/>
      <c r="B14" s="244"/>
      <c r="C14" s="247"/>
      <c r="D14" s="247"/>
      <c r="E14" s="247"/>
      <c r="F14" s="247"/>
      <c r="G14" s="276" t="s">
        <v>12</v>
      </c>
      <c r="H14" s="278" t="s">
        <v>13</v>
      </c>
      <c r="I14" s="276" t="s">
        <v>14</v>
      </c>
      <c r="J14" s="222" t="s">
        <v>353</v>
      </c>
      <c r="K14" s="222" t="s">
        <v>16</v>
      </c>
      <c r="L14" s="222" t="s">
        <v>351</v>
      </c>
      <c r="M14" s="222" t="s">
        <v>17</v>
      </c>
      <c r="N14" s="211"/>
      <c r="O14" s="212"/>
      <c r="P14" s="256"/>
      <c r="Q14" s="256"/>
      <c r="R14" s="211"/>
      <c r="S14" s="212"/>
      <c r="T14" s="211"/>
      <c r="U14" s="212"/>
      <c r="V14" s="211"/>
      <c r="W14" s="212"/>
      <c r="X14" s="211"/>
      <c r="Y14" s="212"/>
      <c r="Z14" s="262"/>
      <c r="AA14" s="263"/>
    </row>
    <row r="15" spans="1:27" ht="78" customHeight="1" x14ac:dyDescent="0.25">
      <c r="A15" s="99"/>
      <c r="B15" s="245"/>
      <c r="C15" s="248"/>
      <c r="D15" s="248"/>
      <c r="E15" s="248"/>
      <c r="F15" s="248"/>
      <c r="G15" s="277"/>
      <c r="H15" s="279"/>
      <c r="I15" s="277"/>
      <c r="J15" s="223"/>
      <c r="K15" s="223"/>
      <c r="L15" s="223"/>
      <c r="M15" s="223"/>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45" customHeight="1" x14ac:dyDescent="0.25">
      <c r="B16" s="267" t="s">
        <v>300</v>
      </c>
      <c r="C16" s="16" t="s">
        <v>429</v>
      </c>
      <c r="D16" s="55"/>
      <c r="E16" s="55"/>
      <c r="F16" s="116">
        <v>42370</v>
      </c>
      <c r="G16" s="48" t="s">
        <v>296</v>
      </c>
      <c r="H16" s="48"/>
      <c r="I16" s="48"/>
      <c r="J16" s="48"/>
      <c r="K16" s="48"/>
      <c r="L16" s="48"/>
      <c r="M16" s="48"/>
      <c r="N16" s="63"/>
      <c r="O16" s="64"/>
      <c r="P16" s="63">
        <v>54939.99</v>
      </c>
      <c r="Q16" s="64">
        <v>33.032431362048079</v>
      </c>
      <c r="R16" s="63">
        <v>44384.1</v>
      </c>
      <c r="S16" s="64">
        <v>12.610338488840938</v>
      </c>
      <c r="T16" s="63">
        <v>44389.99</v>
      </c>
      <c r="U16" s="64">
        <v>12.610338488840938</v>
      </c>
      <c r="V16" s="63">
        <v>44399.99</v>
      </c>
      <c r="W16" s="64">
        <v>12.610338488840938</v>
      </c>
      <c r="X16" s="63">
        <v>44409.99</v>
      </c>
      <c r="Y16" s="64">
        <v>12.610338488840938</v>
      </c>
      <c r="Z16" s="60">
        <f>IF(SUM(N16,P16,R16,T16,V16,X16)=0,"",SUM(N16,P16,R16,T16,V16,X16))</f>
        <v>232524.05999999997</v>
      </c>
      <c r="AA16" s="66">
        <f>Q16+S16+U16+W16+Y16</f>
        <v>83.473785317411824</v>
      </c>
    </row>
    <row r="17" spans="2:27" ht="14.45" customHeight="1" x14ac:dyDescent="0.25">
      <c r="B17" s="268"/>
      <c r="C17" s="16" t="s">
        <v>448</v>
      </c>
      <c r="D17" s="55" t="s">
        <v>355</v>
      </c>
      <c r="E17" s="55"/>
      <c r="F17" s="116">
        <v>42370</v>
      </c>
      <c r="G17" s="48" t="s">
        <v>296</v>
      </c>
      <c r="H17" s="48" t="s">
        <v>296</v>
      </c>
      <c r="I17" s="48"/>
      <c r="J17" s="48"/>
      <c r="K17" s="48"/>
      <c r="L17" s="48"/>
      <c r="M17" s="48"/>
      <c r="N17" s="63"/>
      <c r="O17" s="64"/>
      <c r="P17" s="63">
        <v>22687.4</v>
      </c>
      <c r="Q17" s="64">
        <v>85.022740074775598</v>
      </c>
      <c r="R17" s="63">
        <v>23037.25</v>
      </c>
      <c r="S17" s="64">
        <v>88.478577078514391</v>
      </c>
      <c r="T17" s="63">
        <v>23096.15</v>
      </c>
      <c r="U17" s="64">
        <v>88.478577078514391</v>
      </c>
      <c r="V17" s="63">
        <v>24006.14</v>
      </c>
      <c r="W17" s="64">
        <v>92.368214082253161</v>
      </c>
      <c r="X17" s="63">
        <v>24949.89</v>
      </c>
      <c r="Y17" s="64">
        <v>96.402451085991956</v>
      </c>
      <c r="Z17" s="60">
        <f t="shared" ref="Z17:Z46" si="0">IF(SUM(N17,P17,R17,T17,V17,X17)=0,"",SUM(N17,P17,R17,T17,V17,X17))</f>
        <v>117776.83</v>
      </c>
      <c r="AA17" s="66">
        <f t="shared" ref="AA17:AA26" si="1">Q17+S17+U17+W17+Y17</f>
        <v>450.7505594000495</v>
      </c>
    </row>
    <row r="18" spans="2:27" ht="28.5" x14ac:dyDescent="0.25">
      <c r="B18" s="268"/>
      <c r="C18" s="16" t="s">
        <v>449</v>
      </c>
      <c r="D18" s="55"/>
      <c r="E18" s="55"/>
      <c r="F18" s="116">
        <v>42370</v>
      </c>
      <c r="G18" s="48" t="s">
        <v>296</v>
      </c>
      <c r="H18" s="48"/>
      <c r="I18" s="48"/>
      <c r="J18" s="48"/>
      <c r="K18" s="48"/>
      <c r="L18" s="48"/>
      <c r="M18" s="48"/>
      <c r="N18" s="63"/>
      <c r="O18" s="64"/>
      <c r="P18" s="63">
        <v>9199.9500000000007</v>
      </c>
      <c r="Q18" s="64">
        <v>14.713739925775281</v>
      </c>
      <c r="R18" s="63">
        <v>10720.5</v>
      </c>
      <c r="S18" s="64">
        <v>18.392174907219101</v>
      </c>
      <c r="T18" s="63">
        <v>14999.95</v>
      </c>
      <c r="U18" s="64">
        <v>27.588262360828651</v>
      </c>
      <c r="V18" s="63">
        <v>15049.95</v>
      </c>
      <c r="W18" s="64">
        <v>27.588262360828651</v>
      </c>
      <c r="X18" s="63">
        <v>19349.95</v>
      </c>
      <c r="Y18" s="64">
        <v>36.784349814438201</v>
      </c>
      <c r="Z18" s="60">
        <f t="shared" si="0"/>
        <v>69320.3</v>
      </c>
      <c r="AA18" s="66">
        <f t="shared" si="1"/>
        <v>125.06678936908989</v>
      </c>
    </row>
    <row r="19" spans="2:27" x14ac:dyDescent="0.25">
      <c r="B19" s="268"/>
      <c r="C19" s="16" t="s">
        <v>295</v>
      </c>
      <c r="D19" s="55"/>
      <c r="E19" s="55"/>
      <c r="F19" s="116">
        <v>42370</v>
      </c>
      <c r="G19" s="48" t="s">
        <v>296</v>
      </c>
      <c r="H19" s="48" t="s">
        <v>296</v>
      </c>
      <c r="I19" s="48"/>
      <c r="J19" s="48"/>
      <c r="K19" s="48"/>
      <c r="L19" s="48"/>
      <c r="M19" s="48"/>
      <c r="N19" s="63"/>
      <c r="O19" s="64"/>
      <c r="P19" s="63">
        <v>19174.900000000001</v>
      </c>
      <c r="Q19" s="64">
        <v>19.609877083271204</v>
      </c>
      <c r="R19" s="63">
        <v>18816</v>
      </c>
      <c r="S19" s="64">
        <v>19.609877083271204</v>
      </c>
      <c r="T19" s="63">
        <v>18874.900000000001</v>
      </c>
      <c r="U19" s="64">
        <v>19.609877083271204</v>
      </c>
      <c r="V19" s="63">
        <v>14224.89</v>
      </c>
      <c r="W19" s="64">
        <v>11.765926249962723</v>
      </c>
      <c r="X19" s="63">
        <v>16699.89</v>
      </c>
      <c r="Y19" s="64">
        <v>15.687901666616961</v>
      </c>
      <c r="Z19" s="60">
        <f t="shared" si="0"/>
        <v>87790.58</v>
      </c>
      <c r="AA19" s="66">
        <f t="shared" si="1"/>
        <v>86.2834591663933</v>
      </c>
    </row>
    <row r="20" spans="2:27" ht="28.5" x14ac:dyDescent="0.25">
      <c r="B20" s="268"/>
      <c r="C20" s="16"/>
      <c r="D20" s="55"/>
      <c r="E20" s="55" t="s">
        <v>524</v>
      </c>
      <c r="F20" s="116">
        <v>43101</v>
      </c>
      <c r="G20" s="48" t="s">
        <v>296</v>
      </c>
      <c r="H20" s="48" t="s">
        <v>296</v>
      </c>
      <c r="I20" s="48"/>
      <c r="J20" s="48"/>
      <c r="K20" s="48"/>
      <c r="L20" s="48"/>
      <c r="M20" s="48"/>
      <c r="N20" s="63"/>
      <c r="O20" s="64"/>
      <c r="P20" s="63">
        <v>0</v>
      </c>
      <c r="Q20" s="64">
        <v>0</v>
      </c>
      <c r="R20" s="63">
        <v>0</v>
      </c>
      <c r="S20" s="64">
        <v>0</v>
      </c>
      <c r="T20" s="63">
        <v>139696.96000000002</v>
      </c>
      <c r="U20" s="64">
        <v>382.7244</v>
      </c>
      <c r="V20" s="63">
        <v>129275.96</v>
      </c>
      <c r="W20" s="64">
        <v>382.7244</v>
      </c>
      <c r="X20" s="63">
        <v>129275.96</v>
      </c>
      <c r="Y20" s="64">
        <v>382.7244</v>
      </c>
      <c r="Z20" s="60">
        <f t="shared" si="0"/>
        <v>398248.88000000006</v>
      </c>
      <c r="AA20" s="66">
        <f t="shared" si="1"/>
        <v>1148.1732</v>
      </c>
    </row>
    <row r="21" spans="2:27" x14ac:dyDescent="0.25">
      <c r="B21" s="268"/>
      <c r="C21" s="16" t="s">
        <v>264</v>
      </c>
      <c r="D21" s="55"/>
      <c r="E21" s="55"/>
      <c r="F21" s="116">
        <v>42370</v>
      </c>
      <c r="G21" s="48"/>
      <c r="H21" s="48"/>
      <c r="I21" s="48"/>
      <c r="J21" s="48" t="s">
        <v>296</v>
      </c>
      <c r="K21" s="48" t="s">
        <v>296</v>
      </c>
      <c r="L21" s="48" t="s">
        <v>296</v>
      </c>
      <c r="M21" s="48" t="s">
        <v>296</v>
      </c>
      <c r="N21" s="63"/>
      <c r="O21" s="64"/>
      <c r="P21" s="63">
        <v>165030.91</v>
      </c>
      <c r="Q21" s="64">
        <v>692.97662999999989</v>
      </c>
      <c r="R21" s="63">
        <v>174411.61</v>
      </c>
      <c r="S21" s="64">
        <v>695.38924699999995</v>
      </c>
      <c r="T21" s="63">
        <v>168331.03999999998</v>
      </c>
      <c r="U21" s="64">
        <v>682.75785699999994</v>
      </c>
      <c r="V21" s="63">
        <v>185127.58</v>
      </c>
      <c r="W21" s="64">
        <v>706.46275900000001</v>
      </c>
      <c r="X21" s="63">
        <v>189916.40999999997</v>
      </c>
      <c r="Y21" s="64">
        <v>714.36439299999995</v>
      </c>
      <c r="Z21" s="60">
        <f t="shared" si="0"/>
        <v>882817.55</v>
      </c>
      <c r="AA21" s="66">
        <f t="shared" si="1"/>
        <v>3491.9508859999996</v>
      </c>
    </row>
    <row r="22" spans="2:27" x14ac:dyDescent="0.25">
      <c r="B22" s="268"/>
      <c r="C22" s="16" t="s">
        <v>522</v>
      </c>
      <c r="D22" s="55"/>
      <c r="E22" s="55"/>
      <c r="F22" s="116">
        <v>42401</v>
      </c>
      <c r="G22" s="48"/>
      <c r="H22" s="48"/>
      <c r="I22" s="48" t="s">
        <v>296</v>
      </c>
      <c r="J22" s="48" t="s">
        <v>296</v>
      </c>
      <c r="K22" s="48"/>
      <c r="L22" s="48"/>
      <c r="M22" s="48"/>
      <c r="N22" s="63"/>
      <c r="O22" s="64"/>
      <c r="P22" s="63">
        <v>43671.479999999996</v>
      </c>
      <c r="Q22" s="64">
        <v>105.89569999999998</v>
      </c>
      <c r="R22" s="63">
        <v>43288.54</v>
      </c>
      <c r="S22" s="64">
        <v>105.89569999999998</v>
      </c>
      <c r="T22" s="63">
        <v>43351.38</v>
      </c>
      <c r="U22" s="64">
        <v>105.89569999999998</v>
      </c>
      <c r="V22" s="63">
        <v>43458.080000000002</v>
      </c>
      <c r="W22" s="64">
        <v>105.89569999999998</v>
      </c>
      <c r="X22" s="63">
        <v>34312.770000000004</v>
      </c>
      <c r="Y22" s="64">
        <v>80.480731999999989</v>
      </c>
      <c r="Z22" s="60">
        <f t="shared" si="0"/>
        <v>208082.25</v>
      </c>
      <c r="AA22" s="66">
        <f t="shared" si="1"/>
        <v>504.0635319999999</v>
      </c>
    </row>
    <row r="23" spans="2:27" ht="28.5" x14ac:dyDescent="0.25">
      <c r="B23" s="268"/>
      <c r="C23" s="16" t="s">
        <v>266</v>
      </c>
      <c r="D23" s="55"/>
      <c r="E23" s="55"/>
      <c r="F23" s="116">
        <v>42370</v>
      </c>
      <c r="G23" s="48"/>
      <c r="H23" s="48"/>
      <c r="I23" s="48"/>
      <c r="J23" s="48" t="s">
        <v>296</v>
      </c>
      <c r="K23" s="48" t="s">
        <v>296</v>
      </c>
      <c r="L23" s="48" t="s">
        <v>296</v>
      </c>
      <c r="M23" s="48" t="s">
        <v>296</v>
      </c>
      <c r="N23" s="63"/>
      <c r="O23" s="64"/>
      <c r="P23" s="63">
        <v>45689.72</v>
      </c>
      <c r="Q23" s="64">
        <v>113.99992920000001</v>
      </c>
      <c r="R23" s="63">
        <v>45816.39</v>
      </c>
      <c r="S23" s="64">
        <v>113.99992920000001</v>
      </c>
      <c r="T23" s="63">
        <v>46195.91</v>
      </c>
      <c r="U23" s="64">
        <v>113.99992920000001</v>
      </c>
      <c r="V23" s="63">
        <v>46765.91</v>
      </c>
      <c r="W23" s="64">
        <v>113.99992920000001</v>
      </c>
      <c r="X23" s="63">
        <v>46845.91</v>
      </c>
      <c r="Y23" s="64">
        <v>113.99992920000001</v>
      </c>
      <c r="Z23" s="60">
        <f t="shared" si="0"/>
        <v>231313.84000000003</v>
      </c>
      <c r="AA23" s="66">
        <f t="shared" si="1"/>
        <v>569.9996460000001</v>
      </c>
    </row>
    <row r="24" spans="2:27" x14ac:dyDescent="0.25">
      <c r="B24" s="268"/>
      <c r="C24" s="16" t="s">
        <v>415</v>
      </c>
      <c r="D24" s="55"/>
      <c r="E24" s="55"/>
      <c r="F24" s="116">
        <v>42370</v>
      </c>
      <c r="G24" s="48"/>
      <c r="H24" s="48"/>
      <c r="I24" s="48"/>
      <c r="J24" s="48" t="s">
        <v>296</v>
      </c>
      <c r="K24" s="48" t="s">
        <v>296</v>
      </c>
      <c r="L24" s="48" t="s">
        <v>296</v>
      </c>
      <c r="M24" s="48" t="s">
        <v>296</v>
      </c>
      <c r="N24" s="63"/>
      <c r="O24" s="64"/>
      <c r="P24" s="63">
        <v>7063.3</v>
      </c>
      <c r="Q24" s="64">
        <v>75.853529999999992</v>
      </c>
      <c r="R24" s="63">
        <v>7405.3200000000006</v>
      </c>
      <c r="S24" s="64">
        <v>75.853529999999992</v>
      </c>
      <c r="T24" s="63">
        <v>7749.5</v>
      </c>
      <c r="U24" s="64">
        <v>75.853529999999992</v>
      </c>
      <c r="V24" s="63">
        <v>8259.5</v>
      </c>
      <c r="W24" s="64">
        <v>75.853529999999992</v>
      </c>
      <c r="X24" s="63">
        <v>8279.5</v>
      </c>
      <c r="Y24" s="64">
        <v>75.853529999999992</v>
      </c>
      <c r="Z24" s="60">
        <f t="shared" si="0"/>
        <v>38757.120000000003</v>
      </c>
      <c r="AA24" s="66">
        <f>303-75.9</f>
        <v>227.1</v>
      </c>
    </row>
    <row r="25" spans="2:27" ht="28.5" x14ac:dyDescent="0.25">
      <c r="B25" s="268"/>
      <c r="C25" s="16" t="s">
        <v>428</v>
      </c>
      <c r="D25" s="55"/>
      <c r="E25" s="55"/>
      <c r="F25" s="116">
        <v>42536</v>
      </c>
      <c r="G25" s="48"/>
      <c r="H25" s="48"/>
      <c r="I25" s="48"/>
      <c r="J25" s="48"/>
      <c r="K25" s="48"/>
      <c r="L25" s="48" t="s">
        <v>296</v>
      </c>
      <c r="M25" s="48" t="s">
        <v>296</v>
      </c>
      <c r="N25" s="63"/>
      <c r="O25" s="64"/>
      <c r="P25" s="63">
        <v>144286.6</v>
      </c>
      <c r="Q25" s="64">
        <v>674.52</v>
      </c>
      <c r="R25" s="63">
        <v>2307.7799999999997</v>
      </c>
      <c r="S25" s="64">
        <v>0</v>
      </c>
      <c r="T25" s="63">
        <v>2659.8100000000004</v>
      </c>
      <c r="U25" s="64">
        <v>0</v>
      </c>
      <c r="V25" s="63">
        <v>3183.1400000000003</v>
      </c>
      <c r="W25" s="64">
        <v>0</v>
      </c>
      <c r="X25" s="63">
        <v>3216.4700000000003</v>
      </c>
      <c r="Y25" s="64">
        <v>0</v>
      </c>
      <c r="Z25" s="60">
        <f t="shared" si="0"/>
        <v>155653.80000000002</v>
      </c>
      <c r="AA25" s="66">
        <f t="shared" si="1"/>
        <v>674.52</v>
      </c>
    </row>
    <row r="26" spans="2:27" ht="28.5" x14ac:dyDescent="0.25">
      <c r="B26" s="268"/>
      <c r="C26" s="16"/>
      <c r="D26" s="55"/>
      <c r="E26" s="55" t="s">
        <v>525</v>
      </c>
      <c r="F26" s="116">
        <v>43101</v>
      </c>
      <c r="G26" s="48"/>
      <c r="H26" s="48"/>
      <c r="I26" s="48" t="s">
        <v>296</v>
      </c>
      <c r="J26" s="48" t="s">
        <v>296</v>
      </c>
      <c r="K26" s="48" t="s">
        <v>296</v>
      </c>
      <c r="L26" s="48" t="s">
        <v>296</v>
      </c>
      <c r="M26" s="48" t="s">
        <v>296</v>
      </c>
      <c r="N26" s="63"/>
      <c r="O26" s="64"/>
      <c r="P26" s="63"/>
      <c r="Q26" s="64"/>
      <c r="R26" s="63">
        <v>0</v>
      </c>
      <c r="S26" s="64">
        <v>0</v>
      </c>
      <c r="T26" s="63">
        <v>225451.64</v>
      </c>
      <c r="U26" s="64">
        <v>954.72027000000003</v>
      </c>
      <c r="V26" s="63">
        <v>215048.64</v>
      </c>
      <c r="W26" s="64">
        <v>954.72027000000003</v>
      </c>
      <c r="X26" s="63">
        <v>215048.64</v>
      </c>
      <c r="Y26" s="64">
        <v>954.72027000000003</v>
      </c>
      <c r="Z26" s="60">
        <f t="shared" si="0"/>
        <v>655548.92000000004</v>
      </c>
      <c r="AA26" s="66">
        <f t="shared" si="1"/>
        <v>2864.1608100000003</v>
      </c>
    </row>
    <row r="27" spans="2:27" x14ac:dyDescent="0.25">
      <c r="B27" s="268"/>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68"/>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68"/>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68"/>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68"/>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68"/>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68"/>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68"/>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68"/>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68"/>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68"/>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68"/>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68"/>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68"/>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68"/>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68"/>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68"/>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68"/>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68"/>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69"/>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0" t="s">
        <v>308</v>
      </c>
      <c r="C47" s="34"/>
      <c r="D47" s="34"/>
      <c r="E47" s="34"/>
      <c r="F47" s="34"/>
      <c r="G47" s="34"/>
      <c r="H47" s="34"/>
      <c r="I47" s="34"/>
      <c r="J47" s="34"/>
      <c r="K47" s="34"/>
      <c r="L47" s="34"/>
      <c r="M47" s="35"/>
      <c r="N47" s="60">
        <f>SUM(N16:N46)</f>
        <v>0</v>
      </c>
      <c r="O47" s="65">
        <f>SUM(O16:O46)</f>
        <v>0</v>
      </c>
      <c r="P47" s="60">
        <f>SUM(P16:P46)</f>
        <v>511744.25</v>
      </c>
      <c r="Q47" s="65">
        <f t="shared" ref="Q47:AA47" si="2">SUM(Q16:Q46)</f>
        <v>1815.6245776458702</v>
      </c>
      <c r="R47" s="60">
        <f>SUM(R16:R46)</f>
        <v>370187.49</v>
      </c>
      <c r="S47" s="65">
        <f t="shared" si="2"/>
        <v>1130.2293737578457</v>
      </c>
      <c r="T47" s="60">
        <f t="shared" si="2"/>
        <v>734797.23</v>
      </c>
      <c r="U47" s="65">
        <f t="shared" si="2"/>
        <v>2464.2387412114549</v>
      </c>
      <c r="V47" s="60">
        <f t="shared" si="2"/>
        <v>728799.78</v>
      </c>
      <c r="W47" s="65">
        <f t="shared" si="2"/>
        <v>2483.9893293818859</v>
      </c>
      <c r="X47" s="60">
        <f t="shared" si="2"/>
        <v>732305.38</v>
      </c>
      <c r="Y47" s="65">
        <f t="shared" si="2"/>
        <v>2483.6282952558881</v>
      </c>
      <c r="Z47" s="60">
        <f t="shared" si="2"/>
        <v>3077834.13</v>
      </c>
      <c r="AA47" s="65">
        <f t="shared" si="2"/>
        <v>10225.542667252947</v>
      </c>
    </row>
    <row r="48" spans="2:27" s="6" customFormat="1" ht="15" customHeight="1" x14ac:dyDescent="0.2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7"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x14ac:dyDescent="0.25">
      <c r="B50" s="268"/>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3"/>
        <v/>
      </c>
      <c r="AA50" s="66"/>
    </row>
    <row r="51" spans="2:27" x14ac:dyDescent="0.25">
      <c r="B51" s="268"/>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3"/>
        <v/>
      </c>
      <c r="AA51" s="66"/>
    </row>
    <row r="52" spans="2:27" x14ac:dyDescent="0.25">
      <c r="B52" s="268"/>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3"/>
        <v/>
      </c>
      <c r="AA52" s="66"/>
    </row>
    <row r="53" spans="2:27" x14ac:dyDescent="0.25">
      <c r="B53" s="268"/>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3"/>
        <v/>
      </c>
      <c r="AA53" s="66"/>
    </row>
    <row r="54" spans="2:27" x14ac:dyDescent="0.25">
      <c r="B54" s="268"/>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3"/>
        <v/>
      </c>
      <c r="AA54" s="66"/>
    </row>
    <row r="55" spans="2:27" x14ac:dyDescent="0.25">
      <c r="B55" s="268"/>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3"/>
        <v/>
      </c>
      <c r="AA55" s="66"/>
    </row>
    <row r="56" spans="2:27" x14ac:dyDescent="0.25">
      <c r="B56" s="268"/>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3"/>
        <v/>
      </c>
      <c r="AA56" s="66"/>
    </row>
    <row r="57" spans="2:27" x14ac:dyDescent="0.25">
      <c r="B57" s="269"/>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x14ac:dyDescent="0.25">
      <c r="B58" s="264" t="s">
        <v>309</v>
      </c>
      <c r="C58" s="265"/>
      <c r="D58" s="265"/>
      <c r="E58" s="265"/>
      <c r="F58" s="265"/>
      <c r="G58" s="265"/>
      <c r="H58" s="265"/>
      <c r="I58" s="265"/>
      <c r="J58" s="265"/>
      <c r="K58" s="265"/>
      <c r="L58" s="265"/>
      <c r="M58" s="266"/>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x14ac:dyDescent="0.25">
      <c r="B60" s="270" t="s">
        <v>400</v>
      </c>
      <c r="C60" s="16" t="s">
        <v>420</v>
      </c>
      <c r="D60" s="224"/>
      <c r="E60" s="225"/>
      <c r="F60" s="225"/>
      <c r="G60" s="225"/>
      <c r="H60" s="225"/>
      <c r="I60" s="225"/>
      <c r="J60" s="225"/>
      <c r="K60" s="225"/>
      <c r="L60" s="225"/>
      <c r="M60" s="226"/>
      <c r="N60" s="56"/>
      <c r="O60" s="141">
        <v>26.956882106143141</v>
      </c>
      <c r="P60" s="56"/>
      <c r="Q60" s="56"/>
      <c r="R60" s="56"/>
      <c r="S60" s="56"/>
      <c r="T60" s="56"/>
      <c r="U60" s="56"/>
      <c r="V60" s="56"/>
      <c r="W60" s="56"/>
      <c r="X60" s="56"/>
      <c r="Y60" s="56"/>
      <c r="Z60" s="68"/>
      <c r="AA60" s="66">
        <f>O60</f>
        <v>26.956882106143141</v>
      </c>
    </row>
    <row r="61" spans="2:27" ht="28.5" x14ac:dyDescent="0.25">
      <c r="B61" s="271"/>
      <c r="C61" s="16" t="s">
        <v>262</v>
      </c>
      <c r="D61" s="227"/>
      <c r="E61" s="228"/>
      <c r="F61" s="228"/>
      <c r="G61" s="228"/>
      <c r="H61" s="228"/>
      <c r="I61" s="228"/>
      <c r="J61" s="228"/>
      <c r="K61" s="228"/>
      <c r="L61" s="228"/>
      <c r="M61" s="229"/>
      <c r="N61" s="56"/>
      <c r="O61" s="141">
        <v>76.95426606729805</v>
      </c>
      <c r="P61" s="56"/>
      <c r="Q61" s="56"/>
      <c r="R61" s="56"/>
      <c r="S61" s="56"/>
      <c r="T61" s="56"/>
      <c r="U61" s="56"/>
      <c r="V61" s="56"/>
      <c r="W61" s="56"/>
      <c r="X61" s="56"/>
      <c r="Y61" s="56"/>
      <c r="Z61" s="68"/>
      <c r="AA61" s="66">
        <f t="shared" ref="AA61:AA75" si="5">O61</f>
        <v>76.95426606729805</v>
      </c>
    </row>
    <row r="62" spans="2:27" ht="28.5" x14ac:dyDescent="0.25">
      <c r="B62" s="271"/>
      <c r="C62" s="16" t="s">
        <v>425</v>
      </c>
      <c r="D62" s="227"/>
      <c r="E62" s="228"/>
      <c r="F62" s="228"/>
      <c r="G62" s="228"/>
      <c r="H62" s="228"/>
      <c r="I62" s="228"/>
      <c r="J62" s="228"/>
      <c r="K62" s="228"/>
      <c r="L62" s="228"/>
      <c r="M62" s="229"/>
      <c r="N62" s="56"/>
      <c r="O62" s="141">
        <v>14.713739925775281</v>
      </c>
      <c r="P62" s="56"/>
      <c r="Q62" s="56"/>
      <c r="R62" s="56"/>
      <c r="S62" s="56"/>
      <c r="T62" s="56"/>
      <c r="U62" s="56"/>
      <c r="V62" s="56"/>
      <c r="W62" s="56"/>
      <c r="X62" s="56"/>
      <c r="Y62" s="56"/>
      <c r="Z62" s="68"/>
      <c r="AA62" s="66">
        <f t="shared" si="5"/>
        <v>14.713739925775281</v>
      </c>
    </row>
    <row r="63" spans="2:27" ht="28.5" x14ac:dyDescent="0.25">
      <c r="B63" s="271"/>
      <c r="C63" s="16" t="s">
        <v>416</v>
      </c>
      <c r="D63" s="227"/>
      <c r="E63" s="228"/>
      <c r="F63" s="228"/>
      <c r="G63" s="228"/>
      <c r="H63" s="228"/>
      <c r="I63" s="228"/>
      <c r="J63" s="228"/>
      <c r="K63" s="228"/>
      <c r="L63" s="228"/>
      <c r="M63" s="229"/>
      <c r="N63" s="56"/>
      <c r="O63" s="141">
        <v>19.609877083271204</v>
      </c>
      <c r="P63" s="56"/>
      <c r="Q63" s="56"/>
      <c r="R63" s="56"/>
      <c r="S63" s="56"/>
      <c r="T63" s="56"/>
      <c r="U63" s="56"/>
      <c r="V63" s="56"/>
      <c r="W63" s="56"/>
      <c r="X63" s="56"/>
      <c r="Y63" s="56"/>
      <c r="Z63" s="68"/>
      <c r="AA63" s="66">
        <f t="shared" si="5"/>
        <v>19.609877083271204</v>
      </c>
    </row>
    <row r="64" spans="2:27" x14ac:dyDescent="0.25">
      <c r="B64" s="271"/>
      <c r="C64" s="16" t="s">
        <v>421</v>
      </c>
      <c r="D64" s="227"/>
      <c r="E64" s="228"/>
      <c r="F64" s="228"/>
      <c r="G64" s="228"/>
      <c r="H64" s="228"/>
      <c r="I64" s="228"/>
      <c r="J64" s="228"/>
      <c r="K64" s="228"/>
      <c r="L64" s="228"/>
      <c r="M64" s="229"/>
      <c r="N64" s="56"/>
      <c r="O64" s="143">
        <v>1598.9277400000001</v>
      </c>
      <c r="P64" s="56"/>
      <c r="Q64" s="56"/>
      <c r="R64" s="56"/>
      <c r="S64" s="56"/>
      <c r="T64" s="56"/>
      <c r="U64" s="56"/>
      <c r="V64" s="56"/>
      <c r="W64" s="56"/>
      <c r="X64" s="56"/>
      <c r="Y64" s="56"/>
      <c r="Z64" s="68"/>
      <c r="AA64" s="66">
        <f t="shared" si="5"/>
        <v>1598.9277400000001</v>
      </c>
    </row>
    <row r="65" spans="2:27" x14ac:dyDescent="0.25">
      <c r="B65" s="271"/>
      <c r="C65" s="16" t="s">
        <v>424</v>
      </c>
      <c r="D65" s="227"/>
      <c r="E65" s="228"/>
      <c r="F65" s="228"/>
      <c r="G65" s="228"/>
      <c r="H65" s="228"/>
      <c r="I65" s="228"/>
      <c r="J65" s="228"/>
      <c r="K65" s="228"/>
      <c r="L65" s="228"/>
      <c r="M65" s="229"/>
      <c r="N65" s="56"/>
      <c r="O65" s="141">
        <v>105.89569999999998</v>
      </c>
      <c r="P65" s="56"/>
      <c r="Q65" s="56"/>
      <c r="R65" s="56"/>
      <c r="S65" s="56"/>
      <c r="T65" s="56"/>
      <c r="U65" s="56"/>
      <c r="V65" s="56"/>
      <c r="W65" s="56"/>
      <c r="X65" s="56"/>
      <c r="Y65" s="56"/>
      <c r="Z65" s="68"/>
      <c r="AA65" s="66">
        <f t="shared" si="5"/>
        <v>105.89569999999998</v>
      </c>
    </row>
    <row r="66" spans="2:27" ht="28.5" x14ac:dyDescent="0.25">
      <c r="B66" s="271"/>
      <c r="C66" s="16" t="s">
        <v>423</v>
      </c>
      <c r="D66" s="227"/>
      <c r="E66" s="228"/>
      <c r="F66" s="228"/>
      <c r="G66" s="228"/>
      <c r="H66" s="228"/>
      <c r="I66" s="228"/>
      <c r="J66" s="228"/>
      <c r="K66" s="228"/>
      <c r="L66" s="228"/>
      <c r="M66" s="229"/>
      <c r="N66" s="56"/>
      <c r="O66" s="141">
        <v>56.999964600000006</v>
      </c>
      <c r="P66" s="56"/>
      <c r="Q66" s="56"/>
      <c r="R66" s="56"/>
      <c r="S66" s="56"/>
      <c r="T66" s="56"/>
      <c r="U66" s="56"/>
      <c r="V66" s="56"/>
      <c r="W66" s="56"/>
      <c r="X66" s="56"/>
      <c r="Y66" s="56"/>
      <c r="Z66" s="68"/>
      <c r="AA66" s="66">
        <f t="shared" si="5"/>
        <v>56.999964600000006</v>
      </c>
    </row>
    <row r="67" spans="2:27" x14ac:dyDescent="0.25">
      <c r="B67" s="271"/>
      <c r="C67" s="16" t="s">
        <v>269</v>
      </c>
      <c r="D67" s="227"/>
      <c r="E67" s="228"/>
      <c r="F67" s="228"/>
      <c r="G67" s="228"/>
      <c r="H67" s="228"/>
      <c r="I67" s="228"/>
      <c r="J67" s="228"/>
      <c r="K67" s="228"/>
      <c r="L67" s="228"/>
      <c r="M67" s="229"/>
      <c r="N67" s="56"/>
      <c r="O67" s="141">
        <v>75.853529999999992</v>
      </c>
      <c r="P67" s="56"/>
      <c r="Q67" s="56"/>
      <c r="R67" s="56"/>
      <c r="S67" s="56"/>
      <c r="T67" s="56"/>
      <c r="U67" s="56"/>
      <c r="V67" s="56"/>
      <c r="W67" s="56"/>
      <c r="X67" s="56"/>
      <c r="Y67" s="56"/>
      <c r="Z67" s="68"/>
      <c r="AA67" s="66">
        <f t="shared" si="5"/>
        <v>75.853529999999992</v>
      </c>
    </row>
    <row r="68" spans="2:27" ht="28.5" x14ac:dyDescent="0.25">
      <c r="B68" s="271"/>
      <c r="C68" s="16" t="s">
        <v>428</v>
      </c>
      <c r="D68" s="227"/>
      <c r="E68" s="228"/>
      <c r="F68" s="228"/>
      <c r="G68" s="228"/>
      <c r="H68" s="228"/>
      <c r="I68" s="228"/>
      <c r="J68" s="228"/>
      <c r="K68" s="228"/>
      <c r="L68" s="228"/>
      <c r="M68" s="229"/>
      <c r="N68" s="56"/>
      <c r="O68" s="142"/>
      <c r="P68" s="56"/>
      <c r="Q68" s="56"/>
      <c r="R68" s="56"/>
      <c r="S68" s="56"/>
      <c r="T68" s="56"/>
      <c r="U68" s="56"/>
      <c r="V68" s="56"/>
      <c r="W68" s="56"/>
      <c r="X68" s="56"/>
      <c r="Y68" s="56"/>
      <c r="Z68" s="68"/>
      <c r="AA68" s="66">
        <f t="shared" si="5"/>
        <v>0</v>
      </c>
    </row>
    <row r="69" spans="2:27" x14ac:dyDescent="0.25">
      <c r="B69" s="271"/>
      <c r="C69" s="16"/>
      <c r="D69" s="227"/>
      <c r="E69" s="228"/>
      <c r="F69" s="228"/>
      <c r="G69" s="228"/>
      <c r="H69" s="228"/>
      <c r="I69" s="228"/>
      <c r="J69" s="228"/>
      <c r="K69" s="228"/>
      <c r="L69" s="228"/>
      <c r="M69" s="229"/>
      <c r="N69" s="56"/>
      <c r="O69" s="64"/>
      <c r="P69" s="56"/>
      <c r="Q69" s="56"/>
      <c r="R69" s="56"/>
      <c r="S69" s="56"/>
      <c r="T69" s="56"/>
      <c r="U69" s="56"/>
      <c r="V69" s="56"/>
      <c r="W69" s="56"/>
      <c r="X69" s="56"/>
      <c r="Y69" s="56"/>
      <c r="Z69" s="68"/>
      <c r="AA69" s="66">
        <f t="shared" si="5"/>
        <v>0</v>
      </c>
    </row>
    <row r="70" spans="2:27" x14ac:dyDescent="0.25">
      <c r="B70" s="271"/>
      <c r="C70" s="16"/>
      <c r="D70" s="227"/>
      <c r="E70" s="228"/>
      <c r="F70" s="228"/>
      <c r="G70" s="228"/>
      <c r="H70" s="228"/>
      <c r="I70" s="228"/>
      <c r="J70" s="228"/>
      <c r="K70" s="228"/>
      <c r="L70" s="228"/>
      <c r="M70" s="229"/>
      <c r="N70" s="56"/>
      <c r="O70" s="64"/>
      <c r="P70" s="56"/>
      <c r="Q70" s="56"/>
      <c r="R70" s="56"/>
      <c r="S70" s="56"/>
      <c r="T70" s="56"/>
      <c r="U70" s="56"/>
      <c r="V70" s="56"/>
      <c r="W70" s="56"/>
      <c r="X70" s="56"/>
      <c r="Y70" s="56"/>
      <c r="Z70" s="68"/>
      <c r="AA70" s="66">
        <f t="shared" si="5"/>
        <v>0</v>
      </c>
    </row>
    <row r="71" spans="2:27" x14ac:dyDescent="0.25">
      <c r="B71" s="271"/>
      <c r="C71" s="16"/>
      <c r="D71" s="227"/>
      <c r="E71" s="228"/>
      <c r="F71" s="228"/>
      <c r="G71" s="228"/>
      <c r="H71" s="228"/>
      <c r="I71" s="228"/>
      <c r="J71" s="228"/>
      <c r="K71" s="228"/>
      <c r="L71" s="228"/>
      <c r="M71" s="229"/>
      <c r="N71" s="56"/>
      <c r="O71" s="64"/>
      <c r="P71" s="56"/>
      <c r="Q71" s="56"/>
      <c r="R71" s="56"/>
      <c r="S71" s="56"/>
      <c r="T71" s="56"/>
      <c r="U71" s="56"/>
      <c r="V71" s="56"/>
      <c r="W71" s="56"/>
      <c r="X71" s="56"/>
      <c r="Y71" s="56"/>
      <c r="Z71" s="68"/>
      <c r="AA71" s="66">
        <f t="shared" si="5"/>
        <v>0</v>
      </c>
    </row>
    <row r="72" spans="2:27" x14ac:dyDescent="0.25">
      <c r="B72" s="271"/>
      <c r="C72" s="16"/>
      <c r="D72" s="227"/>
      <c r="E72" s="228"/>
      <c r="F72" s="228"/>
      <c r="G72" s="228"/>
      <c r="H72" s="228"/>
      <c r="I72" s="228"/>
      <c r="J72" s="228"/>
      <c r="K72" s="228"/>
      <c r="L72" s="228"/>
      <c r="M72" s="229"/>
      <c r="N72" s="56"/>
      <c r="O72" s="64"/>
      <c r="P72" s="56"/>
      <c r="Q72" s="56"/>
      <c r="R72" s="56"/>
      <c r="S72" s="56"/>
      <c r="T72" s="56"/>
      <c r="U72" s="56"/>
      <c r="V72" s="56"/>
      <c r="W72" s="56"/>
      <c r="X72" s="56"/>
      <c r="Y72" s="56"/>
      <c r="Z72" s="68"/>
      <c r="AA72" s="66">
        <f t="shared" si="5"/>
        <v>0</v>
      </c>
    </row>
    <row r="73" spans="2:27" x14ac:dyDescent="0.25">
      <c r="B73" s="271"/>
      <c r="C73" s="16"/>
      <c r="D73" s="227"/>
      <c r="E73" s="228"/>
      <c r="F73" s="228"/>
      <c r="G73" s="228"/>
      <c r="H73" s="228"/>
      <c r="I73" s="228"/>
      <c r="J73" s="228"/>
      <c r="K73" s="228"/>
      <c r="L73" s="228"/>
      <c r="M73" s="229"/>
      <c r="N73" s="56"/>
      <c r="O73" s="64"/>
      <c r="P73" s="56"/>
      <c r="Q73" s="56"/>
      <c r="R73" s="56"/>
      <c r="S73" s="56"/>
      <c r="T73" s="56"/>
      <c r="U73" s="56"/>
      <c r="V73" s="56"/>
      <c r="W73" s="56"/>
      <c r="X73" s="56"/>
      <c r="Y73" s="56"/>
      <c r="Z73" s="68"/>
      <c r="AA73" s="66">
        <f t="shared" si="5"/>
        <v>0</v>
      </c>
    </row>
    <row r="74" spans="2:27" x14ac:dyDescent="0.25">
      <c r="B74" s="271"/>
      <c r="C74" s="16"/>
      <c r="D74" s="227"/>
      <c r="E74" s="228"/>
      <c r="F74" s="228"/>
      <c r="G74" s="228"/>
      <c r="H74" s="228"/>
      <c r="I74" s="228"/>
      <c r="J74" s="228"/>
      <c r="K74" s="228"/>
      <c r="L74" s="228"/>
      <c r="M74" s="229"/>
      <c r="N74" s="56"/>
      <c r="O74" s="64"/>
      <c r="P74" s="56"/>
      <c r="Q74" s="56"/>
      <c r="R74" s="56"/>
      <c r="S74" s="56"/>
      <c r="T74" s="56"/>
      <c r="U74" s="56"/>
      <c r="V74" s="56"/>
      <c r="W74" s="56"/>
      <c r="X74" s="56"/>
      <c r="Y74" s="56"/>
      <c r="Z74" s="68"/>
      <c r="AA74" s="66">
        <f t="shared" si="5"/>
        <v>0</v>
      </c>
    </row>
    <row r="75" spans="2:27" x14ac:dyDescent="0.25">
      <c r="B75" s="272"/>
      <c r="C75" s="16"/>
      <c r="D75" s="230"/>
      <c r="E75" s="231"/>
      <c r="F75" s="231"/>
      <c r="G75" s="231"/>
      <c r="H75" s="231"/>
      <c r="I75" s="231"/>
      <c r="J75" s="231"/>
      <c r="K75" s="231"/>
      <c r="L75" s="231"/>
      <c r="M75" s="232"/>
      <c r="N75" s="56"/>
      <c r="O75" s="64"/>
      <c r="P75" s="56"/>
      <c r="Q75" s="56"/>
      <c r="R75" s="56"/>
      <c r="S75" s="56"/>
      <c r="T75" s="56"/>
      <c r="U75" s="56"/>
      <c r="V75" s="56"/>
      <c r="W75" s="56"/>
      <c r="X75" s="56"/>
      <c r="Y75" s="56"/>
      <c r="Z75" s="68"/>
      <c r="AA75" s="66">
        <f t="shared" si="5"/>
        <v>0</v>
      </c>
    </row>
    <row r="76" spans="2:27" ht="22.9" customHeight="1" x14ac:dyDescent="0.25">
      <c r="B76" s="273" t="s">
        <v>401</v>
      </c>
      <c r="C76" s="274"/>
      <c r="D76" s="274"/>
      <c r="E76" s="274"/>
      <c r="F76" s="274"/>
      <c r="G76" s="274"/>
      <c r="H76" s="274"/>
      <c r="I76" s="274"/>
      <c r="J76" s="274"/>
      <c r="K76" s="274"/>
      <c r="L76" s="274"/>
      <c r="M76" s="275"/>
      <c r="N76" s="60">
        <f>SUM(N60:N75)</f>
        <v>0</v>
      </c>
      <c r="O76" s="65">
        <f>SUM(O60:O75)</f>
        <v>1975.9116997824881</v>
      </c>
      <c r="P76" s="56"/>
      <c r="Q76" s="56"/>
      <c r="R76" s="56"/>
      <c r="S76" s="56"/>
      <c r="T76" s="56"/>
      <c r="U76" s="56"/>
      <c r="V76" s="56"/>
      <c r="W76" s="56"/>
      <c r="X76" s="56"/>
      <c r="Y76" s="56"/>
      <c r="Z76" s="21">
        <f>SUM(Z60:Z75)</f>
        <v>0</v>
      </c>
      <c r="AA76" s="65">
        <f>SUM(AA60:AA75)</f>
        <v>1975.9116997824881</v>
      </c>
    </row>
    <row r="77" spans="2:27" ht="22.9" customHeight="1" x14ac:dyDescent="0.25">
      <c r="B77" s="54"/>
      <c r="C77" s="54"/>
      <c r="D77" s="54"/>
      <c r="E77" s="54"/>
      <c r="F77" s="54"/>
      <c r="G77" s="54"/>
      <c r="H77" s="54"/>
      <c r="I77" s="54"/>
      <c r="J77" s="54"/>
      <c r="K77" s="54"/>
      <c r="L77" s="54"/>
      <c r="M77" s="54"/>
      <c r="N77" s="50"/>
      <c r="O77" s="50"/>
      <c r="P77" s="50"/>
      <c r="Q77" s="50"/>
      <c r="R77" s="50"/>
      <c r="S77" s="50"/>
      <c r="T77" s="50"/>
      <c r="U77" s="50"/>
      <c r="V77" s="50"/>
      <c r="W77" s="50"/>
      <c r="X77" s="50"/>
      <c r="Y77" s="50"/>
      <c r="Z77" s="50"/>
      <c r="AA77" s="50"/>
    </row>
    <row r="78" spans="2:27" ht="22.9" customHeight="1" x14ac:dyDescent="0.25">
      <c r="B78" s="273" t="s">
        <v>336</v>
      </c>
      <c r="C78" s="274"/>
      <c r="D78" s="274"/>
      <c r="E78" s="274"/>
      <c r="F78" s="274"/>
      <c r="G78" s="274"/>
      <c r="H78" s="274"/>
      <c r="I78" s="274"/>
      <c r="J78" s="274"/>
      <c r="K78" s="274"/>
      <c r="L78" s="274"/>
      <c r="M78" s="275"/>
      <c r="N78" s="22"/>
      <c r="O78" s="64">
        <v>0</v>
      </c>
      <c r="P78" s="22">
        <v>0</v>
      </c>
      <c r="Q78" s="64">
        <v>0</v>
      </c>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7" t="s">
        <v>310</v>
      </c>
      <c r="C80" s="258"/>
      <c r="D80" s="258"/>
      <c r="E80" s="258"/>
      <c r="F80" s="258"/>
      <c r="G80" s="258"/>
      <c r="H80" s="258"/>
      <c r="I80" s="258"/>
      <c r="J80" s="258"/>
      <c r="K80" s="258"/>
      <c r="L80" s="258"/>
      <c r="M80" s="259"/>
      <c r="N80" s="60">
        <f>N78+N58+N47</f>
        <v>0</v>
      </c>
      <c r="O80" s="65">
        <f>O78+O76+O47+O58</f>
        <v>1975.9116997824881</v>
      </c>
      <c r="P80" s="60">
        <f>P78+P58+P47</f>
        <v>511744.25</v>
      </c>
      <c r="Q80" s="65">
        <f>Q78+Q47+Q58</f>
        <v>1815.6245776458702</v>
      </c>
      <c r="R80" s="60">
        <f>R78+R58+R47</f>
        <v>370187.49</v>
      </c>
      <c r="S80" s="65">
        <f>S78+S47+S58</f>
        <v>1130.2293737578457</v>
      </c>
      <c r="T80" s="60">
        <f>T78+T58+T47</f>
        <v>734797.23</v>
      </c>
      <c r="U80" s="65">
        <f>U78+U47+U58</f>
        <v>2464.2387412114549</v>
      </c>
      <c r="V80" s="60">
        <f>V78+V58+V47</f>
        <v>728799.78</v>
      </c>
      <c r="W80" s="65">
        <f>W78+W47+W58</f>
        <v>2483.9893293818859</v>
      </c>
      <c r="X80" s="60">
        <f>X78+X58+X47</f>
        <v>732305.38</v>
      </c>
      <c r="Y80" s="65">
        <f>Y78+Y47+Y58</f>
        <v>2483.6282952558881</v>
      </c>
      <c r="Z80" s="60">
        <f>Z78+Z58+Z47</f>
        <v>3077834.13</v>
      </c>
      <c r="AA80" s="65">
        <f>AA78+AA76+AA47+AA58</f>
        <v>12201.454367035434</v>
      </c>
    </row>
    <row r="82" spans="2:25" ht="23.45" customHeight="1" x14ac:dyDescent="0.25">
      <c r="B82" s="257" t="s">
        <v>354</v>
      </c>
      <c r="C82" s="258"/>
      <c r="D82" s="258"/>
      <c r="E82" s="258"/>
      <c r="F82" s="258"/>
      <c r="G82" s="258"/>
      <c r="H82" s="258"/>
      <c r="I82" s="258"/>
      <c r="J82" s="258"/>
      <c r="K82" s="258"/>
      <c r="L82" s="258"/>
      <c r="M82" s="259"/>
      <c r="O82" s="69" t="str">
        <f>IF('C. CDM Plan Summary'!$E5=0,"",IF((O80-O78)/'C. CDM Plan Summary'!$E5&gt;0.083,"True","False"))</f>
        <v>True</v>
      </c>
      <c r="Q82" s="69" t="str">
        <f>IF('C. CDM Plan Summary'!$E5=0,"",IF((Q80-Q78)/'C. CDM Plan Summary'!$E5&gt;0.083,"True","False"))</f>
        <v>True</v>
      </c>
      <c r="S82" s="69" t="str">
        <f>IF('C. CDM Plan Summary'!$E5=0,"",IF((S80-S78)/'C. CDM Plan Summary'!$E5&gt;0.083,"True","False"))</f>
        <v>True</v>
      </c>
      <c r="U82" s="69" t="str">
        <f>IF('C. CDM Plan Summary'!$E5=0,"",IF((U80-U78)/'C. CDM Plan Summary'!$E5&gt;0.083,"True","False"))</f>
        <v>True</v>
      </c>
      <c r="W82" s="69" t="str">
        <f>IF('C. CDM Plan Summary'!$E5=0,"",IF((W80-W78)/'C. CDM Plan Summary'!$E5&gt;0.083,"True","False"))</f>
        <v>True</v>
      </c>
      <c r="Y82" s="69" t="str">
        <f>IF('C. CDM Plan Summary'!$E5=0,"",IF((Y80-Y78)/'C. CDM Plan Summary'!$E5&gt;0.083,"True","False"))</f>
        <v>True</v>
      </c>
    </row>
    <row r="85" spans="2:25" x14ac:dyDescent="0.25">
      <c r="Q85" s="144">
        <f>O80+Q80+S80+U80+W80+Y80</f>
        <v>12353.622017035434</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2" t="s">
        <v>427</v>
      </c>
      <c r="D106" s="123"/>
    </row>
    <row r="107" spans="2:7" x14ac:dyDescent="0.25">
      <c r="B107" s="122" t="s">
        <v>269</v>
      </c>
      <c r="D107" s="123"/>
    </row>
    <row r="108" spans="2:7" x14ac:dyDescent="0.25">
      <c r="B108" s="122" t="s">
        <v>263</v>
      </c>
      <c r="D108" s="123"/>
    </row>
    <row r="109" spans="2:7" x14ac:dyDescent="0.25">
      <c r="B109" s="122" t="s">
        <v>262</v>
      </c>
      <c r="D109" s="123"/>
    </row>
    <row r="110" spans="2:7" x14ac:dyDescent="0.25">
      <c r="B110" s="122" t="s">
        <v>424</v>
      </c>
      <c r="D110" s="123"/>
    </row>
    <row r="111" spans="2:7" x14ac:dyDescent="0.25">
      <c r="B111" s="122" t="s">
        <v>438</v>
      </c>
      <c r="D111" s="123"/>
    </row>
    <row r="112" spans="2:7" x14ac:dyDescent="0.25">
      <c r="B112" s="122" t="s">
        <v>271</v>
      </c>
      <c r="D112" s="123"/>
    </row>
    <row r="113" spans="2:4" x14ac:dyDescent="0.25">
      <c r="B113" s="122" t="s">
        <v>420</v>
      </c>
      <c r="D113" s="123"/>
    </row>
    <row r="114" spans="2:4" x14ac:dyDescent="0.25">
      <c r="B114" s="122" t="s">
        <v>423</v>
      </c>
      <c r="D114" s="123"/>
    </row>
    <row r="115" spans="2:4" x14ac:dyDescent="0.25">
      <c r="B115" s="122" t="s">
        <v>416</v>
      </c>
      <c r="D115" s="123"/>
    </row>
    <row r="116" spans="2:4" x14ac:dyDescent="0.25">
      <c r="B116" s="122" t="s">
        <v>437</v>
      </c>
      <c r="D116" s="123"/>
    </row>
    <row r="117" spans="2:4" x14ac:dyDescent="0.25">
      <c r="B117" s="122" t="s">
        <v>112</v>
      </c>
      <c r="D117" s="123"/>
    </row>
    <row r="118" spans="2:4" x14ac:dyDescent="0.25">
      <c r="B118" s="122" t="s">
        <v>439</v>
      </c>
      <c r="D118" s="123"/>
    </row>
    <row r="119" spans="2:4" x14ac:dyDescent="0.25">
      <c r="B119" s="122" t="s">
        <v>428</v>
      </c>
      <c r="D119" s="123"/>
    </row>
    <row r="120" spans="2:4" x14ac:dyDescent="0.25">
      <c r="B120" s="122" t="s">
        <v>422</v>
      </c>
      <c r="D120" s="123"/>
    </row>
    <row r="121" spans="2:4" x14ac:dyDescent="0.25">
      <c r="B121" s="122" t="s">
        <v>425</v>
      </c>
      <c r="D121" s="123"/>
    </row>
    <row r="122" spans="2:4" x14ac:dyDescent="0.25">
      <c r="B122" s="122" t="s">
        <v>421</v>
      </c>
      <c r="D122" s="123"/>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4"/>
    </row>
    <row r="128" spans="2:4" x14ac:dyDescent="0.25">
      <c r="B128" s="9" t="s">
        <v>418</v>
      </c>
      <c r="D128" s="123"/>
    </row>
    <row r="129" spans="2:4" x14ac:dyDescent="0.25">
      <c r="B129" s="9" t="s">
        <v>450</v>
      </c>
      <c r="D129" s="123"/>
    </row>
    <row r="130" spans="2:4" x14ac:dyDescent="0.25">
      <c r="B130" s="9" t="s">
        <v>266</v>
      </c>
      <c r="D130" s="123"/>
    </row>
    <row r="131" spans="2:4" x14ac:dyDescent="0.25">
      <c r="B131" s="9" t="s">
        <v>295</v>
      </c>
      <c r="D131" s="123"/>
    </row>
    <row r="132" spans="2:4" x14ac:dyDescent="0.25">
      <c r="B132" s="9" t="s">
        <v>428</v>
      </c>
      <c r="D132" s="123"/>
    </row>
    <row r="133" spans="2:4" x14ac:dyDescent="0.25">
      <c r="B133" s="9" t="s">
        <v>419</v>
      </c>
      <c r="D133" s="123"/>
    </row>
    <row r="134" spans="2:4" x14ac:dyDescent="0.25">
      <c r="B134" s="9" t="s">
        <v>448</v>
      </c>
      <c r="D134" s="7"/>
    </row>
    <row r="135" spans="2:4" x14ac:dyDescent="0.25">
      <c r="B135" s="9" t="s">
        <v>449</v>
      </c>
      <c r="D135" s="123"/>
    </row>
    <row r="136" spans="2:4" x14ac:dyDescent="0.25">
      <c r="B136" s="9" t="s">
        <v>429</v>
      </c>
      <c r="D136" s="123"/>
    </row>
    <row r="137" spans="2:4" x14ac:dyDescent="0.25">
      <c r="B137" s="9" t="s">
        <v>264</v>
      </c>
      <c r="D137" s="123"/>
    </row>
    <row r="138" spans="2:4" x14ac:dyDescent="0.25">
      <c r="B138" s="3" t="s">
        <v>522</v>
      </c>
      <c r="D138" s="123"/>
    </row>
  </sheetData>
  <sheetProtection formatCells="0" insertColumns="0" insertRows="0" insertHyperlinks="0" deleteColumns="0" deleteRows="0" sort="0" autoFilter="0"/>
  <sortState ref="B101:B117">
    <sortCondition ref="B101:B117"/>
  </sortState>
  <dataConsolidate/>
  <mergeCells count="40">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 ref="J14:J15"/>
  </mergeCells>
  <conditionalFormatting sqref="O82 Q82 S82 U82 W82 Y82">
    <cfRule type="containsText" dxfId="79" priority="15" operator="containsText" text="TRUE">
      <formula>NOT(ISERROR(SEARCH("TRUE",O82)))</formula>
    </cfRule>
    <cfRule type="containsText" dxfId="78" priority="16" operator="containsText" text="FALSE">
      <formula>NOT(ISERROR(SEARCH("FALSE",O82)))</formula>
    </cfRule>
  </conditionalFormatting>
  <dataValidations xWindow="206" yWindow="669"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99"/>
      <c r="B2" s="213"/>
      <c r="C2" s="213"/>
      <c r="D2" s="213"/>
      <c r="E2" s="213"/>
      <c r="F2" s="100"/>
      <c r="G2" s="118"/>
      <c r="H2" s="102"/>
      <c r="I2" s="102"/>
      <c r="J2" s="102"/>
      <c r="K2" s="102"/>
      <c r="L2" s="102"/>
      <c r="M2" s="102"/>
      <c r="N2" s="99"/>
      <c r="O2" s="99"/>
      <c r="P2" s="99"/>
      <c r="Q2" s="99"/>
      <c r="R2" s="99"/>
      <c r="S2" s="99"/>
      <c r="T2" s="99"/>
      <c r="U2" s="99"/>
      <c r="V2" s="99"/>
      <c r="W2" s="99"/>
      <c r="X2" s="99"/>
      <c r="Y2" s="99"/>
      <c r="Z2" s="99"/>
      <c r="AA2" s="99"/>
    </row>
    <row r="3" spans="1:27" ht="21.6" customHeight="1" x14ac:dyDescent="0.25">
      <c r="A3" s="99"/>
      <c r="B3" s="214" t="s">
        <v>305</v>
      </c>
      <c r="C3" s="215"/>
      <c r="D3" s="215"/>
      <c r="E3" s="215"/>
      <c r="F3" s="215"/>
      <c r="G3" s="215"/>
      <c r="H3" s="215"/>
      <c r="I3" s="215"/>
      <c r="J3" s="215"/>
      <c r="K3" s="215"/>
      <c r="L3" s="216"/>
      <c r="M3" s="99"/>
      <c r="N3" s="99"/>
      <c r="O3" s="99"/>
      <c r="P3" s="99"/>
      <c r="Q3" s="99"/>
      <c r="R3" s="99"/>
      <c r="S3" s="99"/>
      <c r="T3" s="99"/>
      <c r="U3" s="99"/>
      <c r="V3" s="99"/>
      <c r="W3" s="99"/>
      <c r="X3" s="99"/>
      <c r="Y3" s="99"/>
      <c r="Z3" s="99"/>
      <c r="AA3" s="99"/>
    </row>
    <row r="4" spans="1:27" ht="27.6" customHeight="1" x14ac:dyDescent="0.25">
      <c r="A4" s="99"/>
      <c r="B4" s="103" t="s">
        <v>323</v>
      </c>
      <c r="C4" s="217" t="s">
        <v>384</v>
      </c>
      <c r="D4" s="218"/>
      <c r="E4" s="218"/>
      <c r="F4" s="218"/>
      <c r="G4" s="218"/>
      <c r="H4" s="218"/>
      <c r="I4" s="218"/>
      <c r="J4" s="218"/>
      <c r="K4" s="218"/>
      <c r="L4" s="219"/>
      <c r="M4" s="220"/>
      <c r="N4" s="221"/>
      <c r="O4" s="221"/>
      <c r="P4" s="221"/>
      <c r="Q4" s="221"/>
      <c r="R4" s="221"/>
      <c r="S4" s="221"/>
      <c r="T4" s="221"/>
      <c r="U4" s="221"/>
      <c r="V4" s="221"/>
      <c r="W4" s="99"/>
      <c r="X4" s="99"/>
      <c r="Y4" s="99"/>
      <c r="Z4" s="99"/>
      <c r="AA4" s="99"/>
    </row>
    <row r="5" spans="1:27" ht="43.9" customHeight="1" x14ac:dyDescent="0.25">
      <c r="A5" s="99"/>
      <c r="B5" s="103" t="s">
        <v>324</v>
      </c>
      <c r="C5" s="218" t="s">
        <v>386</v>
      </c>
      <c r="D5" s="218"/>
      <c r="E5" s="218"/>
      <c r="F5" s="218"/>
      <c r="G5" s="218"/>
      <c r="H5" s="218"/>
      <c r="I5" s="218"/>
      <c r="J5" s="218"/>
      <c r="K5" s="218"/>
      <c r="L5" s="219"/>
      <c r="M5" s="220"/>
      <c r="N5" s="221"/>
      <c r="O5" s="221"/>
      <c r="P5" s="221"/>
      <c r="Q5" s="221"/>
      <c r="R5" s="221"/>
      <c r="S5" s="221"/>
      <c r="T5" s="221"/>
      <c r="U5" s="221"/>
      <c r="V5" s="221"/>
      <c r="W5" s="99"/>
      <c r="X5" s="99"/>
      <c r="Y5" s="99"/>
      <c r="Z5" s="99"/>
      <c r="AA5" s="99"/>
    </row>
    <row r="6" spans="1:27" ht="55.9" customHeight="1" x14ac:dyDescent="0.25">
      <c r="A6" s="99"/>
      <c r="B6" s="104" t="s">
        <v>325</v>
      </c>
      <c r="C6" s="233" t="s">
        <v>387</v>
      </c>
      <c r="D6" s="234"/>
      <c r="E6" s="234"/>
      <c r="F6" s="234"/>
      <c r="G6" s="234"/>
      <c r="H6" s="234"/>
      <c r="I6" s="234"/>
      <c r="J6" s="234"/>
      <c r="K6" s="234"/>
      <c r="L6" s="235"/>
      <c r="M6" s="236"/>
      <c r="N6" s="237"/>
      <c r="O6" s="237"/>
      <c r="P6" s="237"/>
      <c r="Q6" s="237"/>
      <c r="R6" s="237"/>
      <c r="S6" s="237"/>
      <c r="T6" s="237"/>
      <c r="U6" s="237"/>
      <c r="V6" s="237"/>
      <c r="W6" s="99"/>
      <c r="X6" s="99"/>
      <c r="Y6" s="99"/>
      <c r="Z6" s="99"/>
      <c r="AA6" s="99"/>
    </row>
    <row r="7" spans="1:27" ht="41.45" customHeight="1" x14ac:dyDescent="0.25">
      <c r="A7" s="99"/>
      <c r="B7" s="104" t="s">
        <v>337</v>
      </c>
      <c r="C7" s="238" t="s">
        <v>504</v>
      </c>
      <c r="D7" s="239"/>
      <c r="E7" s="239"/>
      <c r="F7" s="239"/>
      <c r="G7" s="239"/>
      <c r="H7" s="239"/>
      <c r="I7" s="239"/>
      <c r="J7" s="239"/>
      <c r="K7" s="239"/>
      <c r="L7" s="240"/>
      <c r="M7" s="119"/>
      <c r="N7" s="120"/>
      <c r="O7" s="120"/>
      <c r="P7" s="120"/>
      <c r="Q7" s="120"/>
      <c r="R7" s="120"/>
      <c r="S7" s="120"/>
      <c r="T7" s="120"/>
      <c r="U7" s="120"/>
      <c r="V7" s="120"/>
      <c r="W7" s="99"/>
      <c r="X7" s="99"/>
      <c r="Y7" s="99"/>
      <c r="Z7" s="99"/>
      <c r="AA7" s="99"/>
    </row>
    <row r="8" spans="1:27" x14ac:dyDescent="0.2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75" x14ac:dyDescent="0.3">
      <c r="A9" s="99"/>
      <c r="B9" s="103" t="s">
        <v>441</v>
      </c>
      <c r="C9" s="77" t="str">
        <f>IF('A. General Information'!D13="","",'A. General Information'!D13)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2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25">
      <c r="A11" s="99"/>
      <c r="B11" s="241" t="s">
        <v>306</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row>
    <row r="12" spans="1:27" ht="34.15" customHeight="1" x14ac:dyDescent="0.25">
      <c r="A12" s="99"/>
      <c r="B12" s="243" t="s">
        <v>10</v>
      </c>
      <c r="C12" s="246" t="s">
        <v>495</v>
      </c>
      <c r="D12" s="246" t="s">
        <v>496</v>
      </c>
      <c r="E12" s="246" t="s">
        <v>497</v>
      </c>
      <c r="F12" s="246" t="s">
        <v>451</v>
      </c>
      <c r="G12" s="243" t="s">
        <v>356</v>
      </c>
      <c r="H12" s="249"/>
      <c r="I12" s="249"/>
      <c r="J12" s="249"/>
      <c r="K12" s="249"/>
      <c r="L12" s="249"/>
      <c r="M12" s="250"/>
      <c r="N12" s="253" t="s">
        <v>388</v>
      </c>
      <c r="O12" s="254"/>
      <c r="P12" s="254"/>
      <c r="Q12" s="254"/>
      <c r="R12" s="254"/>
      <c r="S12" s="254"/>
      <c r="T12" s="254"/>
      <c r="U12" s="254"/>
      <c r="V12" s="254"/>
      <c r="W12" s="254"/>
      <c r="X12" s="254"/>
      <c r="Y12" s="254"/>
      <c r="Z12" s="254"/>
      <c r="AA12" s="254"/>
    </row>
    <row r="13" spans="1:27" ht="67.900000000000006" customHeight="1" x14ac:dyDescent="0.25">
      <c r="A13" s="99"/>
      <c r="B13" s="244"/>
      <c r="C13" s="247"/>
      <c r="D13" s="247"/>
      <c r="E13" s="247"/>
      <c r="F13" s="247"/>
      <c r="G13" s="245"/>
      <c r="H13" s="251"/>
      <c r="I13" s="251"/>
      <c r="J13" s="251"/>
      <c r="K13" s="251"/>
      <c r="L13" s="251"/>
      <c r="M13" s="252"/>
      <c r="N13" s="209">
        <v>2015</v>
      </c>
      <c r="O13" s="210"/>
      <c r="P13" s="255">
        <v>2016</v>
      </c>
      <c r="Q13" s="255"/>
      <c r="R13" s="209">
        <v>2017</v>
      </c>
      <c r="S13" s="210"/>
      <c r="T13" s="209">
        <v>2018</v>
      </c>
      <c r="U13" s="210"/>
      <c r="V13" s="209">
        <v>2019</v>
      </c>
      <c r="W13" s="210"/>
      <c r="X13" s="209">
        <v>2020</v>
      </c>
      <c r="Y13" s="210"/>
      <c r="Z13" s="260" t="s">
        <v>19</v>
      </c>
      <c r="AA13" s="261"/>
    </row>
    <row r="14" spans="1:27" ht="42" customHeight="1" x14ac:dyDescent="0.25">
      <c r="A14" s="99"/>
      <c r="B14" s="244"/>
      <c r="C14" s="247"/>
      <c r="D14" s="247"/>
      <c r="E14" s="247"/>
      <c r="F14" s="247"/>
      <c r="G14" s="276" t="s">
        <v>12</v>
      </c>
      <c r="H14" s="278" t="s">
        <v>13</v>
      </c>
      <c r="I14" s="276" t="s">
        <v>14</v>
      </c>
      <c r="J14" s="222" t="s">
        <v>353</v>
      </c>
      <c r="K14" s="222" t="s">
        <v>16</v>
      </c>
      <c r="L14" s="222" t="s">
        <v>351</v>
      </c>
      <c r="M14" s="222" t="s">
        <v>17</v>
      </c>
      <c r="N14" s="211"/>
      <c r="O14" s="212"/>
      <c r="P14" s="256"/>
      <c r="Q14" s="256"/>
      <c r="R14" s="211"/>
      <c r="S14" s="212"/>
      <c r="T14" s="211"/>
      <c r="U14" s="212"/>
      <c r="V14" s="211"/>
      <c r="W14" s="212"/>
      <c r="X14" s="211"/>
      <c r="Y14" s="212"/>
      <c r="Z14" s="262"/>
      <c r="AA14" s="263"/>
    </row>
    <row r="15" spans="1:27" ht="78" customHeight="1" x14ac:dyDescent="0.25">
      <c r="A15" s="99"/>
      <c r="B15" s="245"/>
      <c r="C15" s="248"/>
      <c r="D15" s="248"/>
      <c r="E15" s="248"/>
      <c r="F15" s="248"/>
      <c r="G15" s="277"/>
      <c r="H15" s="279"/>
      <c r="I15" s="277"/>
      <c r="J15" s="223"/>
      <c r="K15" s="223"/>
      <c r="L15" s="223"/>
      <c r="M15" s="223"/>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45" customHeight="1" x14ac:dyDescent="0.25">
      <c r="B16" s="267"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68"/>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68"/>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68"/>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68"/>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68"/>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68"/>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68"/>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68"/>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68"/>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68"/>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68"/>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68"/>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68"/>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68"/>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68"/>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68"/>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68"/>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68"/>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68"/>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68"/>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68"/>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68"/>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68"/>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68"/>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68"/>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68"/>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68"/>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68"/>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68"/>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69"/>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7"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68"/>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68"/>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68"/>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68"/>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68"/>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68"/>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68"/>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69"/>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64" t="s">
        <v>309</v>
      </c>
      <c r="C58" s="265"/>
      <c r="D58" s="265"/>
      <c r="E58" s="265"/>
      <c r="F58" s="265"/>
      <c r="G58" s="265"/>
      <c r="H58" s="265"/>
      <c r="I58" s="265"/>
      <c r="J58" s="265"/>
      <c r="K58" s="265"/>
      <c r="L58" s="265"/>
      <c r="M58" s="26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0" t="s">
        <v>400</v>
      </c>
      <c r="C60" s="16"/>
      <c r="D60" s="224"/>
      <c r="E60" s="225"/>
      <c r="F60" s="225"/>
      <c r="G60" s="225"/>
      <c r="H60" s="225"/>
      <c r="I60" s="225"/>
      <c r="J60" s="225"/>
      <c r="K60" s="225"/>
      <c r="L60" s="225"/>
      <c r="M60" s="226"/>
      <c r="N60" s="56"/>
      <c r="O60" s="64"/>
      <c r="P60" s="56"/>
      <c r="Q60" s="56"/>
      <c r="R60" s="56"/>
      <c r="S60" s="56"/>
      <c r="T60" s="56"/>
      <c r="U60" s="56"/>
      <c r="V60" s="56"/>
      <c r="W60" s="56"/>
      <c r="X60" s="56"/>
      <c r="Y60" s="56"/>
      <c r="Z60" s="68"/>
      <c r="AA60" s="66"/>
    </row>
    <row r="61" spans="2:27" x14ac:dyDescent="0.25">
      <c r="B61" s="271"/>
      <c r="C61" s="16"/>
      <c r="D61" s="227"/>
      <c r="E61" s="228"/>
      <c r="F61" s="228"/>
      <c r="G61" s="228"/>
      <c r="H61" s="228"/>
      <c r="I61" s="228"/>
      <c r="J61" s="228"/>
      <c r="K61" s="228"/>
      <c r="L61" s="228"/>
      <c r="M61" s="229"/>
      <c r="N61" s="56"/>
      <c r="O61" s="64"/>
      <c r="P61" s="56"/>
      <c r="Q61" s="56"/>
      <c r="R61" s="56"/>
      <c r="S61" s="56"/>
      <c r="T61" s="56"/>
      <c r="U61" s="56"/>
      <c r="V61" s="56"/>
      <c r="W61" s="56"/>
      <c r="X61" s="56"/>
      <c r="Y61" s="56"/>
      <c r="Z61" s="68"/>
      <c r="AA61" s="66"/>
    </row>
    <row r="62" spans="2:27" x14ac:dyDescent="0.25">
      <c r="B62" s="271"/>
      <c r="C62" s="16"/>
      <c r="D62" s="227"/>
      <c r="E62" s="228"/>
      <c r="F62" s="228"/>
      <c r="G62" s="228"/>
      <c r="H62" s="228"/>
      <c r="I62" s="228"/>
      <c r="J62" s="228"/>
      <c r="K62" s="228"/>
      <c r="L62" s="228"/>
      <c r="M62" s="229"/>
      <c r="N62" s="56"/>
      <c r="O62" s="64"/>
      <c r="P62" s="56"/>
      <c r="Q62" s="56"/>
      <c r="R62" s="56"/>
      <c r="S62" s="56"/>
      <c r="T62" s="56"/>
      <c r="U62" s="56"/>
      <c r="V62" s="56"/>
      <c r="W62" s="56"/>
      <c r="X62" s="56"/>
      <c r="Y62" s="56"/>
      <c r="Z62" s="68"/>
      <c r="AA62" s="66"/>
    </row>
    <row r="63" spans="2:27" x14ac:dyDescent="0.25">
      <c r="B63" s="271"/>
      <c r="C63" s="16"/>
      <c r="D63" s="227"/>
      <c r="E63" s="228"/>
      <c r="F63" s="228"/>
      <c r="G63" s="228"/>
      <c r="H63" s="228"/>
      <c r="I63" s="228"/>
      <c r="J63" s="228"/>
      <c r="K63" s="228"/>
      <c r="L63" s="228"/>
      <c r="M63" s="229"/>
      <c r="N63" s="56"/>
      <c r="O63" s="64"/>
      <c r="P63" s="56"/>
      <c r="Q63" s="56"/>
      <c r="R63" s="56"/>
      <c r="S63" s="56"/>
      <c r="T63" s="56"/>
      <c r="U63" s="56"/>
      <c r="V63" s="56"/>
      <c r="W63" s="56"/>
      <c r="X63" s="56"/>
      <c r="Y63" s="56"/>
      <c r="Z63" s="68"/>
      <c r="AA63" s="66"/>
    </row>
    <row r="64" spans="2:27" x14ac:dyDescent="0.25">
      <c r="B64" s="271"/>
      <c r="C64" s="16"/>
      <c r="D64" s="227"/>
      <c r="E64" s="228"/>
      <c r="F64" s="228"/>
      <c r="G64" s="228"/>
      <c r="H64" s="228"/>
      <c r="I64" s="228"/>
      <c r="J64" s="228"/>
      <c r="K64" s="228"/>
      <c r="L64" s="228"/>
      <c r="M64" s="229"/>
      <c r="N64" s="56"/>
      <c r="O64" s="64"/>
      <c r="P64" s="56"/>
      <c r="Q64" s="56"/>
      <c r="R64" s="56"/>
      <c r="S64" s="56"/>
      <c r="T64" s="56"/>
      <c r="U64" s="56"/>
      <c r="V64" s="56"/>
      <c r="W64" s="56"/>
      <c r="X64" s="56"/>
      <c r="Y64" s="56"/>
      <c r="Z64" s="68"/>
      <c r="AA64" s="66"/>
    </row>
    <row r="65" spans="2:27" x14ac:dyDescent="0.25">
      <c r="B65" s="271"/>
      <c r="C65" s="16"/>
      <c r="D65" s="227"/>
      <c r="E65" s="228"/>
      <c r="F65" s="228"/>
      <c r="G65" s="228"/>
      <c r="H65" s="228"/>
      <c r="I65" s="228"/>
      <c r="J65" s="228"/>
      <c r="K65" s="228"/>
      <c r="L65" s="228"/>
      <c r="M65" s="229"/>
      <c r="N65" s="56"/>
      <c r="O65" s="64"/>
      <c r="P65" s="56"/>
      <c r="Q65" s="56"/>
      <c r="R65" s="56"/>
      <c r="S65" s="56"/>
      <c r="T65" s="56"/>
      <c r="U65" s="56"/>
      <c r="V65" s="56"/>
      <c r="W65" s="56"/>
      <c r="X65" s="56"/>
      <c r="Y65" s="56"/>
      <c r="Z65" s="68"/>
      <c r="AA65" s="66"/>
    </row>
    <row r="66" spans="2:27" x14ac:dyDescent="0.25">
      <c r="B66" s="271"/>
      <c r="C66" s="16"/>
      <c r="D66" s="227"/>
      <c r="E66" s="228"/>
      <c r="F66" s="228"/>
      <c r="G66" s="228"/>
      <c r="H66" s="228"/>
      <c r="I66" s="228"/>
      <c r="J66" s="228"/>
      <c r="K66" s="228"/>
      <c r="L66" s="228"/>
      <c r="M66" s="229"/>
      <c r="N66" s="56"/>
      <c r="O66" s="64"/>
      <c r="P66" s="56"/>
      <c r="Q66" s="56"/>
      <c r="R66" s="56"/>
      <c r="S66" s="56"/>
      <c r="T66" s="56"/>
      <c r="U66" s="56"/>
      <c r="V66" s="56"/>
      <c r="W66" s="56"/>
      <c r="X66" s="56"/>
      <c r="Y66" s="56"/>
      <c r="Z66" s="68"/>
      <c r="AA66" s="66"/>
    </row>
    <row r="67" spans="2:27" x14ac:dyDescent="0.25">
      <c r="B67" s="271"/>
      <c r="C67" s="16"/>
      <c r="D67" s="227"/>
      <c r="E67" s="228"/>
      <c r="F67" s="228"/>
      <c r="G67" s="228"/>
      <c r="H67" s="228"/>
      <c r="I67" s="228"/>
      <c r="J67" s="228"/>
      <c r="K67" s="228"/>
      <c r="L67" s="228"/>
      <c r="M67" s="229"/>
      <c r="N67" s="56"/>
      <c r="O67" s="64"/>
      <c r="P67" s="56"/>
      <c r="Q67" s="56"/>
      <c r="R67" s="56"/>
      <c r="S67" s="56"/>
      <c r="T67" s="56"/>
      <c r="U67" s="56"/>
      <c r="V67" s="56"/>
      <c r="W67" s="56"/>
      <c r="X67" s="56"/>
      <c r="Y67" s="56"/>
      <c r="Z67" s="68"/>
      <c r="AA67" s="66"/>
    </row>
    <row r="68" spans="2:27" x14ac:dyDescent="0.25">
      <c r="B68" s="271"/>
      <c r="C68" s="16"/>
      <c r="D68" s="227"/>
      <c r="E68" s="228"/>
      <c r="F68" s="228"/>
      <c r="G68" s="228"/>
      <c r="H68" s="228"/>
      <c r="I68" s="228"/>
      <c r="J68" s="228"/>
      <c r="K68" s="228"/>
      <c r="L68" s="228"/>
      <c r="M68" s="229"/>
      <c r="N68" s="56"/>
      <c r="O68" s="64"/>
      <c r="P68" s="56"/>
      <c r="Q68" s="56"/>
      <c r="R68" s="56"/>
      <c r="S68" s="56"/>
      <c r="T68" s="56"/>
      <c r="U68" s="56"/>
      <c r="V68" s="56"/>
      <c r="W68" s="56"/>
      <c r="X68" s="56"/>
      <c r="Y68" s="56"/>
      <c r="Z68" s="68"/>
      <c r="AA68" s="66"/>
    </row>
    <row r="69" spans="2:27" x14ac:dyDescent="0.25">
      <c r="B69" s="271"/>
      <c r="C69" s="16"/>
      <c r="D69" s="227"/>
      <c r="E69" s="228"/>
      <c r="F69" s="228"/>
      <c r="G69" s="228"/>
      <c r="H69" s="228"/>
      <c r="I69" s="228"/>
      <c r="J69" s="228"/>
      <c r="K69" s="228"/>
      <c r="L69" s="228"/>
      <c r="M69" s="229"/>
      <c r="N69" s="56"/>
      <c r="O69" s="64"/>
      <c r="P69" s="56"/>
      <c r="Q69" s="56"/>
      <c r="R69" s="56"/>
      <c r="S69" s="56"/>
      <c r="T69" s="56"/>
      <c r="U69" s="56"/>
      <c r="V69" s="56"/>
      <c r="W69" s="56"/>
      <c r="X69" s="56"/>
      <c r="Y69" s="56"/>
      <c r="Z69" s="68"/>
      <c r="AA69" s="66"/>
    </row>
    <row r="70" spans="2:27" x14ac:dyDescent="0.25">
      <c r="B70" s="271"/>
      <c r="C70" s="16"/>
      <c r="D70" s="227"/>
      <c r="E70" s="228"/>
      <c r="F70" s="228"/>
      <c r="G70" s="228"/>
      <c r="H70" s="228"/>
      <c r="I70" s="228"/>
      <c r="J70" s="228"/>
      <c r="K70" s="228"/>
      <c r="L70" s="228"/>
      <c r="M70" s="229"/>
      <c r="N70" s="56"/>
      <c r="O70" s="64"/>
      <c r="P70" s="56"/>
      <c r="Q70" s="56"/>
      <c r="R70" s="56"/>
      <c r="S70" s="56"/>
      <c r="T70" s="56"/>
      <c r="U70" s="56"/>
      <c r="V70" s="56"/>
      <c r="W70" s="56"/>
      <c r="X70" s="56"/>
      <c r="Y70" s="56"/>
      <c r="Z70" s="68"/>
      <c r="AA70" s="66"/>
    </row>
    <row r="71" spans="2:27" x14ac:dyDescent="0.25">
      <c r="B71" s="271"/>
      <c r="C71" s="16"/>
      <c r="D71" s="227"/>
      <c r="E71" s="228"/>
      <c r="F71" s="228"/>
      <c r="G71" s="228"/>
      <c r="H71" s="228"/>
      <c r="I71" s="228"/>
      <c r="J71" s="228"/>
      <c r="K71" s="228"/>
      <c r="L71" s="228"/>
      <c r="M71" s="229"/>
      <c r="N71" s="56"/>
      <c r="O71" s="64"/>
      <c r="P71" s="56"/>
      <c r="Q71" s="56"/>
      <c r="R71" s="56"/>
      <c r="S71" s="56"/>
      <c r="T71" s="56"/>
      <c r="U71" s="56"/>
      <c r="V71" s="56"/>
      <c r="W71" s="56"/>
      <c r="X71" s="56"/>
      <c r="Y71" s="56"/>
      <c r="Z71" s="68"/>
      <c r="AA71" s="66"/>
    </row>
    <row r="72" spans="2:27" x14ac:dyDescent="0.25">
      <c r="B72" s="271"/>
      <c r="C72" s="16"/>
      <c r="D72" s="227"/>
      <c r="E72" s="228"/>
      <c r="F72" s="228"/>
      <c r="G72" s="228"/>
      <c r="H72" s="228"/>
      <c r="I72" s="228"/>
      <c r="J72" s="228"/>
      <c r="K72" s="228"/>
      <c r="L72" s="228"/>
      <c r="M72" s="229"/>
      <c r="N72" s="56"/>
      <c r="O72" s="64"/>
      <c r="P72" s="56"/>
      <c r="Q72" s="56"/>
      <c r="R72" s="56"/>
      <c r="S72" s="56"/>
      <c r="T72" s="56"/>
      <c r="U72" s="56"/>
      <c r="V72" s="56"/>
      <c r="W72" s="56"/>
      <c r="X72" s="56"/>
      <c r="Y72" s="56"/>
      <c r="Z72" s="68"/>
      <c r="AA72" s="66"/>
    </row>
    <row r="73" spans="2:27" x14ac:dyDescent="0.25">
      <c r="B73" s="271"/>
      <c r="C73" s="16"/>
      <c r="D73" s="227"/>
      <c r="E73" s="228"/>
      <c r="F73" s="228"/>
      <c r="G73" s="228"/>
      <c r="H73" s="228"/>
      <c r="I73" s="228"/>
      <c r="J73" s="228"/>
      <c r="K73" s="228"/>
      <c r="L73" s="228"/>
      <c r="M73" s="229"/>
      <c r="N73" s="56"/>
      <c r="O73" s="64"/>
      <c r="P73" s="56"/>
      <c r="Q73" s="56"/>
      <c r="R73" s="56"/>
      <c r="S73" s="56"/>
      <c r="T73" s="56"/>
      <c r="U73" s="56"/>
      <c r="V73" s="56"/>
      <c r="W73" s="56"/>
      <c r="X73" s="56"/>
      <c r="Y73" s="56"/>
      <c r="Z73" s="68"/>
      <c r="AA73" s="66"/>
    </row>
    <row r="74" spans="2:27" x14ac:dyDescent="0.25">
      <c r="B74" s="271"/>
      <c r="C74" s="16"/>
      <c r="D74" s="227"/>
      <c r="E74" s="228"/>
      <c r="F74" s="228"/>
      <c r="G74" s="228"/>
      <c r="H74" s="228"/>
      <c r="I74" s="228"/>
      <c r="J74" s="228"/>
      <c r="K74" s="228"/>
      <c r="L74" s="228"/>
      <c r="M74" s="229"/>
      <c r="N74" s="56"/>
      <c r="O74" s="64"/>
      <c r="P74" s="56"/>
      <c r="Q74" s="56"/>
      <c r="R74" s="56"/>
      <c r="S74" s="56"/>
      <c r="T74" s="56"/>
      <c r="U74" s="56"/>
      <c r="V74" s="56"/>
      <c r="W74" s="56"/>
      <c r="X74" s="56"/>
      <c r="Y74" s="56"/>
      <c r="Z74" s="68"/>
      <c r="AA74" s="66"/>
    </row>
    <row r="75" spans="2:27" x14ac:dyDescent="0.25">
      <c r="B75" s="272"/>
      <c r="C75" s="16"/>
      <c r="D75" s="230"/>
      <c r="E75" s="231"/>
      <c r="F75" s="231"/>
      <c r="G75" s="231"/>
      <c r="H75" s="231"/>
      <c r="I75" s="231"/>
      <c r="J75" s="231"/>
      <c r="K75" s="231"/>
      <c r="L75" s="231"/>
      <c r="M75" s="232"/>
      <c r="N75" s="56"/>
      <c r="O75" s="64"/>
      <c r="P75" s="56"/>
      <c r="Q75" s="56"/>
      <c r="R75" s="56"/>
      <c r="S75" s="56"/>
      <c r="T75" s="56"/>
      <c r="U75" s="56"/>
      <c r="V75" s="56"/>
      <c r="W75" s="56"/>
      <c r="X75" s="56"/>
      <c r="Y75" s="56"/>
      <c r="Z75" s="68"/>
      <c r="AA75" s="66"/>
    </row>
    <row r="76" spans="2:27" ht="22.9" customHeight="1" x14ac:dyDescent="0.25">
      <c r="B76" s="273" t="s">
        <v>401</v>
      </c>
      <c r="C76" s="274"/>
      <c r="D76" s="274"/>
      <c r="E76" s="274"/>
      <c r="F76" s="274"/>
      <c r="G76" s="274"/>
      <c r="H76" s="274"/>
      <c r="I76" s="274"/>
      <c r="J76" s="274"/>
      <c r="K76" s="274"/>
      <c r="L76" s="274"/>
      <c r="M76" s="275"/>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25">
      <c r="B78" s="273" t="s">
        <v>336</v>
      </c>
      <c r="C78" s="274"/>
      <c r="D78" s="274"/>
      <c r="E78" s="274"/>
      <c r="F78" s="274"/>
      <c r="G78" s="274"/>
      <c r="H78" s="274"/>
      <c r="I78" s="274"/>
      <c r="J78" s="274"/>
      <c r="K78" s="274"/>
      <c r="L78" s="274"/>
      <c r="M78" s="275"/>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7" t="s">
        <v>310</v>
      </c>
      <c r="C80" s="258"/>
      <c r="D80" s="258"/>
      <c r="E80" s="258"/>
      <c r="F80" s="258"/>
      <c r="G80" s="258"/>
      <c r="H80" s="258"/>
      <c r="I80" s="258"/>
      <c r="J80" s="258"/>
      <c r="K80" s="258"/>
      <c r="L80" s="258"/>
      <c r="M80" s="25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57" t="s">
        <v>354</v>
      </c>
      <c r="C82" s="258"/>
      <c r="D82" s="258"/>
      <c r="E82" s="258"/>
      <c r="F82" s="258"/>
      <c r="G82" s="258"/>
      <c r="H82" s="258"/>
      <c r="I82" s="258"/>
      <c r="J82" s="258"/>
      <c r="K82" s="258"/>
      <c r="L82" s="258"/>
      <c r="M82" s="259"/>
      <c r="O82" s="69" t="str">
        <f>IF('C. CDM Plan Summary'!$F5=0,"",IF((O80-O78)/'C. CDM Plan Summary'!$F5&gt;0.083,"True","False"))</f>
        <v/>
      </c>
      <c r="Q82" s="69" t="str">
        <f>IF('C. CDM Plan Summary'!$F5=0,"",IF((Q80-Q78)/'C. CDM Plan Summary'!$F5&gt;0.083,"True","False"))</f>
        <v/>
      </c>
      <c r="S82" s="69" t="str">
        <f>IF('C. CDM Plan Summary'!$F5=0,"",IF((S80-S78)/'C. CDM Plan Summary'!$F5&gt;0.083,"True","False"))</f>
        <v/>
      </c>
      <c r="U82" s="69" t="str">
        <f>IF('C. CDM Plan Summary'!$F5=0,"",IF((U80-U78)/'C. CDM Plan Summary'!$F5&gt;0.083,"True","False"))</f>
        <v/>
      </c>
      <c r="W82" s="69" t="str">
        <f>IF('C. CDM Plan Summary'!$F5=0,"",IF((W80-W78)/'C. CDM Plan Summary'!$F5&gt;0.083,"True","False"))</f>
        <v/>
      </c>
      <c r="Y82" s="69" t="str">
        <f>IF('C. CDM Plan Summary'!$F5=0,"",IF((Y80-Y78)/'C. CDM Plan Summary'!$F5&gt;0.083,"True","False"))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2" t="s">
        <v>427</v>
      </c>
      <c r="D106" s="123"/>
    </row>
    <row r="107" spans="2:7" x14ac:dyDescent="0.25">
      <c r="B107" s="122" t="s">
        <v>269</v>
      </c>
      <c r="D107" s="123"/>
    </row>
    <row r="108" spans="2:7" x14ac:dyDescent="0.25">
      <c r="B108" s="122" t="s">
        <v>263</v>
      </c>
      <c r="D108" s="123"/>
    </row>
    <row r="109" spans="2:7" x14ac:dyDescent="0.25">
      <c r="B109" s="122" t="s">
        <v>262</v>
      </c>
      <c r="D109" s="123"/>
    </row>
    <row r="110" spans="2:7" x14ac:dyDescent="0.25">
      <c r="B110" s="122" t="s">
        <v>424</v>
      </c>
      <c r="D110" s="123"/>
    </row>
    <row r="111" spans="2:7" x14ac:dyDescent="0.25">
      <c r="B111" s="122" t="s">
        <v>438</v>
      </c>
      <c r="D111" s="123"/>
    </row>
    <row r="112" spans="2:7" x14ac:dyDescent="0.25">
      <c r="B112" s="122" t="s">
        <v>271</v>
      </c>
      <c r="D112" s="123"/>
    </row>
    <row r="113" spans="2:4" x14ac:dyDescent="0.25">
      <c r="B113" s="122" t="s">
        <v>420</v>
      </c>
      <c r="D113" s="123"/>
    </row>
    <row r="114" spans="2:4" x14ac:dyDescent="0.25">
      <c r="B114" s="122" t="s">
        <v>423</v>
      </c>
      <c r="D114" s="123"/>
    </row>
    <row r="115" spans="2:4" x14ac:dyDescent="0.25">
      <c r="B115" s="122" t="s">
        <v>416</v>
      </c>
      <c r="D115" s="123"/>
    </row>
    <row r="116" spans="2:4" x14ac:dyDescent="0.25">
      <c r="B116" s="122" t="s">
        <v>437</v>
      </c>
      <c r="D116" s="123"/>
    </row>
    <row r="117" spans="2:4" x14ac:dyDescent="0.25">
      <c r="B117" s="122" t="s">
        <v>112</v>
      </c>
      <c r="D117" s="123"/>
    </row>
    <row r="118" spans="2:4" x14ac:dyDescent="0.25">
      <c r="B118" s="122" t="s">
        <v>439</v>
      </c>
      <c r="D118" s="123"/>
    </row>
    <row r="119" spans="2:4" x14ac:dyDescent="0.25">
      <c r="B119" s="122" t="s">
        <v>428</v>
      </c>
      <c r="D119" s="123"/>
    </row>
    <row r="120" spans="2:4" x14ac:dyDescent="0.25">
      <c r="B120" s="122" t="s">
        <v>422</v>
      </c>
      <c r="D120" s="123"/>
    </row>
    <row r="121" spans="2:4" x14ac:dyDescent="0.25">
      <c r="B121" s="122" t="s">
        <v>425</v>
      </c>
      <c r="D121" s="123"/>
    </row>
    <row r="122" spans="2:4" x14ac:dyDescent="0.25">
      <c r="B122" s="122" t="s">
        <v>421</v>
      </c>
      <c r="D122" s="123"/>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4"/>
    </row>
    <row r="128" spans="2:4" x14ac:dyDescent="0.25">
      <c r="B128" s="9" t="s">
        <v>418</v>
      </c>
      <c r="D128" s="123"/>
    </row>
    <row r="129" spans="2:4" x14ac:dyDescent="0.25">
      <c r="B129" s="9" t="s">
        <v>450</v>
      </c>
      <c r="D129" s="123"/>
    </row>
    <row r="130" spans="2:4" x14ac:dyDescent="0.25">
      <c r="B130" s="9" t="s">
        <v>266</v>
      </c>
      <c r="D130" s="123"/>
    </row>
    <row r="131" spans="2:4" x14ac:dyDescent="0.25">
      <c r="B131" s="9" t="s">
        <v>295</v>
      </c>
      <c r="D131" s="123"/>
    </row>
    <row r="132" spans="2:4" x14ac:dyDescent="0.25">
      <c r="B132" s="9" t="s">
        <v>428</v>
      </c>
      <c r="D132" s="123"/>
    </row>
    <row r="133" spans="2:4" x14ac:dyDescent="0.25">
      <c r="B133" s="9" t="s">
        <v>419</v>
      </c>
      <c r="D133" s="123"/>
    </row>
    <row r="134" spans="2:4" x14ac:dyDescent="0.25">
      <c r="B134" s="9" t="s">
        <v>448</v>
      </c>
      <c r="D134" s="7"/>
    </row>
    <row r="135" spans="2:4" x14ac:dyDescent="0.25">
      <c r="B135" s="9" t="s">
        <v>449</v>
      </c>
      <c r="D135" s="123"/>
    </row>
    <row r="136" spans="2:4" x14ac:dyDescent="0.25">
      <c r="B136" s="9" t="s">
        <v>429</v>
      </c>
      <c r="D136" s="123"/>
    </row>
    <row r="137" spans="2:4" x14ac:dyDescent="0.25">
      <c r="B137" s="9" t="s">
        <v>264</v>
      </c>
      <c r="D137" s="123"/>
    </row>
    <row r="138" spans="2:4" x14ac:dyDescent="0.25">
      <c r="B138" s="3" t="s">
        <v>522</v>
      </c>
      <c r="D138" s="123"/>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7" priority="1" operator="containsText" text="TRUE">
      <formula>NOT(ISERROR(SEARCH("TRUE",O82)))</formula>
    </cfRule>
    <cfRule type="containsText" dxfId="76"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99"/>
      <c r="B2" s="213"/>
      <c r="C2" s="213"/>
      <c r="D2" s="213"/>
      <c r="E2" s="213"/>
      <c r="F2" s="100"/>
      <c r="G2" s="118"/>
      <c r="H2" s="102"/>
      <c r="I2" s="102"/>
      <c r="J2" s="102"/>
      <c r="K2" s="102"/>
      <c r="L2" s="102"/>
      <c r="M2" s="102"/>
      <c r="N2" s="99"/>
      <c r="O2" s="99"/>
      <c r="P2" s="99"/>
      <c r="Q2" s="99"/>
      <c r="R2" s="99"/>
      <c r="S2" s="99"/>
      <c r="T2" s="99"/>
      <c r="U2" s="99"/>
      <c r="V2" s="99"/>
      <c r="W2" s="99"/>
      <c r="X2" s="99"/>
      <c r="Y2" s="99"/>
      <c r="Z2" s="99"/>
      <c r="AA2" s="99"/>
    </row>
    <row r="3" spans="1:27" ht="21.6" customHeight="1" x14ac:dyDescent="0.25">
      <c r="A3" s="99"/>
      <c r="B3" s="214" t="s">
        <v>305</v>
      </c>
      <c r="C3" s="215"/>
      <c r="D3" s="215"/>
      <c r="E3" s="215"/>
      <c r="F3" s="215"/>
      <c r="G3" s="215"/>
      <c r="H3" s="215"/>
      <c r="I3" s="215"/>
      <c r="J3" s="215"/>
      <c r="K3" s="215"/>
      <c r="L3" s="216"/>
      <c r="M3" s="99"/>
      <c r="N3" s="99"/>
      <c r="O3" s="99"/>
      <c r="P3" s="99"/>
      <c r="Q3" s="99"/>
      <c r="R3" s="99"/>
      <c r="S3" s="99"/>
      <c r="T3" s="99"/>
      <c r="U3" s="99"/>
      <c r="V3" s="99"/>
      <c r="W3" s="99"/>
      <c r="X3" s="99"/>
      <c r="Y3" s="99"/>
      <c r="Z3" s="99"/>
      <c r="AA3" s="99"/>
    </row>
    <row r="4" spans="1:27" ht="27.6" customHeight="1" x14ac:dyDescent="0.25">
      <c r="A4" s="99"/>
      <c r="B4" s="103" t="s">
        <v>323</v>
      </c>
      <c r="C4" s="217" t="s">
        <v>384</v>
      </c>
      <c r="D4" s="218"/>
      <c r="E4" s="218"/>
      <c r="F4" s="218"/>
      <c r="G4" s="218"/>
      <c r="H4" s="218"/>
      <c r="I4" s="218"/>
      <c r="J4" s="218"/>
      <c r="K4" s="218"/>
      <c r="L4" s="219"/>
      <c r="M4" s="220"/>
      <c r="N4" s="221"/>
      <c r="O4" s="221"/>
      <c r="P4" s="221"/>
      <c r="Q4" s="221"/>
      <c r="R4" s="221"/>
      <c r="S4" s="221"/>
      <c r="T4" s="221"/>
      <c r="U4" s="221"/>
      <c r="V4" s="221"/>
      <c r="W4" s="99"/>
      <c r="X4" s="99"/>
      <c r="Y4" s="99"/>
      <c r="Z4" s="99"/>
      <c r="AA4" s="99"/>
    </row>
    <row r="5" spans="1:27" ht="43.9" customHeight="1" x14ac:dyDescent="0.25">
      <c r="A5" s="99"/>
      <c r="B5" s="103" t="s">
        <v>324</v>
      </c>
      <c r="C5" s="218" t="s">
        <v>386</v>
      </c>
      <c r="D5" s="218"/>
      <c r="E5" s="218"/>
      <c r="F5" s="218"/>
      <c r="G5" s="218"/>
      <c r="H5" s="218"/>
      <c r="I5" s="218"/>
      <c r="J5" s="218"/>
      <c r="K5" s="218"/>
      <c r="L5" s="219"/>
      <c r="M5" s="220"/>
      <c r="N5" s="221"/>
      <c r="O5" s="221"/>
      <c r="P5" s="221"/>
      <c r="Q5" s="221"/>
      <c r="R5" s="221"/>
      <c r="S5" s="221"/>
      <c r="T5" s="221"/>
      <c r="U5" s="221"/>
      <c r="V5" s="221"/>
      <c r="W5" s="99"/>
      <c r="X5" s="99"/>
      <c r="Y5" s="99"/>
      <c r="Z5" s="99"/>
      <c r="AA5" s="99"/>
    </row>
    <row r="6" spans="1:27" ht="55.9" customHeight="1" x14ac:dyDescent="0.25">
      <c r="A6" s="99"/>
      <c r="B6" s="104" t="s">
        <v>325</v>
      </c>
      <c r="C6" s="233" t="s">
        <v>387</v>
      </c>
      <c r="D6" s="234"/>
      <c r="E6" s="234"/>
      <c r="F6" s="234"/>
      <c r="G6" s="234"/>
      <c r="H6" s="234"/>
      <c r="I6" s="234"/>
      <c r="J6" s="234"/>
      <c r="K6" s="234"/>
      <c r="L6" s="235"/>
      <c r="M6" s="236"/>
      <c r="N6" s="237"/>
      <c r="O6" s="237"/>
      <c r="P6" s="237"/>
      <c r="Q6" s="237"/>
      <c r="R6" s="237"/>
      <c r="S6" s="237"/>
      <c r="T6" s="237"/>
      <c r="U6" s="237"/>
      <c r="V6" s="237"/>
      <c r="W6" s="99"/>
      <c r="X6" s="99"/>
      <c r="Y6" s="99"/>
      <c r="Z6" s="99"/>
      <c r="AA6" s="99"/>
    </row>
    <row r="7" spans="1:27" ht="41.45" customHeight="1" x14ac:dyDescent="0.25">
      <c r="A7" s="99"/>
      <c r="B7" s="104" t="s">
        <v>337</v>
      </c>
      <c r="C7" s="238" t="s">
        <v>504</v>
      </c>
      <c r="D7" s="239"/>
      <c r="E7" s="239"/>
      <c r="F7" s="239"/>
      <c r="G7" s="239"/>
      <c r="H7" s="239"/>
      <c r="I7" s="239"/>
      <c r="J7" s="239"/>
      <c r="K7" s="239"/>
      <c r="L7" s="240"/>
      <c r="M7" s="119"/>
      <c r="N7" s="120"/>
      <c r="O7" s="120"/>
      <c r="P7" s="120"/>
      <c r="Q7" s="120"/>
      <c r="R7" s="120"/>
      <c r="S7" s="120"/>
      <c r="T7" s="120"/>
      <c r="U7" s="120"/>
      <c r="V7" s="120"/>
      <c r="W7" s="99"/>
      <c r="X7" s="99"/>
      <c r="Y7" s="99"/>
      <c r="Z7" s="99"/>
      <c r="AA7" s="99"/>
    </row>
    <row r="8" spans="1:27" x14ac:dyDescent="0.2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75" x14ac:dyDescent="0.3">
      <c r="A9" s="99"/>
      <c r="B9" s="103" t="s">
        <v>442</v>
      </c>
      <c r="C9" s="77" t="str">
        <f>IF('A. General Information'!E13="","",'A. General Information'!E13)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2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25">
      <c r="A11" s="99"/>
      <c r="B11" s="241" t="s">
        <v>306</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row>
    <row r="12" spans="1:27" ht="34.15" customHeight="1" x14ac:dyDescent="0.25">
      <c r="A12" s="99"/>
      <c r="B12" s="243" t="s">
        <v>10</v>
      </c>
      <c r="C12" s="246" t="s">
        <v>495</v>
      </c>
      <c r="D12" s="246" t="s">
        <v>496</v>
      </c>
      <c r="E12" s="246" t="s">
        <v>497</v>
      </c>
      <c r="F12" s="246" t="s">
        <v>451</v>
      </c>
      <c r="G12" s="243" t="s">
        <v>356</v>
      </c>
      <c r="H12" s="249"/>
      <c r="I12" s="249"/>
      <c r="J12" s="249"/>
      <c r="K12" s="249"/>
      <c r="L12" s="249"/>
      <c r="M12" s="250"/>
      <c r="N12" s="253" t="s">
        <v>388</v>
      </c>
      <c r="O12" s="254"/>
      <c r="P12" s="254"/>
      <c r="Q12" s="254"/>
      <c r="R12" s="254"/>
      <c r="S12" s="254"/>
      <c r="T12" s="254"/>
      <c r="U12" s="254"/>
      <c r="V12" s="254"/>
      <c r="W12" s="254"/>
      <c r="X12" s="254"/>
      <c r="Y12" s="254"/>
      <c r="Z12" s="254"/>
      <c r="AA12" s="254"/>
    </row>
    <row r="13" spans="1:27" ht="67.900000000000006" customHeight="1" x14ac:dyDescent="0.25">
      <c r="A13" s="99"/>
      <c r="B13" s="244"/>
      <c r="C13" s="247"/>
      <c r="D13" s="247"/>
      <c r="E13" s="247"/>
      <c r="F13" s="247"/>
      <c r="G13" s="245"/>
      <c r="H13" s="251"/>
      <c r="I13" s="251"/>
      <c r="J13" s="251"/>
      <c r="K13" s="251"/>
      <c r="L13" s="251"/>
      <c r="M13" s="252"/>
      <c r="N13" s="209">
        <v>2015</v>
      </c>
      <c r="O13" s="210"/>
      <c r="P13" s="255">
        <v>2016</v>
      </c>
      <c r="Q13" s="255"/>
      <c r="R13" s="209">
        <v>2017</v>
      </c>
      <c r="S13" s="210"/>
      <c r="T13" s="209">
        <v>2018</v>
      </c>
      <c r="U13" s="210"/>
      <c r="V13" s="209">
        <v>2019</v>
      </c>
      <c r="W13" s="210"/>
      <c r="X13" s="209">
        <v>2020</v>
      </c>
      <c r="Y13" s="210"/>
      <c r="Z13" s="260" t="s">
        <v>19</v>
      </c>
      <c r="AA13" s="261"/>
    </row>
    <row r="14" spans="1:27" ht="42" customHeight="1" x14ac:dyDescent="0.25">
      <c r="A14" s="99"/>
      <c r="B14" s="244"/>
      <c r="C14" s="247"/>
      <c r="D14" s="247"/>
      <c r="E14" s="247"/>
      <c r="F14" s="247"/>
      <c r="G14" s="276" t="s">
        <v>12</v>
      </c>
      <c r="H14" s="278" t="s">
        <v>13</v>
      </c>
      <c r="I14" s="276" t="s">
        <v>14</v>
      </c>
      <c r="J14" s="222" t="s">
        <v>353</v>
      </c>
      <c r="K14" s="222" t="s">
        <v>16</v>
      </c>
      <c r="L14" s="222" t="s">
        <v>351</v>
      </c>
      <c r="M14" s="222" t="s">
        <v>17</v>
      </c>
      <c r="N14" s="211"/>
      <c r="O14" s="212"/>
      <c r="P14" s="256"/>
      <c r="Q14" s="256"/>
      <c r="R14" s="211"/>
      <c r="S14" s="212"/>
      <c r="T14" s="211"/>
      <c r="U14" s="212"/>
      <c r="V14" s="211"/>
      <c r="W14" s="212"/>
      <c r="X14" s="211"/>
      <c r="Y14" s="212"/>
      <c r="Z14" s="262"/>
      <c r="AA14" s="263"/>
    </row>
    <row r="15" spans="1:27" ht="78" customHeight="1" x14ac:dyDescent="0.25">
      <c r="A15" s="99"/>
      <c r="B15" s="245"/>
      <c r="C15" s="248"/>
      <c r="D15" s="248"/>
      <c r="E15" s="248"/>
      <c r="F15" s="248"/>
      <c r="G15" s="277"/>
      <c r="H15" s="279"/>
      <c r="I15" s="277"/>
      <c r="J15" s="223"/>
      <c r="K15" s="223"/>
      <c r="L15" s="223"/>
      <c r="M15" s="223"/>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45" customHeight="1" x14ac:dyDescent="0.25">
      <c r="B16" s="267"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68"/>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68"/>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68"/>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68"/>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68"/>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68"/>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68"/>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68"/>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68"/>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68"/>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68"/>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68"/>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68"/>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68"/>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68"/>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68"/>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68"/>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68"/>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68"/>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68"/>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68"/>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68"/>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68"/>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68"/>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68"/>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68"/>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68"/>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68"/>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68"/>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69"/>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7"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68"/>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68"/>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68"/>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68"/>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68"/>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68"/>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68"/>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69"/>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64" t="s">
        <v>309</v>
      </c>
      <c r="C58" s="265"/>
      <c r="D58" s="265"/>
      <c r="E58" s="265"/>
      <c r="F58" s="265"/>
      <c r="G58" s="265"/>
      <c r="H58" s="265"/>
      <c r="I58" s="265"/>
      <c r="J58" s="265"/>
      <c r="K58" s="265"/>
      <c r="L58" s="265"/>
      <c r="M58" s="26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0" t="s">
        <v>400</v>
      </c>
      <c r="C60" s="16"/>
      <c r="D60" s="224"/>
      <c r="E60" s="225"/>
      <c r="F60" s="225"/>
      <c r="G60" s="225"/>
      <c r="H60" s="225"/>
      <c r="I60" s="225"/>
      <c r="J60" s="225"/>
      <c r="K60" s="225"/>
      <c r="L60" s="225"/>
      <c r="M60" s="226"/>
      <c r="N60" s="56"/>
      <c r="O60" s="64"/>
      <c r="P60" s="56"/>
      <c r="Q60" s="56"/>
      <c r="R60" s="56"/>
      <c r="S60" s="56"/>
      <c r="T60" s="56"/>
      <c r="U60" s="56"/>
      <c r="V60" s="56"/>
      <c r="W60" s="56"/>
      <c r="X60" s="56"/>
      <c r="Y60" s="56"/>
      <c r="Z60" s="68"/>
      <c r="AA60" s="66"/>
    </row>
    <row r="61" spans="2:27" x14ac:dyDescent="0.25">
      <c r="B61" s="271"/>
      <c r="C61" s="16"/>
      <c r="D61" s="227"/>
      <c r="E61" s="228"/>
      <c r="F61" s="228"/>
      <c r="G61" s="228"/>
      <c r="H61" s="228"/>
      <c r="I61" s="228"/>
      <c r="J61" s="228"/>
      <c r="K61" s="228"/>
      <c r="L61" s="228"/>
      <c r="M61" s="229"/>
      <c r="N61" s="56"/>
      <c r="O61" s="64"/>
      <c r="P61" s="56"/>
      <c r="Q61" s="56"/>
      <c r="R61" s="56"/>
      <c r="S61" s="56"/>
      <c r="T61" s="56"/>
      <c r="U61" s="56"/>
      <c r="V61" s="56"/>
      <c r="W61" s="56"/>
      <c r="X61" s="56"/>
      <c r="Y61" s="56"/>
      <c r="Z61" s="68"/>
      <c r="AA61" s="66"/>
    </row>
    <row r="62" spans="2:27" x14ac:dyDescent="0.25">
      <c r="B62" s="271"/>
      <c r="C62" s="16"/>
      <c r="D62" s="227"/>
      <c r="E62" s="228"/>
      <c r="F62" s="228"/>
      <c r="G62" s="228"/>
      <c r="H62" s="228"/>
      <c r="I62" s="228"/>
      <c r="J62" s="228"/>
      <c r="K62" s="228"/>
      <c r="L62" s="228"/>
      <c r="M62" s="229"/>
      <c r="N62" s="56"/>
      <c r="O62" s="64"/>
      <c r="P62" s="56"/>
      <c r="Q62" s="56"/>
      <c r="R62" s="56"/>
      <c r="S62" s="56"/>
      <c r="T62" s="56"/>
      <c r="U62" s="56"/>
      <c r="V62" s="56"/>
      <c r="W62" s="56"/>
      <c r="X62" s="56"/>
      <c r="Y62" s="56"/>
      <c r="Z62" s="68"/>
      <c r="AA62" s="66"/>
    </row>
    <row r="63" spans="2:27" x14ac:dyDescent="0.25">
      <c r="B63" s="271"/>
      <c r="C63" s="16"/>
      <c r="D63" s="227"/>
      <c r="E63" s="228"/>
      <c r="F63" s="228"/>
      <c r="G63" s="228"/>
      <c r="H63" s="228"/>
      <c r="I63" s="228"/>
      <c r="J63" s="228"/>
      <c r="K63" s="228"/>
      <c r="L63" s="228"/>
      <c r="M63" s="229"/>
      <c r="N63" s="56"/>
      <c r="O63" s="64"/>
      <c r="P63" s="56"/>
      <c r="Q63" s="56"/>
      <c r="R63" s="56"/>
      <c r="S63" s="56"/>
      <c r="T63" s="56"/>
      <c r="U63" s="56"/>
      <c r="V63" s="56"/>
      <c r="W63" s="56"/>
      <c r="X63" s="56"/>
      <c r="Y63" s="56"/>
      <c r="Z63" s="68"/>
      <c r="AA63" s="66"/>
    </row>
    <row r="64" spans="2:27" x14ac:dyDescent="0.25">
      <c r="B64" s="271"/>
      <c r="C64" s="16"/>
      <c r="D64" s="227"/>
      <c r="E64" s="228"/>
      <c r="F64" s="228"/>
      <c r="G64" s="228"/>
      <c r="H64" s="228"/>
      <c r="I64" s="228"/>
      <c r="J64" s="228"/>
      <c r="K64" s="228"/>
      <c r="L64" s="228"/>
      <c r="M64" s="229"/>
      <c r="N64" s="56"/>
      <c r="O64" s="64"/>
      <c r="P64" s="56"/>
      <c r="Q64" s="56"/>
      <c r="R64" s="56"/>
      <c r="S64" s="56"/>
      <c r="T64" s="56"/>
      <c r="U64" s="56"/>
      <c r="V64" s="56"/>
      <c r="W64" s="56"/>
      <c r="X64" s="56"/>
      <c r="Y64" s="56"/>
      <c r="Z64" s="68"/>
      <c r="AA64" s="66"/>
    </row>
    <row r="65" spans="2:27" x14ac:dyDescent="0.25">
      <c r="B65" s="271"/>
      <c r="C65" s="16"/>
      <c r="D65" s="227"/>
      <c r="E65" s="228"/>
      <c r="F65" s="228"/>
      <c r="G65" s="228"/>
      <c r="H65" s="228"/>
      <c r="I65" s="228"/>
      <c r="J65" s="228"/>
      <c r="K65" s="228"/>
      <c r="L65" s="228"/>
      <c r="M65" s="229"/>
      <c r="N65" s="56"/>
      <c r="O65" s="64"/>
      <c r="P65" s="56"/>
      <c r="Q65" s="56"/>
      <c r="R65" s="56"/>
      <c r="S65" s="56"/>
      <c r="T65" s="56"/>
      <c r="U65" s="56"/>
      <c r="V65" s="56"/>
      <c r="W65" s="56"/>
      <c r="X65" s="56"/>
      <c r="Y65" s="56"/>
      <c r="Z65" s="68"/>
      <c r="AA65" s="66"/>
    </row>
    <row r="66" spans="2:27" x14ac:dyDescent="0.25">
      <c r="B66" s="271"/>
      <c r="C66" s="16"/>
      <c r="D66" s="227"/>
      <c r="E66" s="228"/>
      <c r="F66" s="228"/>
      <c r="G66" s="228"/>
      <c r="H66" s="228"/>
      <c r="I66" s="228"/>
      <c r="J66" s="228"/>
      <c r="K66" s="228"/>
      <c r="L66" s="228"/>
      <c r="M66" s="229"/>
      <c r="N66" s="56"/>
      <c r="O66" s="64"/>
      <c r="P66" s="56"/>
      <c r="Q66" s="56"/>
      <c r="R66" s="56"/>
      <c r="S66" s="56"/>
      <c r="T66" s="56"/>
      <c r="U66" s="56"/>
      <c r="V66" s="56"/>
      <c r="W66" s="56"/>
      <c r="X66" s="56"/>
      <c r="Y66" s="56"/>
      <c r="Z66" s="68"/>
      <c r="AA66" s="66"/>
    </row>
    <row r="67" spans="2:27" x14ac:dyDescent="0.25">
      <c r="B67" s="271"/>
      <c r="C67" s="16"/>
      <c r="D67" s="227"/>
      <c r="E67" s="228"/>
      <c r="F67" s="228"/>
      <c r="G67" s="228"/>
      <c r="H67" s="228"/>
      <c r="I67" s="228"/>
      <c r="J67" s="228"/>
      <c r="K67" s="228"/>
      <c r="L67" s="228"/>
      <c r="M67" s="229"/>
      <c r="N67" s="56"/>
      <c r="O67" s="64"/>
      <c r="P67" s="56"/>
      <c r="Q67" s="56"/>
      <c r="R67" s="56"/>
      <c r="S67" s="56"/>
      <c r="T67" s="56"/>
      <c r="U67" s="56"/>
      <c r="V67" s="56"/>
      <c r="W67" s="56"/>
      <c r="X67" s="56"/>
      <c r="Y67" s="56"/>
      <c r="Z67" s="68"/>
      <c r="AA67" s="66"/>
    </row>
    <row r="68" spans="2:27" x14ac:dyDescent="0.25">
      <c r="B68" s="271"/>
      <c r="C68" s="16"/>
      <c r="D68" s="227"/>
      <c r="E68" s="228"/>
      <c r="F68" s="228"/>
      <c r="G68" s="228"/>
      <c r="H68" s="228"/>
      <c r="I68" s="228"/>
      <c r="J68" s="228"/>
      <c r="K68" s="228"/>
      <c r="L68" s="228"/>
      <c r="M68" s="229"/>
      <c r="N68" s="56"/>
      <c r="O68" s="64"/>
      <c r="P68" s="56"/>
      <c r="Q68" s="56"/>
      <c r="R68" s="56"/>
      <c r="S68" s="56"/>
      <c r="T68" s="56"/>
      <c r="U68" s="56"/>
      <c r="V68" s="56"/>
      <c r="W68" s="56"/>
      <c r="X68" s="56"/>
      <c r="Y68" s="56"/>
      <c r="Z68" s="68"/>
      <c r="AA68" s="66"/>
    </row>
    <row r="69" spans="2:27" x14ac:dyDescent="0.25">
      <c r="B69" s="271"/>
      <c r="C69" s="16"/>
      <c r="D69" s="227"/>
      <c r="E69" s="228"/>
      <c r="F69" s="228"/>
      <c r="G69" s="228"/>
      <c r="H69" s="228"/>
      <c r="I69" s="228"/>
      <c r="J69" s="228"/>
      <c r="K69" s="228"/>
      <c r="L69" s="228"/>
      <c r="M69" s="229"/>
      <c r="N69" s="56"/>
      <c r="O69" s="64"/>
      <c r="P69" s="56"/>
      <c r="Q69" s="56"/>
      <c r="R69" s="56"/>
      <c r="S69" s="56"/>
      <c r="T69" s="56"/>
      <c r="U69" s="56"/>
      <c r="V69" s="56"/>
      <c r="W69" s="56"/>
      <c r="X69" s="56"/>
      <c r="Y69" s="56"/>
      <c r="Z69" s="68"/>
      <c r="AA69" s="66"/>
    </row>
    <row r="70" spans="2:27" x14ac:dyDescent="0.25">
      <c r="B70" s="271"/>
      <c r="C70" s="16"/>
      <c r="D70" s="227"/>
      <c r="E70" s="228"/>
      <c r="F70" s="228"/>
      <c r="G70" s="228"/>
      <c r="H70" s="228"/>
      <c r="I70" s="228"/>
      <c r="J70" s="228"/>
      <c r="K70" s="228"/>
      <c r="L70" s="228"/>
      <c r="M70" s="229"/>
      <c r="N70" s="56"/>
      <c r="O70" s="64"/>
      <c r="P70" s="56"/>
      <c r="Q70" s="56"/>
      <c r="R70" s="56"/>
      <c r="S70" s="56"/>
      <c r="T70" s="56"/>
      <c r="U70" s="56"/>
      <c r="V70" s="56"/>
      <c r="W70" s="56"/>
      <c r="X70" s="56"/>
      <c r="Y70" s="56"/>
      <c r="Z70" s="68"/>
      <c r="AA70" s="66"/>
    </row>
    <row r="71" spans="2:27" x14ac:dyDescent="0.25">
      <c r="B71" s="271"/>
      <c r="C71" s="16"/>
      <c r="D71" s="227"/>
      <c r="E71" s="228"/>
      <c r="F71" s="228"/>
      <c r="G71" s="228"/>
      <c r="H71" s="228"/>
      <c r="I71" s="228"/>
      <c r="J71" s="228"/>
      <c r="K71" s="228"/>
      <c r="L71" s="228"/>
      <c r="M71" s="229"/>
      <c r="N71" s="56"/>
      <c r="O71" s="64"/>
      <c r="P71" s="56"/>
      <c r="Q71" s="56"/>
      <c r="R71" s="56"/>
      <c r="S71" s="56"/>
      <c r="T71" s="56"/>
      <c r="U71" s="56"/>
      <c r="V71" s="56"/>
      <c r="W71" s="56"/>
      <c r="X71" s="56"/>
      <c r="Y71" s="56"/>
      <c r="Z71" s="68"/>
      <c r="AA71" s="66"/>
    </row>
    <row r="72" spans="2:27" x14ac:dyDescent="0.25">
      <c r="B72" s="271"/>
      <c r="C72" s="16"/>
      <c r="D72" s="227"/>
      <c r="E72" s="228"/>
      <c r="F72" s="228"/>
      <c r="G72" s="228"/>
      <c r="H72" s="228"/>
      <c r="I72" s="228"/>
      <c r="J72" s="228"/>
      <c r="K72" s="228"/>
      <c r="L72" s="228"/>
      <c r="M72" s="229"/>
      <c r="N72" s="56"/>
      <c r="O72" s="64"/>
      <c r="P72" s="56"/>
      <c r="Q72" s="56"/>
      <c r="R72" s="56"/>
      <c r="S72" s="56"/>
      <c r="T72" s="56"/>
      <c r="U72" s="56"/>
      <c r="V72" s="56"/>
      <c r="W72" s="56"/>
      <c r="X72" s="56"/>
      <c r="Y72" s="56"/>
      <c r="Z72" s="68"/>
      <c r="AA72" s="66"/>
    </row>
    <row r="73" spans="2:27" x14ac:dyDescent="0.25">
      <c r="B73" s="271"/>
      <c r="C73" s="16"/>
      <c r="D73" s="227"/>
      <c r="E73" s="228"/>
      <c r="F73" s="228"/>
      <c r="G73" s="228"/>
      <c r="H73" s="228"/>
      <c r="I73" s="228"/>
      <c r="J73" s="228"/>
      <c r="K73" s="228"/>
      <c r="L73" s="228"/>
      <c r="M73" s="229"/>
      <c r="N73" s="56"/>
      <c r="O73" s="64"/>
      <c r="P73" s="56"/>
      <c r="Q73" s="56"/>
      <c r="R73" s="56"/>
      <c r="S73" s="56"/>
      <c r="T73" s="56"/>
      <c r="U73" s="56"/>
      <c r="V73" s="56"/>
      <c r="W73" s="56"/>
      <c r="X73" s="56"/>
      <c r="Y73" s="56"/>
      <c r="Z73" s="68"/>
      <c r="AA73" s="66"/>
    </row>
    <row r="74" spans="2:27" x14ac:dyDescent="0.25">
      <c r="B74" s="271"/>
      <c r="C74" s="16"/>
      <c r="D74" s="227"/>
      <c r="E74" s="228"/>
      <c r="F74" s="228"/>
      <c r="G74" s="228"/>
      <c r="H74" s="228"/>
      <c r="I74" s="228"/>
      <c r="J74" s="228"/>
      <c r="K74" s="228"/>
      <c r="L74" s="228"/>
      <c r="M74" s="229"/>
      <c r="N74" s="56"/>
      <c r="O74" s="64"/>
      <c r="P74" s="56"/>
      <c r="Q74" s="56"/>
      <c r="R74" s="56"/>
      <c r="S74" s="56"/>
      <c r="T74" s="56"/>
      <c r="U74" s="56"/>
      <c r="V74" s="56"/>
      <c r="W74" s="56"/>
      <c r="X74" s="56"/>
      <c r="Y74" s="56"/>
      <c r="Z74" s="68"/>
      <c r="AA74" s="66"/>
    </row>
    <row r="75" spans="2:27" x14ac:dyDescent="0.25">
      <c r="B75" s="272"/>
      <c r="C75" s="16"/>
      <c r="D75" s="230"/>
      <c r="E75" s="231"/>
      <c r="F75" s="231"/>
      <c r="G75" s="231"/>
      <c r="H75" s="231"/>
      <c r="I75" s="231"/>
      <c r="J75" s="231"/>
      <c r="K75" s="231"/>
      <c r="L75" s="231"/>
      <c r="M75" s="232"/>
      <c r="N75" s="56"/>
      <c r="O75" s="64"/>
      <c r="P75" s="56"/>
      <c r="Q75" s="56"/>
      <c r="R75" s="56"/>
      <c r="S75" s="56"/>
      <c r="T75" s="56"/>
      <c r="U75" s="56"/>
      <c r="V75" s="56"/>
      <c r="W75" s="56"/>
      <c r="X75" s="56"/>
      <c r="Y75" s="56"/>
      <c r="Z75" s="68"/>
      <c r="AA75" s="66"/>
    </row>
    <row r="76" spans="2:27" ht="22.9" customHeight="1" x14ac:dyDescent="0.25">
      <c r="B76" s="273" t="s">
        <v>401</v>
      </c>
      <c r="C76" s="274"/>
      <c r="D76" s="274"/>
      <c r="E76" s="274"/>
      <c r="F76" s="274"/>
      <c r="G76" s="274"/>
      <c r="H76" s="274"/>
      <c r="I76" s="274"/>
      <c r="J76" s="274"/>
      <c r="K76" s="274"/>
      <c r="L76" s="274"/>
      <c r="M76" s="275"/>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25">
      <c r="B78" s="273" t="s">
        <v>336</v>
      </c>
      <c r="C78" s="274"/>
      <c r="D78" s="274"/>
      <c r="E78" s="274"/>
      <c r="F78" s="274"/>
      <c r="G78" s="274"/>
      <c r="H78" s="274"/>
      <c r="I78" s="274"/>
      <c r="J78" s="274"/>
      <c r="K78" s="274"/>
      <c r="L78" s="274"/>
      <c r="M78" s="275"/>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7" t="s">
        <v>310</v>
      </c>
      <c r="C80" s="258"/>
      <c r="D80" s="258"/>
      <c r="E80" s="258"/>
      <c r="F80" s="258"/>
      <c r="G80" s="258"/>
      <c r="H80" s="258"/>
      <c r="I80" s="258"/>
      <c r="J80" s="258"/>
      <c r="K80" s="258"/>
      <c r="L80" s="258"/>
      <c r="M80" s="25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57" t="s">
        <v>354</v>
      </c>
      <c r="C82" s="258"/>
      <c r="D82" s="258"/>
      <c r="E82" s="258"/>
      <c r="F82" s="258"/>
      <c r="G82" s="258"/>
      <c r="H82" s="258"/>
      <c r="I82" s="258"/>
      <c r="J82" s="258"/>
      <c r="K82" s="258"/>
      <c r="L82" s="258"/>
      <c r="M82" s="259"/>
      <c r="O82" s="69" t="str">
        <f>IF('C. CDM Plan Summary'!$G5=0,"",IF((O80-O78)/'C. CDM Plan Summary'!$G5&gt;0.083,"True","False"))</f>
        <v/>
      </c>
      <c r="Q82" s="69" t="str">
        <f>IF('C. CDM Plan Summary'!$G5=0,"",IF((Q80-Q78)/'C. CDM Plan Summary'!$G5&gt;0.083,"True","False"))</f>
        <v/>
      </c>
      <c r="S82" s="69" t="str">
        <f>IF('C. CDM Plan Summary'!$G5=0,"",IF((S80-S78)/'C. CDM Plan Summary'!$G5&gt;0.083,"True","False"))</f>
        <v/>
      </c>
      <c r="U82" s="69" t="str">
        <f>IF('C. CDM Plan Summary'!$G5=0,"",IF((U80-U78)/'C. CDM Plan Summary'!$G5&gt;0.083,"True","False"))</f>
        <v/>
      </c>
      <c r="W82" s="69" t="str">
        <f>IF('C. CDM Plan Summary'!$G5=0,"",IF((W80-W78)/'C. CDM Plan Summary'!$G5&gt;0.083,"True","False"))</f>
        <v/>
      </c>
      <c r="Y82" s="69" t="str">
        <f>IF('C. CDM Plan Summary'!$G5=0,"",IF((Y80-Y78)/'C. CDM Plan Summary'!$G5&gt;0.083,"True","False"))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2" t="s">
        <v>427</v>
      </c>
      <c r="D106" s="123"/>
    </row>
    <row r="107" spans="2:7" x14ac:dyDescent="0.25">
      <c r="B107" s="122" t="s">
        <v>269</v>
      </c>
      <c r="D107" s="123"/>
    </row>
    <row r="108" spans="2:7" x14ac:dyDescent="0.25">
      <c r="B108" s="122" t="s">
        <v>263</v>
      </c>
      <c r="D108" s="123"/>
    </row>
    <row r="109" spans="2:7" x14ac:dyDescent="0.25">
      <c r="B109" s="122" t="s">
        <v>262</v>
      </c>
      <c r="D109" s="123"/>
    </row>
    <row r="110" spans="2:7" x14ac:dyDescent="0.25">
      <c r="B110" s="122" t="s">
        <v>424</v>
      </c>
      <c r="D110" s="123"/>
    </row>
    <row r="111" spans="2:7" x14ac:dyDescent="0.25">
      <c r="B111" s="122" t="s">
        <v>438</v>
      </c>
      <c r="D111" s="123"/>
    </row>
    <row r="112" spans="2:7" x14ac:dyDescent="0.25">
      <c r="B112" s="122" t="s">
        <v>271</v>
      </c>
      <c r="D112" s="123"/>
    </row>
    <row r="113" spans="2:4" x14ac:dyDescent="0.25">
      <c r="B113" s="122" t="s">
        <v>420</v>
      </c>
      <c r="D113" s="123"/>
    </row>
    <row r="114" spans="2:4" x14ac:dyDescent="0.25">
      <c r="B114" s="122" t="s">
        <v>423</v>
      </c>
      <c r="D114" s="123"/>
    </row>
    <row r="115" spans="2:4" x14ac:dyDescent="0.25">
      <c r="B115" s="122" t="s">
        <v>416</v>
      </c>
      <c r="D115" s="123"/>
    </row>
    <row r="116" spans="2:4" x14ac:dyDescent="0.25">
      <c r="B116" s="122" t="s">
        <v>437</v>
      </c>
      <c r="D116" s="123"/>
    </row>
    <row r="117" spans="2:4" x14ac:dyDescent="0.25">
      <c r="B117" s="122" t="s">
        <v>112</v>
      </c>
      <c r="D117" s="123"/>
    </row>
    <row r="118" spans="2:4" x14ac:dyDescent="0.25">
      <c r="B118" s="122" t="s">
        <v>439</v>
      </c>
      <c r="D118" s="123"/>
    </row>
    <row r="119" spans="2:4" x14ac:dyDescent="0.25">
      <c r="B119" s="122" t="s">
        <v>428</v>
      </c>
      <c r="D119" s="123"/>
    </row>
    <row r="120" spans="2:4" x14ac:dyDescent="0.25">
      <c r="B120" s="122" t="s">
        <v>422</v>
      </c>
      <c r="D120" s="123"/>
    </row>
    <row r="121" spans="2:4" x14ac:dyDescent="0.25">
      <c r="B121" s="122" t="s">
        <v>425</v>
      </c>
      <c r="D121" s="123"/>
    </row>
    <row r="122" spans="2:4" x14ac:dyDescent="0.25">
      <c r="B122" s="122" t="s">
        <v>421</v>
      </c>
      <c r="D122" s="123"/>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4"/>
    </row>
    <row r="128" spans="2:4" x14ac:dyDescent="0.25">
      <c r="B128" s="9" t="s">
        <v>418</v>
      </c>
      <c r="D128" s="123"/>
    </row>
    <row r="129" spans="2:4" x14ac:dyDescent="0.25">
      <c r="B129" s="9" t="s">
        <v>450</v>
      </c>
      <c r="D129" s="123"/>
    </row>
    <row r="130" spans="2:4" x14ac:dyDescent="0.25">
      <c r="B130" s="9" t="s">
        <v>266</v>
      </c>
      <c r="D130" s="123"/>
    </row>
    <row r="131" spans="2:4" x14ac:dyDescent="0.25">
      <c r="B131" s="9" t="s">
        <v>295</v>
      </c>
      <c r="D131" s="123"/>
    </row>
    <row r="132" spans="2:4" x14ac:dyDescent="0.25">
      <c r="B132" s="9" t="s">
        <v>428</v>
      </c>
      <c r="D132" s="123"/>
    </row>
    <row r="133" spans="2:4" x14ac:dyDescent="0.25">
      <c r="B133" s="9" t="s">
        <v>419</v>
      </c>
      <c r="D133" s="123"/>
    </row>
    <row r="134" spans="2:4" x14ac:dyDescent="0.25">
      <c r="B134" s="9" t="s">
        <v>448</v>
      </c>
      <c r="D134" s="7"/>
    </row>
    <row r="135" spans="2:4" x14ac:dyDescent="0.25">
      <c r="B135" s="9" t="s">
        <v>449</v>
      </c>
      <c r="D135" s="123"/>
    </row>
    <row r="136" spans="2:4" x14ac:dyDescent="0.25">
      <c r="B136" s="9" t="s">
        <v>429</v>
      </c>
      <c r="D136" s="123"/>
    </row>
    <row r="137" spans="2:4" x14ac:dyDescent="0.25">
      <c r="B137" s="9" t="s">
        <v>264</v>
      </c>
      <c r="D137" s="123"/>
    </row>
    <row r="138" spans="2:4" x14ac:dyDescent="0.25">
      <c r="B138" s="3" t="s">
        <v>522</v>
      </c>
      <c r="D138" s="123"/>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5" priority="1" operator="containsText" text="TRUE">
      <formula>NOT(ISERROR(SEARCH("TRUE",O82)))</formula>
    </cfRule>
    <cfRule type="containsText" dxfId="7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99"/>
      <c r="B2" s="213"/>
      <c r="C2" s="213"/>
      <c r="D2" s="213"/>
      <c r="E2" s="213"/>
      <c r="F2" s="100"/>
      <c r="G2" s="118"/>
      <c r="H2" s="102"/>
      <c r="I2" s="102"/>
      <c r="J2" s="102"/>
      <c r="K2" s="102"/>
      <c r="L2" s="102"/>
      <c r="M2" s="102"/>
      <c r="N2" s="99"/>
      <c r="O2" s="99"/>
      <c r="P2" s="99"/>
      <c r="Q2" s="99"/>
      <c r="R2" s="99"/>
      <c r="S2" s="99"/>
      <c r="T2" s="99"/>
      <c r="U2" s="99"/>
      <c r="V2" s="99"/>
      <c r="W2" s="99"/>
      <c r="X2" s="99"/>
      <c r="Y2" s="99"/>
      <c r="Z2" s="99"/>
      <c r="AA2" s="99"/>
    </row>
    <row r="3" spans="1:27" ht="21.6" customHeight="1" x14ac:dyDescent="0.25">
      <c r="A3" s="99"/>
      <c r="B3" s="214" t="s">
        <v>305</v>
      </c>
      <c r="C3" s="215"/>
      <c r="D3" s="215"/>
      <c r="E3" s="215"/>
      <c r="F3" s="215"/>
      <c r="G3" s="215"/>
      <c r="H3" s="215"/>
      <c r="I3" s="215"/>
      <c r="J3" s="215"/>
      <c r="K3" s="215"/>
      <c r="L3" s="216"/>
      <c r="M3" s="99"/>
      <c r="N3" s="99"/>
      <c r="O3" s="99"/>
      <c r="P3" s="99"/>
      <c r="Q3" s="99"/>
      <c r="R3" s="99"/>
      <c r="S3" s="99"/>
      <c r="T3" s="99"/>
      <c r="U3" s="99"/>
      <c r="V3" s="99"/>
      <c r="W3" s="99"/>
      <c r="X3" s="99"/>
      <c r="Y3" s="99"/>
      <c r="Z3" s="99"/>
      <c r="AA3" s="99"/>
    </row>
    <row r="4" spans="1:27" ht="27.6" customHeight="1" x14ac:dyDescent="0.25">
      <c r="A4" s="99"/>
      <c r="B4" s="103" t="s">
        <v>323</v>
      </c>
      <c r="C4" s="217" t="s">
        <v>384</v>
      </c>
      <c r="D4" s="218"/>
      <c r="E4" s="218"/>
      <c r="F4" s="218"/>
      <c r="G4" s="218"/>
      <c r="H4" s="218"/>
      <c r="I4" s="218"/>
      <c r="J4" s="218"/>
      <c r="K4" s="218"/>
      <c r="L4" s="219"/>
      <c r="M4" s="220"/>
      <c r="N4" s="221"/>
      <c r="O4" s="221"/>
      <c r="P4" s="221"/>
      <c r="Q4" s="221"/>
      <c r="R4" s="221"/>
      <c r="S4" s="221"/>
      <c r="T4" s="221"/>
      <c r="U4" s="221"/>
      <c r="V4" s="221"/>
      <c r="W4" s="99"/>
      <c r="X4" s="99"/>
      <c r="Y4" s="99"/>
      <c r="Z4" s="99"/>
      <c r="AA4" s="99"/>
    </row>
    <row r="5" spans="1:27" ht="43.9" customHeight="1" x14ac:dyDescent="0.25">
      <c r="A5" s="99"/>
      <c r="B5" s="103" t="s">
        <v>324</v>
      </c>
      <c r="C5" s="218" t="s">
        <v>386</v>
      </c>
      <c r="D5" s="218"/>
      <c r="E5" s="218"/>
      <c r="F5" s="218"/>
      <c r="G5" s="218"/>
      <c r="H5" s="218"/>
      <c r="I5" s="218"/>
      <c r="J5" s="218"/>
      <c r="K5" s="218"/>
      <c r="L5" s="219"/>
      <c r="M5" s="220"/>
      <c r="N5" s="221"/>
      <c r="O5" s="221"/>
      <c r="P5" s="221"/>
      <c r="Q5" s="221"/>
      <c r="R5" s="221"/>
      <c r="S5" s="221"/>
      <c r="T5" s="221"/>
      <c r="U5" s="221"/>
      <c r="V5" s="221"/>
      <c r="W5" s="99"/>
      <c r="X5" s="99"/>
      <c r="Y5" s="99"/>
      <c r="Z5" s="99"/>
      <c r="AA5" s="99"/>
    </row>
    <row r="6" spans="1:27" ht="55.9" customHeight="1" x14ac:dyDescent="0.25">
      <c r="A6" s="99"/>
      <c r="B6" s="104" t="s">
        <v>325</v>
      </c>
      <c r="C6" s="233" t="s">
        <v>387</v>
      </c>
      <c r="D6" s="234"/>
      <c r="E6" s="234"/>
      <c r="F6" s="234"/>
      <c r="G6" s="234"/>
      <c r="H6" s="234"/>
      <c r="I6" s="234"/>
      <c r="J6" s="234"/>
      <c r="K6" s="234"/>
      <c r="L6" s="235"/>
      <c r="M6" s="236"/>
      <c r="N6" s="237"/>
      <c r="O6" s="237"/>
      <c r="P6" s="237"/>
      <c r="Q6" s="237"/>
      <c r="R6" s="237"/>
      <c r="S6" s="237"/>
      <c r="T6" s="237"/>
      <c r="U6" s="237"/>
      <c r="V6" s="237"/>
      <c r="W6" s="99"/>
      <c r="X6" s="99"/>
      <c r="Y6" s="99"/>
      <c r="Z6" s="99"/>
      <c r="AA6" s="99"/>
    </row>
    <row r="7" spans="1:27" ht="41.45" customHeight="1" x14ac:dyDescent="0.25">
      <c r="A7" s="99"/>
      <c r="B7" s="104" t="s">
        <v>337</v>
      </c>
      <c r="C7" s="238" t="s">
        <v>504</v>
      </c>
      <c r="D7" s="239"/>
      <c r="E7" s="239"/>
      <c r="F7" s="239"/>
      <c r="G7" s="239"/>
      <c r="H7" s="239"/>
      <c r="I7" s="239"/>
      <c r="J7" s="239"/>
      <c r="K7" s="239"/>
      <c r="L7" s="240"/>
      <c r="M7" s="119"/>
      <c r="N7" s="120"/>
      <c r="O7" s="120"/>
      <c r="P7" s="120"/>
      <c r="Q7" s="120"/>
      <c r="R7" s="120"/>
      <c r="S7" s="120"/>
      <c r="T7" s="120"/>
      <c r="U7" s="120"/>
      <c r="V7" s="120"/>
      <c r="W7" s="99"/>
      <c r="X7" s="99"/>
      <c r="Y7" s="99"/>
      <c r="Z7" s="99"/>
      <c r="AA7" s="99"/>
    </row>
    <row r="8" spans="1:27" x14ac:dyDescent="0.2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75" x14ac:dyDescent="0.3">
      <c r="A9" s="99"/>
      <c r="B9" s="103" t="s">
        <v>440</v>
      </c>
      <c r="C9" s="77" t="str">
        <f>IF('A. General Information'!F13="","",'A. General Information'!F13)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2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25">
      <c r="A11" s="99"/>
      <c r="B11" s="241" t="s">
        <v>306</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row>
    <row r="12" spans="1:27" ht="34.15" customHeight="1" x14ac:dyDescent="0.25">
      <c r="A12" s="99"/>
      <c r="B12" s="243" t="s">
        <v>10</v>
      </c>
      <c r="C12" s="246" t="s">
        <v>495</v>
      </c>
      <c r="D12" s="246" t="s">
        <v>496</v>
      </c>
      <c r="E12" s="246" t="s">
        <v>497</v>
      </c>
      <c r="F12" s="246" t="s">
        <v>451</v>
      </c>
      <c r="G12" s="243" t="s">
        <v>356</v>
      </c>
      <c r="H12" s="249"/>
      <c r="I12" s="249"/>
      <c r="J12" s="249"/>
      <c r="K12" s="249"/>
      <c r="L12" s="249"/>
      <c r="M12" s="250"/>
      <c r="N12" s="253" t="s">
        <v>388</v>
      </c>
      <c r="O12" s="254"/>
      <c r="P12" s="254"/>
      <c r="Q12" s="254"/>
      <c r="R12" s="254"/>
      <c r="S12" s="254"/>
      <c r="T12" s="254"/>
      <c r="U12" s="254"/>
      <c r="V12" s="254"/>
      <c r="W12" s="254"/>
      <c r="X12" s="254"/>
      <c r="Y12" s="254"/>
      <c r="Z12" s="254"/>
      <c r="AA12" s="254"/>
    </row>
    <row r="13" spans="1:27" ht="67.900000000000006" customHeight="1" x14ac:dyDescent="0.25">
      <c r="A13" s="99"/>
      <c r="B13" s="244"/>
      <c r="C13" s="247"/>
      <c r="D13" s="247"/>
      <c r="E13" s="247"/>
      <c r="F13" s="247"/>
      <c r="G13" s="245"/>
      <c r="H13" s="251"/>
      <c r="I13" s="251"/>
      <c r="J13" s="251"/>
      <c r="K13" s="251"/>
      <c r="L13" s="251"/>
      <c r="M13" s="252"/>
      <c r="N13" s="209">
        <v>2015</v>
      </c>
      <c r="O13" s="210"/>
      <c r="P13" s="255">
        <v>2016</v>
      </c>
      <c r="Q13" s="255"/>
      <c r="R13" s="209">
        <v>2017</v>
      </c>
      <c r="S13" s="210"/>
      <c r="T13" s="209">
        <v>2018</v>
      </c>
      <c r="U13" s="210"/>
      <c r="V13" s="209">
        <v>2019</v>
      </c>
      <c r="W13" s="210"/>
      <c r="X13" s="209">
        <v>2020</v>
      </c>
      <c r="Y13" s="210"/>
      <c r="Z13" s="260" t="s">
        <v>19</v>
      </c>
      <c r="AA13" s="261"/>
    </row>
    <row r="14" spans="1:27" ht="42" customHeight="1" x14ac:dyDescent="0.25">
      <c r="A14" s="99"/>
      <c r="B14" s="244"/>
      <c r="C14" s="247"/>
      <c r="D14" s="247"/>
      <c r="E14" s="247"/>
      <c r="F14" s="247"/>
      <c r="G14" s="276" t="s">
        <v>12</v>
      </c>
      <c r="H14" s="278" t="s">
        <v>13</v>
      </c>
      <c r="I14" s="276" t="s">
        <v>14</v>
      </c>
      <c r="J14" s="222" t="s">
        <v>353</v>
      </c>
      <c r="K14" s="222" t="s">
        <v>16</v>
      </c>
      <c r="L14" s="222" t="s">
        <v>351</v>
      </c>
      <c r="M14" s="222" t="s">
        <v>17</v>
      </c>
      <c r="N14" s="211"/>
      <c r="O14" s="212"/>
      <c r="P14" s="256"/>
      <c r="Q14" s="256"/>
      <c r="R14" s="211"/>
      <c r="S14" s="212"/>
      <c r="T14" s="211"/>
      <c r="U14" s="212"/>
      <c r="V14" s="211"/>
      <c r="W14" s="212"/>
      <c r="X14" s="211"/>
      <c r="Y14" s="212"/>
      <c r="Z14" s="262"/>
      <c r="AA14" s="263"/>
    </row>
    <row r="15" spans="1:27" ht="78" customHeight="1" x14ac:dyDescent="0.25">
      <c r="A15" s="99"/>
      <c r="B15" s="245"/>
      <c r="C15" s="248"/>
      <c r="D15" s="248"/>
      <c r="E15" s="248"/>
      <c r="F15" s="248"/>
      <c r="G15" s="277"/>
      <c r="H15" s="279"/>
      <c r="I15" s="277"/>
      <c r="J15" s="223"/>
      <c r="K15" s="223"/>
      <c r="L15" s="223"/>
      <c r="M15" s="223"/>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45" customHeight="1" x14ac:dyDescent="0.25">
      <c r="B16" s="267"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68"/>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68"/>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68"/>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68"/>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68"/>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68"/>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68"/>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68"/>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68"/>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68"/>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68"/>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68"/>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68"/>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68"/>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68"/>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68"/>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68"/>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68"/>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68"/>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68"/>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68"/>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68"/>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68"/>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68"/>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68"/>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68"/>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68"/>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68"/>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68"/>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69"/>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7"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68"/>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68"/>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68"/>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68"/>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68"/>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68"/>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68"/>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69"/>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64" t="s">
        <v>309</v>
      </c>
      <c r="C58" s="265"/>
      <c r="D58" s="265"/>
      <c r="E58" s="265"/>
      <c r="F58" s="265"/>
      <c r="G58" s="265"/>
      <c r="H58" s="265"/>
      <c r="I58" s="265"/>
      <c r="J58" s="265"/>
      <c r="K58" s="265"/>
      <c r="L58" s="265"/>
      <c r="M58" s="26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0" t="s">
        <v>400</v>
      </c>
      <c r="C60" s="16"/>
      <c r="D60" s="224"/>
      <c r="E60" s="225"/>
      <c r="F60" s="225"/>
      <c r="G60" s="225"/>
      <c r="H60" s="225"/>
      <c r="I60" s="225"/>
      <c r="J60" s="225"/>
      <c r="K60" s="225"/>
      <c r="L60" s="225"/>
      <c r="M60" s="226"/>
      <c r="N60" s="56"/>
      <c r="O60" s="64"/>
      <c r="P60" s="56"/>
      <c r="Q60" s="56"/>
      <c r="R60" s="56"/>
      <c r="S60" s="56"/>
      <c r="T60" s="56"/>
      <c r="U60" s="56"/>
      <c r="V60" s="56"/>
      <c r="W60" s="56"/>
      <c r="X60" s="56"/>
      <c r="Y60" s="56"/>
      <c r="Z60" s="68"/>
      <c r="AA60" s="66"/>
    </row>
    <row r="61" spans="2:27" x14ac:dyDescent="0.25">
      <c r="B61" s="271"/>
      <c r="C61" s="16"/>
      <c r="D61" s="227"/>
      <c r="E61" s="228"/>
      <c r="F61" s="228"/>
      <c r="G61" s="228"/>
      <c r="H61" s="228"/>
      <c r="I61" s="228"/>
      <c r="J61" s="228"/>
      <c r="K61" s="228"/>
      <c r="L61" s="228"/>
      <c r="M61" s="229"/>
      <c r="N61" s="56"/>
      <c r="O61" s="64"/>
      <c r="P61" s="56"/>
      <c r="Q61" s="56"/>
      <c r="R61" s="56"/>
      <c r="S61" s="56"/>
      <c r="T61" s="56"/>
      <c r="U61" s="56"/>
      <c r="V61" s="56"/>
      <c r="W61" s="56"/>
      <c r="X61" s="56"/>
      <c r="Y61" s="56"/>
      <c r="Z61" s="68"/>
      <c r="AA61" s="66"/>
    </row>
    <row r="62" spans="2:27" x14ac:dyDescent="0.25">
      <c r="B62" s="271"/>
      <c r="C62" s="16"/>
      <c r="D62" s="227"/>
      <c r="E62" s="228"/>
      <c r="F62" s="228"/>
      <c r="G62" s="228"/>
      <c r="H62" s="228"/>
      <c r="I62" s="228"/>
      <c r="J62" s="228"/>
      <c r="K62" s="228"/>
      <c r="L62" s="228"/>
      <c r="M62" s="229"/>
      <c r="N62" s="56"/>
      <c r="O62" s="64"/>
      <c r="P62" s="56"/>
      <c r="Q62" s="56"/>
      <c r="R62" s="56"/>
      <c r="S62" s="56"/>
      <c r="T62" s="56"/>
      <c r="U62" s="56"/>
      <c r="V62" s="56"/>
      <c r="W62" s="56"/>
      <c r="X62" s="56"/>
      <c r="Y62" s="56"/>
      <c r="Z62" s="68"/>
      <c r="AA62" s="66"/>
    </row>
    <row r="63" spans="2:27" x14ac:dyDescent="0.25">
      <c r="B63" s="271"/>
      <c r="C63" s="16"/>
      <c r="D63" s="227"/>
      <c r="E63" s="228"/>
      <c r="F63" s="228"/>
      <c r="G63" s="228"/>
      <c r="H63" s="228"/>
      <c r="I63" s="228"/>
      <c r="J63" s="228"/>
      <c r="K63" s="228"/>
      <c r="L63" s="228"/>
      <c r="M63" s="229"/>
      <c r="N63" s="56"/>
      <c r="O63" s="64"/>
      <c r="P63" s="56"/>
      <c r="Q63" s="56"/>
      <c r="R63" s="56"/>
      <c r="S63" s="56"/>
      <c r="T63" s="56"/>
      <c r="U63" s="56"/>
      <c r="V63" s="56"/>
      <c r="W63" s="56"/>
      <c r="X63" s="56"/>
      <c r="Y63" s="56"/>
      <c r="Z63" s="68"/>
      <c r="AA63" s="66"/>
    </row>
    <row r="64" spans="2:27" x14ac:dyDescent="0.25">
      <c r="B64" s="271"/>
      <c r="C64" s="16"/>
      <c r="D64" s="227"/>
      <c r="E64" s="228"/>
      <c r="F64" s="228"/>
      <c r="G64" s="228"/>
      <c r="H64" s="228"/>
      <c r="I64" s="228"/>
      <c r="J64" s="228"/>
      <c r="K64" s="228"/>
      <c r="L64" s="228"/>
      <c r="M64" s="229"/>
      <c r="N64" s="56"/>
      <c r="O64" s="64"/>
      <c r="P64" s="56"/>
      <c r="Q64" s="56"/>
      <c r="R64" s="56"/>
      <c r="S64" s="56"/>
      <c r="T64" s="56"/>
      <c r="U64" s="56"/>
      <c r="V64" s="56"/>
      <c r="W64" s="56"/>
      <c r="X64" s="56"/>
      <c r="Y64" s="56"/>
      <c r="Z64" s="68"/>
      <c r="AA64" s="66"/>
    </row>
    <row r="65" spans="2:27" x14ac:dyDescent="0.25">
      <c r="B65" s="271"/>
      <c r="C65" s="16"/>
      <c r="D65" s="227"/>
      <c r="E65" s="228"/>
      <c r="F65" s="228"/>
      <c r="G65" s="228"/>
      <c r="H65" s="228"/>
      <c r="I65" s="228"/>
      <c r="J65" s="228"/>
      <c r="K65" s="228"/>
      <c r="L65" s="228"/>
      <c r="M65" s="229"/>
      <c r="N65" s="56"/>
      <c r="O65" s="64"/>
      <c r="P65" s="56"/>
      <c r="Q65" s="56"/>
      <c r="R65" s="56"/>
      <c r="S65" s="56"/>
      <c r="T65" s="56"/>
      <c r="U65" s="56"/>
      <c r="V65" s="56"/>
      <c r="W65" s="56"/>
      <c r="X65" s="56"/>
      <c r="Y65" s="56"/>
      <c r="Z65" s="68"/>
      <c r="AA65" s="66"/>
    </row>
    <row r="66" spans="2:27" x14ac:dyDescent="0.25">
      <c r="B66" s="271"/>
      <c r="C66" s="16"/>
      <c r="D66" s="227"/>
      <c r="E66" s="228"/>
      <c r="F66" s="228"/>
      <c r="G66" s="228"/>
      <c r="H66" s="228"/>
      <c r="I66" s="228"/>
      <c r="J66" s="228"/>
      <c r="K66" s="228"/>
      <c r="L66" s="228"/>
      <c r="M66" s="229"/>
      <c r="N66" s="56"/>
      <c r="O66" s="64"/>
      <c r="P66" s="56"/>
      <c r="Q66" s="56"/>
      <c r="R66" s="56"/>
      <c r="S66" s="56"/>
      <c r="T66" s="56"/>
      <c r="U66" s="56"/>
      <c r="V66" s="56"/>
      <c r="W66" s="56"/>
      <c r="X66" s="56"/>
      <c r="Y66" s="56"/>
      <c r="Z66" s="68"/>
      <c r="AA66" s="66"/>
    </row>
    <row r="67" spans="2:27" x14ac:dyDescent="0.25">
      <c r="B67" s="271"/>
      <c r="C67" s="16"/>
      <c r="D67" s="227"/>
      <c r="E67" s="228"/>
      <c r="F67" s="228"/>
      <c r="G67" s="228"/>
      <c r="H67" s="228"/>
      <c r="I67" s="228"/>
      <c r="J67" s="228"/>
      <c r="K67" s="228"/>
      <c r="L67" s="228"/>
      <c r="M67" s="229"/>
      <c r="N67" s="56"/>
      <c r="O67" s="64"/>
      <c r="P67" s="56"/>
      <c r="Q67" s="56"/>
      <c r="R67" s="56"/>
      <c r="S67" s="56"/>
      <c r="T67" s="56"/>
      <c r="U67" s="56"/>
      <c r="V67" s="56"/>
      <c r="W67" s="56"/>
      <c r="X67" s="56"/>
      <c r="Y67" s="56"/>
      <c r="Z67" s="68"/>
      <c r="AA67" s="66"/>
    </row>
    <row r="68" spans="2:27" x14ac:dyDescent="0.25">
      <c r="B68" s="271"/>
      <c r="C68" s="16"/>
      <c r="D68" s="227"/>
      <c r="E68" s="228"/>
      <c r="F68" s="228"/>
      <c r="G68" s="228"/>
      <c r="H68" s="228"/>
      <c r="I68" s="228"/>
      <c r="J68" s="228"/>
      <c r="K68" s="228"/>
      <c r="L68" s="228"/>
      <c r="M68" s="229"/>
      <c r="N68" s="56"/>
      <c r="O68" s="64"/>
      <c r="P68" s="56"/>
      <c r="Q68" s="56"/>
      <c r="R68" s="56"/>
      <c r="S68" s="56"/>
      <c r="T68" s="56"/>
      <c r="U68" s="56"/>
      <c r="V68" s="56"/>
      <c r="W68" s="56"/>
      <c r="X68" s="56"/>
      <c r="Y68" s="56"/>
      <c r="Z68" s="68"/>
      <c r="AA68" s="66"/>
    </row>
    <row r="69" spans="2:27" x14ac:dyDescent="0.25">
      <c r="B69" s="271"/>
      <c r="C69" s="16"/>
      <c r="D69" s="227"/>
      <c r="E69" s="228"/>
      <c r="F69" s="228"/>
      <c r="G69" s="228"/>
      <c r="H69" s="228"/>
      <c r="I69" s="228"/>
      <c r="J69" s="228"/>
      <c r="K69" s="228"/>
      <c r="L69" s="228"/>
      <c r="M69" s="229"/>
      <c r="N69" s="56"/>
      <c r="O69" s="64"/>
      <c r="P69" s="56"/>
      <c r="Q69" s="56"/>
      <c r="R69" s="56"/>
      <c r="S69" s="56"/>
      <c r="T69" s="56"/>
      <c r="U69" s="56"/>
      <c r="V69" s="56"/>
      <c r="W69" s="56"/>
      <c r="X69" s="56"/>
      <c r="Y69" s="56"/>
      <c r="Z69" s="68"/>
      <c r="AA69" s="66"/>
    </row>
    <row r="70" spans="2:27" x14ac:dyDescent="0.25">
      <c r="B70" s="271"/>
      <c r="C70" s="16"/>
      <c r="D70" s="227"/>
      <c r="E70" s="228"/>
      <c r="F70" s="228"/>
      <c r="G70" s="228"/>
      <c r="H70" s="228"/>
      <c r="I70" s="228"/>
      <c r="J70" s="228"/>
      <c r="K70" s="228"/>
      <c r="L70" s="228"/>
      <c r="M70" s="229"/>
      <c r="N70" s="56"/>
      <c r="O70" s="64"/>
      <c r="P70" s="56"/>
      <c r="Q70" s="56"/>
      <c r="R70" s="56"/>
      <c r="S70" s="56"/>
      <c r="T70" s="56"/>
      <c r="U70" s="56"/>
      <c r="V70" s="56"/>
      <c r="W70" s="56"/>
      <c r="X70" s="56"/>
      <c r="Y70" s="56"/>
      <c r="Z70" s="68"/>
      <c r="AA70" s="66"/>
    </row>
    <row r="71" spans="2:27" x14ac:dyDescent="0.25">
      <c r="B71" s="271"/>
      <c r="C71" s="16"/>
      <c r="D71" s="227"/>
      <c r="E71" s="228"/>
      <c r="F71" s="228"/>
      <c r="G71" s="228"/>
      <c r="H71" s="228"/>
      <c r="I71" s="228"/>
      <c r="J71" s="228"/>
      <c r="K71" s="228"/>
      <c r="L71" s="228"/>
      <c r="M71" s="229"/>
      <c r="N71" s="56"/>
      <c r="O71" s="64"/>
      <c r="P71" s="56"/>
      <c r="Q71" s="56"/>
      <c r="R71" s="56"/>
      <c r="S71" s="56"/>
      <c r="T71" s="56"/>
      <c r="U71" s="56"/>
      <c r="V71" s="56"/>
      <c r="W71" s="56"/>
      <c r="X71" s="56"/>
      <c r="Y71" s="56"/>
      <c r="Z71" s="68"/>
      <c r="AA71" s="66"/>
    </row>
    <row r="72" spans="2:27" x14ac:dyDescent="0.25">
      <c r="B72" s="271"/>
      <c r="C72" s="16"/>
      <c r="D72" s="227"/>
      <c r="E72" s="228"/>
      <c r="F72" s="228"/>
      <c r="G72" s="228"/>
      <c r="H72" s="228"/>
      <c r="I72" s="228"/>
      <c r="J72" s="228"/>
      <c r="K72" s="228"/>
      <c r="L72" s="228"/>
      <c r="M72" s="229"/>
      <c r="N72" s="56"/>
      <c r="O72" s="64"/>
      <c r="P72" s="56"/>
      <c r="Q72" s="56"/>
      <c r="R72" s="56"/>
      <c r="S72" s="56"/>
      <c r="T72" s="56"/>
      <c r="U72" s="56"/>
      <c r="V72" s="56"/>
      <c r="W72" s="56"/>
      <c r="X72" s="56"/>
      <c r="Y72" s="56"/>
      <c r="Z72" s="68"/>
      <c r="AA72" s="66"/>
    </row>
    <row r="73" spans="2:27" x14ac:dyDescent="0.25">
      <c r="B73" s="271"/>
      <c r="C73" s="16"/>
      <c r="D73" s="227"/>
      <c r="E73" s="228"/>
      <c r="F73" s="228"/>
      <c r="G73" s="228"/>
      <c r="H73" s="228"/>
      <c r="I73" s="228"/>
      <c r="J73" s="228"/>
      <c r="K73" s="228"/>
      <c r="L73" s="228"/>
      <c r="M73" s="229"/>
      <c r="N73" s="56"/>
      <c r="O73" s="64"/>
      <c r="P73" s="56"/>
      <c r="Q73" s="56"/>
      <c r="R73" s="56"/>
      <c r="S73" s="56"/>
      <c r="T73" s="56"/>
      <c r="U73" s="56"/>
      <c r="V73" s="56"/>
      <c r="W73" s="56"/>
      <c r="X73" s="56"/>
      <c r="Y73" s="56"/>
      <c r="Z73" s="68"/>
      <c r="AA73" s="66"/>
    </row>
    <row r="74" spans="2:27" x14ac:dyDescent="0.25">
      <c r="B74" s="271"/>
      <c r="C74" s="16"/>
      <c r="D74" s="227"/>
      <c r="E74" s="228"/>
      <c r="F74" s="228"/>
      <c r="G74" s="228"/>
      <c r="H74" s="228"/>
      <c r="I74" s="228"/>
      <c r="J74" s="228"/>
      <c r="K74" s="228"/>
      <c r="L74" s="228"/>
      <c r="M74" s="229"/>
      <c r="N74" s="56"/>
      <c r="O74" s="64"/>
      <c r="P74" s="56"/>
      <c r="Q74" s="56"/>
      <c r="R74" s="56"/>
      <c r="S74" s="56"/>
      <c r="T74" s="56"/>
      <c r="U74" s="56"/>
      <c r="V74" s="56"/>
      <c r="W74" s="56"/>
      <c r="X74" s="56"/>
      <c r="Y74" s="56"/>
      <c r="Z74" s="68"/>
      <c r="AA74" s="66"/>
    </row>
    <row r="75" spans="2:27" x14ac:dyDescent="0.25">
      <c r="B75" s="272"/>
      <c r="C75" s="16"/>
      <c r="D75" s="230"/>
      <c r="E75" s="231"/>
      <c r="F75" s="231"/>
      <c r="G75" s="231"/>
      <c r="H75" s="231"/>
      <c r="I75" s="231"/>
      <c r="J75" s="231"/>
      <c r="K75" s="231"/>
      <c r="L75" s="231"/>
      <c r="M75" s="232"/>
      <c r="N75" s="56"/>
      <c r="O75" s="64"/>
      <c r="P75" s="56"/>
      <c r="Q75" s="56"/>
      <c r="R75" s="56"/>
      <c r="S75" s="56"/>
      <c r="T75" s="56"/>
      <c r="U75" s="56"/>
      <c r="V75" s="56"/>
      <c r="W75" s="56"/>
      <c r="X75" s="56"/>
      <c r="Y75" s="56"/>
      <c r="Z75" s="68"/>
      <c r="AA75" s="66"/>
    </row>
    <row r="76" spans="2:27" ht="22.9" customHeight="1" x14ac:dyDescent="0.25">
      <c r="B76" s="273" t="s">
        <v>401</v>
      </c>
      <c r="C76" s="274"/>
      <c r="D76" s="274"/>
      <c r="E76" s="274"/>
      <c r="F76" s="274"/>
      <c r="G76" s="274"/>
      <c r="H76" s="274"/>
      <c r="I76" s="274"/>
      <c r="J76" s="274"/>
      <c r="K76" s="274"/>
      <c r="L76" s="274"/>
      <c r="M76" s="275"/>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25">
      <c r="B78" s="273" t="s">
        <v>336</v>
      </c>
      <c r="C78" s="274"/>
      <c r="D78" s="274"/>
      <c r="E78" s="274"/>
      <c r="F78" s="274"/>
      <c r="G78" s="274"/>
      <c r="H78" s="274"/>
      <c r="I78" s="274"/>
      <c r="J78" s="274"/>
      <c r="K78" s="274"/>
      <c r="L78" s="274"/>
      <c r="M78" s="275"/>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7" t="s">
        <v>310</v>
      </c>
      <c r="C80" s="258"/>
      <c r="D80" s="258"/>
      <c r="E80" s="258"/>
      <c r="F80" s="258"/>
      <c r="G80" s="258"/>
      <c r="H80" s="258"/>
      <c r="I80" s="258"/>
      <c r="J80" s="258"/>
      <c r="K80" s="258"/>
      <c r="L80" s="258"/>
      <c r="M80" s="25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57" t="s">
        <v>354</v>
      </c>
      <c r="C82" s="258"/>
      <c r="D82" s="258"/>
      <c r="E82" s="258"/>
      <c r="F82" s="258"/>
      <c r="G82" s="258"/>
      <c r="H82" s="258"/>
      <c r="I82" s="258"/>
      <c r="J82" s="258"/>
      <c r="K82" s="258"/>
      <c r="L82" s="258"/>
      <c r="M82" s="259"/>
      <c r="O82" s="69" t="str">
        <f>IF('C. CDM Plan Summary'!$H5=0,"",IF((O80-O78)/'C. CDM Plan Summary'!$H5&gt;0.083,"True","False"))</f>
        <v/>
      </c>
      <c r="Q82" s="69" t="str">
        <f>IF('C. CDM Plan Summary'!$H5=0,"",IF((Q80-Q78)/'C. CDM Plan Summary'!$H5&gt;0.083,"True","False"))</f>
        <v/>
      </c>
      <c r="S82" s="69" t="str">
        <f>IF('C. CDM Plan Summary'!$H5=0,"",IF((S80-S78)/'C. CDM Plan Summary'!$H5&gt;0.083,"True","False"))</f>
        <v/>
      </c>
      <c r="U82" s="69" t="str">
        <f>IF('C. CDM Plan Summary'!$H5=0,"",IF((U80-U78)/'C. CDM Plan Summary'!$H5&gt;0.083,"True","False"))</f>
        <v/>
      </c>
      <c r="W82" s="69" t="str">
        <f>IF('C. CDM Plan Summary'!$H5=0,"",IF((W80-W78)/'C. CDM Plan Summary'!$H5&gt;0.083,"True","False"))</f>
        <v/>
      </c>
      <c r="Y82" s="69" t="str">
        <f>IF('C. CDM Plan Summary'!$H5=0,"",IF((Y80-Y78)/'C. CDM Plan Summary'!$H5&gt;0.083,"True","False"))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2" t="s">
        <v>427</v>
      </c>
      <c r="D106" s="123"/>
    </row>
    <row r="107" spans="2:7" x14ac:dyDescent="0.25">
      <c r="B107" s="122" t="s">
        <v>269</v>
      </c>
      <c r="D107" s="123"/>
    </row>
    <row r="108" spans="2:7" x14ac:dyDescent="0.25">
      <c r="B108" s="122" t="s">
        <v>263</v>
      </c>
      <c r="D108" s="123"/>
    </row>
    <row r="109" spans="2:7" x14ac:dyDescent="0.25">
      <c r="B109" s="122" t="s">
        <v>262</v>
      </c>
      <c r="D109" s="123"/>
    </row>
    <row r="110" spans="2:7" x14ac:dyDescent="0.25">
      <c r="B110" s="122" t="s">
        <v>424</v>
      </c>
      <c r="D110" s="123"/>
    </row>
    <row r="111" spans="2:7" x14ac:dyDescent="0.25">
      <c r="B111" s="122" t="s">
        <v>438</v>
      </c>
      <c r="D111" s="123"/>
    </row>
    <row r="112" spans="2:7" x14ac:dyDescent="0.25">
      <c r="B112" s="122" t="s">
        <v>271</v>
      </c>
      <c r="D112" s="123"/>
    </row>
    <row r="113" spans="2:4" x14ac:dyDescent="0.25">
      <c r="B113" s="122" t="s">
        <v>420</v>
      </c>
      <c r="D113" s="123"/>
    </row>
    <row r="114" spans="2:4" x14ac:dyDescent="0.25">
      <c r="B114" s="122" t="s">
        <v>423</v>
      </c>
      <c r="D114" s="123"/>
    </row>
    <row r="115" spans="2:4" x14ac:dyDescent="0.25">
      <c r="B115" s="122" t="s">
        <v>416</v>
      </c>
      <c r="D115" s="123"/>
    </row>
    <row r="116" spans="2:4" x14ac:dyDescent="0.25">
      <c r="B116" s="122" t="s">
        <v>437</v>
      </c>
      <c r="D116" s="123"/>
    </row>
    <row r="117" spans="2:4" x14ac:dyDescent="0.25">
      <c r="B117" s="122" t="s">
        <v>112</v>
      </c>
      <c r="D117" s="123"/>
    </row>
    <row r="118" spans="2:4" x14ac:dyDescent="0.25">
      <c r="B118" s="122" t="s">
        <v>439</v>
      </c>
      <c r="D118" s="123"/>
    </row>
    <row r="119" spans="2:4" x14ac:dyDescent="0.25">
      <c r="B119" s="122" t="s">
        <v>428</v>
      </c>
      <c r="D119" s="123"/>
    </row>
    <row r="120" spans="2:4" x14ac:dyDescent="0.25">
      <c r="B120" s="122" t="s">
        <v>422</v>
      </c>
      <c r="D120" s="123"/>
    </row>
    <row r="121" spans="2:4" x14ac:dyDescent="0.25">
      <c r="B121" s="122" t="s">
        <v>425</v>
      </c>
      <c r="D121" s="123"/>
    </row>
    <row r="122" spans="2:4" x14ac:dyDescent="0.25">
      <c r="B122" s="122" t="s">
        <v>421</v>
      </c>
      <c r="D122" s="123"/>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4"/>
    </row>
    <row r="128" spans="2:4" x14ac:dyDescent="0.25">
      <c r="B128" s="9" t="s">
        <v>418</v>
      </c>
      <c r="D128" s="123"/>
    </row>
    <row r="129" spans="2:4" x14ac:dyDescent="0.25">
      <c r="B129" s="9" t="s">
        <v>450</v>
      </c>
      <c r="D129" s="123"/>
    </row>
    <row r="130" spans="2:4" x14ac:dyDescent="0.25">
      <c r="B130" s="9" t="s">
        <v>266</v>
      </c>
      <c r="D130" s="123"/>
    </row>
    <row r="131" spans="2:4" x14ac:dyDescent="0.25">
      <c r="B131" s="9" t="s">
        <v>295</v>
      </c>
      <c r="D131" s="123"/>
    </row>
    <row r="132" spans="2:4" x14ac:dyDescent="0.25">
      <c r="B132" s="9" t="s">
        <v>428</v>
      </c>
      <c r="D132" s="123"/>
    </row>
    <row r="133" spans="2:4" x14ac:dyDescent="0.25">
      <c r="B133" s="9" t="s">
        <v>419</v>
      </c>
      <c r="D133" s="123"/>
    </row>
    <row r="134" spans="2:4" x14ac:dyDescent="0.25">
      <c r="B134" s="9" t="s">
        <v>448</v>
      </c>
      <c r="D134" s="7"/>
    </row>
    <row r="135" spans="2:4" x14ac:dyDescent="0.25">
      <c r="B135" s="9" t="s">
        <v>449</v>
      </c>
      <c r="D135" s="123"/>
    </row>
    <row r="136" spans="2:4" x14ac:dyDescent="0.25">
      <c r="B136" s="9" t="s">
        <v>429</v>
      </c>
      <c r="D136" s="123"/>
    </row>
    <row r="137" spans="2:4" x14ac:dyDescent="0.25">
      <c r="B137" s="9" t="s">
        <v>264</v>
      </c>
      <c r="D137" s="123"/>
    </row>
    <row r="138" spans="2:4" x14ac:dyDescent="0.25">
      <c r="B138" s="3" t="s">
        <v>522</v>
      </c>
      <c r="D138" s="123"/>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3" priority="1" operator="containsText" text="TRUE">
      <formula>NOT(ISERROR(SEARCH("TRUE",O82)))</formula>
    </cfRule>
    <cfRule type="containsText" dxfId="7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99"/>
      <c r="B2" s="213"/>
      <c r="C2" s="213"/>
      <c r="D2" s="213"/>
      <c r="E2" s="213"/>
      <c r="F2" s="100"/>
      <c r="G2" s="118"/>
      <c r="H2" s="102"/>
      <c r="I2" s="102"/>
      <c r="J2" s="102"/>
      <c r="K2" s="102"/>
      <c r="L2" s="102"/>
      <c r="M2" s="102"/>
      <c r="N2" s="99"/>
      <c r="O2" s="99"/>
      <c r="P2" s="99"/>
      <c r="Q2" s="99"/>
      <c r="R2" s="99"/>
      <c r="S2" s="99"/>
      <c r="T2" s="99"/>
      <c r="U2" s="99"/>
      <c r="V2" s="99"/>
      <c r="W2" s="99"/>
      <c r="X2" s="99"/>
      <c r="Y2" s="99"/>
      <c r="Z2" s="99"/>
      <c r="AA2" s="99"/>
    </row>
    <row r="3" spans="1:27" ht="21.6" customHeight="1" x14ac:dyDescent="0.25">
      <c r="A3" s="99"/>
      <c r="B3" s="214" t="s">
        <v>305</v>
      </c>
      <c r="C3" s="215"/>
      <c r="D3" s="215"/>
      <c r="E3" s="215"/>
      <c r="F3" s="215"/>
      <c r="G3" s="215"/>
      <c r="H3" s="215"/>
      <c r="I3" s="215"/>
      <c r="J3" s="215"/>
      <c r="K3" s="215"/>
      <c r="L3" s="216"/>
      <c r="M3" s="99"/>
      <c r="N3" s="99"/>
      <c r="O3" s="99"/>
      <c r="P3" s="99"/>
      <c r="Q3" s="99"/>
      <c r="R3" s="99"/>
      <c r="S3" s="99"/>
      <c r="T3" s="99"/>
      <c r="U3" s="99"/>
      <c r="V3" s="99"/>
      <c r="W3" s="99"/>
      <c r="X3" s="99"/>
      <c r="Y3" s="99"/>
      <c r="Z3" s="99"/>
      <c r="AA3" s="99"/>
    </row>
    <row r="4" spans="1:27" ht="27.6" customHeight="1" x14ac:dyDescent="0.25">
      <c r="A4" s="99"/>
      <c r="B4" s="103" t="s">
        <v>323</v>
      </c>
      <c r="C4" s="217" t="s">
        <v>384</v>
      </c>
      <c r="D4" s="218"/>
      <c r="E4" s="218"/>
      <c r="F4" s="218"/>
      <c r="G4" s="218"/>
      <c r="H4" s="218"/>
      <c r="I4" s="218"/>
      <c r="J4" s="218"/>
      <c r="K4" s="218"/>
      <c r="L4" s="219"/>
      <c r="M4" s="220"/>
      <c r="N4" s="221"/>
      <c r="O4" s="221"/>
      <c r="P4" s="221"/>
      <c r="Q4" s="221"/>
      <c r="R4" s="221"/>
      <c r="S4" s="221"/>
      <c r="T4" s="221"/>
      <c r="U4" s="221"/>
      <c r="V4" s="221"/>
      <c r="W4" s="99"/>
      <c r="X4" s="99"/>
      <c r="Y4" s="99"/>
      <c r="Z4" s="99"/>
      <c r="AA4" s="99"/>
    </row>
    <row r="5" spans="1:27" ht="43.9" customHeight="1" x14ac:dyDescent="0.25">
      <c r="A5" s="99"/>
      <c r="B5" s="103" t="s">
        <v>324</v>
      </c>
      <c r="C5" s="218" t="s">
        <v>386</v>
      </c>
      <c r="D5" s="218"/>
      <c r="E5" s="218"/>
      <c r="F5" s="218"/>
      <c r="G5" s="218"/>
      <c r="H5" s="218"/>
      <c r="I5" s="218"/>
      <c r="J5" s="218"/>
      <c r="K5" s="218"/>
      <c r="L5" s="219"/>
      <c r="M5" s="220"/>
      <c r="N5" s="221"/>
      <c r="O5" s="221"/>
      <c r="P5" s="221"/>
      <c r="Q5" s="221"/>
      <c r="R5" s="221"/>
      <c r="S5" s="221"/>
      <c r="T5" s="221"/>
      <c r="U5" s="221"/>
      <c r="V5" s="221"/>
      <c r="W5" s="99"/>
      <c r="X5" s="99"/>
      <c r="Y5" s="99"/>
      <c r="Z5" s="99"/>
      <c r="AA5" s="99"/>
    </row>
    <row r="6" spans="1:27" ht="55.9" customHeight="1" x14ac:dyDescent="0.25">
      <c r="A6" s="99"/>
      <c r="B6" s="104" t="s">
        <v>325</v>
      </c>
      <c r="C6" s="233" t="s">
        <v>387</v>
      </c>
      <c r="D6" s="234"/>
      <c r="E6" s="234"/>
      <c r="F6" s="234"/>
      <c r="G6" s="234"/>
      <c r="H6" s="234"/>
      <c r="I6" s="234"/>
      <c r="J6" s="234"/>
      <c r="K6" s="234"/>
      <c r="L6" s="235"/>
      <c r="M6" s="236"/>
      <c r="N6" s="237"/>
      <c r="O6" s="237"/>
      <c r="P6" s="237"/>
      <c r="Q6" s="237"/>
      <c r="R6" s="237"/>
      <c r="S6" s="237"/>
      <c r="T6" s="237"/>
      <c r="U6" s="237"/>
      <c r="V6" s="237"/>
      <c r="W6" s="99"/>
      <c r="X6" s="99"/>
      <c r="Y6" s="99"/>
      <c r="Z6" s="99"/>
      <c r="AA6" s="99"/>
    </row>
    <row r="7" spans="1:27" ht="41.45" customHeight="1" x14ac:dyDescent="0.25">
      <c r="A7" s="99"/>
      <c r="B7" s="104" t="s">
        <v>337</v>
      </c>
      <c r="C7" s="238" t="s">
        <v>504</v>
      </c>
      <c r="D7" s="239"/>
      <c r="E7" s="239"/>
      <c r="F7" s="239"/>
      <c r="G7" s="239"/>
      <c r="H7" s="239"/>
      <c r="I7" s="239"/>
      <c r="J7" s="239"/>
      <c r="K7" s="239"/>
      <c r="L7" s="240"/>
      <c r="M7" s="119"/>
      <c r="N7" s="120"/>
      <c r="O7" s="120"/>
      <c r="P7" s="120"/>
      <c r="Q7" s="120"/>
      <c r="R7" s="120"/>
      <c r="S7" s="120"/>
      <c r="T7" s="120"/>
      <c r="U7" s="120"/>
      <c r="V7" s="120"/>
      <c r="W7" s="99"/>
      <c r="X7" s="99"/>
      <c r="Y7" s="99"/>
      <c r="Z7" s="99"/>
      <c r="AA7" s="99"/>
    </row>
    <row r="8" spans="1:27" x14ac:dyDescent="0.2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75" x14ac:dyDescent="0.3">
      <c r="A9" s="99"/>
      <c r="B9" s="103" t="s">
        <v>443</v>
      </c>
      <c r="C9" s="77" t="str">
        <f>IF('A. General Information'!G13="","",'A. General Information'!G13)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2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25">
      <c r="A11" s="99"/>
      <c r="B11" s="241" t="s">
        <v>306</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row>
    <row r="12" spans="1:27" ht="34.15" customHeight="1" x14ac:dyDescent="0.25">
      <c r="A12" s="99"/>
      <c r="B12" s="243" t="s">
        <v>10</v>
      </c>
      <c r="C12" s="246" t="s">
        <v>495</v>
      </c>
      <c r="D12" s="246" t="s">
        <v>496</v>
      </c>
      <c r="E12" s="246" t="s">
        <v>497</v>
      </c>
      <c r="F12" s="246" t="s">
        <v>451</v>
      </c>
      <c r="G12" s="243" t="s">
        <v>356</v>
      </c>
      <c r="H12" s="249"/>
      <c r="I12" s="249"/>
      <c r="J12" s="249"/>
      <c r="K12" s="249"/>
      <c r="L12" s="249"/>
      <c r="M12" s="250"/>
      <c r="N12" s="253" t="s">
        <v>388</v>
      </c>
      <c r="O12" s="254"/>
      <c r="P12" s="254"/>
      <c r="Q12" s="254"/>
      <c r="R12" s="254"/>
      <c r="S12" s="254"/>
      <c r="T12" s="254"/>
      <c r="U12" s="254"/>
      <c r="V12" s="254"/>
      <c r="W12" s="254"/>
      <c r="X12" s="254"/>
      <c r="Y12" s="254"/>
      <c r="Z12" s="254"/>
      <c r="AA12" s="254"/>
    </row>
    <row r="13" spans="1:27" ht="67.900000000000006" customHeight="1" x14ac:dyDescent="0.25">
      <c r="A13" s="99"/>
      <c r="B13" s="244"/>
      <c r="C13" s="247"/>
      <c r="D13" s="247"/>
      <c r="E13" s="247"/>
      <c r="F13" s="247"/>
      <c r="G13" s="245"/>
      <c r="H13" s="251"/>
      <c r="I13" s="251"/>
      <c r="J13" s="251"/>
      <c r="K13" s="251"/>
      <c r="L13" s="251"/>
      <c r="M13" s="252"/>
      <c r="N13" s="209">
        <v>2015</v>
      </c>
      <c r="O13" s="210"/>
      <c r="P13" s="255">
        <v>2016</v>
      </c>
      <c r="Q13" s="255"/>
      <c r="R13" s="209">
        <v>2017</v>
      </c>
      <c r="S13" s="210"/>
      <c r="T13" s="209">
        <v>2018</v>
      </c>
      <c r="U13" s="210"/>
      <c r="V13" s="209">
        <v>2019</v>
      </c>
      <c r="W13" s="210"/>
      <c r="X13" s="209">
        <v>2020</v>
      </c>
      <c r="Y13" s="210"/>
      <c r="Z13" s="260" t="s">
        <v>19</v>
      </c>
      <c r="AA13" s="261"/>
    </row>
    <row r="14" spans="1:27" ht="42" customHeight="1" x14ac:dyDescent="0.25">
      <c r="A14" s="99"/>
      <c r="B14" s="244"/>
      <c r="C14" s="247"/>
      <c r="D14" s="247"/>
      <c r="E14" s="247"/>
      <c r="F14" s="247"/>
      <c r="G14" s="276" t="s">
        <v>12</v>
      </c>
      <c r="H14" s="278" t="s">
        <v>13</v>
      </c>
      <c r="I14" s="276" t="s">
        <v>14</v>
      </c>
      <c r="J14" s="222" t="s">
        <v>353</v>
      </c>
      <c r="K14" s="222" t="s">
        <v>16</v>
      </c>
      <c r="L14" s="222" t="s">
        <v>351</v>
      </c>
      <c r="M14" s="222" t="s">
        <v>17</v>
      </c>
      <c r="N14" s="211"/>
      <c r="O14" s="212"/>
      <c r="P14" s="256"/>
      <c r="Q14" s="256"/>
      <c r="R14" s="211"/>
      <c r="S14" s="212"/>
      <c r="T14" s="211"/>
      <c r="U14" s="212"/>
      <c r="V14" s="211"/>
      <c r="W14" s="212"/>
      <c r="X14" s="211"/>
      <c r="Y14" s="212"/>
      <c r="Z14" s="262"/>
      <c r="AA14" s="263"/>
    </row>
    <row r="15" spans="1:27" ht="78" customHeight="1" x14ac:dyDescent="0.25">
      <c r="A15" s="99"/>
      <c r="B15" s="245"/>
      <c r="C15" s="248"/>
      <c r="D15" s="248"/>
      <c r="E15" s="248"/>
      <c r="F15" s="248"/>
      <c r="G15" s="277"/>
      <c r="H15" s="279"/>
      <c r="I15" s="277"/>
      <c r="J15" s="223"/>
      <c r="K15" s="223"/>
      <c r="L15" s="223"/>
      <c r="M15" s="223"/>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45" customHeight="1" x14ac:dyDescent="0.25">
      <c r="B16" s="267"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68"/>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68"/>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68"/>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68"/>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68"/>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68"/>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68"/>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68"/>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68"/>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68"/>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68"/>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68"/>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68"/>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68"/>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68"/>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68"/>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68"/>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68"/>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68"/>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68"/>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68"/>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68"/>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68"/>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68"/>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68"/>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68"/>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68"/>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68"/>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68"/>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69"/>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7"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68"/>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68"/>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68"/>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68"/>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68"/>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68"/>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68"/>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69"/>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64" t="s">
        <v>309</v>
      </c>
      <c r="C58" s="265"/>
      <c r="D58" s="265"/>
      <c r="E58" s="265"/>
      <c r="F58" s="265"/>
      <c r="G58" s="265"/>
      <c r="H58" s="265"/>
      <c r="I58" s="265"/>
      <c r="J58" s="265"/>
      <c r="K58" s="265"/>
      <c r="L58" s="265"/>
      <c r="M58" s="26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0" t="s">
        <v>400</v>
      </c>
      <c r="C60" s="16"/>
      <c r="D60" s="224"/>
      <c r="E60" s="225"/>
      <c r="F60" s="225"/>
      <c r="G60" s="225"/>
      <c r="H60" s="225"/>
      <c r="I60" s="225"/>
      <c r="J60" s="225"/>
      <c r="K60" s="225"/>
      <c r="L60" s="225"/>
      <c r="M60" s="226"/>
      <c r="N60" s="56"/>
      <c r="O60" s="64"/>
      <c r="P60" s="56"/>
      <c r="Q60" s="56"/>
      <c r="R60" s="56"/>
      <c r="S60" s="56"/>
      <c r="T60" s="56"/>
      <c r="U60" s="56"/>
      <c r="V60" s="56"/>
      <c r="W60" s="56"/>
      <c r="X60" s="56"/>
      <c r="Y60" s="56"/>
      <c r="Z60" s="68"/>
      <c r="AA60" s="66"/>
    </row>
    <row r="61" spans="2:27" x14ac:dyDescent="0.25">
      <c r="B61" s="271"/>
      <c r="C61" s="16"/>
      <c r="D61" s="227"/>
      <c r="E61" s="228"/>
      <c r="F61" s="228"/>
      <c r="G61" s="228"/>
      <c r="H61" s="228"/>
      <c r="I61" s="228"/>
      <c r="J61" s="228"/>
      <c r="K61" s="228"/>
      <c r="L61" s="228"/>
      <c r="M61" s="229"/>
      <c r="N61" s="56"/>
      <c r="O61" s="64"/>
      <c r="P61" s="56"/>
      <c r="Q61" s="56"/>
      <c r="R61" s="56"/>
      <c r="S61" s="56"/>
      <c r="T61" s="56"/>
      <c r="U61" s="56"/>
      <c r="V61" s="56"/>
      <c r="W61" s="56"/>
      <c r="X61" s="56"/>
      <c r="Y61" s="56"/>
      <c r="Z61" s="68"/>
      <c r="AA61" s="66"/>
    </row>
    <row r="62" spans="2:27" x14ac:dyDescent="0.25">
      <c r="B62" s="271"/>
      <c r="C62" s="16"/>
      <c r="D62" s="227"/>
      <c r="E62" s="228"/>
      <c r="F62" s="228"/>
      <c r="G62" s="228"/>
      <c r="H62" s="228"/>
      <c r="I62" s="228"/>
      <c r="J62" s="228"/>
      <c r="K62" s="228"/>
      <c r="L62" s="228"/>
      <c r="M62" s="229"/>
      <c r="N62" s="56"/>
      <c r="O62" s="64"/>
      <c r="P62" s="56"/>
      <c r="Q62" s="56"/>
      <c r="R62" s="56"/>
      <c r="S62" s="56"/>
      <c r="T62" s="56"/>
      <c r="U62" s="56"/>
      <c r="V62" s="56"/>
      <c r="W62" s="56"/>
      <c r="X62" s="56"/>
      <c r="Y62" s="56"/>
      <c r="Z62" s="68"/>
      <c r="AA62" s="66"/>
    </row>
    <row r="63" spans="2:27" x14ac:dyDescent="0.25">
      <c r="B63" s="271"/>
      <c r="C63" s="16"/>
      <c r="D63" s="227"/>
      <c r="E63" s="228"/>
      <c r="F63" s="228"/>
      <c r="G63" s="228"/>
      <c r="H63" s="228"/>
      <c r="I63" s="228"/>
      <c r="J63" s="228"/>
      <c r="K63" s="228"/>
      <c r="L63" s="228"/>
      <c r="M63" s="229"/>
      <c r="N63" s="56"/>
      <c r="O63" s="64"/>
      <c r="P63" s="56"/>
      <c r="Q63" s="56"/>
      <c r="R63" s="56"/>
      <c r="S63" s="56"/>
      <c r="T63" s="56"/>
      <c r="U63" s="56"/>
      <c r="V63" s="56"/>
      <c r="W63" s="56"/>
      <c r="X63" s="56"/>
      <c r="Y63" s="56"/>
      <c r="Z63" s="68"/>
      <c r="AA63" s="66"/>
    </row>
    <row r="64" spans="2:27" x14ac:dyDescent="0.25">
      <c r="B64" s="271"/>
      <c r="C64" s="16"/>
      <c r="D64" s="227"/>
      <c r="E64" s="228"/>
      <c r="F64" s="228"/>
      <c r="G64" s="228"/>
      <c r="H64" s="228"/>
      <c r="I64" s="228"/>
      <c r="J64" s="228"/>
      <c r="K64" s="228"/>
      <c r="L64" s="228"/>
      <c r="M64" s="229"/>
      <c r="N64" s="56"/>
      <c r="O64" s="64"/>
      <c r="P64" s="56"/>
      <c r="Q64" s="56"/>
      <c r="R64" s="56"/>
      <c r="S64" s="56"/>
      <c r="T64" s="56"/>
      <c r="U64" s="56"/>
      <c r="V64" s="56"/>
      <c r="W64" s="56"/>
      <c r="X64" s="56"/>
      <c r="Y64" s="56"/>
      <c r="Z64" s="68"/>
      <c r="AA64" s="66"/>
    </row>
    <row r="65" spans="2:27" x14ac:dyDescent="0.25">
      <c r="B65" s="271"/>
      <c r="C65" s="16"/>
      <c r="D65" s="227"/>
      <c r="E65" s="228"/>
      <c r="F65" s="228"/>
      <c r="G65" s="228"/>
      <c r="H65" s="228"/>
      <c r="I65" s="228"/>
      <c r="J65" s="228"/>
      <c r="K65" s="228"/>
      <c r="L65" s="228"/>
      <c r="M65" s="229"/>
      <c r="N65" s="56"/>
      <c r="O65" s="64"/>
      <c r="P65" s="56"/>
      <c r="Q65" s="56"/>
      <c r="R65" s="56"/>
      <c r="S65" s="56"/>
      <c r="T65" s="56"/>
      <c r="U65" s="56"/>
      <c r="V65" s="56"/>
      <c r="W65" s="56"/>
      <c r="X65" s="56"/>
      <c r="Y65" s="56"/>
      <c r="Z65" s="68"/>
      <c r="AA65" s="66"/>
    </row>
    <row r="66" spans="2:27" x14ac:dyDescent="0.25">
      <c r="B66" s="271"/>
      <c r="C66" s="16"/>
      <c r="D66" s="227"/>
      <c r="E66" s="228"/>
      <c r="F66" s="228"/>
      <c r="G66" s="228"/>
      <c r="H66" s="228"/>
      <c r="I66" s="228"/>
      <c r="J66" s="228"/>
      <c r="K66" s="228"/>
      <c r="L66" s="228"/>
      <c r="M66" s="229"/>
      <c r="N66" s="56"/>
      <c r="O66" s="64"/>
      <c r="P66" s="56"/>
      <c r="Q66" s="56"/>
      <c r="R66" s="56"/>
      <c r="S66" s="56"/>
      <c r="T66" s="56"/>
      <c r="U66" s="56"/>
      <c r="V66" s="56"/>
      <c r="W66" s="56"/>
      <c r="X66" s="56"/>
      <c r="Y66" s="56"/>
      <c r="Z66" s="68"/>
      <c r="AA66" s="66"/>
    </row>
    <row r="67" spans="2:27" x14ac:dyDescent="0.25">
      <c r="B67" s="271"/>
      <c r="C67" s="16"/>
      <c r="D67" s="227"/>
      <c r="E67" s="228"/>
      <c r="F67" s="228"/>
      <c r="G67" s="228"/>
      <c r="H67" s="228"/>
      <c r="I67" s="228"/>
      <c r="J67" s="228"/>
      <c r="K67" s="228"/>
      <c r="L67" s="228"/>
      <c r="M67" s="229"/>
      <c r="N67" s="56"/>
      <c r="O67" s="64"/>
      <c r="P67" s="56"/>
      <c r="Q67" s="56"/>
      <c r="R67" s="56"/>
      <c r="S67" s="56"/>
      <c r="T67" s="56"/>
      <c r="U67" s="56"/>
      <c r="V67" s="56"/>
      <c r="W67" s="56"/>
      <c r="X67" s="56"/>
      <c r="Y67" s="56"/>
      <c r="Z67" s="68"/>
      <c r="AA67" s="66"/>
    </row>
    <row r="68" spans="2:27" x14ac:dyDescent="0.25">
      <c r="B68" s="271"/>
      <c r="C68" s="16"/>
      <c r="D68" s="227"/>
      <c r="E68" s="228"/>
      <c r="F68" s="228"/>
      <c r="G68" s="228"/>
      <c r="H68" s="228"/>
      <c r="I68" s="228"/>
      <c r="J68" s="228"/>
      <c r="K68" s="228"/>
      <c r="L68" s="228"/>
      <c r="M68" s="229"/>
      <c r="N68" s="56"/>
      <c r="O68" s="64"/>
      <c r="P68" s="56"/>
      <c r="Q68" s="56"/>
      <c r="R68" s="56"/>
      <c r="S68" s="56"/>
      <c r="T68" s="56"/>
      <c r="U68" s="56"/>
      <c r="V68" s="56"/>
      <c r="W68" s="56"/>
      <c r="X68" s="56"/>
      <c r="Y68" s="56"/>
      <c r="Z68" s="68"/>
      <c r="AA68" s="66"/>
    </row>
    <row r="69" spans="2:27" x14ac:dyDescent="0.25">
      <c r="B69" s="271"/>
      <c r="C69" s="16"/>
      <c r="D69" s="227"/>
      <c r="E69" s="228"/>
      <c r="F69" s="228"/>
      <c r="G69" s="228"/>
      <c r="H69" s="228"/>
      <c r="I69" s="228"/>
      <c r="J69" s="228"/>
      <c r="K69" s="228"/>
      <c r="L69" s="228"/>
      <c r="M69" s="229"/>
      <c r="N69" s="56"/>
      <c r="O69" s="64"/>
      <c r="P69" s="56"/>
      <c r="Q69" s="56"/>
      <c r="R69" s="56"/>
      <c r="S69" s="56"/>
      <c r="T69" s="56"/>
      <c r="U69" s="56"/>
      <c r="V69" s="56"/>
      <c r="W69" s="56"/>
      <c r="X69" s="56"/>
      <c r="Y69" s="56"/>
      <c r="Z69" s="68"/>
      <c r="AA69" s="66"/>
    </row>
    <row r="70" spans="2:27" x14ac:dyDescent="0.25">
      <c r="B70" s="271"/>
      <c r="C70" s="16"/>
      <c r="D70" s="227"/>
      <c r="E70" s="228"/>
      <c r="F70" s="228"/>
      <c r="G70" s="228"/>
      <c r="H70" s="228"/>
      <c r="I70" s="228"/>
      <c r="J70" s="228"/>
      <c r="K70" s="228"/>
      <c r="L70" s="228"/>
      <c r="M70" s="229"/>
      <c r="N70" s="56"/>
      <c r="O70" s="64"/>
      <c r="P70" s="56"/>
      <c r="Q70" s="56"/>
      <c r="R70" s="56"/>
      <c r="S70" s="56"/>
      <c r="T70" s="56"/>
      <c r="U70" s="56"/>
      <c r="V70" s="56"/>
      <c r="W70" s="56"/>
      <c r="X70" s="56"/>
      <c r="Y70" s="56"/>
      <c r="Z70" s="68"/>
      <c r="AA70" s="66"/>
    </row>
    <row r="71" spans="2:27" x14ac:dyDescent="0.25">
      <c r="B71" s="271"/>
      <c r="C71" s="16"/>
      <c r="D71" s="227"/>
      <c r="E71" s="228"/>
      <c r="F71" s="228"/>
      <c r="G71" s="228"/>
      <c r="H71" s="228"/>
      <c r="I71" s="228"/>
      <c r="J71" s="228"/>
      <c r="K71" s="228"/>
      <c r="L71" s="228"/>
      <c r="M71" s="229"/>
      <c r="N71" s="56"/>
      <c r="O71" s="64"/>
      <c r="P71" s="56"/>
      <c r="Q71" s="56"/>
      <c r="R71" s="56"/>
      <c r="S71" s="56"/>
      <c r="T71" s="56"/>
      <c r="U71" s="56"/>
      <c r="V71" s="56"/>
      <c r="W71" s="56"/>
      <c r="X71" s="56"/>
      <c r="Y71" s="56"/>
      <c r="Z71" s="68"/>
      <c r="AA71" s="66"/>
    </row>
    <row r="72" spans="2:27" x14ac:dyDescent="0.25">
      <c r="B72" s="271"/>
      <c r="C72" s="16"/>
      <c r="D72" s="227"/>
      <c r="E72" s="228"/>
      <c r="F72" s="228"/>
      <c r="G72" s="228"/>
      <c r="H72" s="228"/>
      <c r="I72" s="228"/>
      <c r="J72" s="228"/>
      <c r="K72" s="228"/>
      <c r="L72" s="228"/>
      <c r="M72" s="229"/>
      <c r="N72" s="56"/>
      <c r="O72" s="64"/>
      <c r="P72" s="56"/>
      <c r="Q72" s="56"/>
      <c r="R72" s="56"/>
      <c r="S72" s="56"/>
      <c r="T72" s="56"/>
      <c r="U72" s="56"/>
      <c r="V72" s="56"/>
      <c r="W72" s="56"/>
      <c r="X72" s="56"/>
      <c r="Y72" s="56"/>
      <c r="Z72" s="68"/>
      <c r="AA72" s="66"/>
    </row>
    <row r="73" spans="2:27" x14ac:dyDescent="0.25">
      <c r="B73" s="271"/>
      <c r="C73" s="16"/>
      <c r="D73" s="227"/>
      <c r="E73" s="228"/>
      <c r="F73" s="228"/>
      <c r="G73" s="228"/>
      <c r="H73" s="228"/>
      <c r="I73" s="228"/>
      <c r="J73" s="228"/>
      <c r="K73" s="228"/>
      <c r="L73" s="228"/>
      <c r="M73" s="229"/>
      <c r="N73" s="56"/>
      <c r="O73" s="64"/>
      <c r="P73" s="56"/>
      <c r="Q73" s="56"/>
      <c r="R73" s="56"/>
      <c r="S73" s="56"/>
      <c r="T73" s="56"/>
      <c r="U73" s="56"/>
      <c r="V73" s="56"/>
      <c r="W73" s="56"/>
      <c r="X73" s="56"/>
      <c r="Y73" s="56"/>
      <c r="Z73" s="68"/>
      <c r="AA73" s="66"/>
    </row>
    <row r="74" spans="2:27" x14ac:dyDescent="0.25">
      <c r="B74" s="271"/>
      <c r="C74" s="16"/>
      <c r="D74" s="227"/>
      <c r="E74" s="228"/>
      <c r="F74" s="228"/>
      <c r="G74" s="228"/>
      <c r="H74" s="228"/>
      <c r="I74" s="228"/>
      <c r="J74" s="228"/>
      <c r="K74" s="228"/>
      <c r="L74" s="228"/>
      <c r="M74" s="229"/>
      <c r="N74" s="56"/>
      <c r="O74" s="64"/>
      <c r="P74" s="56"/>
      <c r="Q74" s="56"/>
      <c r="R74" s="56"/>
      <c r="S74" s="56"/>
      <c r="T74" s="56"/>
      <c r="U74" s="56"/>
      <c r="V74" s="56"/>
      <c r="W74" s="56"/>
      <c r="X74" s="56"/>
      <c r="Y74" s="56"/>
      <c r="Z74" s="68"/>
      <c r="AA74" s="66"/>
    </row>
    <row r="75" spans="2:27" x14ac:dyDescent="0.25">
      <c r="B75" s="272"/>
      <c r="C75" s="16"/>
      <c r="D75" s="230"/>
      <c r="E75" s="231"/>
      <c r="F75" s="231"/>
      <c r="G75" s="231"/>
      <c r="H75" s="231"/>
      <c r="I75" s="231"/>
      <c r="J75" s="231"/>
      <c r="K75" s="231"/>
      <c r="L75" s="231"/>
      <c r="M75" s="232"/>
      <c r="N75" s="56"/>
      <c r="O75" s="64"/>
      <c r="P75" s="56"/>
      <c r="Q75" s="56"/>
      <c r="R75" s="56"/>
      <c r="S75" s="56"/>
      <c r="T75" s="56"/>
      <c r="U75" s="56"/>
      <c r="V75" s="56"/>
      <c r="W75" s="56"/>
      <c r="X75" s="56"/>
      <c r="Y75" s="56"/>
      <c r="Z75" s="68"/>
      <c r="AA75" s="66"/>
    </row>
    <row r="76" spans="2:27" ht="22.9" customHeight="1" x14ac:dyDescent="0.25">
      <c r="B76" s="273" t="s">
        <v>401</v>
      </c>
      <c r="C76" s="274"/>
      <c r="D76" s="274"/>
      <c r="E76" s="274"/>
      <c r="F76" s="274"/>
      <c r="G76" s="274"/>
      <c r="H76" s="274"/>
      <c r="I76" s="274"/>
      <c r="J76" s="274"/>
      <c r="K76" s="274"/>
      <c r="L76" s="274"/>
      <c r="M76" s="275"/>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25">
      <c r="B78" s="273" t="s">
        <v>336</v>
      </c>
      <c r="C78" s="274"/>
      <c r="D78" s="274"/>
      <c r="E78" s="274"/>
      <c r="F78" s="274"/>
      <c r="G78" s="274"/>
      <c r="H78" s="274"/>
      <c r="I78" s="274"/>
      <c r="J78" s="274"/>
      <c r="K78" s="274"/>
      <c r="L78" s="274"/>
      <c r="M78" s="275"/>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7" t="s">
        <v>310</v>
      </c>
      <c r="C80" s="258"/>
      <c r="D80" s="258"/>
      <c r="E80" s="258"/>
      <c r="F80" s="258"/>
      <c r="G80" s="258"/>
      <c r="H80" s="258"/>
      <c r="I80" s="258"/>
      <c r="J80" s="258"/>
      <c r="K80" s="258"/>
      <c r="L80" s="258"/>
      <c r="M80" s="25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57" t="s">
        <v>354</v>
      </c>
      <c r="C82" s="258"/>
      <c r="D82" s="258"/>
      <c r="E82" s="258"/>
      <c r="F82" s="258"/>
      <c r="G82" s="258"/>
      <c r="H82" s="258"/>
      <c r="I82" s="258"/>
      <c r="J82" s="258"/>
      <c r="K82" s="258"/>
      <c r="L82" s="258"/>
      <c r="M82" s="259"/>
      <c r="O82" s="69" t="str">
        <f>IF('C. CDM Plan Summary'!$I5=0,"",IF((O80-O78)/'C. CDM Plan Summary'!$I5&gt;0.083,"True","False"))</f>
        <v/>
      </c>
      <c r="Q82" s="69" t="str">
        <f>IF('C. CDM Plan Summary'!$I5=0,"",IF((Q80-Q78)/'C. CDM Plan Summary'!$I5&gt;0.083,"True","False"))</f>
        <v/>
      </c>
      <c r="S82" s="69" t="str">
        <f>IF('C. CDM Plan Summary'!$I5=0,"",IF((S80-S78)/'C. CDM Plan Summary'!$I5&gt;0.083,"True","False"))</f>
        <v/>
      </c>
      <c r="U82" s="69" t="str">
        <f>IF('C. CDM Plan Summary'!$I5=0,"",IF((U80-U78)/'C. CDM Plan Summary'!$I5&gt;0.083,"True","False"))</f>
        <v/>
      </c>
      <c r="W82" s="69" t="str">
        <f>IF('C. CDM Plan Summary'!$I5=0,"",IF((W80-W78)/'C. CDM Plan Summary'!$I5&gt;0.083,"True","False"))</f>
        <v/>
      </c>
      <c r="Y82" s="69" t="str">
        <f>IF('C. CDM Plan Summary'!$I5=0,"",IF((Y80-Y78)/'C. CDM Plan Summary'!$I5&gt;0.083,"True","False"))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2" t="s">
        <v>427</v>
      </c>
      <c r="D106" s="123"/>
    </row>
    <row r="107" spans="2:7" x14ac:dyDescent="0.25">
      <c r="B107" s="122" t="s">
        <v>269</v>
      </c>
      <c r="D107" s="123"/>
    </row>
    <row r="108" spans="2:7" x14ac:dyDescent="0.25">
      <c r="B108" s="122" t="s">
        <v>263</v>
      </c>
      <c r="D108" s="123"/>
    </row>
    <row r="109" spans="2:7" x14ac:dyDescent="0.25">
      <c r="B109" s="122" t="s">
        <v>262</v>
      </c>
      <c r="D109" s="123"/>
    </row>
    <row r="110" spans="2:7" x14ac:dyDescent="0.25">
      <c r="B110" s="122" t="s">
        <v>424</v>
      </c>
      <c r="D110" s="123"/>
    </row>
    <row r="111" spans="2:7" x14ac:dyDescent="0.25">
      <c r="B111" s="122" t="s">
        <v>438</v>
      </c>
      <c r="D111" s="123"/>
    </row>
    <row r="112" spans="2:7" x14ac:dyDescent="0.25">
      <c r="B112" s="122" t="s">
        <v>271</v>
      </c>
      <c r="D112" s="123"/>
    </row>
    <row r="113" spans="2:4" x14ac:dyDescent="0.25">
      <c r="B113" s="122" t="s">
        <v>420</v>
      </c>
      <c r="D113" s="123"/>
    </row>
    <row r="114" spans="2:4" x14ac:dyDescent="0.25">
      <c r="B114" s="122" t="s">
        <v>423</v>
      </c>
      <c r="D114" s="123"/>
    </row>
    <row r="115" spans="2:4" x14ac:dyDescent="0.25">
      <c r="B115" s="122" t="s">
        <v>416</v>
      </c>
      <c r="D115" s="123"/>
    </row>
    <row r="116" spans="2:4" x14ac:dyDescent="0.25">
      <c r="B116" s="122" t="s">
        <v>437</v>
      </c>
      <c r="D116" s="123"/>
    </row>
    <row r="117" spans="2:4" x14ac:dyDescent="0.25">
      <c r="B117" s="122" t="s">
        <v>112</v>
      </c>
      <c r="D117" s="123"/>
    </row>
    <row r="118" spans="2:4" x14ac:dyDescent="0.25">
      <c r="B118" s="122" t="s">
        <v>439</v>
      </c>
      <c r="D118" s="123"/>
    </row>
    <row r="119" spans="2:4" x14ac:dyDescent="0.25">
      <c r="B119" s="122" t="s">
        <v>428</v>
      </c>
      <c r="D119" s="123"/>
    </row>
    <row r="120" spans="2:4" x14ac:dyDescent="0.25">
      <c r="B120" s="122" t="s">
        <v>422</v>
      </c>
      <c r="D120" s="123"/>
    </row>
    <row r="121" spans="2:4" x14ac:dyDescent="0.25">
      <c r="B121" s="122" t="s">
        <v>425</v>
      </c>
      <c r="D121" s="123"/>
    </row>
    <row r="122" spans="2:4" x14ac:dyDescent="0.25">
      <c r="B122" s="122" t="s">
        <v>421</v>
      </c>
      <c r="D122" s="123"/>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4"/>
    </row>
    <row r="128" spans="2:4" x14ac:dyDescent="0.25">
      <c r="B128" s="9" t="s">
        <v>418</v>
      </c>
      <c r="D128" s="123"/>
    </row>
    <row r="129" spans="2:4" x14ac:dyDescent="0.25">
      <c r="B129" s="9" t="s">
        <v>450</v>
      </c>
      <c r="D129" s="123"/>
    </row>
    <row r="130" spans="2:4" x14ac:dyDescent="0.25">
      <c r="B130" s="9" t="s">
        <v>266</v>
      </c>
      <c r="D130" s="123"/>
    </row>
    <row r="131" spans="2:4" x14ac:dyDescent="0.25">
      <c r="B131" s="9" t="s">
        <v>295</v>
      </c>
      <c r="D131" s="123"/>
    </row>
    <row r="132" spans="2:4" x14ac:dyDescent="0.25">
      <c r="B132" s="9" t="s">
        <v>428</v>
      </c>
      <c r="D132" s="123"/>
    </row>
    <row r="133" spans="2:4" x14ac:dyDescent="0.25">
      <c r="B133" s="9" t="s">
        <v>419</v>
      </c>
      <c r="D133" s="123"/>
    </row>
    <row r="134" spans="2:4" x14ac:dyDescent="0.25">
      <c r="B134" s="9" t="s">
        <v>448</v>
      </c>
      <c r="D134" s="7"/>
    </row>
    <row r="135" spans="2:4" x14ac:dyDescent="0.25">
      <c r="B135" s="9" t="s">
        <v>449</v>
      </c>
      <c r="D135" s="123"/>
    </row>
    <row r="136" spans="2:4" x14ac:dyDescent="0.25">
      <c r="B136" s="9" t="s">
        <v>429</v>
      </c>
      <c r="D136" s="123"/>
    </row>
    <row r="137" spans="2:4" x14ac:dyDescent="0.25">
      <c r="B137" s="9" t="s">
        <v>264</v>
      </c>
      <c r="D137" s="123"/>
    </row>
    <row r="138" spans="2:4" x14ac:dyDescent="0.25">
      <c r="B138" s="3" t="s">
        <v>522</v>
      </c>
      <c r="D138" s="123"/>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71" priority="11" operator="containsText" text="TRUE">
      <formula>NOT(ISERROR(SEARCH("TRUE",O82)))</formula>
    </cfRule>
    <cfRule type="containsText" dxfId="70" priority="12" operator="containsText" text="FALSE">
      <formula>NOT(ISERROR(SEARCH("FALSE",O82)))</formula>
    </cfRule>
  </conditionalFormatting>
  <conditionalFormatting sqref="Q82">
    <cfRule type="containsText" dxfId="69" priority="9" operator="containsText" text="TRUE">
      <formula>NOT(ISERROR(SEARCH("TRUE",Q82)))</formula>
    </cfRule>
    <cfRule type="containsText" dxfId="68" priority="10" operator="containsText" text="FALSE">
      <formula>NOT(ISERROR(SEARCH("FALSE",Q82)))</formula>
    </cfRule>
  </conditionalFormatting>
  <conditionalFormatting sqref="S82">
    <cfRule type="containsText" dxfId="67" priority="7" operator="containsText" text="TRUE">
      <formula>NOT(ISERROR(SEARCH("TRUE",S82)))</formula>
    </cfRule>
    <cfRule type="containsText" dxfId="66" priority="8" operator="containsText" text="FALSE">
      <formula>NOT(ISERROR(SEARCH("FALSE",S82)))</formula>
    </cfRule>
  </conditionalFormatting>
  <conditionalFormatting sqref="U82">
    <cfRule type="containsText" dxfId="65" priority="5" operator="containsText" text="TRUE">
      <formula>NOT(ISERROR(SEARCH("TRUE",U82)))</formula>
    </cfRule>
    <cfRule type="containsText" dxfId="64" priority="6" operator="containsText" text="FALSE">
      <formula>NOT(ISERROR(SEARCH("FALSE",U82)))</formula>
    </cfRule>
  </conditionalFormatting>
  <conditionalFormatting sqref="W82">
    <cfRule type="containsText" dxfId="63" priority="3" operator="containsText" text="TRUE">
      <formula>NOT(ISERROR(SEARCH("TRUE",W82)))</formula>
    </cfRule>
    <cfRule type="containsText" dxfId="62" priority="4" operator="containsText" text="FALSE">
      <formula>NOT(ISERROR(SEARCH("FALSE",W82)))</formula>
    </cfRule>
  </conditionalFormatting>
  <conditionalFormatting sqref="Y82">
    <cfRule type="containsText" dxfId="61" priority="1" operator="containsText" text="TRUE">
      <formula>NOT(ISERROR(SEARCH("TRUE",Y82)))</formula>
    </cfRule>
    <cfRule type="containsText" dxfId="60"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99"/>
      <c r="B2" s="213"/>
      <c r="C2" s="213"/>
      <c r="D2" s="213"/>
      <c r="E2" s="213"/>
      <c r="F2" s="100"/>
      <c r="G2" s="118"/>
      <c r="H2" s="102"/>
      <c r="I2" s="102"/>
      <c r="J2" s="102"/>
      <c r="K2" s="102"/>
      <c r="L2" s="102"/>
      <c r="M2" s="102"/>
      <c r="N2" s="99"/>
      <c r="O2" s="99"/>
      <c r="P2" s="99"/>
      <c r="Q2" s="99"/>
      <c r="R2" s="99"/>
      <c r="S2" s="99"/>
      <c r="T2" s="99"/>
      <c r="U2" s="99"/>
      <c r="V2" s="99"/>
      <c r="W2" s="99"/>
      <c r="X2" s="99"/>
      <c r="Y2" s="99"/>
      <c r="Z2" s="99"/>
      <c r="AA2" s="99"/>
    </row>
    <row r="3" spans="1:27" ht="21.6" customHeight="1" x14ac:dyDescent="0.25">
      <c r="A3" s="99"/>
      <c r="B3" s="214" t="s">
        <v>305</v>
      </c>
      <c r="C3" s="215"/>
      <c r="D3" s="215"/>
      <c r="E3" s="215"/>
      <c r="F3" s="215"/>
      <c r="G3" s="215"/>
      <c r="H3" s="215"/>
      <c r="I3" s="215"/>
      <c r="J3" s="215"/>
      <c r="K3" s="215"/>
      <c r="L3" s="216"/>
      <c r="M3" s="99"/>
      <c r="N3" s="99"/>
      <c r="O3" s="99"/>
      <c r="P3" s="99"/>
      <c r="Q3" s="99"/>
      <c r="R3" s="99"/>
      <c r="S3" s="99"/>
      <c r="T3" s="99"/>
      <c r="U3" s="99"/>
      <c r="V3" s="99"/>
      <c r="W3" s="99"/>
      <c r="X3" s="99"/>
      <c r="Y3" s="99"/>
      <c r="Z3" s="99"/>
      <c r="AA3" s="99"/>
    </row>
    <row r="4" spans="1:27" ht="27.6" customHeight="1" x14ac:dyDescent="0.25">
      <c r="A4" s="99"/>
      <c r="B4" s="103" t="s">
        <v>323</v>
      </c>
      <c r="C4" s="217" t="s">
        <v>384</v>
      </c>
      <c r="D4" s="218"/>
      <c r="E4" s="218"/>
      <c r="F4" s="218"/>
      <c r="G4" s="218"/>
      <c r="H4" s="218"/>
      <c r="I4" s="218"/>
      <c r="J4" s="218"/>
      <c r="K4" s="218"/>
      <c r="L4" s="219"/>
      <c r="M4" s="220"/>
      <c r="N4" s="221"/>
      <c r="O4" s="221"/>
      <c r="P4" s="221"/>
      <c r="Q4" s="221"/>
      <c r="R4" s="221"/>
      <c r="S4" s="221"/>
      <c r="T4" s="221"/>
      <c r="U4" s="221"/>
      <c r="V4" s="221"/>
      <c r="W4" s="99"/>
      <c r="X4" s="99"/>
      <c r="Y4" s="99"/>
      <c r="Z4" s="99"/>
      <c r="AA4" s="99"/>
    </row>
    <row r="5" spans="1:27" ht="43.9" customHeight="1" x14ac:dyDescent="0.25">
      <c r="A5" s="99"/>
      <c r="B5" s="103" t="s">
        <v>324</v>
      </c>
      <c r="C5" s="218" t="s">
        <v>386</v>
      </c>
      <c r="D5" s="218"/>
      <c r="E5" s="218"/>
      <c r="F5" s="218"/>
      <c r="G5" s="218"/>
      <c r="H5" s="218"/>
      <c r="I5" s="218"/>
      <c r="J5" s="218"/>
      <c r="K5" s="218"/>
      <c r="L5" s="219"/>
      <c r="M5" s="220"/>
      <c r="N5" s="221"/>
      <c r="O5" s="221"/>
      <c r="P5" s="221"/>
      <c r="Q5" s="221"/>
      <c r="R5" s="221"/>
      <c r="S5" s="221"/>
      <c r="T5" s="221"/>
      <c r="U5" s="221"/>
      <c r="V5" s="221"/>
      <c r="W5" s="99"/>
      <c r="X5" s="99"/>
      <c r="Y5" s="99"/>
      <c r="Z5" s="99"/>
      <c r="AA5" s="99"/>
    </row>
    <row r="6" spans="1:27" ht="55.9" customHeight="1" x14ac:dyDescent="0.25">
      <c r="A6" s="99"/>
      <c r="B6" s="104" t="s">
        <v>325</v>
      </c>
      <c r="C6" s="233" t="s">
        <v>387</v>
      </c>
      <c r="D6" s="234"/>
      <c r="E6" s="234"/>
      <c r="F6" s="234"/>
      <c r="G6" s="234"/>
      <c r="H6" s="234"/>
      <c r="I6" s="234"/>
      <c r="J6" s="234"/>
      <c r="K6" s="234"/>
      <c r="L6" s="235"/>
      <c r="M6" s="236"/>
      <c r="N6" s="237"/>
      <c r="O6" s="237"/>
      <c r="P6" s="237"/>
      <c r="Q6" s="237"/>
      <c r="R6" s="237"/>
      <c r="S6" s="237"/>
      <c r="T6" s="237"/>
      <c r="U6" s="237"/>
      <c r="V6" s="237"/>
      <c r="W6" s="99"/>
      <c r="X6" s="99"/>
      <c r="Y6" s="99"/>
      <c r="Z6" s="99"/>
      <c r="AA6" s="99"/>
    </row>
    <row r="7" spans="1:27" ht="41.45" customHeight="1" x14ac:dyDescent="0.25">
      <c r="A7" s="99"/>
      <c r="B7" s="104" t="s">
        <v>337</v>
      </c>
      <c r="C7" s="238" t="s">
        <v>504</v>
      </c>
      <c r="D7" s="239"/>
      <c r="E7" s="239"/>
      <c r="F7" s="239"/>
      <c r="G7" s="239"/>
      <c r="H7" s="239"/>
      <c r="I7" s="239"/>
      <c r="J7" s="239"/>
      <c r="K7" s="239"/>
      <c r="L7" s="240"/>
      <c r="M7" s="119"/>
      <c r="N7" s="120"/>
      <c r="O7" s="120"/>
      <c r="P7" s="120"/>
      <c r="Q7" s="120"/>
      <c r="R7" s="120"/>
      <c r="S7" s="120"/>
      <c r="T7" s="120"/>
      <c r="U7" s="120"/>
      <c r="V7" s="120"/>
      <c r="W7" s="99"/>
      <c r="X7" s="99"/>
      <c r="Y7" s="99"/>
      <c r="Z7" s="99"/>
      <c r="AA7" s="99"/>
    </row>
    <row r="8" spans="1:27" x14ac:dyDescent="0.2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75" x14ac:dyDescent="0.3">
      <c r="A9" s="99"/>
      <c r="B9" s="103" t="s">
        <v>444</v>
      </c>
      <c r="C9" s="77" t="str">
        <f>IF('A. General Information'!H13="","",'A. General Information'!H13)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2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25">
      <c r="A11" s="99"/>
      <c r="B11" s="241" t="s">
        <v>306</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row>
    <row r="12" spans="1:27" ht="34.15" customHeight="1" x14ac:dyDescent="0.25">
      <c r="A12" s="99"/>
      <c r="B12" s="243" t="s">
        <v>10</v>
      </c>
      <c r="C12" s="246" t="s">
        <v>495</v>
      </c>
      <c r="D12" s="246" t="s">
        <v>496</v>
      </c>
      <c r="E12" s="246" t="s">
        <v>497</v>
      </c>
      <c r="F12" s="246" t="s">
        <v>451</v>
      </c>
      <c r="G12" s="243" t="s">
        <v>356</v>
      </c>
      <c r="H12" s="249"/>
      <c r="I12" s="249"/>
      <c r="J12" s="249"/>
      <c r="K12" s="249"/>
      <c r="L12" s="249"/>
      <c r="M12" s="250"/>
      <c r="N12" s="253" t="s">
        <v>388</v>
      </c>
      <c r="O12" s="254"/>
      <c r="P12" s="254"/>
      <c r="Q12" s="254"/>
      <c r="R12" s="254"/>
      <c r="S12" s="254"/>
      <c r="T12" s="254"/>
      <c r="U12" s="254"/>
      <c r="V12" s="254"/>
      <c r="W12" s="254"/>
      <c r="X12" s="254"/>
      <c r="Y12" s="254"/>
      <c r="Z12" s="254"/>
      <c r="AA12" s="254"/>
    </row>
    <row r="13" spans="1:27" ht="67.900000000000006" customHeight="1" x14ac:dyDescent="0.25">
      <c r="A13" s="99"/>
      <c r="B13" s="244"/>
      <c r="C13" s="247"/>
      <c r="D13" s="247"/>
      <c r="E13" s="247"/>
      <c r="F13" s="247"/>
      <c r="G13" s="245"/>
      <c r="H13" s="251"/>
      <c r="I13" s="251"/>
      <c r="J13" s="251"/>
      <c r="K13" s="251"/>
      <c r="L13" s="251"/>
      <c r="M13" s="252"/>
      <c r="N13" s="209">
        <v>2015</v>
      </c>
      <c r="O13" s="210"/>
      <c r="P13" s="255">
        <v>2016</v>
      </c>
      <c r="Q13" s="255"/>
      <c r="R13" s="209">
        <v>2017</v>
      </c>
      <c r="S13" s="210"/>
      <c r="T13" s="209">
        <v>2018</v>
      </c>
      <c r="U13" s="210"/>
      <c r="V13" s="209">
        <v>2019</v>
      </c>
      <c r="W13" s="210"/>
      <c r="X13" s="209">
        <v>2020</v>
      </c>
      <c r="Y13" s="210"/>
      <c r="Z13" s="260" t="s">
        <v>19</v>
      </c>
      <c r="AA13" s="261"/>
    </row>
    <row r="14" spans="1:27" ht="42" customHeight="1" x14ac:dyDescent="0.25">
      <c r="A14" s="99"/>
      <c r="B14" s="244"/>
      <c r="C14" s="247"/>
      <c r="D14" s="247"/>
      <c r="E14" s="247"/>
      <c r="F14" s="247"/>
      <c r="G14" s="276" t="s">
        <v>12</v>
      </c>
      <c r="H14" s="278" t="s">
        <v>13</v>
      </c>
      <c r="I14" s="276" t="s">
        <v>14</v>
      </c>
      <c r="J14" s="222" t="s">
        <v>353</v>
      </c>
      <c r="K14" s="222" t="s">
        <v>16</v>
      </c>
      <c r="L14" s="222" t="s">
        <v>351</v>
      </c>
      <c r="M14" s="222" t="s">
        <v>17</v>
      </c>
      <c r="N14" s="211"/>
      <c r="O14" s="212"/>
      <c r="P14" s="256"/>
      <c r="Q14" s="256"/>
      <c r="R14" s="211"/>
      <c r="S14" s="212"/>
      <c r="T14" s="211"/>
      <c r="U14" s="212"/>
      <c r="V14" s="211"/>
      <c r="W14" s="212"/>
      <c r="X14" s="211"/>
      <c r="Y14" s="212"/>
      <c r="Z14" s="262"/>
      <c r="AA14" s="263"/>
    </row>
    <row r="15" spans="1:27" ht="78" customHeight="1" x14ac:dyDescent="0.25">
      <c r="A15" s="99"/>
      <c r="B15" s="245"/>
      <c r="C15" s="248"/>
      <c r="D15" s="248"/>
      <c r="E15" s="248"/>
      <c r="F15" s="248"/>
      <c r="G15" s="277"/>
      <c r="H15" s="279"/>
      <c r="I15" s="277"/>
      <c r="J15" s="223"/>
      <c r="K15" s="223"/>
      <c r="L15" s="223"/>
      <c r="M15" s="223"/>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45" customHeight="1" x14ac:dyDescent="0.25">
      <c r="B16" s="267"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68"/>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68"/>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68"/>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68"/>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68"/>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68"/>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68"/>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68"/>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68"/>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68"/>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68"/>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68"/>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68"/>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68"/>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68"/>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68"/>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68"/>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68"/>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68"/>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68"/>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68"/>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68"/>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68"/>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68"/>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68"/>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68"/>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68"/>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68"/>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68"/>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69"/>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7"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68"/>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68"/>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68"/>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68"/>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68"/>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68"/>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68"/>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69"/>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64" t="s">
        <v>309</v>
      </c>
      <c r="C58" s="265"/>
      <c r="D58" s="265"/>
      <c r="E58" s="265"/>
      <c r="F58" s="265"/>
      <c r="G58" s="265"/>
      <c r="H58" s="265"/>
      <c r="I58" s="265"/>
      <c r="J58" s="265"/>
      <c r="K58" s="265"/>
      <c r="L58" s="265"/>
      <c r="M58" s="26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70" t="s">
        <v>400</v>
      </c>
      <c r="C60" s="16"/>
      <c r="D60" s="224"/>
      <c r="E60" s="225"/>
      <c r="F60" s="225"/>
      <c r="G60" s="225"/>
      <c r="H60" s="225"/>
      <c r="I60" s="225"/>
      <c r="J60" s="225"/>
      <c r="K60" s="225"/>
      <c r="L60" s="225"/>
      <c r="M60" s="226"/>
      <c r="N60" s="56"/>
      <c r="O60" s="64"/>
      <c r="P60" s="56"/>
      <c r="Q60" s="56"/>
      <c r="R60" s="56"/>
      <c r="S60" s="56"/>
      <c r="T60" s="56"/>
      <c r="U60" s="56"/>
      <c r="V60" s="56"/>
      <c r="W60" s="56"/>
      <c r="X60" s="56"/>
      <c r="Y60" s="56"/>
      <c r="Z60" s="68"/>
      <c r="AA60" s="66"/>
    </row>
    <row r="61" spans="2:27" x14ac:dyDescent="0.25">
      <c r="B61" s="271"/>
      <c r="C61" s="16"/>
      <c r="D61" s="227"/>
      <c r="E61" s="228"/>
      <c r="F61" s="228"/>
      <c r="G61" s="228"/>
      <c r="H61" s="228"/>
      <c r="I61" s="228"/>
      <c r="J61" s="228"/>
      <c r="K61" s="228"/>
      <c r="L61" s="228"/>
      <c r="M61" s="229"/>
      <c r="N61" s="56"/>
      <c r="O61" s="64"/>
      <c r="P61" s="56"/>
      <c r="Q61" s="56"/>
      <c r="R61" s="56"/>
      <c r="S61" s="56"/>
      <c r="T61" s="56"/>
      <c r="U61" s="56"/>
      <c r="V61" s="56"/>
      <c r="W61" s="56"/>
      <c r="X61" s="56"/>
      <c r="Y61" s="56"/>
      <c r="Z61" s="68"/>
      <c r="AA61" s="66"/>
    </row>
    <row r="62" spans="2:27" x14ac:dyDescent="0.25">
      <c r="B62" s="271"/>
      <c r="C62" s="16"/>
      <c r="D62" s="227"/>
      <c r="E62" s="228"/>
      <c r="F62" s="228"/>
      <c r="G62" s="228"/>
      <c r="H62" s="228"/>
      <c r="I62" s="228"/>
      <c r="J62" s="228"/>
      <c r="K62" s="228"/>
      <c r="L62" s="228"/>
      <c r="M62" s="229"/>
      <c r="N62" s="56"/>
      <c r="O62" s="64"/>
      <c r="P62" s="56"/>
      <c r="Q62" s="56"/>
      <c r="R62" s="56"/>
      <c r="S62" s="56"/>
      <c r="T62" s="56"/>
      <c r="U62" s="56"/>
      <c r="V62" s="56"/>
      <c r="W62" s="56"/>
      <c r="X62" s="56"/>
      <c r="Y62" s="56"/>
      <c r="Z62" s="68"/>
      <c r="AA62" s="66"/>
    </row>
    <row r="63" spans="2:27" x14ac:dyDescent="0.25">
      <c r="B63" s="271"/>
      <c r="C63" s="16"/>
      <c r="D63" s="227"/>
      <c r="E63" s="228"/>
      <c r="F63" s="228"/>
      <c r="G63" s="228"/>
      <c r="H63" s="228"/>
      <c r="I63" s="228"/>
      <c r="J63" s="228"/>
      <c r="K63" s="228"/>
      <c r="L63" s="228"/>
      <c r="M63" s="229"/>
      <c r="N63" s="56"/>
      <c r="O63" s="64"/>
      <c r="P63" s="56"/>
      <c r="Q63" s="56"/>
      <c r="R63" s="56"/>
      <c r="S63" s="56"/>
      <c r="T63" s="56"/>
      <c r="U63" s="56"/>
      <c r="V63" s="56"/>
      <c r="W63" s="56"/>
      <c r="X63" s="56"/>
      <c r="Y63" s="56"/>
      <c r="Z63" s="68"/>
      <c r="AA63" s="66"/>
    </row>
    <row r="64" spans="2:27" x14ac:dyDescent="0.25">
      <c r="B64" s="271"/>
      <c r="C64" s="16"/>
      <c r="D64" s="227"/>
      <c r="E64" s="228"/>
      <c r="F64" s="228"/>
      <c r="G64" s="228"/>
      <c r="H64" s="228"/>
      <c r="I64" s="228"/>
      <c r="J64" s="228"/>
      <c r="K64" s="228"/>
      <c r="L64" s="228"/>
      <c r="M64" s="229"/>
      <c r="N64" s="56"/>
      <c r="O64" s="64"/>
      <c r="P64" s="56"/>
      <c r="Q64" s="56"/>
      <c r="R64" s="56"/>
      <c r="S64" s="56"/>
      <c r="T64" s="56"/>
      <c r="U64" s="56"/>
      <c r="V64" s="56"/>
      <c r="W64" s="56"/>
      <c r="X64" s="56"/>
      <c r="Y64" s="56"/>
      <c r="Z64" s="68"/>
      <c r="AA64" s="66"/>
    </row>
    <row r="65" spans="2:27" x14ac:dyDescent="0.25">
      <c r="B65" s="271"/>
      <c r="C65" s="16"/>
      <c r="D65" s="227"/>
      <c r="E65" s="228"/>
      <c r="F65" s="228"/>
      <c r="G65" s="228"/>
      <c r="H65" s="228"/>
      <c r="I65" s="228"/>
      <c r="J65" s="228"/>
      <c r="K65" s="228"/>
      <c r="L65" s="228"/>
      <c r="M65" s="229"/>
      <c r="N65" s="56"/>
      <c r="O65" s="64"/>
      <c r="P65" s="56"/>
      <c r="Q65" s="56"/>
      <c r="R65" s="56"/>
      <c r="S65" s="56"/>
      <c r="T65" s="56"/>
      <c r="U65" s="56"/>
      <c r="V65" s="56"/>
      <c r="W65" s="56"/>
      <c r="X65" s="56"/>
      <c r="Y65" s="56"/>
      <c r="Z65" s="68"/>
      <c r="AA65" s="66"/>
    </row>
    <row r="66" spans="2:27" x14ac:dyDescent="0.25">
      <c r="B66" s="271"/>
      <c r="C66" s="16"/>
      <c r="D66" s="227"/>
      <c r="E66" s="228"/>
      <c r="F66" s="228"/>
      <c r="G66" s="228"/>
      <c r="H66" s="228"/>
      <c r="I66" s="228"/>
      <c r="J66" s="228"/>
      <c r="K66" s="228"/>
      <c r="L66" s="228"/>
      <c r="M66" s="229"/>
      <c r="N66" s="56"/>
      <c r="O66" s="64"/>
      <c r="P66" s="56"/>
      <c r="Q66" s="56"/>
      <c r="R66" s="56"/>
      <c r="S66" s="56"/>
      <c r="T66" s="56"/>
      <c r="U66" s="56"/>
      <c r="V66" s="56"/>
      <c r="W66" s="56"/>
      <c r="X66" s="56"/>
      <c r="Y66" s="56"/>
      <c r="Z66" s="68"/>
      <c r="AA66" s="66"/>
    </row>
    <row r="67" spans="2:27" x14ac:dyDescent="0.25">
      <c r="B67" s="271"/>
      <c r="C67" s="16"/>
      <c r="D67" s="227"/>
      <c r="E67" s="228"/>
      <c r="F67" s="228"/>
      <c r="G67" s="228"/>
      <c r="H67" s="228"/>
      <c r="I67" s="228"/>
      <c r="J67" s="228"/>
      <c r="K67" s="228"/>
      <c r="L67" s="228"/>
      <c r="M67" s="229"/>
      <c r="N67" s="56"/>
      <c r="O67" s="64"/>
      <c r="P67" s="56"/>
      <c r="Q67" s="56"/>
      <c r="R67" s="56"/>
      <c r="S67" s="56"/>
      <c r="T67" s="56"/>
      <c r="U67" s="56"/>
      <c r="V67" s="56"/>
      <c r="W67" s="56"/>
      <c r="X67" s="56"/>
      <c r="Y67" s="56"/>
      <c r="Z67" s="68"/>
      <c r="AA67" s="66"/>
    </row>
    <row r="68" spans="2:27" x14ac:dyDescent="0.25">
      <c r="B68" s="271"/>
      <c r="C68" s="16"/>
      <c r="D68" s="227"/>
      <c r="E68" s="228"/>
      <c r="F68" s="228"/>
      <c r="G68" s="228"/>
      <c r="H68" s="228"/>
      <c r="I68" s="228"/>
      <c r="J68" s="228"/>
      <c r="K68" s="228"/>
      <c r="L68" s="228"/>
      <c r="M68" s="229"/>
      <c r="N68" s="56"/>
      <c r="O68" s="64"/>
      <c r="P68" s="56"/>
      <c r="Q68" s="56"/>
      <c r="R68" s="56"/>
      <c r="S68" s="56"/>
      <c r="T68" s="56"/>
      <c r="U68" s="56"/>
      <c r="V68" s="56"/>
      <c r="W68" s="56"/>
      <c r="X68" s="56"/>
      <c r="Y68" s="56"/>
      <c r="Z68" s="68"/>
      <c r="AA68" s="66"/>
    </row>
    <row r="69" spans="2:27" x14ac:dyDescent="0.25">
      <c r="B69" s="271"/>
      <c r="C69" s="16"/>
      <c r="D69" s="227"/>
      <c r="E69" s="228"/>
      <c r="F69" s="228"/>
      <c r="G69" s="228"/>
      <c r="H69" s="228"/>
      <c r="I69" s="228"/>
      <c r="J69" s="228"/>
      <c r="K69" s="228"/>
      <c r="L69" s="228"/>
      <c r="M69" s="229"/>
      <c r="N69" s="56"/>
      <c r="O69" s="64"/>
      <c r="P69" s="56"/>
      <c r="Q69" s="56"/>
      <c r="R69" s="56"/>
      <c r="S69" s="56"/>
      <c r="T69" s="56"/>
      <c r="U69" s="56"/>
      <c r="V69" s="56"/>
      <c r="W69" s="56"/>
      <c r="X69" s="56"/>
      <c r="Y69" s="56"/>
      <c r="Z69" s="68"/>
      <c r="AA69" s="66"/>
    </row>
    <row r="70" spans="2:27" x14ac:dyDescent="0.25">
      <c r="B70" s="271"/>
      <c r="C70" s="16"/>
      <c r="D70" s="227"/>
      <c r="E70" s="228"/>
      <c r="F70" s="228"/>
      <c r="G70" s="228"/>
      <c r="H70" s="228"/>
      <c r="I70" s="228"/>
      <c r="J70" s="228"/>
      <c r="K70" s="228"/>
      <c r="L70" s="228"/>
      <c r="M70" s="229"/>
      <c r="N70" s="56"/>
      <c r="O70" s="64"/>
      <c r="P70" s="56"/>
      <c r="Q70" s="56"/>
      <c r="R70" s="56"/>
      <c r="S70" s="56"/>
      <c r="T70" s="56"/>
      <c r="U70" s="56"/>
      <c r="V70" s="56"/>
      <c r="W70" s="56"/>
      <c r="X70" s="56"/>
      <c r="Y70" s="56"/>
      <c r="Z70" s="68"/>
      <c r="AA70" s="66"/>
    </row>
    <row r="71" spans="2:27" x14ac:dyDescent="0.25">
      <c r="B71" s="271"/>
      <c r="C71" s="16"/>
      <c r="D71" s="227"/>
      <c r="E71" s="228"/>
      <c r="F71" s="228"/>
      <c r="G71" s="228"/>
      <c r="H71" s="228"/>
      <c r="I71" s="228"/>
      <c r="J71" s="228"/>
      <c r="K71" s="228"/>
      <c r="L71" s="228"/>
      <c r="M71" s="229"/>
      <c r="N71" s="56"/>
      <c r="O71" s="64"/>
      <c r="P71" s="56"/>
      <c r="Q71" s="56"/>
      <c r="R71" s="56"/>
      <c r="S71" s="56"/>
      <c r="T71" s="56"/>
      <c r="U71" s="56"/>
      <c r="V71" s="56"/>
      <c r="W71" s="56"/>
      <c r="X71" s="56"/>
      <c r="Y71" s="56"/>
      <c r="Z71" s="68"/>
      <c r="AA71" s="66"/>
    </row>
    <row r="72" spans="2:27" x14ac:dyDescent="0.25">
      <c r="B72" s="271"/>
      <c r="C72" s="16"/>
      <c r="D72" s="227"/>
      <c r="E72" s="228"/>
      <c r="F72" s="228"/>
      <c r="G72" s="228"/>
      <c r="H72" s="228"/>
      <c r="I72" s="228"/>
      <c r="J72" s="228"/>
      <c r="K72" s="228"/>
      <c r="L72" s="228"/>
      <c r="M72" s="229"/>
      <c r="N72" s="56"/>
      <c r="O72" s="64"/>
      <c r="P72" s="56"/>
      <c r="Q72" s="56"/>
      <c r="R72" s="56"/>
      <c r="S72" s="56"/>
      <c r="T72" s="56"/>
      <c r="U72" s="56"/>
      <c r="V72" s="56"/>
      <c r="W72" s="56"/>
      <c r="X72" s="56"/>
      <c r="Y72" s="56"/>
      <c r="Z72" s="68"/>
      <c r="AA72" s="66"/>
    </row>
    <row r="73" spans="2:27" x14ac:dyDescent="0.25">
      <c r="B73" s="271"/>
      <c r="C73" s="16"/>
      <c r="D73" s="227"/>
      <c r="E73" s="228"/>
      <c r="F73" s="228"/>
      <c r="G73" s="228"/>
      <c r="H73" s="228"/>
      <c r="I73" s="228"/>
      <c r="J73" s="228"/>
      <c r="K73" s="228"/>
      <c r="L73" s="228"/>
      <c r="M73" s="229"/>
      <c r="N73" s="56"/>
      <c r="O73" s="64"/>
      <c r="P73" s="56"/>
      <c r="Q73" s="56"/>
      <c r="R73" s="56"/>
      <c r="S73" s="56"/>
      <c r="T73" s="56"/>
      <c r="U73" s="56"/>
      <c r="V73" s="56"/>
      <c r="W73" s="56"/>
      <c r="X73" s="56"/>
      <c r="Y73" s="56"/>
      <c r="Z73" s="68"/>
      <c r="AA73" s="66"/>
    </row>
    <row r="74" spans="2:27" x14ac:dyDescent="0.25">
      <c r="B74" s="271"/>
      <c r="C74" s="16"/>
      <c r="D74" s="227"/>
      <c r="E74" s="228"/>
      <c r="F74" s="228"/>
      <c r="G74" s="228"/>
      <c r="H74" s="228"/>
      <c r="I74" s="228"/>
      <c r="J74" s="228"/>
      <c r="K74" s="228"/>
      <c r="L74" s="228"/>
      <c r="M74" s="229"/>
      <c r="N74" s="56"/>
      <c r="O74" s="64"/>
      <c r="P74" s="56"/>
      <c r="Q74" s="56"/>
      <c r="R74" s="56"/>
      <c r="S74" s="56"/>
      <c r="T74" s="56"/>
      <c r="U74" s="56"/>
      <c r="V74" s="56"/>
      <c r="W74" s="56"/>
      <c r="X74" s="56"/>
      <c r="Y74" s="56"/>
      <c r="Z74" s="68"/>
      <c r="AA74" s="66"/>
    </row>
    <row r="75" spans="2:27" x14ac:dyDescent="0.25">
      <c r="B75" s="272"/>
      <c r="C75" s="16"/>
      <c r="D75" s="230"/>
      <c r="E75" s="231"/>
      <c r="F75" s="231"/>
      <c r="G75" s="231"/>
      <c r="H75" s="231"/>
      <c r="I75" s="231"/>
      <c r="J75" s="231"/>
      <c r="K75" s="231"/>
      <c r="L75" s="231"/>
      <c r="M75" s="232"/>
      <c r="N75" s="56"/>
      <c r="O75" s="64"/>
      <c r="P75" s="56"/>
      <c r="Q75" s="56"/>
      <c r="R75" s="56"/>
      <c r="S75" s="56"/>
      <c r="T75" s="56"/>
      <c r="U75" s="56"/>
      <c r="V75" s="56"/>
      <c r="W75" s="56"/>
      <c r="X75" s="56"/>
      <c r="Y75" s="56"/>
      <c r="Z75" s="68"/>
      <c r="AA75" s="66"/>
    </row>
    <row r="76" spans="2:27" ht="22.9" customHeight="1" x14ac:dyDescent="0.25">
      <c r="B76" s="273" t="s">
        <v>401</v>
      </c>
      <c r="C76" s="274"/>
      <c r="D76" s="274"/>
      <c r="E76" s="274"/>
      <c r="F76" s="274"/>
      <c r="G76" s="274"/>
      <c r="H76" s="274"/>
      <c r="I76" s="274"/>
      <c r="J76" s="274"/>
      <c r="K76" s="274"/>
      <c r="L76" s="274"/>
      <c r="M76" s="275"/>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25">
      <c r="B78" s="273" t="s">
        <v>336</v>
      </c>
      <c r="C78" s="274"/>
      <c r="D78" s="274"/>
      <c r="E78" s="274"/>
      <c r="F78" s="274"/>
      <c r="G78" s="274"/>
      <c r="H78" s="274"/>
      <c r="I78" s="274"/>
      <c r="J78" s="274"/>
      <c r="K78" s="274"/>
      <c r="L78" s="274"/>
      <c r="M78" s="275"/>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7" t="s">
        <v>310</v>
      </c>
      <c r="C80" s="258"/>
      <c r="D80" s="258"/>
      <c r="E80" s="258"/>
      <c r="F80" s="258"/>
      <c r="G80" s="258"/>
      <c r="H80" s="258"/>
      <c r="I80" s="258"/>
      <c r="J80" s="258"/>
      <c r="K80" s="258"/>
      <c r="L80" s="258"/>
      <c r="M80" s="25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57" t="s">
        <v>354</v>
      </c>
      <c r="C82" s="258"/>
      <c r="D82" s="258"/>
      <c r="E82" s="258"/>
      <c r="F82" s="258"/>
      <c r="G82" s="258"/>
      <c r="H82" s="258"/>
      <c r="I82" s="258"/>
      <c r="J82" s="258"/>
      <c r="K82" s="258"/>
      <c r="L82" s="258"/>
      <c r="M82" s="259"/>
      <c r="O82" s="69" t="str">
        <f>IF('C. CDM Plan Summary'!$J5=0,"",IF((O80-O78)/'C. CDM Plan Summary'!$J5&gt;0.083,"True","False"))</f>
        <v/>
      </c>
      <c r="Q82" s="69" t="str">
        <f>IF('C. CDM Plan Summary'!$J5=0,"",IF((Q80-Q78)/'C. CDM Plan Summary'!$J5&gt;0.083,"True","False"))</f>
        <v/>
      </c>
      <c r="S82" s="69" t="str">
        <f>IF('C. CDM Plan Summary'!$J5=0,"",IF((S80-S78)/'C. CDM Plan Summary'!$J5&gt;0.083,"True","False"))</f>
        <v/>
      </c>
      <c r="U82" s="69" t="str">
        <f>IF('C. CDM Plan Summary'!$J5=0,"",IF((U80-U78)/'C. CDM Plan Summary'!$J5&gt;0.083,"True","False"))</f>
        <v/>
      </c>
      <c r="W82" s="69" t="str">
        <f>IF('C. CDM Plan Summary'!$J5=0,"",IF((W80-W78)/'C. CDM Plan Summary'!$J5&gt;0.083,"True","False"))</f>
        <v/>
      </c>
      <c r="Y82" s="69" t="str">
        <f>IF('C. CDM Plan Summary'!$J5=0,"",IF((Y80-Y78)/'C. CDM Plan Summary'!$J5&gt;0.083,"True","False"))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2" t="s">
        <v>427</v>
      </c>
      <c r="D106" s="123"/>
    </row>
    <row r="107" spans="2:7" x14ac:dyDescent="0.25">
      <c r="B107" s="122" t="s">
        <v>269</v>
      </c>
      <c r="D107" s="123"/>
    </row>
    <row r="108" spans="2:7" x14ac:dyDescent="0.25">
      <c r="B108" s="122" t="s">
        <v>263</v>
      </c>
      <c r="D108" s="123"/>
    </row>
    <row r="109" spans="2:7" x14ac:dyDescent="0.25">
      <c r="B109" s="122" t="s">
        <v>262</v>
      </c>
      <c r="D109" s="123"/>
    </row>
    <row r="110" spans="2:7" x14ac:dyDescent="0.25">
      <c r="B110" s="122" t="s">
        <v>424</v>
      </c>
      <c r="D110" s="123"/>
    </row>
    <row r="111" spans="2:7" x14ac:dyDescent="0.25">
      <c r="B111" s="122" t="s">
        <v>438</v>
      </c>
      <c r="D111" s="123"/>
    </row>
    <row r="112" spans="2:7" x14ac:dyDescent="0.25">
      <c r="B112" s="122" t="s">
        <v>271</v>
      </c>
      <c r="D112" s="123"/>
    </row>
    <row r="113" spans="2:4" x14ac:dyDescent="0.25">
      <c r="B113" s="122" t="s">
        <v>420</v>
      </c>
      <c r="D113" s="123"/>
    </row>
    <row r="114" spans="2:4" x14ac:dyDescent="0.25">
      <c r="B114" s="122" t="s">
        <v>423</v>
      </c>
      <c r="D114" s="123"/>
    </row>
    <row r="115" spans="2:4" x14ac:dyDescent="0.25">
      <c r="B115" s="122" t="s">
        <v>416</v>
      </c>
      <c r="D115" s="123"/>
    </row>
    <row r="116" spans="2:4" x14ac:dyDescent="0.25">
      <c r="B116" s="122" t="s">
        <v>437</v>
      </c>
      <c r="D116" s="123"/>
    </row>
    <row r="117" spans="2:4" x14ac:dyDescent="0.25">
      <c r="B117" s="122" t="s">
        <v>112</v>
      </c>
      <c r="D117" s="123"/>
    </row>
    <row r="118" spans="2:4" x14ac:dyDescent="0.25">
      <c r="B118" s="122" t="s">
        <v>439</v>
      </c>
      <c r="D118" s="123"/>
    </row>
    <row r="119" spans="2:4" x14ac:dyDescent="0.25">
      <c r="B119" s="122" t="s">
        <v>428</v>
      </c>
      <c r="D119" s="123"/>
    </row>
    <row r="120" spans="2:4" x14ac:dyDescent="0.25">
      <c r="B120" s="122" t="s">
        <v>422</v>
      </c>
      <c r="D120" s="123"/>
    </row>
    <row r="121" spans="2:4" x14ac:dyDescent="0.25">
      <c r="B121" s="122" t="s">
        <v>425</v>
      </c>
      <c r="D121" s="123"/>
    </row>
    <row r="122" spans="2:4" x14ac:dyDescent="0.25">
      <c r="B122" s="122" t="s">
        <v>421</v>
      </c>
      <c r="D122" s="123"/>
    </row>
    <row r="123" spans="2:4" x14ac:dyDescent="0.25">
      <c r="D123" s="6"/>
    </row>
    <row r="124" spans="2:4" x14ac:dyDescent="0.25">
      <c r="D124" s="6"/>
    </row>
    <row r="125" spans="2:4" x14ac:dyDescent="0.25">
      <c r="D125" s="6"/>
    </row>
    <row r="126" spans="2:4" x14ac:dyDescent="0.25">
      <c r="B126" s="80" t="s">
        <v>417</v>
      </c>
      <c r="D126" s="6"/>
    </row>
    <row r="127" spans="2:4" x14ac:dyDescent="0.25">
      <c r="B127" s="9" t="s">
        <v>415</v>
      </c>
      <c r="D127" s="124"/>
    </row>
    <row r="128" spans="2:4" x14ac:dyDescent="0.25">
      <c r="B128" s="9" t="s">
        <v>418</v>
      </c>
      <c r="D128" s="123"/>
    </row>
    <row r="129" spans="2:4" x14ac:dyDescent="0.25">
      <c r="B129" s="9" t="s">
        <v>450</v>
      </c>
      <c r="D129" s="123"/>
    </row>
    <row r="130" spans="2:4" x14ac:dyDescent="0.25">
      <c r="B130" s="9" t="s">
        <v>266</v>
      </c>
      <c r="D130" s="123"/>
    </row>
    <row r="131" spans="2:4" x14ac:dyDescent="0.25">
      <c r="B131" s="9" t="s">
        <v>295</v>
      </c>
      <c r="D131" s="123"/>
    </row>
    <row r="132" spans="2:4" x14ac:dyDescent="0.25">
      <c r="B132" s="9" t="s">
        <v>428</v>
      </c>
      <c r="D132" s="123"/>
    </row>
    <row r="133" spans="2:4" x14ac:dyDescent="0.25">
      <c r="B133" s="9" t="s">
        <v>419</v>
      </c>
      <c r="D133" s="123"/>
    </row>
    <row r="134" spans="2:4" x14ac:dyDescent="0.25">
      <c r="B134" s="9" t="s">
        <v>448</v>
      </c>
      <c r="D134" s="7"/>
    </row>
    <row r="135" spans="2:4" x14ac:dyDescent="0.25">
      <c r="B135" s="9" t="s">
        <v>449</v>
      </c>
      <c r="D135" s="123"/>
    </row>
    <row r="136" spans="2:4" x14ac:dyDescent="0.25">
      <c r="B136" s="9" t="s">
        <v>429</v>
      </c>
      <c r="D136" s="123"/>
    </row>
    <row r="137" spans="2:4" x14ac:dyDescent="0.25">
      <c r="B137" s="9" t="s">
        <v>264</v>
      </c>
      <c r="D137" s="123"/>
    </row>
    <row r="138" spans="2:4" x14ac:dyDescent="0.25">
      <c r="B138" s="3" t="s">
        <v>522</v>
      </c>
      <c r="D138" s="123"/>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59" priority="11" operator="containsText" text="TRUE">
      <formula>NOT(ISERROR(SEARCH("TRUE",O82)))</formula>
    </cfRule>
    <cfRule type="containsText" dxfId="58" priority="12" operator="containsText" text="FALSE">
      <formula>NOT(ISERROR(SEARCH("FALSE",O82)))</formula>
    </cfRule>
  </conditionalFormatting>
  <conditionalFormatting sqref="Q82">
    <cfRule type="containsText" dxfId="57" priority="9" operator="containsText" text="TRUE">
      <formula>NOT(ISERROR(SEARCH("TRUE",Q82)))</formula>
    </cfRule>
    <cfRule type="containsText" dxfId="56" priority="10" operator="containsText" text="FALSE">
      <formula>NOT(ISERROR(SEARCH("FALSE",Q82)))</formula>
    </cfRule>
  </conditionalFormatting>
  <conditionalFormatting sqref="S82">
    <cfRule type="containsText" dxfId="55" priority="7" operator="containsText" text="TRUE">
      <formula>NOT(ISERROR(SEARCH("TRUE",S82)))</formula>
    </cfRule>
    <cfRule type="containsText" dxfId="54" priority="8" operator="containsText" text="FALSE">
      <formula>NOT(ISERROR(SEARCH("FALSE",S82)))</formula>
    </cfRule>
  </conditionalFormatting>
  <conditionalFormatting sqref="U82">
    <cfRule type="containsText" dxfId="53" priority="5" operator="containsText" text="TRUE">
      <formula>NOT(ISERROR(SEARCH("TRUE",U82)))</formula>
    </cfRule>
    <cfRule type="containsText" dxfId="52" priority="6" operator="containsText" text="FALSE">
      <formula>NOT(ISERROR(SEARCH("FALSE",U82)))</formula>
    </cfRule>
  </conditionalFormatting>
  <conditionalFormatting sqref="W82">
    <cfRule type="containsText" dxfId="51" priority="3" operator="containsText" text="TRUE">
      <formula>NOT(ISERROR(SEARCH("TRUE",W82)))</formula>
    </cfRule>
    <cfRule type="containsText" dxfId="50" priority="4" operator="containsText" text="FALSE">
      <formula>NOT(ISERROR(SEARCH("FALSE",W82)))</formula>
    </cfRule>
  </conditionalFormatting>
  <conditionalFormatting sqref="Y82">
    <cfRule type="containsText" dxfId="49" priority="1" operator="containsText" text="TRUE">
      <formula>NOT(ISERROR(SEARCH("TRUE",Y82)))</formula>
    </cfRule>
    <cfRule type="containsText" dxfId="48"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lpstr>'D. CDM Plan Milestone LDC 1'!targets_budgets_rules_reference_standards_program_rules</vt:lpstr>
    </vt:vector>
  </TitlesOfParts>
  <Company>PricewaterhouseCoopers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Alexis Smith</cp:lastModifiedBy>
  <cp:lastPrinted>2016-05-25T14:58:55Z</cp:lastPrinted>
  <dcterms:created xsi:type="dcterms:W3CDTF">2014-07-07T16:14:19Z</dcterms:created>
  <dcterms:modified xsi:type="dcterms:W3CDTF">2016-06-10T15:12:18Z</dcterms:modified>
</cp:coreProperties>
</file>