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195" windowWidth="16605" windowHeight="6105" tabRatio="823" firstSheet="12" activeTab="18"/>
  </bookViews>
  <sheets>
    <sheet name="A. General Information" sheetId="88" r:id="rId1"/>
    <sheet name="B. LDC Authorization" sheetId="60" r:id="rId2"/>
    <sheet name="C. CDM Plan Summary" sheetId="2" r:id="rId3"/>
    <sheet name="D. CDM Plan Milestone LDC 1" sheetId="61" r:id="rId4"/>
    <sheet name="D. CDM Plan Milestone LDC 2" sheetId="99" r:id="rId5"/>
    <sheet name="D. CDM Plan Milestone LDC 3" sheetId="100" r:id="rId6"/>
    <sheet name="D. CDM Plan Milestone LDC 4" sheetId="101" r:id="rId7"/>
    <sheet name="D. CDM Plan Milestone LDC 5" sheetId="102" r:id="rId8"/>
    <sheet name="D. CDM Plan Milestone LDC 6" sheetId="103" r:id="rId9"/>
    <sheet name="D.CDM Plan Milestone LDC 7" sheetId="108" r:id="rId10"/>
    <sheet name="D. CDM Plan Milestone LDC 8" sheetId="105" r:id="rId11"/>
    <sheet name="D. CDM Plan Milestone LDC 9" sheetId="106" r:id="rId12"/>
    <sheet name="D. CDM Plan Milestone LDC 10" sheetId="107" r:id="rId13"/>
    <sheet name="E.  Proposed Program&amp;Pilots" sheetId="5" r:id="rId14"/>
    <sheet name="F. Detailed Information" sheetId="6" r:id="rId15"/>
    <sheet name="G. Additional Documentation" sheetId="81" r:id="rId16"/>
    <sheet name="Dropdown Lists" sheetId="4" state="hidden" r:id="rId17"/>
    <sheet name="Sheet1" sheetId="80" state="hidden" r:id="rId18"/>
    <sheet name="Summary of Version Changes" sheetId="95" r:id="rId19"/>
  </sheets>
  <definedNames>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41780.6770717593</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_xlnm.Print_Area" localSheetId="0">'A. General Information'!$A$2:$L$48</definedName>
    <definedName name="_xlnm.Print_Area" localSheetId="1">'B. LDC Authorization'!$A$1:$C$14</definedName>
    <definedName name="_xlnm.Print_Area" localSheetId="2">'C. CDM Plan Summary'!$A$1:$O$21</definedName>
    <definedName name="_xlnm.Print_Area" localSheetId="3">'D. CDM Plan Milestone LDC 1'!$A$1:$AA$82</definedName>
    <definedName name="_xlnm.Print_Area" localSheetId="12">'D. CDM Plan Milestone LDC 10'!$A$1:$AA$83</definedName>
    <definedName name="_xlnm.Print_Area" localSheetId="4">'D. CDM Plan Milestone LDC 2'!$A$1:$AA$83</definedName>
    <definedName name="_xlnm.Print_Area" localSheetId="5">'D. CDM Plan Milestone LDC 3'!$A$1:$AA$83</definedName>
    <definedName name="_xlnm.Print_Area" localSheetId="6">'D. CDM Plan Milestone LDC 4'!$A$1:$AA$83</definedName>
    <definedName name="_xlnm.Print_Area" localSheetId="7">'D. CDM Plan Milestone LDC 5'!$A$1:$AA$83</definedName>
    <definedName name="_xlnm.Print_Area" localSheetId="8">'D. CDM Plan Milestone LDC 6'!$A$1:$AA$83</definedName>
    <definedName name="_xlnm.Print_Area" localSheetId="10">'D. CDM Plan Milestone LDC 8'!$A$1:$AA$83</definedName>
    <definedName name="_xlnm.Print_Area" localSheetId="11">'D. CDM Plan Milestone LDC 9'!$A$1:$AA$83</definedName>
    <definedName name="_xlnm.Print_Area" localSheetId="9">'D.CDM Plan Milestone LDC 7'!$A$1:$AA$83</definedName>
    <definedName name="_xlnm.Print_Area" localSheetId="13">'E.  Proposed Program&amp;Pilots'!$A$1:$AD$49</definedName>
    <definedName name="_xlnm.Print_Area" localSheetId="14">'F. Detailed Information'!$A$1:$C$6</definedName>
    <definedName name="_xlnm.Print_Area" localSheetId="15">'G. Additional Documentation'!$A$1:$C$10</definedName>
    <definedName name="_xlnm.Print_Area" localSheetId="18">'Summary of Version Changes'!$A$1:$E$41</definedName>
    <definedName name="_xlnm.Print_Titles" localSheetId="13">'E.  Proposed Program&amp;Pilots'!$1:$4</definedName>
    <definedName name="targets_budgets_rules_reference_standards_program_rules" localSheetId="3">'D. CDM Plan Milestone LDC 1'!$B$139:$B$357</definedName>
  </definedNames>
  <calcPr calcId="145621"/>
</workbook>
</file>

<file path=xl/calcChain.xml><?xml version="1.0" encoding="utf-8"?>
<calcChain xmlns="http://schemas.openxmlformats.org/spreadsheetml/2006/main">
  <c r="Z24" i="61" l="1"/>
  <c r="C9" i="108" l="1"/>
  <c r="Z78" i="108"/>
  <c r="AA76" i="108"/>
  <c r="Z76" i="108"/>
  <c r="O76" i="108"/>
  <c r="N76" i="108"/>
  <c r="AA58" i="108"/>
  <c r="Y58" i="108"/>
  <c r="X58" i="108"/>
  <c r="W58" i="108"/>
  <c r="V58" i="108"/>
  <c r="U58" i="108"/>
  <c r="T58" i="108"/>
  <c r="S58" i="108"/>
  <c r="R58" i="108"/>
  <c r="Q58" i="108"/>
  <c r="P58" i="108"/>
  <c r="O58" i="108"/>
  <c r="N58" i="108"/>
  <c r="Z57" i="108"/>
  <c r="Z56" i="108"/>
  <c r="Z55" i="108"/>
  <c r="Z54" i="108"/>
  <c r="Z53" i="108"/>
  <c r="Z52" i="108"/>
  <c r="Z51" i="108"/>
  <c r="Z50" i="108"/>
  <c r="Z49" i="108"/>
  <c r="AA47" i="108"/>
  <c r="Y47" i="108"/>
  <c r="Y80" i="108" s="1"/>
  <c r="Y82" i="108" s="1"/>
  <c r="X47" i="108"/>
  <c r="W47" i="108"/>
  <c r="V47" i="108"/>
  <c r="U47" i="108"/>
  <c r="U80" i="108" s="1"/>
  <c r="U82" i="108" s="1"/>
  <c r="T47" i="108"/>
  <c r="S47" i="108"/>
  <c r="R47" i="108"/>
  <c r="Q47" i="108"/>
  <c r="Q80" i="108" s="1"/>
  <c r="Q82" i="108" s="1"/>
  <c r="P47" i="108"/>
  <c r="O47" i="108"/>
  <c r="N47" i="108"/>
  <c r="Z46" i="108"/>
  <c r="Z45" i="108"/>
  <c r="Z44" i="108"/>
  <c r="Z43" i="108"/>
  <c r="Z42" i="108"/>
  <c r="Z41" i="108"/>
  <c r="Z40" i="108"/>
  <c r="Z39" i="108"/>
  <c r="Z38" i="108"/>
  <c r="Z37" i="108"/>
  <c r="Z36" i="108"/>
  <c r="Z35" i="108"/>
  <c r="Z34" i="108"/>
  <c r="Z33" i="108"/>
  <c r="Z32" i="108"/>
  <c r="Z31" i="108"/>
  <c r="Z30" i="108"/>
  <c r="Z29" i="108"/>
  <c r="Z28" i="108"/>
  <c r="Z27" i="108"/>
  <c r="Z26" i="108"/>
  <c r="Z25" i="108"/>
  <c r="Z24" i="108"/>
  <c r="Z23" i="108"/>
  <c r="Z22" i="108"/>
  <c r="Z21" i="108"/>
  <c r="Z20" i="108"/>
  <c r="Z19" i="108"/>
  <c r="Z18" i="108"/>
  <c r="Z17" i="108"/>
  <c r="Z16" i="108"/>
  <c r="P80" i="108" l="1"/>
  <c r="T80" i="108"/>
  <c r="X80" i="108"/>
  <c r="O80" i="108"/>
  <c r="O82" i="108" s="1"/>
  <c r="Z47" i="108"/>
  <c r="W80" i="108"/>
  <c r="W82" i="108" s="1"/>
  <c r="S80" i="108"/>
  <c r="S82" i="108" s="1"/>
  <c r="Z58" i="108"/>
  <c r="Z80" i="108" s="1"/>
  <c r="K8" i="2" s="1"/>
  <c r="N80" i="108"/>
  <c r="R80" i="108"/>
  <c r="V80" i="108"/>
  <c r="AA80" i="108"/>
  <c r="K6" i="2" s="1"/>
  <c r="C9" i="107"/>
  <c r="Z78" i="107"/>
  <c r="AA76" i="107"/>
  <c r="Z76" i="107"/>
  <c r="O76" i="107"/>
  <c r="N76" i="107"/>
  <c r="AA58" i="107"/>
  <c r="Y58" i="107"/>
  <c r="X58" i="107"/>
  <c r="X80" i="107" s="1"/>
  <c r="W58" i="107"/>
  <c r="V58" i="107"/>
  <c r="U58" i="107"/>
  <c r="T58" i="107"/>
  <c r="T80" i="107" s="1"/>
  <c r="S58" i="107"/>
  <c r="R58" i="107"/>
  <c r="Q58" i="107"/>
  <c r="P58" i="107"/>
  <c r="P80" i="107" s="1"/>
  <c r="O58" i="107"/>
  <c r="N58" i="107"/>
  <c r="Z57" i="107"/>
  <c r="Z56" i="107"/>
  <c r="Z55" i="107"/>
  <c r="Z54" i="107"/>
  <c r="Z53" i="107"/>
  <c r="Z52" i="107"/>
  <c r="Z51" i="107"/>
  <c r="Z50" i="107"/>
  <c r="Z49" i="107"/>
  <c r="AA47" i="107"/>
  <c r="Y47" i="107"/>
  <c r="X47" i="107"/>
  <c r="W47" i="107"/>
  <c r="W80" i="107" s="1"/>
  <c r="W82" i="107" s="1"/>
  <c r="V47" i="107"/>
  <c r="U47" i="107"/>
  <c r="T47" i="107"/>
  <c r="S47" i="107"/>
  <c r="S80" i="107" s="1"/>
  <c r="S82" i="107" s="1"/>
  <c r="R47" i="107"/>
  <c r="Q47" i="107"/>
  <c r="P47" i="107"/>
  <c r="O47" i="107"/>
  <c r="N47" i="107"/>
  <c r="Z46" i="107"/>
  <c r="Z45" i="107"/>
  <c r="Z44" i="107"/>
  <c r="Z43" i="107"/>
  <c r="Z42" i="107"/>
  <c r="Z41" i="107"/>
  <c r="Z40" i="107"/>
  <c r="Z39" i="107"/>
  <c r="Z38" i="107"/>
  <c r="Z37" i="107"/>
  <c r="Z36" i="107"/>
  <c r="Z35" i="107"/>
  <c r="Z34" i="107"/>
  <c r="Z33" i="107"/>
  <c r="Z32" i="107"/>
  <c r="Z31" i="107"/>
  <c r="Z30" i="107"/>
  <c r="Z29" i="107"/>
  <c r="Z28" i="107"/>
  <c r="Z27" i="107"/>
  <c r="Z26" i="107"/>
  <c r="Z25" i="107"/>
  <c r="Z24" i="107"/>
  <c r="Z23" i="107"/>
  <c r="Z22" i="107"/>
  <c r="Z21" i="107"/>
  <c r="Z20" i="107"/>
  <c r="Z19" i="107"/>
  <c r="Z18" i="107"/>
  <c r="Z17" i="107"/>
  <c r="Z16" i="107"/>
  <c r="C9" i="106"/>
  <c r="Z78" i="106"/>
  <c r="AA76" i="106"/>
  <c r="Z76" i="106"/>
  <c r="O76" i="106"/>
  <c r="N76" i="106"/>
  <c r="AA58" i="106"/>
  <c r="Y58" i="106"/>
  <c r="X58" i="106"/>
  <c r="W58" i="106"/>
  <c r="V58" i="106"/>
  <c r="U58" i="106"/>
  <c r="T58" i="106"/>
  <c r="S58" i="106"/>
  <c r="R58" i="106"/>
  <c r="Q58" i="106"/>
  <c r="P58" i="106"/>
  <c r="O58" i="106"/>
  <c r="N58" i="106"/>
  <c r="Z57" i="106"/>
  <c r="Z56" i="106"/>
  <c r="Z55" i="106"/>
  <c r="Z54" i="106"/>
  <c r="Z53" i="106"/>
  <c r="Z52" i="106"/>
  <c r="Z51" i="106"/>
  <c r="Z50" i="106"/>
  <c r="Z49" i="106"/>
  <c r="AA47" i="106"/>
  <c r="Y47" i="106"/>
  <c r="X47" i="106"/>
  <c r="W47" i="106"/>
  <c r="W80" i="106" s="1"/>
  <c r="W82" i="106" s="1"/>
  <c r="V47" i="106"/>
  <c r="V80" i="106" s="1"/>
  <c r="U47" i="106"/>
  <c r="T47" i="106"/>
  <c r="S47" i="106"/>
  <c r="S80" i="106" s="1"/>
  <c r="S82" i="106" s="1"/>
  <c r="R47" i="106"/>
  <c r="R80" i="106" s="1"/>
  <c r="Q47" i="106"/>
  <c r="P47" i="106"/>
  <c r="O47" i="106"/>
  <c r="N47" i="106"/>
  <c r="N80" i="106" s="1"/>
  <c r="Z46" i="106"/>
  <c r="Z45" i="106"/>
  <c r="Z44" i="106"/>
  <c r="Z43" i="106"/>
  <c r="Z42" i="106"/>
  <c r="Z41" i="106"/>
  <c r="Z40" i="106"/>
  <c r="Z39" i="106"/>
  <c r="Z38" i="106"/>
  <c r="Z37" i="106"/>
  <c r="Z36" i="106"/>
  <c r="Z35" i="106"/>
  <c r="Z34" i="106"/>
  <c r="Z33" i="106"/>
  <c r="Z32" i="106"/>
  <c r="Z31" i="106"/>
  <c r="Z30" i="106"/>
  <c r="Z29" i="106"/>
  <c r="Z28" i="106"/>
  <c r="Z27" i="106"/>
  <c r="Z26" i="106"/>
  <c r="Z25" i="106"/>
  <c r="Z24" i="106"/>
  <c r="Z23" i="106"/>
  <c r="Z22" i="106"/>
  <c r="Z21" i="106"/>
  <c r="Z20" i="106"/>
  <c r="Z19" i="106"/>
  <c r="Z18" i="106"/>
  <c r="Z17" i="106"/>
  <c r="Z16" i="106"/>
  <c r="C9" i="105"/>
  <c r="Z78" i="105"/>
  <c r="AA76" i="105"/>
  <c r="Z76" i="105"/>
  <c r="O76" i="105"/>
  <c r="N76" i="105"/>
  <c r="AA58" i="105"/>
  <c r="Y58" i="105"/>
  <c r="X58" i="105"/>
  <c r="X80" i="105" s="1"/>
  <c r="W58" i="105"/>
  <c r="V58" i="105"/>
  <c r="U58" i="105"/>
  <c r="T58" i="105"/>
  <c r="T80" i="105" s="1"/>
  <c r="S58" i="105"/>
  <c r="R58" i="105"/>
  <c r="Q58" i="105"/>
  <c r="P58" i="105"/>
  <c r="P80" i="105" s="1"/>
  <c r="O58" i="105"/>
  <c r="N58" i="105"/>
  <c r="Z57" i="105"/>
  <c r="Z56" i="105"/>
  <c r="Z55" i="105"/>
  <c r="Z54" i="105"/>
  <c r="Z53" i="105"/>
  <c r="Z52" i="105"/>
  <c r="Z51" i="105"/>
  <c r="Z50" i="105"/>
  <c r="Z49" i="105"/>
  <c r="AA47" i="105"/>
  <c r="Y47" i="105"/>
  <c r="X47" i="105"/>
  <c r="W47" i="105"/>
  <c r="W80" i="105" s="1"/>
  <c r="W82" i="105" s="1"/>
  <c r="V47" i="105"/>
  <c r="U47" i="105"/>
  <c r="T47" i="105"/>
  <c r="S47" i="105"/>
  <c r="S80" i="105" s="1"/>
  <c r="S82" i="105" s="1"/>
  <c r="R47" i="105"/>
  <c r="Q47" i="105"/>
  <c r="P47" i="105"/>
  <c r="O47" i="105"/>
  <c r="N47" i="105"/>
  <c r="Z46" i="105"/>
  <c r="Z45" i="105"/>
  <c r="Z44" i="105"/>
  <c r="Z43" i="105"/>
  <c r="Z42" i="105"/>
  <c r="Z41" i="105"/>
  <c r="Z40" i="105"/>
  <c r="Z39" i="105"/>
  <c r="Z38" i="105"/>
  <c r="Z37" i="105"/>
  <c r="Z36" i="105"/>
  <c r="Z35" i="105"/>
  <c r="Z34" i="105"/>
  <c r="Z33" i="105"/>
  <c r="Z32" i="105"/>
  <c r="Z31" i="105"/>
  <c r="Z30" i="105"/>
  <c r="Z29" i="105"/>
  <c r="Z28" i="105"/>
  <c r="Z27" i="105"/>
  <c r="Z26" i="105"/>
  <c r="Z25" i="105"/>
  <c r="Z24" i="105"/>
  <c r="Z23" i="105"/>
  <c r="Z22" i="105"/>
  <c r="Z21" i="105"/>
  <c r="Z20" i="105"/>
  <c r="Z19" i="105"/>
  <c r="Z18" i="105"/>
  <c r="Z17" i="105"/>
  <c r="Z16" i="105"/>
  <c r="C9" i="103"/>
  <c r="Z78" i="103"/>
  <c r="AA76" i="103"/>
  <c r="Z76" i="103"/>
  <c r="O76" i="103"/>
  <c r="N76" i="103"/>
  <c r="AA58" i="103"/>
  <c r="Y58" i="103"/>
  <c r="X58" i="103"/>
  <c r="X80" i="103" s="1"/>
  <c r="W58" i="103"/>
  <c r="V58" i="103"/>
  <c r="U58" i="103"/>
  <c r="T58" i="103"/>
  <c r="T80" i="103" s="1"/>
  <c r="S58" i="103"/>
  <c r="R58" i="103"/>
  <c r="Q58" i="103"/>
  <c r="P58" i="103"/>
  <c r="P80" i="103" s="1"/>
  <c r="O58" i="103"/>
  <c r="N58" i="103"/>
  <c r="Z57" i="103"/>
  <c r="Z56" i="103"/>
  <c r="Z55" i="103"/>
  <c r="Z54" i="103"/>
  <c r="Z53" i="103"/>
  <c r="Z52" i="103"/>
  <c r="Z51" i="103"/>
  <c r="Z50" i="103"/>
  <c r="Z49" i="103"/>
  <c r="AA47" i="103"/>
  <c r="Y47" i="103"/>
  <c r="X47" i="103"/>
  <c r="W47" i="103"/>
  <c r="W80" i="103" s="1"/>
  <c r="W82" i="103" s="1"/>
  <c r="V47" i="103"/>
  <c r="U47" i="103"/>
  <c r="T47" i="103"/>
  <c r="S47" i="103"/>
  <c r="S80" i="103" s="1"/>
  <c r="S82" i="103" s="1"/>
  <c r="R47" i="103"/>
  <c r="Q47" i="103"/>
  <c r="P47" i="103"/>
  <c r="O47" i="103"/>
  <c r="N47" i="103"/>
  <c r="Z46" i="103"/>
  <c r="Z45" i="103"/>
  <c r="Z44" i="103"/>
  <c r="Z43" i="103"/>
  <c r="Z42" i="103"/>
  <c r="Z41" i="103"/>
  <c r="Z40" i="103"/>
  <c r="Z39" i="103"/>
  <c r="Z38" i="103"/>
  <c r="Z37" i="103"/>
  <c r="Z36" i="103"/>
  <c r="Z35" i="103"/>
  <c r="Z34" i="103"/>
  <c r="Z33" i="103"/>
  <c r="Z32" i="103"/>
  <c r="Z31" i="103"/>
  <c r="Z30" i="103"/>
  <c r="Z29" i="103"/>
  <c r="Z28" i="103"/>
  <c r="Z27" i="103"/>
  <c r="Z26" i="103"/>
  <c r="Z25" i="103"/>
  <c r="Z24" i="103"/>
  <c r="Z23" i="103"/>
  <c r="Z22" i="103"/>
  <c r="Z21" i="103"/>
  <c r="Z20" i="103"/>
  <c r="Z19" i="103"/>
  <c r="Z18" i="103"/>
  <c r="Z17" i="103"/>
  <c r="Z16" i="103"/>
  <c r="C9" i="102"/>
  <c r="Z78" i="102"/>
  <c r="AA76" i="102"/>
  <c r="Z76" i="102"/>
  <c r="O76" i="102"/>
  <c r="N76" i="102"/>
  <c r="AA58" i="102"/>
  <c r="Y58" i="102"/>
  <c r="X58" i="102"/>
  <c r="W58" i="102"/>
  <c r="V58" i="102"/>
  <c r="U58" i="102"/>
  <c r="T58" i="102"/>
  <c r="S58" i="102"/>
  <c r="R58" i="102"/>
  <c r="Q58" i="102"/>
  <c r="P58" i="102"/>
  <c r="O58" i="102"/>
  <c r="N58" i="102"/>
  <c r="Z57" i="102"/>
  <c r="Z56" i="102"/>
  <c r="Z55" i="102"/>
  <c r="Z54" i="102"/>
  <c r="Z53" i="102"/>
  <c r="Z52" i="102"/>
  <c r="Z51" i="102"/>
  <c r="Z50" i="102"/>
  <c r="Z49" i="102"/>
  <c r="AA47" i="102"/>
  <c r="Y47" i="102"/>
  <c r="X47" i="102"/>
  <c r="W47" i="102"/>
  <c r="W80" i="102" s="1"/>
  <c r="W82" i="102" s="1"/>
  <c r="V47" i="102"/>
  <c r="U47" i="102"/>
  <c r="T47" i="102"/>
  <c r="S47" i="102"/>
  <c r="S80" i="102" s="1"/>
  <c r="S82" i="102" s="1"/>
  <c r="R47" i="102"/>
  <c r="Q47" i="102"/>
  <c r="P47" i="102"/>
  <c r="O47" i="102"/>
  <c r="N47" i="102"/>
  <c r="N80" i="102" s="1"/>
  <c r="Z46" i="102"/>
  <c r="Z45" i="102"/>
  <c r="Z44" i="102"/>
  <c r="Z43" i="102"/>
  <c r="Z42" i="102"/>
  <c r="Z41" i="102"/>
  <c r="Z40" i="102"/>
  <c r="Z39" i="102"/>
  <c r="Z38" i="102"/>
  <c r="Z37" i="102"/>
  <c r="Z36" i="102"/>
  <c r="Z35" i="102"/>
  <c r="Z34" i="102"/>
  <c r="Z33" i="102"/>
  <c r="Z32" i="102"/>
  <c r="Z31" i="102"/>
  <c r="Z30" i="102"/>
  <c r="Z29" i="102"/>
  <c r="Z28" i="102"/>
  <c r="Z27" i="102"/>
  <c r="Z26" i="102"/>
  <c r="Z25" i="102"/>
  <c r="Z24" i="102"/>
  <c r="Z23" i="102"/>
  <c r="Z22" i="102"/>
  <c r="Z21" i="102"/>
  <c r="Z20" i="102"/>
  <c r="Z19" i="102"/>
  <c r="Z18" i="102"/>
  <c r="Z17" i="102"/>
  <c r="Z16" i="102"/>
  <c r="C9" i="101"/>
  <c r="Z78" i="101"/>
  <c r="AA76" i="101"/>
  <c r="Z76" i="101"/>
  <c r="O76" i="101"/>
  <c r="N76" i="101"/>
  <c r="AA58" i="101"/>
  <c r="Y58" i="101"/>
  <c r="X58" i="101"/>
  <c r="W58" i="101"/>
  <c r="V58" i="101"/>
  <c r="U58" i="101"/>
  <c r="T58" i="101"/>
  <c r="S58" i="101"/>
  <c r="R58" i="101"/>
  <c r="Q58" i="101"/>
  <c r="P58" i="101"/>
  <c r="O58" i="101"/>
  <c r="N58" i="101"/>
  <c r="Z57" i="101"/>
  <c r="Z56" i="101"/>
  <c r="Z55" i="101"/>
  <c r="Z54" i="101"/>
  <c r="Z53" i="101"/>
  <c r="Z52" i="101"/>
  <c r="Z51" i="101"/>
  <c r="Z50" i="101"/>
  <c r="Z49" i="101"/>
  <c r="AA47" i="101"/>
  <c r="Y47" i="101"/>
  <c r="X47" i="101"/>
  <c r="W47" i="101"/>
  <c r="W80" i="101" s="1"/>
  <c r="W82" i="101" s="1"/>
  <c r="V47" i="101"/>
  <c r="V80" i="101" s="1"/>
  <c r="U47" i="101"/>
  <c r="T47" i="101"/>
  <c r="S47" i="101"/>
  <c r="S80" i="101" s="1"/>
  <c r="S82" i="101" s="1"/>
  <c r="R47" i="101"/>
  <c r="R80" i="101" s="1"/>
  <c r="Q47" i="101"/>
  <c r="P47" i="101"/>
  <c r="O47" i="101"/>
  <c r="N47" i="101"/>
  <c r="N80" i="101" s="1"/>
  <c r="Z46" i="101"/>
  <c r="Z45" i="101"/>
  <c r="Z44" i="101"/>
  <c r="Z43" i="101"/>
  <c r="Z42" i="101"/>
  <c r="Z41" i="101"/>
  <c r="Z40" i="101"/>
  <c r="Z39" i="101"/>
  <c r="Z38" i="101"/>
  <c r="Z37" i="101"/>
  <c r="Z36" i="101"/>
  <c r="Z35" i="101"/>
  <c r="Z34" i="101"/>
  <c r="Z33" i="101"/>
  <c r="Z32" i="101"/>
  <c r="Z31" i="101"/>
  <c r="Z30" i="101"/>
  <c r="Z29" i="101"/>
  <c r="Z28" i="101"/>
  <c r="Z27" i="101"/>
  <c r="Z26" i="101"/>
  <c r="Z25" i="101"/>
  <c r="Z24" i="101"/>
  <c r="Z23" i="101"/>
  <c r="Z22" i="101"/>
  <c r="Z21" i="101"/>
  <c r="Z20" i="101"/>
  <c r="Z19" i="101"/>
  <c r="Z18" i="101"/>
  <c r="Z17" i="101"/>
  <c r="Z16" i="101"/>
  <c r="C9" i="100"/>
  <c r="Z78" i="100"/>
  <c r="AA76" i="100"/>
  <c r="Z76" i="100"/>
  <c r="O76" i="100"/>
  <c r="N76" i="100"/>
  <c r="AA58" i="100"/>
  <c r="Y58" i="100"/>
  <c r="X58" i="100"/>
  <c r="X80" i="100" s="1"/>
  <c r="W58" i="100"/>
  <c r="V58" i="100"/>
  <c r="U58" i="100"/>
  <c r="T58" i="100"/>
  <c r="T80" i="100" s="1"/>
  <c r="S58" i="100"/>
  <c r="R58" i="100"/>
  <c r="Q58" i="100"/>
  <c r="P58" i="100"/>
  <c r="P80" i="100" s="1"/>
  <c r="O58" i="100"/>
  <c r="N58" i="100"/>
  <c r="Z57" i="100"/>
  <c r="Z56" i="100"/>
  <c r="Z55" i="100"/>
  <c r="Z54" i="100"/>
  <c r="Z53" i="100"/>
  <c r="Z52" i="100"/>
  <c r="Z51" i="100"/>
  <c r="Z50" i="100"/>
  <c r="Z49" i="100"/>
  <c r="AA47" i="100"/>
  <c r="Y47" i="100"/>
  <c r="X47" i="100"/>
  <c r="W47" i="100"/>
  <c r="W80" i="100" s="1"/>
  <c r="W82" i="100" s="1"/>
  <c r="V47" i="100"/>
  <c r="U47" i="100"/>
  <c r="T47" i="100"/>
  <c r="S47" i="100"/>
  <c r="S80" i="100" s="1"/>
  <c r="S82" i="100" s="1"/>
  <c r="R47" i="100"/>
  <c r="Q47" i="100"/>
  <c r="P47" i="100"/>
  <c r="O47" i="100"/>
  <c r="N47" i="100"/>
  <c r="Z46" i="100"/>
  <c r="Z45" i="100"/>
  <c r="Z44" i="100"/>
  <c r="Z43" i="100"/>
  <c r="Z42" i="100"/>
  <c r="Z41" i="100"/>
  <c r="Z40" i="100"/>
  <c r="Z39" i="100"/>
  <c r="Z38" i="100"/>
  <c r="Z37" i="100"/>
  <c r="Z36" i="100"/>
  <c r="Z35" i="100"/>
  <c r="Z34" i="100"/>
  <c r="Z33" i="100"/>
  <c r="Z32" i="100"/>
  <c r="Z31" i="100"/>
  <c r="Z30" i="100"/>
  <c r="Z29" i="100"/>
  <c r="Z28" i="100"/>
  <c r="Z27" i="100"/>
  <c r="Z26" i="100"/>
  <c r="Z25" i="100"/>
  <c r="Z24" i="100"/>
  <c r="Z23" i="100"/>
  <c r="Z22" i="100"/>
  <c r="Z21" i="100"/>
  <c r="Z20" i="100"/>
  <c r="Z19" i="100"/>
  <c r="Z18" i="100"/>
  <c r="Z17" i="100"/>
  <c r="Z16" i="100"/>
  <c r="C9" i="99"/>
  <c r="Z78" i="99"/>
  <c r="AA76" i="99"/>
  <c r="Z76" i="99"/>
  <c r="O76" i="99"/>
  <c r="N76" i="99"/>
  <c r="AA58" i="99"/>
  <c r="Y58" i="99"/>
  <c r="X58" i="99"/>
  <c r="X80" i="99" s="1"/>
  <c r="W58" i="99"/>
  <c r="V58" i="99"/>
  <c r="U58" i="99"/>
  <c r="T58" i="99"/>
  <c r="T80" i="99" s="1"/>
  <c r="S58" i="99"/>
  <c r="R58" i="99"/>
  <c r="Q58" i="99"/>
  <c r="P58" i="99"/>
  <c r="P80" i="99" s="1"/>
  <c r="O58" i="99"/>
  <c r="N58" i="99"/>
  <c r="Z57" i="99"/>
  <c r="Z56" i="99"/>
  <c r="Z55" i="99"/>
  <c r="Z54" i="99"/>
  <c r="Z53" i="99"/>
  <c r="Z52" i="99"/>
  <c r="Z51" i="99"/>
  <c r="Z50" i="99"/>
  <c r="Z49" i="99"/>
  <c r="AA47" i="99"/>
  <c r="Y47" i="99"/>
  <c r="X47" i="99"/>
  <c r="W47" i="99"/>
  <c r="W80" i="99" s="1"/>
  <c r="W82" i="99" s="1"/>
  <c r="V47" i="99"/>
  <c r="U47" i="99"/>
  <c r="T47" i="99"/>
  <c r="S47" i="99"/>
  <c r="S80" i="99" s="1"/>
  <c r="S82" i="99" s="1"/>
  <c r="R47" i="99"/>
  <c r="Q47" i="99"/>
  <c r="P47" i="99"/>
  <c r="O47" i="99"/>
  <c r="N47" i="99"/>
  <c r="Z46" i="99"/>
  <c r="Z45" i="99"/>
  <c r="Z44" i="99"/>
  <c r="Z43" i="99"/>
  <c r="Z42" i="99"/>
  <c r="Z41" i="99"/>
  <c r="Z40" i="99"/>
  <c r="Z39" i="99"/>
  <c r="Z38" i="99"/>
  <c r="Z37" i="99"/>
  <c r="Z36" i="99"/>
  <c r="Z35" i="99"/>
  <c r="Z34" i="99"/>
  <c r="Z33" i="99"/>
  <c r="Z32" i="99"/>
  <c r="Z31" i="99"/>
  <c r="Z30" i="99"/>
  <c r="Z29" i="99"/>
  <c r="Z28" i="99"/>
  <c r="Z27" i="99"/>
  <c r="Z26" i="99"/>
  <c r="Z25" i="99"/>
  <c r="Z24" i="99"/>
  <c r="Z23" i="99"/>
  <c r="Z22" i="99"/>
  <c r="Z21" i="99"/>
  <c r="Z20" i="99"/>
  <c r="Z19" i="99"/>
  <c r="Z18" i="99"/>
  <c r="Z17" i="99"/>
  <c r="Z16" i="99"/>
  <c r="Z34" i="61"/>
  <c r="Z35" i="61"/>
  <c r="Z36" i="61"/>
  <c r="Z37" i="61"/>
  <c r="Z38" i="61"/>
  <c r="Z39" i="61"/>
  <c r="Z40" i="61"/>
  <c r="Z41" i="61"/>
  <c r="R80" i="102" l="1"/>
  <c r="V80" i="102"/>
  <c r="O80" i="107"/>
  <c r="O82" i="107" s="1"/>
  <c r="O80" i="106"/>
  <c r="O82" i="106" s="1"/>
  <c r="O80" i="105"/>
  <c r="O82" i="105" s="1"/>
  <c r="O80" i="103"/>
  <c r="O82" i="103" s="1"/>
  <c r="O80" i="102"/>
  <c r="O82" i="102" s="1"/>
  <c r="O80" i="101"/>
  <c r="O82" i="101" s="1"/>
  <c r="O80" i="100"/>
  <c r="O82" i="100" s="1"/>
  <c r="O80" i="99"/>
  <c r="O82" i="99" s="1"/>
  <c r="Z58" i="100"/>
  <c r="Z80" i="100" s="1"/>
  <c r="G8" i="2" s="1"/>
  <c r="Z58" i="102"/>
  <c r="Z47" i="103"/>
  <c r="Z58" i="103"/>
  <c r="Z80" i="103" s="1"/>
  <c r="J8" i="2" s="1"/>
  <c r="Z47" i="106"/>
  <c r="Z58" i="106"/>
  <c r="Z80" i="106" s="1"/>
  <c r="M8" i="2" s="1"/>
  <c r="Z47" i="107"/>
  <c r="Z58" i="107"/>
  <c r="Z80" i="107" s="1"/>
  <c r="N8" i="2" s="1"/>
  <c r="Z58" i="101"/>
  <c r="Z80" i="101" s="1"/>
  <c r="H8" i="2" s="1"/>
  <c r="Z47" i="102"/>
  <c r="Z80" i="102" s="1"/>
  <c r="I8" i="2" s="1"/>
  <c r="N80" i="99"/>
  <c r="R80" i="99"/>
  <c r="V80" i="99"/>
  <c r="AA80" i="99"/>
  <c r="N80" i="100"/>
  <c r="R80" i="100"/>
  <c r="V80" i="100"/>
  <c r="AA80" i="100"/>
  <c r="G6" i="2" s="1"/>
  <c r="P80" i="101"/>
  <c r="T80" i="101"/>
  <c r="X80" i="101"/>
  <c r="AA80" i="101"/>
  <c r="H6" i="2" s="1"/>
  <c r="P80" i="102"/>
  <c r="T80" i="102"/>
  <c r="X80" i="102"/>
  <c r="AA80" i="102"/>
  <c r="I6" i="2" s="1"/>
  <c r="N80" i="103"/>
  <c r="R80" i="103"/>
  <c r="V80" i="103"/>
  <c r="AA80" i="103"/>
  <c r="J6" i="2" s="1"/>
  <c r="N80" i="105"/>
  <c r="R80" i="105"/>
  <c r="V80" i="105"/>
  <c r="AA80" i="105"/>
  <c r="L6" i="2" s="1"/>
  <c r="P80" i="106"/>
  <c r="T80" i="106"/>
  <c r="X80" i="106"/>
  <c r="AA80" i="106"/>
  <c r="M6" i="2" s="1"/>
  <c r="N80" i="107"/>
  <c r="R80" i="107"/>
  <c r="V80" i="107"/>
  <c r="AA80" i="107"/>
  <c r="N6" i="2" s="1"/>
  <c r="Z47" i="99"/>
  <c r="Z58" i="99"/>
  <c r="Z80" i="99" s="1"/>
  <c r="F8" i="2" s="1"/>
  <c r="Z47" i="100"/>
  <c r="Z47" i="101"/>
  <c r="Z47" i="105"/>
  <c r="Z58" i="105"/>
  <c r="Z80" i="105" s="1"/>
  <c r="L8" i="2" s="1"/>
  <c r="Q80" i="99"/>
  <c r="Q82" i="99" s="1"/>
  <c r="U80" i="99"/>
  <c r="U82" i="99" s="1"/>
  <c r="Y80" i="99"/>
  <c r="Y82" i="99" s="1"/>
  <c r="Q80" i="100"/>
  <c r="Q82" i="100" s="1"/>
  <c r="U80" i="100"/>
  <c r="U82" i="100" s="1"/>
  <c r="Y80" i="100"/>
  <c r="Y82" i="100" s="1"/>
  <c r="Q80" i="101"/>
  <c r="Q82" i="101" s="1"/>
  <c r="U80" i="101"/>
  <c r="U82" i="101" s="1"/>
  <c r="Y80" i="101"/>
  <c r="Y82" i="101" s="1"/>
  <c r="Q80" i="102"/>
  <c r="Q82" i="102" s="1"/>
  <c r="U80" i="102"/>
  <c r="U82" i="102" s="1"/>
  <c r="Y80" i="102"/>
  <c r="Y82" i="102" s="1"/>
  <c r="Q80" i="103"/>
  <c r="Q82" i="103" s="1"/>
  <c r="U80" i="103"/>
  <c r="U82" i="103" s="1"/>
  <c r="Y80" i="103"/>
  <c r="Y82" i="103" s="1"/>
  <c r="Q80" i="105"/>
  <c r="Q82" i="105" s="1"/>
  <c r="U80" i="105"/>
  <c r="U82" i="105" s="1"/>
  <c r="Y80" i="105"/>
  <c r="Y82" i="105" s="1"/>
  <c r="Q80" i="106"/>
  <c r="Q82" i="106" s="1"/>
  <c r="U80" i="106"/>
  <c r="U82" i="106" s="1"/>
  <c r="Y80" i="106"/>
  <c r="Y82" i="106" s="1"/>
  <c r="Q80" i="107"/>
  <c r="Q82" i="107" s="1"/>
  <c r="U80" i="107"/>
  <c r="U82" i="107" s="1"/>
  <c r="Y80" i="107"/>
  <c r="Y82" i="107" s="1"/>
  <c r="N75" i="61"/>
  <c r="C9" i="61"/>
  <c r="Z16" i="61"/>
  <c r="F6" i="2" l="1"/>
  <c r="L13" i="2"/>
  <c r="L16" i="2"/>
  <c r="L12" i="2" l="1"/>
  <c r="L15" i="2"/>
  <c r="L14" i="2"/>
  <c r="L11" i="2"/>
  <c r="Z17" i="61"/>
  <c r="Z18" i="61"/>
  <c r="Z20" i="61"/>
  <c r="Z21" i="61"/>
  <c r="Z22" i="61"/>
  <c r="Z23" i="61"/>
  <c r="Z25" i="61"/>
  <c r="Z26" i="61"/>
  <c r="Z27" i="61"/>
  <c r="Z28" i="61"/>
  <c r="Z29" i="61"/>
  <c r="Z30" i="61"/>
  <c r="Z31" i="61"/>
  <c r="Z32" i="61"/>
  <c r="Z33" i="61"/>
  <c r="Z42" i="61"/>
  <c r="Z43" i="61"/>
  <c r="Z44" i="61"/>
  <c r="Z45" i="61"/>
  <c r="AA75" i="61" l="1"/>
  <c r="O75" i="61"/>
  <c r="AA57" i="61"/>
  <c r="Y57" i="61"/>
  <c r="X57" i="61"/>
  <c r="W57" i="61"/>
  <c r="V57" i="61"/>
  <c r="U57" i="61"/>
  <c r="T57" i="61"/>
  <c r="S57" i="61"/>
  <c r="R57" i="61"/>
  <c r="Q57" i="61"/>
  <c r="P57" i="61"/>
  <c r="O57" i="61"/>
  <c r="N57" i="61"/>
  <c r="Z77" i="61"/>
  <c r="Z75" i="61"/>
  <c r="Z56" i="61"/>
  <c r="Z55" i="61"/>
  <c r="Z54" i="61"/>
  <c r="Z53" i="61"/>
  <c r="Z52" i="61"/>
  <c r="Z51" i="61"/>
  <c r="Z50" i="61"/>
  <c r="Z49" i="61"/>
  <c r="Z48" i="61"/>
  <c r="AA46" i="61"/>
  <c r="Y46" i="61"/>
  <c r="Y79" i="61" s="1"/>
  <c r="Y81" i="61" s="1"/>
  <c r="X46" i="61"/>
  <c r="X79" i="61" s="1"/>
  <c r="W46" i="61"/>
  <c r="W79" i="61" s="1"/>
  <c r="W81" i="61" s="1"/>
  <c r="V46" i="61"/>
  <c r="V79" i="61" s="1"/>
  <c r="U46" i="61"/>
  <c r="T46" i="61"/>
  <c r="T79" i="61" s="1"/>
  <c r="S46" i="61"/>
  <c r="S79" i="61" s="1"/>
  <c r="S81" i="61" s="1"/>
  <c r="R46" i="61"/>
  <c r="R79" i="61" s="1"/>
  <c r="Q46" i="61"/>
  <c r="P46" i="61"/>
  <c r="P79" i="61" s="1"/>
  <c r="O46" i="61"/>
  <c r="N46" i="61"/>
  <c r="U79" i="61" l="1"/>
  <c r="U81" i="61" s="1"/>
  <c r="Q79" i="61"/>
  <c r="Q81" i="61" s="1"/>
  <c r="N79" i="61"/>
  <c r="AA79" i="61"/>
  <c r="O79" i="61"/>
  <c r="O81" i="61" s="1"/>
  <c r="Z57" i="61"/>
  <c r="Z46" i="61"/>
  <c r="Z79" i="61" l="1"/>
  <c r="E8" i="2" s="1"/>
  <c r="E6" i="2"/>
  <c r="I17" i="2" l="1"/>
  <c r="G57" i="5" l="1"/>
  <c r="G58" i="5"/>
  <c r="G59" i="5"/>
  <c r="G60" i="5"/>
  <c r="G61" i="5"/>
  <c r="G62" i="5"/>
  <c r="G56" i="5"/>
  <c r="E61" i="5"/>
  <c r="E57" i="5"/>
  <c r="E58" i="5"/>
  <c r="E59" i="5"/>
  <c r="E60" i="5"/>
  <c r="E56" i="5"/>
  <c r="E67" i="5"/>
  <c r="E68" i="5"/>
  <c r="E69" i="5"/>
  <c r="E70" i="5"/>
  <c r="E71" i="5"/>
  <c r="E72" i="5"/>
  <c r="E73" i="5"/>
  <c r="E74" i="5"/>
  <c r="E75" i="5"/>
  <c r="E76" i="5"/>
  <c r="E77" i="5"/>
  <c r="E78" i="5"/>
  <c r="E79" i="5"/>
  <c r="E80" i="5"/>
  <c r="E81" i="5"/>
  <c r="E82" i="5"/>
  <c r="E83" i="5"/>
  <c r="E84" i="5"/>
  <c r="E85" i="5"/>
  <c r="E86" i="5"/>
  <c r="E87" i="5"/>
  <c r="E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34" i="5"/>
  <c r="C135" i="5"/>
  <c r="C136" i="5"/>
  <c r="C137" i="5"/>
  <c r="C138" i="5"/>
  <c r="C139" i="5"/>
  <c r="C140" i="5"/>
  <c r="C141" i="5"/>
  <c r="C142" i="5"/>
  <c r="C143" i="5"/>
  <c r="C144" i="5"/>
  <c r="C145" i="5"/>
  <c r="C146" i="5"/>
  <c r="C147" i="5"/>
  <c r="C148" i="5"/>
  <c r="C149" i="5"/>
  <c r="C150" i="5"/>
  <c r="C151" i="5"/>
  <c r="C152" i="5"/>
  <c r="C153" i="5"/>
  <c r="C154" i="5"/>
  <c r="C155" i="5"/>
  <c r="C156" i="5"/>
  <c r="C157" i="5"/>
  <c r="C158" i="5"/>
  <c r="C159" i="5"/>
  <c r="C160" i="5"/>
  <c r="C161" i="5"/>
  <c r="C162" i="5"/>
  <c r="C163" i="5"/>
  <c r="C164" i="5"/>
  <c r="C165" i="5"/>
  <c r="C166" i="5"/>
  <c r="C167" i="5"/>
  <c r="C168" i="5"/>
  <c r="C169" i="5"/>
  <c r="C170" i="5"/>
  <c r="C171" i="5"/>
  <c r="C172" i="5"/>
  <c r="C173" i="5"/>
  <c r="C174" i="5"/>
  <c r="C175" i="5"/>
  <c r="C176" i="5"/>
  <c r="C177" i="5"/>
  <c r="C178" i="5"/>
  <c r="C179" i="5"/>
  <c r="C180" i="5"/>
  <c r="C181" i="5"/>
  <c r="C182" i="5"/>
  <c r="C183" i="5"/>
  <c r="C184" i="5"/>
  <c r="C185" i="5"/>
  <c r="C186" i="5"/>
  <c r="C66" i="5"/>
  <c r="D6" i="2" l="1"/>
  <c r="D8" i="2" l="1"/>
  <c r="F17" i="2"/>
  <c r="H17" i="2" l="1"/>
  <c r="E17" i="2"/>
  <c r="L17" i="2" l="1"/>
</calcChain>
</file>

<file path=xl/connections.xml><?xml version="1.0" encoding="utf-8"?>
<connections xmlns="http://schemas.openxmlformats.org/spreadsheetml/2006/main">
  <connection id="1" name="Connection" type="4" refreshedVersion="4" background="1" saveData="1">
    <webPr sourceData="1" parsePre="1" consecutive="1" xl2000="1" url="http://www.powerauthority.on.ca/opa-conservation/conservation-first-framework-tool-kit/targets-budgets-rules-reference-standards#program-rules"/>
  </connection>
</connections>
</file>

<file path=xl/sharedStrings.xml><?xml version="1.0" encoding="utf-8"?>
<sst xmlns="http://schemas.openxmlformats.org/spreadsheetml/2006/main" count="1804" uniqueCount="574">
  <si>
    <t>Title:</t>
  </si>
  <si>
    <t>Company Representative:</t>
  </si>
  <si>
    <t>CDM Plan Summary</t>
  </si>
  <si>
    <t>Program Year</t>
  </si>
  <si>
    <t>Ratio</t>
  </si>
  <si>
    <t>a.</t>
  </si>
  <si>
    <t>b.</t>
  </si>
  <si>
    <t>c.</t>
  </si>
  <si>
    <t>d.</t>
  </si>
  <si>
    <t>f.</t>
  </si>
  <si>
    <t>Funding Mechanism</t>
  </si>
  <si>
    <t>LDC Names</t>
  </si>
  <si>
    <t>Residential</t>
  </si>
  <si>
    <t>Low-income</t>
  </si>
  <si>
    <t>Small business</t>
  </si>
  <si>
    <t>Commercial</t>
  </si>
  <si>
    <t>Agricultural</t>
  </si>
  <si>
    <t>Industrial</t>
  </si>
  <si>
    <t>On-reserve First Nation</t>
  </si>
  <si>
    <t>Total 2015 - 2020</t>
  </si>
  <si>
    <t>Option</t>
  </si>
  <si>
    <t>Program Type</t>
  </si>
  <si>
    <t>Program Types</t>
  </si>
  <si>
    <t>Regional</t>
  </si>
  <si>
    <t>Local</t>
  </si>
  <si>
    <t>Customer Segments</t>
  </si>
  <si>
    <t>Low Income</t>
  </si>
  <si>
    <t>Small Business</t>
  </si>
  <si>
    <t>End Use</t>
  </si>
  <si>
    <t>Measures</t>
  </si>
  <si>
    <t>Elements of Prog. Delivery</t>
  </si>
  <si>
    <t>Marketing</t>
  </si>
  <si>
    <t>Direct Install</t>
  </si>
  <si>
    <t>Approach to Coordination</t>
  </si>
  <si>
    <t>Joint Procurement of Single Vendor</t>
  </si>
  <si>
    <t>Benefits ($)</t>
  </si>
  <si>
    <t>Delivery Methods</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</si>
  <si>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</si>
  <si>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</si>
  <si>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</si>
  <si>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</si>
  <si>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</si>
  <si>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</si>
  <si>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</si>
  <si>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</si>
  <si>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</si>
  <si>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</si>
  <si>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COLLUS PowerStream Corp.</t>
  </si>
  <si>
    <t>Cooperative Hydro Embrun Inc.</t>
  </si>
  <si>
    <t>E.L.K. Energy Inc.</t>
  </si>
  <si>
    <t>Enersource Hydro Mississauga Inc.</t>
  </si>
  <si>
    <t>Entegrus Powerlines Inc.</t>
  </si>
  <si>
    <t>EnWin Utilities Ltd.</t>
  </si>
  <si>
    <t>Erie Thames Powerlines Corporation</t>
  </si>
  <si>
    <t>Espanola Regional Hydro Distribution Corporation</t>
  </si>
  <si>
    <t>Essex Powerlines Corporation</t>
  </si>
  <si>
    <t>Festival Hydro Inc.</t>
  </si>
  <si>
    <t>Fort Frances Power Corporation</t>
  </si>
  <si>
    <t>Fort Albany Power Corporation</t>
  </si>
  <si>
    <t>Greater Sudbury Hydro Inc.</t>
  </si>
  <si>
    <t>Grimsby Power Incorporated</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</si>
  <si>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</si>
  <si>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</si>
  <si>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</si>
  <si>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</si>
  <si>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</si>
  <si>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</si>
  <si>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</si>
  <si>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</si>
  <si>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</si>
  <si>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</si>
  <si>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Innisfil Hydro Distribution Systems Limited</t>
  </si>
  <si>
    <t>Kenora Hydro Electric Corporation Ltd.</t>
  </si>
  <si>
    <t>Kashechewan Power Corporation</t>
  </si>
  <si>
    <t>Kingston Hydro Corporation</t>
  </si>
  <si>
    <t>Kitchener-Wilmot Hydro Inc.</t>
  </si>
  <si>
    <t>Lakefront Utilities Inc.</t>
  </si>
  <si>
    <t>Lakeland Power Distribution Ltd.</t>
  </si>
  <si>
    <t>London Hydro Inc.</t>
  </si>
  <si>
    <t>Midland Power Utility Corporation</t>
  </si>
  <si>
    <t>Milton Hydro Distribution Inc.</t>
  </si>
  <si>
    <t>Newmarket-Tay Power Distribution Ltd.</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</si>
  <si>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</si>
  <si>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</si>
  <si>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</si>
  <si>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</si>
  <si>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</si>
  <si>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</si>
  <si>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</si>
  <si>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</si>
  <si>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</si>
  <si>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</si>
  <si>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Parry Sound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</si>
  <si>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</si>
  <si>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</si>
  <si>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</si>
  <si>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</si>
  <si>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</si>
  <si>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</si>
  <si>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</si>
  <si>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</si>
  <si>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</si>
  <si>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</si>
  <si>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</si>
  <si>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</si>
  <si>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</si>
  <si>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</si>
  <si>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</si>
  <si>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</si>
  <si>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</si>
  <si>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</si>
  <si>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</si>
  <si>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Other</t>
  </si>
  <si>
    <t>Upstream Rebate</t>
  </si>
  <si>
    <t>Call Centre</t>
  </si>
  <si>
    <t>Coupon Fulfillment</t>
  </si>
  <si>
    <t>Application Settlement</t>
  </si>
  <si>
    <t>Bill Credit</t>
  </si>
  <si>
    <t>Customer Incentive (Application/Form)</t>
  </si>
  <si>
    <t>Instant Rebate (No form/application)</t>
  </si>
  <si>
    <t xml:space="preserve">Educational </t>
  </si>
  <si>
    <t>Contractor / Channel Partner</t>
  </si>
  <si>
    <t>Upstream / Manufacturer</t>
  </si>
  <si>
    <t>Customer Incentive (Application)</t>
  </si>
  <si>
    <t>Instant Rebate (No Form or Application)</t>
  </si>
  <si>
    <t>Channel Support / Training</t>
  </si>
  <si>
    <t>Information Systems</t>
  </si>
  <si>
    <t>Educational</t>
  </si>
  <si>
    <t>Third Party Delivery Agent</t>
  </si>
  <si>
    <t>Sharing Delivery Agent</t>
  </si>
  <si>
    <t>Joint Media Buys</t>
  </si>
  <si>
    <t>Sharing of Energy Managers</t>
  </si>
  <si>
    <t>Costs ($)</t>
  </si>
  <si>
    <t>ALL OFF SWITCH</t>
  </si>
  <si>
    <t>CENTRAL AIR CONDITIONER</t>
  </si>
  <si>
    <t>CENTRAL AIR CONDITIONERS - PROPER SIZING</t>
  </si>
  <si>
    <t>CLOTHESLINES</t>
  </si>
  <si>
    <t>COLD WATER CLOTHES WASHING</t>
  </si>
  <si>
    <t xml:space="preserve">CONVECTION OVEN                                                                                     </t>
  </si>
  <si>
    <t>CREEP HEAT CONTROLLER</t>
  </si>
  <si>
    <t>DIMMABLE SELF-BALLASTED CFL - ALL STYLES</t>
  </si>
  <si>
    <t>DIMMER SWITCH</t>
  </si>
  <si>
    <t>DIMMER SWITCH (HARD-WIRED)</t>
  </si>
  <si>
    <t>DOMESTIC WATER HEATER</t>
  </si>
  <si>
    <t>DOUBLE CREEP HEAT PAD</t>
  </si>
  <si>
    <t>DRAIN WATER HEAT RECOVERY</t>
  </si>
  <si>
    <t>DUAL AND NATURAL EXHAUST VENTILATION SYSTEM</t>
  </si>
  <si>
    <t xml:space="preserve">DUAL SPEED POOL PUMP MOTORS                                                                         </t>
  </si>
  <si>
    <t>DUCT SEALING</t>
  </si>
  <si>
    <t>EFFICIENT AERATORS</t>
  </si>
  <si>
    <t xml:space="preserve">EFFICIENT SHOWERHEAD </t>
  </si>
  <si>
    <t>ELECTRIC FURNACE WITH ECM</t>
  </si>
  <si>
    <t>ELECTRIC FURNACE WITH ECM (CONTINUOUS FAN USAGE)</t>
  </si>
  <si>
    <t>ELECTRONIC OR DIGITAL HID BALLASTS</t>
  </si>
  <si>
    <t>ENERGY EFFICIENT TELEVISION</t>
  </si>
  <si>
    <t>ENERGY STAR QUALIFIED LED</t>
  </si>
  <si>
    <t>ENERGY STAR QUALIFIED LIGHT FIXTURE - 1 OR 2 SOCKETS</t>
  </si>
  <si>
    <t>ENERGY STAR QUALIFIED LIGHT FIXTURE - 3 OR MORE SOCKETS</t>
  </si>
  <si>
    <t>ENERGY STAR QUALIFIED RECESSED LIGHTING- LED</t>
  </si>
  <si>
    <t>ENERGY STAR QUALIFIED UNDER THE COUNTER LIGHTING</t>
  </si>
  <si>
    <t>ENERGY STAR® BATTERY CHARGERS</t>
  </si>
  <si>
    <t>ENERGY STAR® CEILING FAN</t>
  </si>
  <si>
    <t>ENERGY STAR® CENTRAL AIR CONDITIONER</t>
  </si>
  <si>
    <t>ENERGY STAR® CLOTHES WASHER</t>
  </si>
  <si>
    <t>ENERGY STAR® DEHUMIDIFIER</t>
  </si>
  <si>
    <t>ENERGY STAR® DISHWASHER</t>
  </si>
  <si>
    <t xml:space="preserve">ENERGY STAR® DISHWASHER                                                                             </t>
  </si>
  <si>
    <t xml:space="preserve">ENERGY STAR® FREEZER                                                                                </t>
  </si>
  <si>
    <t>ENERGY STAR® LED LAMPS - MR16 GU5.3 BASE</t>
  </si>
  <si>
    <t>ENERGY STAR® LED LAMPS - OMNIDIRECTIONAL A SHAPE OR WET LOCATION RATED PAR</t>
  </si>
  <si>
    <t>ENERGY STAR® LED LAMPS - PAR16 OR MR16 GU10 BASE</t>
  </si>
  <si>
    <t>ENERGY STAR® LED LIGHT BULB</t>
  </si>
  <si>
    <t xml:space="preserve">ENERGY STAR® LED PAR16/20/30/38 LAMPS E26 BASE </t>
  </si>
  <si>
    <t>ENERGY STAR® LED RECESSED DOWNLIGHTS</t>
  </si>
  <si>
    <t>ENERGY STAR® QUALIFIED A/V EQUIPMENT</t>
  </si>
  <si>
    <t xml:space="preserve">ENERGY STAR® QUALIFIED COMPACT FLUORESCENT LAMPS </t>
  </si>
  <si>
    <t>ENERGY STAR® QUALIFIED COMPACT FLUORESCENT LAMPS (CFLS) - GU24 FIXTURE E.G SURFACE MOUNT</t>
  </si>
  <si>
    <t>ENERGY STAR® QUALIFIED COMPUTERS</t>
  </si>
  <si>
    <t>ENERGY STAR® QUALIFIED DISPLAYS (MONITORS)</t>
  </si>
  <si>
    <t>ENERGY STAR® QUALIFIED GAME CONSOLES</t>
  </si>
  <si>
    <t>ENERGY STAR® QUALIFIED INDOOR LIGHT FIXTURE</t>
  </si>
  <si>
    <t>ENERGY STAR® QUALIFIED LED BULBS</t>
  </si>
  <si>
    <t>ENERGY STAR® QUALIFIED SET TOP BOX</t>
  </si>
  <si>
    <t>ENERGY STAR® QUALIFIED SPECIALTY COMPACT FLUORESCENT LAMPS (CFLS)</t>
  </si>
  <si>
    <t>ENERGY STAR® REFRIGERATOR</t>
  </si>
  <si>
    <t>ENERGY STAR® ROOM AIR CONDITIONER</t>
  </si>
  <si>
    <t>ENERGY STAR® WINDOWS</t>
  </si>
  <si>
    <t>EXIT SIGN - LED</t>
  </si>
  <si>
    <t xml:space="preserve">EXIT SIGNS </t>
  </si>
  <si>
    <t>FURNACE/AIR CONDITIONER FILTER</t>
  </si>
  <si>
    <t>ELECTRONICALLY COMMUTATED MOTOR (ECM)</t>
  </si>
  <si>
    <t xml:space="preserve">GAS RANGE                                                                                           </t>
  </si>
  <si>
    <t>HEAT PUMP</t>
  </si>
  <si>
    <t>HEAVY DUTY PLUG-IN TIMERS</t>
  </si>
  <si>
    <t>HIGH EFFICIENCY VENTILATION EXHAUST FANS</t>
  </si>
  <si>
    <t>HIGH PERFORMANCE MEDIUM BAY T8 FIXTURES</t>
  </si>
  <si>
    <t>HIGH PERFORMANCE T8 FIXTURES</t>
  </si>
  <si>
    <t>HIGH TEMPERATURE CUTOUT THERMOSTAT</t>
  </si>
  <si>
    <t>HIGH VOLUME LOW SPEED FAN</t>
  </si>
  <si>
    <t>HOT WATER PIPE WRAP</t>
  </si>
  <si>
    <t>INDOOR LIGHTING TIMER</t>
  </si>
  <si>
    <t>INDOOR MOTION SENSOR</t>
  </si>
  <si>
    <t>INFRARED COATED HALOGEN LAMPS</t>
  </si>
  <si>
    <t>IN-SUITE TEMPERATURE CONTROLS</t>
  </si>
  <si>
    <t>LIGHTING TIMERS (HARD-WIRED, INDOOR)</t>
  </si>
  <si>
    <t>LOWER WATTAGE HID LAMPS</t>
  </si>
  <si>
    <t>METAL HALIDE DIRECT LAMP REPLACEMENT</t>
  </si>
  <si>
    <t>METAL HALIDE FIXTURE</t>
  </si>
  <si>
    <t>MOTION SENSORS (HARD-WIRED, INDOOR)</t>
  </si>
  <si>
    <t>NON-DIMMABLE SELF-BALLASTED CFL</t>
  </si>
  <si>
    <t>NON-ELECTRIC SPACE COOLING</t>
  </si>
  <si>
    <t>OCCUPANCY SENSORS</t>
  </si>
  <si>
    <t>OPEN DRIP-PROOF (ODP) MOTORS</t>
  </si>
  <si>
    <t>OUTDOOR LIGHTING TIMER</t>
  </si>
  <si>
    <t>OUTDOOR MOTION SENSOR</t>
  </si>
  <si>
    <t>PHOTOCELL AND TIMER FOR LIGHTING CONTROL</t>
  </si>
  <si>
    <t>POOL PUMP WITH TIME-CLOCK OR CONTROLLER</t>
  </si>
  <si>
    <t>POWER BAR WITH INTEGRATED TIMER</t>
  </si>
  <si>
    <t>POWER BAR, SMART (WITH AUTO SHUT-OFF)</t>
  </si>
  <si>
    <t>PROGRAMMABLE THERMOSTAT</t>
  </si>
  <si>
    <t>PROGRAMMABLE THERMOSTAT (BASEBOARD)</t>
  </si>
  <si>
    <t>PULSE START METAL HALIDE</t>
  </si>
  <si>
    <t>REDUCED WATTAGE T8 FIXTURES</t>
  </si>
  <si>
    <t>REFRIGERATED DISPLAY CASE LED STRIP LIGHT</t>
  </si>
  <si>
    <t xml:space="preserve">REFRIGERATOR REPLACEMENT                                                              </t>
  </si>
  <si>
    <t>RESIDENTIAL ATTIC INSULATION</t>
  </si>
  <si>
    <t xml:space="preserve">RESIDENTIAL CLOTHES DRYER                                                                           </t>
  </si>
  <si>
    <t>SEASONAL LED LIGHTS</t>
  </si>
  <si>
    <t>SELF BALLASTED CERAMIC METAL HALIDE LAMP</t>
  </si>
  <si>
    <t>SINGLE CREEP HEAT PAD</t>
  </si>
  <si>
    <t>SOLAR HOT WATER COLLECTOR</t>
  </si>
  <si>
    <t>SOLAR LANDSCAPE LIGHTS</t>
  </si>
  <si>
    <t>SOLAR THERMAL WATER HEATER</t>
  </si>
  <si>
    <t>STANDARD PERFORMANCE MEDIUM BAY T8 FIXTURES</t>
  </si>
  <si>
    <t>STANDARD PERFORMANCE T8</t>
  </si>
  <si>
    <t>SYNCHRONOUS BELT</t>
  </si>
  <si>
    <t>T5 FIXTURES</t>
  </si>
  <si>
    <t>T5 MEDIUM AND HIGH BAY FIXTURES</t>
  </si>
  <si>
    <t xml:space="preserve">T8 HIGH OUTPUT LAMPS &amp; ELECTRONIC BALLAST </t>
  </si>
  <si>
    <t xml:space="preserve">T8 LAMPS &amp; ELECTRONIC BALLAST </t>
  </si>
  <si>
    <t>TIMER AND CLIP-ON THERMOSTATIC CONTROLS</t>
  </si>
  <si>
    <t>TOTALLY ENCLOSED FAN-COOLED (TEFC) MOTORS</t>
  </si>
  <si>
    <t>ULTRA HIGH EFFICIENCY VENTILATION EXHAUST FANS</t>
  </si>
  <si>
    <t>UNITARY AIR-CONDITIONING UNIT</t>
  </si>
  <si>
    <t>UNITARY AIR-CONDITIONING UNIT WITH ECONOMIZER</t>
  </si>
  <si>
    <t>VARIABLE FREQUENCY DRIVE (VFD)</t>
  </si>
  <si>
    <t xml:space="preserve">VARIABLE SPEED POOL PUMP MOTORS                                                                     </t>
  </si>
  <si>
    <t>WATER HEATER BLANKET</t>
  </si>
  <si>
    <t>WATER TO AIR GROUND SOURCE HEAT PUMP CLOSED LOOP</t>
  </si>
  <si>
    <t>WATER TO AIR GROUND SOURCE HEAT PUMP OPEN LOOP</t>
  </si>
  <si>
    <t>WEATHERSTRIPPING (DOOR FRAME)</t>
  </si>
  <si>
    <t>WEATHERSTRIPPING (FOAM OR V-STRIP)</t>
  </si>
  <si>
    <t>WINDOW SOLAR FILM</t>
  </si>
  <si>
    <t>Levelized Cost</t>
  </si>
  <si>
    <t>($/kWh)</t>
  </si>
  <si>
    <t>Sharing Marketing Materials / Collateral</t>
  </si>
  <si>
    <t>Sharing of Key Account Managers</t>
  </si>
  <si>
    <t>Marketing collateral</t>
  </si>
  <si>
    <t>Name:</t>
  </si>
  <si>
    <t>Province Wide Programs</t>
  </si>
  <si>
    <t>Residential New Construction</t>
  </si>
  <si>
    <t>HVAC Incentive</t>
  </si>
  <si>
    <t>Conservation Instant Coupon Booklet</t>
  </si>
  <si>
    <t>Bi-Annual Retailer Event</t>
  </si>
  <si>
    <t>Retrofit</t>
  </si>
  <si>
    <t>Direct Install Lighting</t>
  </si>
  <si>
    <t>High Performance New Construction</t>
  </si>
  <si>
    <t>Process &amp; Systems Upgrade</t>
  </si>
  <si>
    <t>Energy Manager</t>
  </si>
  <si>
    <t>Audit Funding</t>
  </si>
  <si>
    <t>Aboriginal Conservation</t>
  </si>
  <si>
    <t xml:space="preserve">Existing Building Commissioning </t>
  </si>
  <si>
    <t>Monitoring and Targeting</t>
  </si>
  <si>
    <t>Cooking</t>
  </si>
  <si>
    <t>Refrigeration</t>
  </si>
  <si>
    <t>Cogeneration</t>
  </si>
  <si>
    <t>Electric Auxiliary</t>
  </si>
  <si>
    <t>Residential Central Cooling</t>
  </si>
  <si>
    <t>Residential Central Heating</t>
  </si>
  <si>
    <t>Exhaust Fans</t>
  </si>
  <si>
    <t>Miscellaneous Equipment</t>
  </si>
  <si>
    <t>Plug Loads</t>
  </si>
  <si>
    <t>Agribusiness</t>
  </si>
  <si>
    <t>Household Appliances</t>
  </si>
  <si>
    <t>HVAC Control</t>
  </si>
  <si>
    <t>Lighting - Indoor</t>
  </si>
  <si>
    <t>Lighting - Exterior</t>
  </si>
  <si>
    <t>Lighting - High Bay</t>
  </si>
  <si>
    <t>Lighting Controls</t>
  </si>
  <si>
    <t>Solar Energy Applications</t>
  </si>
  <si>
    <t>Space Cooling and Heating</t>
  </si>
  <si>
    <t>Thermal Envelope</t>
  </si>
  <si>
    <t>Water Heating</t>
  </si>
  <si>
    <t>Ventilation and Circulation</t>
  </si>
  <si>
    <t>Swimming Pool</t>
  </si>
  <si>
    <t>Home Assistance Program</t>
  </si>
  <si>
    <t>Yes</t>
  </si>
  <si>
    <t>No</t>
  </si>
  <si>
    <t>Provincial</t>
  </si>
  <si>
    <t>Algoma Power In</t>
  </si>
  <si>
    <t>Full Cost Recovery Programs</t>
  </si>
  <si>
    <t>Pay for Performance Programs</t>
  </si>
  <si>
    <t>g</t>
  </si>
  <si>
    <t>LDC INFORMATION</t>
  </si>
  <si>
    <t>TABLE 1: SUMMARY OF CDM PORTFOLIO SAVINGS AND BUDGET</t>
  </si>
  <si>
    <t>NOTES</t>
  </si>
  <si>
    <t>TABLE 2. PROGRAM AND MILESTONE SCHEDULE</t>
  </si>
  <si>
    <t>Energy Savings (MWh)</t>
  </si>
  <si>
    <t>FCR TOTAL</t>
  </si>
  <si>
    <t>P4P TOTAL</t>
  </si>
  <si>
    <t>CDM PLAN TOTAL</t>
  </si>
  <si>
    <t>ADDITIONAL DETAILED INFORMATION</t>
  </si>
  <si>
    <t>Total Persisting Energy Savings in 2020 (MWh)</t>
  </si>
  <si>
    <r>
      <t xml:space="preserve">Program Name </t>
    </r>
    <r>
      <rPr>
        <sz val="11"/>
        <color theme="1"/>
        <rFont val="Calibri"/>
        <family val="2"/>
        <scheme val="minor"/>
      </rPr>
      <t xml:space="preserve">
</t>
    </r>
  </si>
  <si>
    <t>Customer Segment(s) Served by Programs</t>
  </si>
  <si>
    <t xml:space="preserve">LDC 1 </t>
  </si>
  <si>
    <t>LDC 2</t>
  </si>
  <si>
    <t>LDC 3</t>
  </si>
  <si>
    <t>LDC 4</t>
  </si>
  <si>
    <t>LDC 5</t>
  </si>
  <si>
    <t>LCD 6</t>
  </si>
  <si>
    <t>LCD 7</t>
  </si>
  <si>
    <t>Primary Contact for CDM Plan</t>
  </si>
  <si>
    <t>1. CDM Plan</t>
  </si>
  <si>
    <t>2. Program Name</t>
  </si>
  <si>
    <t>3. Anticipated Annual Budget</t>
  </si>
  <si>
    <t>Anticipated Annual Budget ($)</t>
  </si>
  <si>
    <t>Other 2</t>
  </si>
  <si>
    <t>Other 3</t>
  </si>
  <si>
    <t>Other 4</t>
  </si>
  <si>
    <r>
      <t xml:space="preserve">Total CDM Plan Budget ($)
</t>
    </r>
    <r>
      <rPr>
        <i/>
        <sz val="11"/>
        <color theme="1"/>
        <rFont val="Calibri"/>
        <family val="2"/>
        <scheme val="minor"/>
      </rPr>
      <t>Calculated as part of CDM Plan</t>
    </r>
  </si>
  <si>
    <t>LDC 1:</t>
  </si>
  <si>
    <t>Detailed Information on Collaboration and Regional Planning</t>
  </si>
  <si>
    <t>HIDE TAB FOR FINAL</t>
  </si>
  <si>
    <t>Signature</t>
  </si>
  <si>
    <t>CDM Plan Total</t>
  </si>
  <si>
    <t>TARGET GAP TOTAL</t>
  </si>
  <si>
    <t>4. Target Gap</t>
  </si>
  <si>
    <t>Proposed Local Program</t>
  </si>
  <si>
    <t>Proposed Regional Program</t>
  </si>
  <si>
    <t>Proposed Pilot</t>
  </si>
  <si>
    <t>e.</t>
  </si>
  <si>
    <t>TABLE 3a. PROPOSED LOCAL AND REGIONAL CDM PROGRAMS / PILOTS</t>
  </si>
  <si>
    <t>TABLE 3c. PROPOSED LOCAL AND REGIONAL CDM PROGRAMS / PILOTS</t>
  </si>
  <si>
    <t>TABLE 3d. PROPOSED LOCAL AND REGIONAL CDM PROGRAMS / PILOTS</t>
  </si>
  <si>
    <t>TABLE 3b. PROPOSED LOCAL AND REGIONAL CDM PROGRAMS / PILOTS</t>
  </si>
  <si>
    <t>TABLE 3e. PROPOSED LOCAL AND REGIONAL CDM PROGRAMS / PILOTS</t>
  </si>
  <si>
    <t>TABLE 3f. PROPOSED LOCAL AND REGIONAL CDM PROGRAMS / PILOTS</t>
  </si>
  <si>
    <r>
      <t xml:space="preserve">Overview of Proposed Program or Pilot
</t>
    </r>
    <r>
      <rPr>
        <i/>
        <sz val="11"/>
        <color theme="1"/>
        <rFont val="Calibri"/>
        <family val="2"/>
        <scheme val="minor"/>
      </rPr>
      <t xml:space="preserve">Provide overview of key objectives and elements of proposed program or pilot. </t>
    </r>
    <r>
      <rPr>
        <b/>
        <sz val="11"/>
        <color theme="1"/>
        <rFont val="Calibri"/>
        <family val="2"/>
        <scheme val="minor"/>
      </rPr>
      <t xml:space="preserve">
</t>
    </r>
  </si>
  <si>
    <r>
      <t xml:space="preserve">Participating LDCs </t>
    </r>
    <r>
      <rPr>
        <b/>
        <i/>
        <sz val="11"/>
        <color theme="1"/>
        <rFont val="Calibri"/>
        <family val="2"/>
        <scheme val="minor"/>
      </rPr>
      <t>(if applicable)</t>
    </r>
    <r>
      <rPr>
        <b/>
        <sz val="11"/>
        <color theme="1"/>
        <rFont val="Calibri"/>
        <family val="2"/>
        <scheme val="minor"/>
      </rPr>
      <t xml:space="preserve">
</t>
    </r>
  </si>
  <si>
    <r>
      <t xml:space="preserve">Proposed Local and Regional Pilot CDM Programs
</t>
    </r>
    <r>
      <rPr>
        <i/>
        <sz val="11"/>
        <color theme="1"/>
        <rFont val="Calibri"/>
        <family val="2"/>
        <scheme val="minor"/>
      </rPr>
      <t/>
    </r>
  </si>
  <si>
    <t>Institutional</t>
  </si>
  <si>
    <t>Commercial (inc. Multi-Family)</t>
  </si>
  <si>
    <t>Commercial (inc. Multi-Fam)</t>
  </si>
  <si>
    <t>MINIMUM ANNUAL SAVINGS CHECK</t>
  </si>
  <si>
    <t xml:space="preserve"> </t>
  </si>
  <si>
    <t>Customer Segments Targeted by Program</t>
  </si>
  <si>
    <t>LDC CONFIRMATION FOR CDM PLAN</t>
  </si>
  <si>
    <t>LDC Authorization</t>
  </si>
  <si>
    <t>General Information</t>
  </si>
  <si>
    <t>Additional Documentation for CDM Plan (If applicable)</t>
  </si>
  <si>
    <t>ADDITIONAL INFORMATION AND DOCUMENTATION</t>
  </si>
  <si>
    <r>
      <t xml:space="preserve">Other 
</t>
    </r>
    <r>
      <rPr>
        <i/>
        <sz val="12"/>
        <color theme="1"/>
        <rFont val="Calibri"/>
        <family val="2"/>
        <scheme val="minor"/>
      </rPr>
      <t>Additional assumptions used in the CDM Plan</t>
    </r>
  </si>
  <si>
    <t>Complete all fields within the CDM Plan that are applicable.  Where additional space is required to complete a section of the CDM Plan, please append additional pages as required.  The LDC should indicate that additional information has been attached in the related question field on the CDM Plan.  Please refer to the CDM Plan Submission and Review Criteria Rules for further information.</t>
  </si>
  <si>
    <t>A.</t>
  </si>
  <si>
    <t>1.</t>
  </si>
  <si>
    <t>CDM Plan Version</t>
  </si>
  <si>
    <t>2.</t>
  </si>
  <si>
    <t>LDC Name:</t>
  </si>
  <si>
    <t>3.</t>
  </si>
  <si>
    <t>Email Address:</t>
  </si>
  <si>
    <t>Each LDC to this CDM Plan has executed the Energy Conservation Agreement.</t>
  </si>
  <si>
    <t>A completed Cost-Effectiveness Tool is attached and forms part of the CDM Plan.</t>
  </si>
  <si>
    <t>A completed Achievable Potential Tool is attached and forms part of the CDM Plan.</t>
  </si>
  <si>
    <t>All customer segments in each LDC's service area are served by the Programs set out in this CDM Plan.</t>
  </si>
  <si>
    <t>The CDM Plan includes all electricity savings attributable to all Programs and pilot programs that have in-service dates between Jan 1, 2015 and December 31, 2020.</t>
  </si>
  <si>
    <t>LDC's Legal Name:</t>
  </si>
  <si>
    <t>B.</t>
  </si>
  <si>
    <t>LDC DECLARATION</t>
  </si>
  <si>
    <t>I/We have the authority to bind the Corporation.</t>
  </si>
  <si>
    <r>
      <t xml:space="preserve">Allocated LDC CDM Plan Budget ($) 
</t>
    </r>
    <r>
      <rPr>
        <i/>
        <sz val="11"/>
        <color theme="1"/>
        <rFont val="Calibri"/>
        <family val="2"/>
        <scheme val="minor"/>
      </rPr>
      <t>Indicate total budget allocated to LDC</t>
    </r>
  </si>
  <si>
    <r>
      <t xml:space="preserve">CDM Plan Cost Effectiveness
</t>
    </r>
    <r>
      <rPr>
        <i/>
        <sz val="11"/>
        <color theme="1"/>
        <rFont val="Calibri"/>
        <family val="2"/>
        <scheme val="minor"/>
      </rPr>
      <t xml:space="preserve">
Indicate annual portfolio-level Cost Effectiveness for CDM Plan as determined by LDC(s) using output from Cost-Effectiveness Tool</t>
    </r>
  </si>
  <si>
    <r>
      <t xml:space="preserve">Allocated LDC CDM Plan Target (MWh)
</t>
    </r>
    <r>
      <rPr>
        <i/>
        <sz val="11"/>
        <color theme="1"/>
        <rFont val="Calibri"/>
        <family val="2"/>
        <scheme val="minor"/>
      </rPr>
      <t>Indicate total CDM Plan Target allocated to LDC(s)</t>
    </r>
    <r>
      <rPr>
        <b/>
        <sz val="11"/>
        <color theme="1"/>
        <rFont val="Calibri"/>
        <family val="2"/>
        <scheme val="minor"/>
      </rPr>
      <t xml:space="preserve">
</t>
    </r>
  </si>
  <si>
    <r>
      <t xml:space="preserve">Plan Cost Effectiveness-Exceptions Rationale
</t>
    </r>
    <r>
      <rPr>
        <i/>
        <sz val="11"/>
        <color theme="1"/>
        <rFont val="Calibri"/>
        <family val="2"/>
        <scheme val="minor"/>
      </rPr>
      <t xml:space="preserve">Complete this section if proposed plan </t>
    </r>
    <r>
      <rPr>
        <i/>
        <u/>
        <sz val="11"/>
        <color theme="1"/>
        <rFont val="Calibri"/>
        <family val="2"/>
        <scheme val="minor"/>
      </rPr>
      <t>does not</t>
    </r>
    <r>
      <rPr>
        <i/>
        <sz val="11"/>
        <color theme="1"/>
        <rFont val="Calibri"/>
        <family val="2"/>
        <scheme val="minor"/>
      </rPr>
      <t xml:space="preserve"> meet minimum Cost-Effectiveness Thresholds set out in CDM Plan Submission and Review Criteria Rules.</t>
    </r>
  </si>
  <si>
    <t>Complete Table 2 for all Programs for which will contribute towards the CDM Plan Target.</t>
  </si>
  <si>
    <t>CDM Plan Detailed List of Programs, Election of Funding Mechanism, and Annual Milestones</t>
  </si>
  <si>
    <t>Province-wide LDC Program names are found in the applicable Program Rules.  Regional &amp; local Program names should be consistent with those included in approved business cases (if applicable) and consistent throughout this CDM Plan.</t>
  </si>
  <si>
    <t xml:space="preserve">Include annual budgets for each Program to be allocated against the CDM Plan Budget by funding mechanism.  Note: LDC Eligible Expenses incurred in 2014 for programs delivered in 2015 (and not funded as part of the 2011-2014 Master CDM Program Agreement) should be included in 2015 Annual anticipated budget amounts.  </t>
  </si>
  <si>
    <t>Program Implementation Schedule (Annual Anticipated Budget &amp; Incremental Annual Milestones by Program)</t>
  </si>
  <si>
    <t>Total CDM Plan Budget ($)</t>
  </si>
  <si>
    <t>C.</t>
  </si>
  <si>
    <t>D.</t>
  </si>
  <si>
    <t>E.</t>
  </si>
  <si>
    <t>F.</t>
  </si>
  <si>
    <r>
      <t xml:space="preserve">Programs
</t>
    </r>
    <r>
      <rPr>
        <i/>
        <sz val="12"/>
        <color theme="1"/>
        <rFont val="Calibri"/>
        <family val="2"/>
        <scheme val="minor"/>
      </rPr>
      <t>Opportunity to provide any additional information on assumptions used for budgets and/or savings for approved 2015-2020 province-wide programs</t>
    </r>
  </si>
  <si>
    <r>
      <t xml:space="preserve">Programs from 2011-2014/2015 CDM Framework
</t>
    </r>
    <r>
      <rPr>
        <i/>
        <sz val="12"/>
        <color theme="1"/>
        <rFont val="Calibri"/>
        <family val="2"/>
        <scheme val="minor"/>
      </rPr>
      <t>Opportunity to provide any additional information on assumptions used for budgets and/or savings from existing 2011-2014/2015 CDM Programs</t>
    </r>
  </si>
  <si>
    <r>
      <t xml:space="preserve">Approved Local and/or Regional Programs and Pilot Programs
</t>
    </r>
    <r>
      <rPr>
        <i/>
        <sz val="12"/>
        <color theme="1"/>
        <rFont val="Calibri"/>
        <family val="2"/>
        <scheme val="minor"/>
      </rPr>
      <t>Opportunity to provide any additional information on assumptions used for budgets and/or savings for approved 2015-2020 local or regional programs or pilot programs</t>
    </r>
  </si>
  <si>
    <r>
      <t xml:space="preserve">Proposed Local and/or Regional Programs and Pilot Programs
</t>
    </r>
    <r>
      <rPr>
        <i/>
        <sz val="12"/>
        <color theme="1"/>
        <rFont val="Calibri"/>
        <family val="2"/>
        <scheme val="minor"/>
      </rPr>
      <t>Opportunity to provide additional information on assumptions used for forecast budgets and/or savings for proposed programs or pilot programs</t>
    </r>
  </si>
  <si>
    <t>G.</t>
  </si>
  <si>
    <t>The CDM Plan Budget for each LDC includes all eligible funding under the full cost recovery and pay-for-performance mechanisms for Programs under its CDM Plan.</t>
  </si>
  <si>
    <r>
      <t xml:space="preserve">2011-2014 CDM Framework (and 2015 extension of 2011-2014 Master CDM Agreement) </t>
    </r>
    <r>
      <rPr>
        <b/>
        <i/>
        <sz val="11"/>
        <color theme="1"/>
        <rFont val="Calibri"/>
        <family val="2"/>
        <scheme val="minor"/>
      </rPr>
      <t>(Not funded through 2015-2020 CDM Framework)</t>
    </r>
  </si>
  <si>
    <t>2011-2014 CDM Framework (and 2015 extension) TOTAL</t>
  </si>
  <si>
    <r>
      <t xml:space="preserve">Programs funded through Pay-for-Performance
</t>
    </r>
    <r>
      <rPr>
        <i/>
        <sz val="12"/>
        <color theme="1"/>
        <rFont val="Calibri"/>
        <family val="2"/>
        <scheme val="minor"/>
      </rPr>
      <t>Opportunity to provide any additional information on assumptions used for budgets and/or savings for Pay for Performance Programs</t>
    </r>
  </si>
  <si>
    <t>OVERVIEW OF CDM PLAN</t>
  </si>
  <si>
    <t>Phone Number (XXX-XXX-XXXX):</t>
  </si>
  <si>
    <t>Program Administrator Cost (PAC)</t>
  </si>
  <si>
    <t>Total Resource Cost (TRC)</t>
  </si>
  <si>
    <t>Notes</t>
  </si>
  <si>
    <t>Use same "Program name" included in other worksheets</t>
  </si>
  <si>
    <t>Algoma Power Inc</t>
  </si>
  <si>
    <t>LDC wishes to request an adjustment to the CDM Plan Budget</t>
  </si>
  <si>
    <t>Select the reason(s) for CDM Plan amendment, as per ECA.</t>
  </si>
  <si>
    <t>LDC's actual spending under CDM Plan has exceeded (or is reasonably expected to exceed) the portion of the CDM Plan Budget allocated to the current year of the term</t>
  </si>
  <si>
    <t>COMPLETE FOR CDM PLAN AMENDMENTS ONLY</t>
  </si>
  <si>
    <t xml:space="preserve">CDM </t>
  </si>
  <si>
    <t>Audit Funding Program</t>
  </si>
  <si>
    <t>Low Income Home Assistance Program</t>
  </si>
  <si>
    <t>2015-2020 CDM Programs</t>
  </si>
  <si>
    <t>Energy Manager Program</t>
  </si>
  <si>
    <t>Monitoring and Targeting Program</t>
  </si>
  <si>
    <t>Heating and Cooling Initiative</t>
  </si>
  <si>
    <t>Retrofit Initiative</t>
  </si>
  <si>
    <t>Program Enabled Savings</t>
  </si>
  <si>
    <t xml:space="preserve">High Performance New Construction </t>
  </si>
  <si>
    <t xml:space="preserve">Direct Install Lighting </t>
  </si>
  <si>
    <t xml:space="preserve">Residential New Construction </t>
  </si>
  <si>
    <t>2011-2014 Province Wide Programs</t>
  </si>
  <si>
    <t>Aboriginal Program</t>
  </si>
  <si>
    <t>Process and Systems Upgrades Program</t>
  </si>
  <si>
    <t>Heating and Cooling Program</t>
  </si>
  <si>
    <t xml:space="preserve">One time each calendar year of the term </t>
  </si>
  <si>
    <t>The amendments to a provision of the ECA or any Rules will have a material effect on the CDM Plan</t>
  </si>
  <si>
    <t>LDC seeking to change its selection of the type of funding that it wishes to receive for each Program in the CDM Plan [ECA, section 4.1]</t>
  </si>
  <si>
    <t>Other (Please specify reason)</t>
  </si>
  <si>
    <t xml:space="preserve">LDC </t>
  </si>
  <si>
    <t xml:space="preserve">Please complete the declaration for each LDC that is listed in this CDM Plan.  A separate page with each LDC's signed declaration should be included as part of the CDM Plan submission. </t>
  </si>
  <si>
    <r>
      <t xml:space="preserve">CDM Plan MWh Savings
</t>
    </r>
    <r>
      <rPr>
        <i/>
        <sz val="11"/>
        <color theme="1"/>
        <rFont val="Calibri"/>
        <family val="2"/>
        <scheme val="minor"/>
      </rPr>
      <t>Calculated as part of CDM Plan</t>
    </r>
  </si>
  <si>
    <t>Monitoring and Targeting (PSUI)</t>
  </si>
  <si>
    <t>Energy Manager (PSUI)</t>
  </si>
  <si>
    <t>peaksaverPLUS</t>
  </si>
  <si>
    <t>LDC 4:</t>
  </si>
  <si>
    <t>LDC 2:</t>
  </si>
  <si>
    <t>LDC 3:</t>
  </si>
  <si>
    <t>LDC 5:</t>
  </si>
  <si>
    <t>LDC 6:</t>
  </si>
  <si>
    <t>LDC 7:</t>
  </si>
  <si>
    <t>Liliana</t>
  </si>
  <si>
    <t>Province Wide Retrofit</t>
  </si>
  <si>
    <t>Coupon Program</t>
  </si>
  <si>
    <t>New Construction Program</t>
  </si>
  <si>
    <t>Existing Building Commissioning</t>
  </si>
  <si>
    <t>Program Start Date
(DD-Mon-YYYY)</t>
  </si>
  <si>
    <t>Date (DD-Mon-YYYY)</t>
  </si>
  <si>
    <r>
      <t xml:space="preserve">Estimated Start Date of CDM Plan:
</t>
    </r>
    <r>
      <rPr>
        <b/>
        <i/>
        <sz val="10"/>
        <rFont val="Arial"/>
        <family val="2"/>
      </rPr>
      <t xml:space="preserve"> (DD-Mon-YYYY)</t>
    </r>
  </si>
  <si>
    <r>
      <t xml:space="preserve">Estimated Business Case Submission Date </t>
    </r>
    <r>
      <rPr>
        <b/>
        <i/>
        <sz val="11"/>
        <color theme="1"/>
        <rFont val="Calibri"/>
        <family val="2"/>
        <scheme val="minor"/>
      </rPr>
      <t>(DD-Mon-YYYY)</t>
    </r>
  </si>
  <si>
    <t>Monthly</t>
  </si>
  <si>
    <t>Quarterly</t>
  </si>
  <si>
    <r>
      <t xml:space="preserve">CDM Plan Submission Date:
</t>
    </r>
    <r>
      <rPr>
        <b/>
        <i/>
        <sz val="11"/>
        <rFont val="Arial"/>
        <family val="2"/>
      </rPr>
      <t xml:space="preserve"> (DD-Mon-YYYY)</t>
    </r>
  </si>
  <si>
    <r>
      <t xml:space="preserve">Gas Collaboration
</t>
    </r>
    <r>
      <rPr>
        <i/>
        <sz val="12"/>
        <color theme="1"/>
        <rFont val="Calibri"/>
        <family val="2"/>
        <scheme val="minor"/>
      </rPr>
      <t>Description of how the LDC(s) will collaborate with other gas utility programs delivered in service area (if applicable).  If collaboration will not occur, description of why it will not occur.</t>
    </r>
  </si>
  <si>
    <r>
      <t xml:space="preserve">Regional LDC(s) Collaboration
</t>
    </r>
    <r>
      <rPr>
        <i/>
        <sz val="12"/>
        <color theme="1"/>
        <rFont val="Calibri"/>
        <family val="2"/>
        <scheme val="minor"/>
      </rPr>
      <t>Description of how the LDC(s) will collaborate with other LDCs.  If collaboration will not occur, description of why it will not occur.</t>
    </r>
  </si>
  <si>
    <t>LDC 8:</t>
  </si>
  <si>
    <t>LCD 8</t>
  </si>
  <si>
    <t>LCD 9</t>
  </si>
  <si>
    <t>LCD 10</t>
  </si>
  <si>
    <t>LDC 9:</t>
  </si>
  <si>
    <t>LDC 10:</t>
  </si>
  <si>
    <t>TABLE 3g. PROPOSED LOCAL AND REGIONAL CDM PROGRAMS / PILOTS</t>
  </si>
  <si>
    <t>TABLE 3h. PROPOSED LOCAL AND REGIONAL CDM PROGRAMS / PILOTS</t>
  </si>
  <si>
    <t>TABLE 3i. PROPOSED LOCAL AND REGIONAL CDM PROGRAMS / PILOTS</t>
  </si>
  <si>
    <t>TABLE 3j. PROPOSED LOCAL AND REGIONAL CDM PROGRAMS / PILOTS</t>
  </si>
  <si>
    <t>Version No.</t>
  </si>
  <si>
    <t>Tab</t>
  </si>
  <si>
    <t>Change Description</t>
  </si>
  <si>
    <t>A. General Information</t>
  </si>
  <si>
    <t>Added a row for "LDC Name" in section 3, "Primary Contact for CDM Plan"</t>
  </si>
  <si>
    <t>Inclusion of "Company Name" for Primary Contact</t>
  </si>
  <si>
    <t>Inclusion of frequency of invoicing (monthly vs. quarterly)</t>
  </si>
  <si>
    <t>Additional line items for FRC program names</t>
  </si>
  <si>
    <t>Additional LDCs for joint plan</t>
  </si>
  <si>
    <t>- Added 5 rows for additional space for program names in "Full Cost Recovery Programs" section.
- Added formulas in the added rows in column "Total CDM Plan Budget ($)" in "Total 2015 - 2020".</t>
  </si>
  <si>
    <t>O. Detailed Information</t>
  </si>
  <si>
    <t>Clarity if it is primary LDC or all LDCs in a joint CDM Plan.</t>
  </si>
  <si>
    <t>Update on the program names</t>
  </si>
  <si>
    <t>Update date format to eliminate confusion</t>
  </si>
  <si>
    <t>B. LDC Authorization</t>
  </si>
  <si>
    <t>Updated sign off date field from "Date (DD-Mon-YYYY)" to "Date (DD-Mon-YYYY)" and changed the field formatting accordingly.</t>
  </si>
  <si>
    <t>Updated in each section BC submission date field from "Estimated Business Case Submission Date (DD/MM/YY)" to "Estimated Business Case Submission Date (DD-Mon-YYYY)" and changed the fields' formatting accordingly.</t>
  </si>
  <si>
    <t>Updated start date field from "Program Start Date (DD/MM/YY)" to "Program Start Date (DD-Mon-YYYY)" and changed the fields' formatting accordingly.</t>
  </si>
  <si>
    <t>Update column headers:
- "Province Wide Program Name" 
- "Proposed Regional or Local CDM Program or Pilot Program Name"</t>
  </si>
  <si>
    <t>Added 3 more columns for LDC 8, 9 and 10</t>
  </si>
  <si>
    <t>Updated date fields:
- From "Estimated Start Date of CDM Plan: (DD/MM/YY)" to "Estimated Start Date of CDM Plan: (DD-Mon-YYYY)" and changed the field formatting accordingly.
- From "CDM Plan Submission Date: (DD/MM/YY)" to "CDM Plan Submission Date: (DD-Mon-YYYY)"</t>
  </si>
  <si>
    <t>Update Header and Footer</t>
  </si>
  <si>
    <t>Updated:
- Header to "Final v2" and the date of the version to January 23, 2015.
- Footer: Updated Logo with IESO logo</t>
  </si>
  <si>
    <t>Change Summary</t>
  </si>
  <si>
    <t>Frequency of LDC Invoicing to IESO (subsequent changes to the frequency should be notified to us by email).</t>
  </si>
  <si>
    <t>Approved
Province Wide
Programs</t>
  </si>
  <si>
    <t>Approved
Local, Regional, or Pilot Programs</t>
  </si>
  <si>
    <t>Proposed
Pilots or Programs</t>
  </si>
  <si>
    <t>Complete the following Table(s) for each proposed local and regional Program or Pilot Program in the CDM Plan for which a business case has NOT previously been approved by the IESO. Please refer to the Program Development and Rule Revision Guideline and the Business Case Template for full details on requirements and submission of a business case for approval of a local or regional Program.  For the process for receiving funding for a Pilot Program, refer to the LDC Program Innovation Guideline.</t>
  </si>
  <si>
    <r>
      <t xml:space="preserve">CDM Contribution to Regional Planning
</t>
    </r>
    <r>
      <rPr>
        <i/>
        <sz val="12"/>
        <color theme="1"/>
        <rFont val="Calibri"/>
        <family val="2"/>
        <scheme val="minor"/>
      </rPr>
      <t xml:space="preserve">Description of how the CDM Plan considers the electricity needs and investments identified in other plans or planned initiatives, completed or underway within the LDC(s)' service area or region.  This may included Integrated Regional Resource Plans or Municipal Community Energy Plans. </t>
    </r>
  </si>
  <si>
    <t>This CDM Plan must be used by the LDC in submitting a CDM Plan to the IESO under the Energy Conservation Agreement between the LDC and the IESO The CDM Plan will consist of the information provided in this document and any additional information and supporting documents provided by the LDC to the IESO in support of this CDM Plan.  Capitalized terms not otherwise defined herein have the meaning ascribed to them in the Energy Conservation Agreement as may be applicable.</t>
  </si>
  <si>
    <r>
      <t>Under a joint CDM Plan, LDCs that are parties to a joint CDM Plan reallocate any portion of their respective CDM Plan Targets and CDM Plan Budgets [</t>
    </r>
    <r>
      <rPr>
        <i/>
        <sz val="11"/>
        <color theme="1"/>
        <rFont val="Calibri"/>
        <family val="2"/>
        <scheme val="minor"/>
      </rPr>
      <t>Reallocation not subject to IESO approval</t>
    </r>
    <r>
      <rPr>
        <sz val="11"/>
        <color theme="1"/>
        <rFont val="Calibri"/>
        <family val="2"/>
        <scheme val="minor"/>
      </rPr>
      <t>]</t>
    </r>
  </si>
  <si>
    <t>I represent that the information contained in this CDM Plan as it relates to the LDC is complete, true, and accurate in all respects.  I acknowledge and agree to the following terms and conditions: (1) if this CDM Plan is approved by the IESO and accepted by each LDC to this CDM Plan, the CDM Plan together with any conditions to that approval is incorporated by reference into the Energy Conservation Agreement between the LDC and the IESO (2) the LDC will offer the Programs set out in Table 2 of this CDM Plan to customers in its service area; and (3) the LDC of will implement this CDM Plan in accordance with the CDM Plan Budget.</t>
  </si>
  <si>
    <t xml:space="preserve">Portion of the CDM Plan Target that the LDC reasonably expects, based on qualified independent third party analysis as accepted by the IESO could only be achieved with funding in addition to the CDM Plan Budget. </t>
  </si>
  <si>
    <t xml:space="preserve">Portion of the CDM Plan Target that the LDC reasonably expects, based on qualified independent third party analysis as accepted by the IESO, could only be achieved with funding in addition to the CDM Plan Budget. </t>
  </si>
  <si>
    <t>Change reference to OPA</t>
  </si>
  <si>
    <t>In section "4. Target Gap" changed reference from OPA to IESO.</t>
  </si>
  <si>
    <t>Changed reference from OPA to IESO</t>
  </si>
  <si>
    <t>IESO has triggered remedies under Article 5 of the ECA</t>
  </si>
  <si>
    <t>IESO Services</t>
  </si>
  <si>
    <t>IESO Value Added Services</t>
  </si>
  <si>
    <t>Date</t>
  </si>
  <si>
    <t xml:space="preserve">In section "LDC CONFIRMATION FOR CDM PLAN" added a row for "Frequency of LDC Invoicing (subsequent changes to the frequency should be notified to us by email)." </t>
  </si>
  <si>
    <t xml:space="preserve">Added 3 more tabs for LDC 8, 9 and 10: "K-M. CDM Plan Milestone LDC 1-10.
</t>
  </si>
  <si>
    <t>Updated the 2015-2020 Province Wide program names as per legal names.</t>
  </si>
  <si>
    <t>D. CDM Plan Milestone LDC 1-10</t>
  </si>
  <si>
    <t>Changed column header from:
- "Province Wide Program Name" to "Approved Province Wide Program"
- "Proposed Regional or Local CDM Program or Pilot Program Name" to "Proposed Pilot or Program"</t>
  </si>
  <si>
    <t>E.. Proposed Program&amp;Pilots</t>
  </si>
  <si>
    <t xml:space="preserve">- Added 4 boxes for "PROPOSED LOCAL AND REGIONAL CDM PROGRAMS / PILOTS" - Tables 3g to 3j
- Reformatted printing area
</t>
  </si>
  <si>
    <t>Additional boxes for proposed programs</t>
  </si>
  <si>
    <t>Clarified that questions relate to all LDCs in CDM plan (for joint CDM Plans).</t>
  </si>
  <si>
    <t>Summary of Changes to CDM Template</t>
  </si>
  <si>
    <t>Small Business Lighting</t>
  </si>
  <si>
    <t>5</t>
  </si>
  <si>
    <t>Paul Kwasnik</t>
  </si>
  <si>
    <t>President and CEO</t>
  </si>
  <si>
    <t>pkwasnik@brantford.ca</t>
  </si>
  <si>
    <t>519-751-3522, ext 5487</t>
  </si>
  <si>
    <t>Joanne Van Panhuis</t>
  </si>
  <si>
    <t>Brantford Power</t>
  </si>
  <si>
    <t>Conservation Officer</t>
  </si>
  <si>
    <t>joannevanpanhuis@brantford.ca</t>
  </si>
  <si>
    <t>519-751-3522, ext 4305</t>
  </si>
  <si>
    <t>Paul Kwasnik, President and CEO</t>
  </si>
  <si>
    <t>Updated 2015 savings &amp; added M&amp;T program &amp; Energy Manager program</t>
  </si>
  <si>
    <t>Appliance Retirement</t>
  </si>
  <si>
    <t>yes</t>
  </si>
  <si>
    <t>Brantford Power has and will continue to work collaboratively with a large number of LDCs and industry groups in an effort to improve the delivery of the saveONenergy programs, work towards joint resolution of program delivery issues, share knowledge and resources, provide consistency in program delivery, and execute group marketing efforts wherever possible</t>
  </si>
  <si>
    <t>Representatives from the natural gas utilites have been participating in the established LDC collaborative groups of which Brantford Power is an active member. In addition, the LDC Residential and Non-Residential working groups are collaborating with the natural gas utilities to develop new province wide program offerings intended to be more wholestic in nature and combine the services of each utility to maximize efficiencies.  Brantford Power will assess these program offerings as they become available for adoption into a revised CDM plan.  As well, specific large scale Process and System incentive projects included in this CDM plan are being supported by a collaborative effort between Brantford Power and Union Gas.</t>
  </si>
  <si>
    <t>Brantford Power Inc. has been working with the former OPA, the IESO, Brant County Power Inc., Horizon Utilities Corporation, Hydro One Distribution, and Hydro One Transmission since 2013 on the Brant Integrated Regional Resource Plan (Brant IRRP). The Brant Area IRRP addresses the area’s electricity needs over the next twenty years, including needs that are forecast to arise in the near and medium term (0-10 years) and in the longer term (10-20 years). Brantford Power has aligned this CDM Plan with the Near and Mid Term Recommendations in the IRRP.   Brantford Power’s CDM Plan is aligned with the commitments in the IRRP and has revised the detailed commentary.  
The near-term recommendations from the final IRRP report include:
1. Implement conservation and distributed generation and monitor results, 
2. Install capacitor banks at Powerline MTS, 
3. Connect existing 115 kV Circuits B12/13 to B8W, and 
4. A pilot demand response (“DR”) program will be considered by the IESO. 
Mid-term recommended actions include:
1. The IESO on an annual basis will monitor load growth and conservation achievement and distributed generation performance, 
2. Undertake community engagement through a Local Advisory Committee that may be established for the broader Burlington to Nanticoke region once the IRRP process for the one remaining area in the Burlington to Nanticoke region has been completed, and
3. Continue ongoing work to develop transmission/generation options.
Brantford Power, in cooperation with the IESO, will monitor the impact of the peak demand savings associated with the CDM plan, and will continue its activities to support distributed generation initiatives. At the time of this submission, a pilot demand response program has not yet been proposed.  The Brantford Power Operations and Engineering team has been tasked with the primary oversight of the IRRP process, and as required, the CDM staff will provide support with program design and community engagement.</t>
  </si>
  <si>
    <t>For budget forecasting Brantford Power utilized a ‘bottom up’ methodology and included internal labour costs, shared services, technical services and marketing derived by historical spending. These figures were allocated to the in-market programs on a percentage basis influenced by historic program spending ratios.  Initial budgetary figures were refined so as to be economical and achieve a desirable TRC, PAC and LUEC.  Of the entire Brantford Power CDM budget, 26% has been allocated to Administrative costs and 74% has been identified for customer incentives and program variable costs. 
In assessing the electricity savings opportunities within the service territory, Brantford Power assessed historical customer participation within the established provincial programs, as per the Historical Performance Report provided by the IESO, as well as internal program participation data. Based on identified localized need, participation to date, future program evolution and internal project database, Brantford Power extrapolated future program participation for the years 2015 to 2020.  This information was entered into the IESO provided Cost Effectiveness Calculator. The provincial program archetypes were not adjusted during this process as it was determined that the province wide default factors did not vary significantly from local results. While modelling these energy savings, it became apparent that specific programs were not cost effective for delivery in the 2015-2020 term.  Subsequently participation and savings from these programs were reduced to zero.  For the Process and System Incentive Initiative, Brantford Power identified six large projects that have completed, or are currently undergoing, a detailed engineering study. Individual archetypes were created for each of these projects utilizing information provided in the study or study application. These archetypes were added to the Cost Effectiveness calculations with appropriate budget allocation and are the source of significant savings. Due to these projects Brantford Power has identified no savings gap to target at this time and is projecting to achieve 100% of the allocated target through the provincial programs.         
  In addition, it is the intent of Brantford Power to only participate in a portion of the Coupon Initiative  - the spring bi-annual retailer events and the fall bi-annual retailer events. Brantford Power respectfully withdrawals from participation in the Annual component of the Initiative.</t>
  </si>
  <si>
    <t>During the process of assessing potential energy savings, and working with the IESO provided Cost Effectiveness Calculator, Brantford Power was advised that the existing Direct Install Small Business Lighting program would not be offered as of January 1, 2016. It is understood that work is currently underway for the next rendition of this program, which is anticipated to be available early 2016. As such, Brantford Power assessed savings attributed to the original program in the calculator, as well as savings anticipated from a revised program and blended them together,  allocated an appropriate budget and identified this as “Enhanced SBL” in the “Approved Local and/or Regional Programs and Pilot Programs” section of the CDM Plan.</t>
  </si>
  <si>
    <t>Not applicable at this time.</t>
  </si>
  <si>
    <t>It is the intent of Brantford Power to utilize the 2015 extension for the duration of the year (January 1st to December 31st) to maintain cost efficiency in 2016-2020, as well as reach target utilizing the available funding and province wide programs. Savings from the extension programs were determined as per the process outlined above and entered into the cost effectiveness calculator.  Within the calculator the associated per unit incentive and variable program funding was reduced to zero for the 2015 year.</t>
  </si>
  <si>
    <t xml:space="preserve">The following assumptions have been made during the development of the Brantford Power CDM Plan:
• The 2015 extension will be utilized until December 31, 2015.
• Residential programs will launch on January 1, 2016 and will include those outlined in the Plan.
• Commercial and Industrial Projects with completion dated before December 31, 2015 will be approved and processed through the 2015 extension. Incentive funding for these projects will be provided by the IESO separate from any 2015-2020 Conservation First framework funding. Administrative efforts for these projects will be funded by 2015 extension PAB funding approved for Brantford Power by the IESO.
• Brantford Power intends to ‘soft launch’ the Commercial and Industrial 2015-2020 Conservation First programs outlined in the Plan following Plan approval. Via the soft launch, commercial and industrial projects with completion dates after December 31, 2015 will be ‘pre-approved’ utilizing transitional application forms, participant agreements, worksheets and associated documents currently under development by the Business working group. This soft launch will provide Brantford Power an opportunity to develop internal work processes for the accurate and timely review of customer incentive applications.
</t>
  </si>
  <si>
    <t>D. CDM Plan Milestone LDC 1</t>
  </si>
  <si>
    <t>Reallocation of $100,000 from Retrofit to PSUI Anticipated Annual Budget</t>
  </si>
  <si>
    <t>Relocated the Enhanced SBL program to the Proposed Pilots/Programs – column E.</t>
  </si>
  <si>
    <t>Added Enhanced SBL to cost effectiveness calculator as measure and input values from calculator</t>
  </si>
  <si>
    <t>F. Detailed Information</t>
  </si>
  <si>
    <t>Revised CDM Contribution to Regional Planning commentary</t>
  </si>
  <si>
    <t xml:space="preserve">G. Additional Documentation </t>
  </si>
  <si>
    <t>Addition of further clarification of Brantford Power's participation with the spring and fall retailer events ONLY for the Coupon Initiative.</t>
  </si>
  <si>
    <t>Row 23, adjusted Small Business Lighting program from a proposed program to an approved province wide program</t>
  </si>
  <si>
    <t>Removed small business lighting information</t>
  </si>
  <si>
    <t>Updated 2015 with Q4, 2015  Preliminary Results</t>
  </si>
  <si>
    <t>C. CDM Plan Summary</t>
  </si>
  <si>
    <t xml:space="preserve">Updated 2020 savings, budget and Cost Effectiveness figures </t>
  </si>
  <si>
    <t xml:space="preserve">updated 2016-2020 savings &amp; budget based on new values from </t>
  </si>
  <si>
    <t>IESO 2016 cost effectiveness tool</t>
  </si>
  <si>
    <t>2016 IESO Cost Effectiveness tool</t>
  </si>
  <si>
    <t>Addition of PSUI M&amp;T program &amp; Energy Manager Program</t>
  </si>
  <si>
    <t xml:space="preserve">Adjustment of 2015 savings </t>
  </si>
  <si>
    <t>Remodelled program participation rates 2016-2020</t>
  </si>
  <si>
    <t>Removed Appliance Retirement Initiative</t>
  </si>
  <si>
    <t>Adjusted Start date of Energy Manager Initiative to July 1, 2016</t>
  </si>
  <si>
    <t>Reduced Energy Manager Initiative budget to administrative cost only.</t>
  </si>
  <si>
    <t>Adjusted Coupon Program so to only apply to Residential and Low-Income</t>
  </si>
  <si>
    <t>Updated PAC, TRC &amp; Levelized Costs with removal of Energy Manager program costs</t>
  </si>
  <si>
    <t>Removed Energy Manager Initiative program costs -  administratives cost only.</t>
  </si>
  <si>
    <t>Version 6 approved by IESO</t>
  </si>
  <si>
    <t>Version 5 submitted to IESO and subsequent changes made. Version 5 not approved</t>
  </si>
  <si>
    <t>Version 4 approved by IESO</t>
  </si>
  <si>
    <t>Version 3 submitted to IESO and subsequent changes made. Version 3 not approved</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</si>
</sst>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0"/>
    <numFmt numFmtId="165" formatCode="0.0"/>
    <numFmt numFmtId="166" formatCode="[$-409]d\-mmm\-yy;@"/>
    <numFmt numFmtId="167" formatCode="&quot;$&quot;#,##0"/>
    <numFmt numFmtId="168" formatCode="&quot;$&quot;#,##0.00"/>
    <numFmt numFmtId="169" formatCode="#,##0.0"/>
    <numFmt numFmtId="170" formatCode="&quot;$&quot;#,##0.000"/>
    <numFmt numFmtId="171" formatCode="[$-409]d\-mmm\-yyyy;@"/>
  </numFmts>
  <fonts count="34"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i/>
      <sz val="11"/>
      <color theme="1"/>
      <name val="Calibri"/>
      <family val="2"/>
      <scheme val="minor"/>
    </font>
    <font>
      <i/>
      <u/>
      <sz val="11"/>
      <color theme="1"/>
      <name val="Calibri"/>
      <family val="2"/>
      <scheme val="minor"/>
    </font>
    <font>
      <sz val="11"/>
      <color rgb="FFFF0000"/>
      <name val="Calibri"/>
      <family val="2"/>
      <scheme val="minor"/>
    </font>
    <font>
      <b/>
      <sz val="11"/>
      <color rgb="FF00B050"/>
      <name val="Calibri"/>
      <family val="2"/>
      <scheme val="minor"/>
    </font>
    <font>
      <sz val="11"/>
      <color rgb="FF00B050"/>
      <name val="Calibri"/>
      <family val="2"/>
      <scheme val="minor"/>
    </font>
    <font>
      <sz val="11"/>
      <color rgb="FF006100"/>
      <name val="Calibri"/>
      <family val="2"/>
      <scheme val="minor"/>
    </font>
    <font>
      <sz val="10"/>
      <name val="Arial"/>
      <family val="2"/>
    </font>
    <font>
      <sz val="11"/>
      <name val="Arial"/>
      <family val="2"/>
    </font>
    <font>
      <b/>
      <sz val="10"/>
      <name val="Arial"/>
      <family val="2"/>
    </font>
    <font>
      <b/>
      <sz val="14"/>
      <color indexed="8"/>
      <name val="Calibri"/>
      <family val="2"/>
    </font>
    <font>
      <sz val="11"/>
      <name val="Calibri"/>
      <family val="2"/>
    </font>
    <font>
      <b/>
      <sz val="11"/>
      <name val="Arial"/>
      <family val="2"/>
    </font>
    <font>
      <b/>
      <sz val="11"/>
      <name val="Calibri"/>
      <family val="2"/>
    </font>
    <font>
      <sz val="11"/>
      <name val="Calibri"/>
      <family val="2"/>
      <scheme val="minor"/>
    </font>
    <font>
      <b/>
      <sz val="14"/>
      <color theme="1"/>
      <name val="Calibri"/>
      <family val="2"/>
      <scheme val="minor"/>
    </font>
    <font>
      <sz val="14"/>
      <color theme="1"/>
      <name val="Calibri"/>
      <family val="2"/>
      <scheme val="minor"/>
    </font>
    <font>
      <b/>
      <sz val="16"/>
      <color theme="1"/>
      <name val="Calibri"/>
      <family val="2"/>
      <scheme val="minor"/>
    </font>
    <font>
      <i/>
      <sz val="12"/>
      <color theme="1"/>
      <name val="Calibri"/>
      <family val="2"/>
      <scheme val="minor"/>
    </font>
    <font>
      <b/>
      <sz val="20"/>
      <color rgb="FFFF0000"/>
      <name val="Calibri"/>
      <family val="2"/>
      <scheme val="minor"/>
    </font>
    <font>
      <b/>
      <sz val="20"/>
      <color theme="1"/>
      <name val="Calibri"/>
      <family val="2"/>
      <scheme val="minor"/>
    </font>
    <font>
      <b/>
      <i/>
      <sz val="10"/>
      <name val="Arial"/>
      <family val="2"/>
    </font>
    <font>
      <b/>
      <i/>
      <sz val="11"/>
      <color theme="1"/>
      <name val="Calibri"/>
      <family val="2"/>
      <scheme val="minor"/>
    </font>
    <font>
      <b/>
      <sz val="22"/>
      <color theme="1"/>
      <name val="Calibri"/>
      <family val="2"/>
      <scheme val="minor"/>
    </font>
    <font>
      <b/>
      <i/>
      <sz val="11"/>
      <name val="Arial"/>
      <family val="2"/>
    </font>
    <font>
      <i/>
      <sz val="9"/>
      <name val="Arial"/>
      <family val="2"/>
    </font>
    <font>
      <i/>
      <sz val="10"/>
      <name val="Arial"/>
      <family val="2"/>
    </font>
    <font>
      <b/>
      <sz val="8"/>
      <color rgb="FFFF0000"/>
      <name val="Calibri"/>
      <family val="2"/>
      <scheme val="minor"/>
    </font>
    <font>
      <b/>
      <sz val="8"/>
      <color theme="1"/>
      <name val="Calibri"/>
      <family val="2"/>
      <scheme val="minor"/>
    </font>
    <font>
      <sz val="8"/>
      <color theme="1"/>
      <name val="Calibri"/>
      <family val="2"/>
      <scheme val="minor"/>
    </font>
    <font>
      <sz val="11"/>
      <color rgb="FF00000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C6EFCE"/>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0" fontId="9" fillId="3" borderId="0" applyNumberFormat="0" applyBorder="0" applyAlignment="0" applyProtection="0"/>
    <xf numFmtId="0" fontId="10" fillId="0" borderId="0"/>
  </cellStyleXfs>
  <cellXfs count="325">
    <xf numFmtId="0" fontId="0" fillId="0" borderId="0" xfId="0"/>
    <xf numFmtId="0" fontId="1" fillId="0" borderId="0" xfId="0" applyFont="1"/>
    <xf numFmtId="164" fontId="0" fillId="0" borderId="0" xfId="0" applyNumberFormat="1"/>
    <xf numFmtId="0" fontId="0" fillId="0" borderId="0" xfId="0" applyProtection="1">
      <protection locked="0"/>
    </xf>
    <xf numFmtId="0" fontId="3" fillId="0" borderId="0" xfId="0" applyFont="1" applyProtection="1">
      <protection locked="0"/>
    </xf>
    <xf numFmtId="0" fontId="0" fillId="0" borderId="0" xfId="0" applyAlignment="1" applyProtection="1">
      <alignment wrapText="1"/>
      <protection locked="0"/>
    </xf>
    <xf numFmtId="0" fontId="0" fillId="0" borderId="0" xfId="0" applyBorder="1" applyProtection="1">
      <protection locked="0"/>
    </xf>
    <xf numFmtId="0" fontId="0" fillId="0" borderId="0" xfId="0" applyBorder="1"/>
    <xf numFmtId="0" fontId="6" fillId="0" borderId="0" xfId="0" applyFont="1"/>
    <xf numFmtId="0" fontId="0" fillId="0" borderId="0" xfId="0" applyFill="1" applyProtection="1">
      <protection locked="0"/>
    </xf>
    <xf numFmtId="0" fontId="7" fillId="0" borderId="0" xfId="0" applyFont="1"/>
    <xf numFmtId="0" fontId="8" fillId="0" borderId="0" xfId="0" applyFont="1"/>
    <xf numFmtId="0" fontId="0" fillId="0" borderId="1" xfId="0" applyBorder="1" applyAlignment="1">
      <alignment horizontal="right" vertical="top" wrapText="1"/>
    </xf>
    <xf numFmtId="166" fontId="12" fillId="2" borderId="7" xfId="0" applyNumberFormat="1" applyFont="1" applyFill="1" applyBorder="1" applyAlignment="1">
      <alignment horizontal="center" vertical="center" wrapText="1"/>
    </xf>
    <xf numFmtId="166" fontId="12" fillId="2" borderId="1" xfId="0" applyNumberFormat="1" applyFont="1" applyFill="1" applyBorder="1" applyAlignment="1">
      <alignment horizontal="center" vertical="center" wrapText="1"/>
    </xf>
    <xf numFmtId="166" fontId="12" fillId="2" borderId="2" xfId="0" applyNumberFormat="1" applyFont="1" applyFill="1" applyBorder="1" applyAlignment="1">
      <alignment horizontal="center" vertical="center" wrapText="1"/>
    </xf>
    <xf numFmtId="0" fontId="11" fillId="4" borderId="1" xfId="2" applyFont="1" applyFill="1" applyBorder="1" applyAlignment="1" applyProtection="1">
      <alignment vertical="center" wrapText="1"/>
      <protection locked="0"/>
    </xf>
    <xf numFmtId="166" fontId="12" fillId="2" borderId="0" xfId="0" applyNumberFormat="1" applyFont="1" applyFill="1" applyBorder="1" applyAlignment="1">
      <alignment horizontal="center" vertical="center" wrapText="1"/>
    </xf>
    <xf numFmtId="0" fontId="11" fillId="2" borderId="0" xfId="2" applyFont="1" applyFill="1" applyBorder="1" applyAlignment="1" applyProtection="1">
      <alignment vertical="center" wrapText="1"/>
      <protection locked="0"/>
    </xf>
    <xf numFmtId="0" fontId="0" fillId="2" borderId="0" xfId="0" applyFill="1" applyBorder="1"/>
    <xf numFmtId="165" fontId="14" fillId="3" borderId="1" xfId="1" applyNumberFormat="1" applyFont="1" applyBorder="1" applyAlignment="1" applyProtection="1">
      <alignment horizontal="center" vertical="center"/>
    </xf>
    <xf numFmtId="165" fontId="16" fillId="3" borderId="1" xfId="1" applyNumberFormat="1" applyFont="1" applyBorder="1" applyAlignment="1" applyProtection="1">
      <alignment horizontal="center" vertical="center"/>
    </xf>
    <xf numFmtId="0" fontId="11" fillId="4" borderId="1" xfId="2" applyFont="1" applyFill="1" applyBorder="1" applyAlignment="1" applyProtection="1">
      <alignment horizontal="center" vertical="center" wrapText="1"/>
      <protection locked="0"/>
    </xf>
    <xf numFmtId="166" fontId="12" fillId="2" borderId="9" xfId="0" applyNumberFormat="1" applyFont="1" applyFill="1" applyBorder="1" applyAlignment="1">
      <alignment horizontal="center" vertical="center" wrapText="1"/>
    </xf>
    <xf numFmtId="0" fontId="0" fillId="0" borderId="0" xfId="0" applyFill="1" applyBorder="1" applyProtection="1">
      <protection locked="0"/>
    </xf>
    <xf numFmtId="0" fontId="1" fillId="0" borderId="15" xfId="0" applyFont="1" applyFill="1" applyBorder="1" applyAlignment="1" applyProtection="1">
      <alignment horizontal="left" vertical="center"/>
      <protection locked="0"/>
    </xf>
    <xf numFmtId="0" fontId="0" fillId="0" borderId="15" xfId="0" applyFill="1" applyBorder="1" applyProtection="1">
      <protection locked="0"/>
    </xf>
    <xf numFmtId="0" fontId="0" fillId="0" borderId="15" xfId="0" applyFill="1" applyBorder="1" applyAlignment="1" applyProtection="1">
      <alignment horizontal="center" vertical="top" wrapText="1"/>
      <protection locked="0"/>
    </xf>
    <xf numFmtId="165" fontId="0" fillId="0" borderId="15" xfId="0" applyNumberFormat="1" applyFill="1" applyBorder="1" applyProtection="1">
      <protection hidden="1"/>
    </xf>
    <xf numFmtId="0" fontId="0" fillId="0" borderId="15" xfId="0" applyBorder="1"/>
    <xf numFmtId="0" fontId="0" fillId="0" borderId="3" xfId="0" applyBorder="1"/>
    <xf numFmtId="0" fontId="0" fillId="0" borderId="15" xfId="0" applyBorder="1" applyAlignment="1">
      <alignment horizontal="left" vertical="center" wrapText="1"/>
    </xf>
    <xf numFmtId="0" fontId="0" fillId="0" borderId="9" xfId="0" applyBorder="1"/>
    <xf numFmtId="166" fontId="12" fillId="2" borderId="1" xfId="0" applyNumberFormat="1" applyFont="1" applyFill="1" applyBorder="1" applyAlignment="1">
      <alignment horizontal="left" vertical="center" wrapText="1"/>
    </xf>
    <xf numFmtId="0" fontId="1" fillId="0" borderId="15" xfId="0" applyFont="1" applyBorder="1" applyAlignment="1" applyProtection="1">
      <alignment vertical="center"/>
      <protection locked="0"/>
    </xf>
    <xf numFmtId="0" fontId="1" fillId="0" borderId="3" xfId="0" applyFont="1" applyBorder="1" applyAlignment="1" applyProtection="1">
      <alignment vertical="center"/>
      <protection locked="0"/>
    </xf>
    <xf numFmtId="0" fontId="1" fillId="0" borderId="2" xfId="0" applyFont="1" applyBorder="1" applyAlignment="1">
      <alignment horizontal="left"/>
    </xf>
    <xf numFmtId="0" fontId="1" fillId="0" borderId="15" xfId="0" applyFont="1" applyBorder="1" applyAlignment="1">
      <alignment horizontal="left"/>
    </xf>
    <xf numFmtId="0" fontId="1" fillId="0" borderId="0" xfId="0" applyFont="1" applyBorder="1" applyAlignment="1"/>
    <xf numFmtId="0" fontId="0" fillId="0" borderId="2" xfId="0" applyBorder="1"/>
    <xf numFmtId="49" fontId="11" fillId="4" borderId="1" xfId="2" applyNumberFormat="1" applyFont="1" applyFill="1" applyBorder="1" applyAlignment="1" applyProtection="1">
      <alignment vertical="center" wrapText="1"/>
      <protection locked="0"/>
    </xf>
    <xf numFmtId="0" fontId="0" fillId="0" borderId="0" xfId="0" applyFill="1" applyBorder="1" applyAlignment="1">
      <alignment horizontal="center" vertical="center"/>
    </xf>
    <xf numFmtId="0" fontId="1" fillId="0" borderId="0" xfId="0" applyFont="1" applyFill="1" applyBorder="1" applyAlignment="1">
      <alignment horizontal="left" vertical="center" wrapText="1"/>
    </xf>
    <xf numFmtId="0" fontId="11" fillId="0" borderId="0" xfId="2" applyFont="1" applyFill="1" applyBorder="1" applyAlignment="1" applyProtection="1">
      <alignment horizontal="center" vertical="center" wrapText="1"/>
      <protection locked="0"/>
    </xf>
    <xf numFmtId="0" fontId="0" fillId="0" borderId="0" xfId="0" applyFill="1" applyBorder="1"/>
    <xf numFmtId="0" fontId="0" fillId="0" borderId="0" xfId="0" applyFill="1"/>
    <xf numFmtId="0" fontId="0" fillId="0" borderId="0" xfId="0" applyBorder="1" applyAlignment="1"/>
    <xf numFmtId="0" fontId="0" fillId="0" borderId="9" xfId="0" applyBorder="1" applyAlignment="1"/>
    <xf numFmtId="0" fontId="11" fillId="4" borderId="3" xfId="2" applyFont="1" applyFill="1" applyBorder="1" applyAlignment="1" applyProtection="1">
      <alignment vertical="center" wrapText="1"/>
      <protection locked="0"/>
    </xf>
    <xf numFmtId="0" fontId="1" fillId="0" borderId="13" xfId="0" applyFont="1" applyBorder="1" applyAlignment="1" applyProtection="1">
      <alignment vertical="center"/>
      <protection locked="0"/>
    </xf>
    <xf numFmtId="165" fontId="16" fillId="0" borderId="15" xfId="1" applyNumberFormat="1" applyFont="1" applyFill="1" applyBorder="1" applyAlignment="1" applyProtection="1">
      <alignment horizontal="center" vertical="center"/>
    </xf>
    <xf numFmtId="0" fontId="11" fillId="4" borderId="13" xfId="2" applyFont="1" applyFill="1" applyBorder="1" applyAlignment="1" applyProtection="1">
      <alignment horizontal="left" vertical="top" wrapText="1"/>
      <protection locked="0"/>
    </xf>
    <xf numFmtId="0" fontId="11" fillId="4" borderId="1" xfId="2" applyFont="1" applyFill="1" applyBorder="1" applyAlignment="1" applyProtection="1">
      <alignment horizontal="left" vertical="top" wrapText="1"/>
      <protection locked="0"/>
    </xf>
    <xf numFmtId="0" fontId="22" fillId="0" borderId="0" xfId="0" applyFont="1"/>
    <xf numFmtId="0" fontId="23" fillId="0" borderId="0" xfId="0" applyFont="1"/>
    <xf numFmtId="0" fontId="1" fillId="0" borderId="15" xfId="0" applyFont="1" applyBorder="1" applyAlignment="1" applyProtection="1">
      <alignment horizontal="left" vertical="center"/>
      <protection locked="0"/>
    </xf>
    <xf numFmtId="49" fontId="11" fillId="4" borderId="1" xfId="2" applyNumberFormat="1" applyFont="1" applyFill="1" applyBorder="1" applyAlignment="1" applyProtection="1">
      <alignment horizontal="center" vertical="center" wrapText="1"/>
      <protection locked="0"/>
    </xf>
    <xf numFmtId="0" fontId="11" fillId="0" borderId="1" xfId="2" applyFont="1" applyFill="1" applyBorder="1" applyAlignment="1" applyProtection="1">
      <alignment horizontal="center" vertical="center" wrapText="1"/>
      <protection locked="0"/>
    </xf>
    <xf numFmtId="0" fontId="0" fillId="0" borderId="5" xfId="0" applyBorder="1" applyAlignment="1">
      <alignment horizontal="right" vertical="top" wrapText="1"/>
    </xf>
    <xf numFmtId="3" fontId="16" fillId="3" borderId="1" xfId="1" applyNumberFormat="1" applyFont="1" applyBorder="1" applyAlignment="1" applyProtection="1">
      <alignment horizontal="center" vertical="center"/>
    </xf>
    <xf numFmtId="3" fontId="14" fillId="3" borderId="1" xfId="1" applyNumberFormat="1" applyFont="1" applyBorder="1" applyAlignment="1" applyProtection="1">
      <alignment horizontal="center" vertical="center"/>
    </xf>
    <xf numFmtId="167" fontId="16" fillId="3" borderId="1" xfId="1" applyNumberFormat="1" applyFont="1" applyBorder="1" applyAlignment="1" applyProtection="1">
      <alignment horizontal="center" vertical="center"/>
    </xf>
    <xf numFmtId="167" fontId="14" fillId="3" borderId="1" xfId="1" applyNumberFormat="1" applyFont="1" applyBorder="1" applyAlignment="1" applyProtection="1">
      <alignment horizontal="center" vertical="center"/>
    </xf>
    <xf numFmtId="168" fontId="11" fillId="4" borderId="1" xfId="2" applyNumberFormat="1" applyFont="1" applyFill="1" applyBorder="1" applyAlignment="1" applyProtection="1">
      <alignment horizontal="center" vertical="center" wrapText="1"/>
      <protection locked="0"/>
    </xf>
    <xf numFmtId="167" fontId="11" fillId="4" borderId="1" xfId="2" applyNumberFormat="1" applyFont="1" applyFill="1" applyBorder="1" applyAlignment="1" applyProtection="1">
      <alignment horizontal="center" vertical="center" wrapText="1"/>
      <protection locked="0"/>
    </xf>
    <xf numFmtId="169" fontId="11" fillId="4" borderId="1" xfId="2" applyNumberFormat="1" applyFont="1" applyFill="1" applyBorder="1" applyAlignment="1" applyProtection="1">
      <alignment horizontal="center" vertical="center" wrapText="1"/>
      <protection locked="0"/>
    </xf>
    <xf numFmtId="169" fontId="16" fillId="3" borderId="1" xfId="1" applyNumberFormat="1" applyFont="1" applyBorder="1" applyAlignment="1" applyProtection="1">
      <alignment horizontal="center" vertical="center"/>
    </xf>
    <xf numFmtId="169" fontId="15" fillId="4" borderId="1" xfId="2" applyNumberFormat="1" applyFont="1" applyFill="1" applyBorder="1" applyAlignment="1" applyProtection="1">
      <alignment horizontal="center" vertical="center" wrapText="1"/>
      <protection locked="0"/>
    </xf>
    <xf numFmtId="170" fontId="11" fillId="4" borderId="1" xfId="2" applyNumberFormat="1" applyFont="1" applyFill="1" applyBorder="1" applyAlignment="1" applyProtection="1">
      <alignment horizontal="center" vertical="center" wrapText="1"/>
      <protection locked="0"/>
    </xf>
    <xf numFmtId="170" fontId="15" fillId="4" borderId="1" xfId="2" applyNumberFormat="1" applyFont="1" applyFill="1" applyBorder="1" applyAlignment="1" applyProtection="1">
      <alignment horizontal="center" vertical="center" wrapText="1"/>
      <protection locked="0"/>
    </xf>
    <xf numFmtId="0" fontId="15" fillId="0" borderId="1" xfId="2" applyFont="1" applyFill="1" applyBorder="1" applyAlignment="1" applyProtection="1">
      <alignment horizontal="center" vertical="center" wrapText="1"/>
      <protection locked="0"/>
    </xf>
    <xf numFmtId="2" fontId="16" fillId="3" borderId="1" xfId="1" applyNumberFormat="1" applyFont="1" applyBorder="1" applyAlignment="1" applyProtection="1">
      <alignment horizontal="center" vertical="center"/>
    </xf>
    <xf numFmtId="49" fontId="3" fillId="0" borderId="0" xfId="0" applyNumberFormat="1" applyFont="1" applyAlignment="1">
      <alignment horizontal="center"/>
    </xf>
    <xf numFmtId="0" fontId="26" fillId="0" borderId="0" xfId="0" applyFont="1"/>
    <xf numFmtId="0" fontId="0" fillId="0" borderId="0" xfId="0" applyFont="1" applyAlignment="1">
      <alignment horizontal="left" wrapText="1"/>
    </xf>
    <xf numFmtId="166" fontId="15" fillId="2"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Protection="1">
      <protection locked="0"/>
    </xf>
    <xf numFmtId="0" fontId="3" fillId="0" borderId="0" xfId="0" applyFont="1" applyBorder="1"/>
    <xf numFmtId="0" fontId="19" fillId="0" borderId="2" xfId="0" applyNumberFormat="1" applyFont="1" applyBorder="1" applyProtection="1"/>
    <xf numFmtId="0" fontId="3" fillId="0" borderId="0" xfId="0" applyFont="1" applyAlignment="1">
      <alignment vertical="top"/>
    </xf>
    <xf numFmtId="0" fontId="3" fillId="0" borderId="0" xfId="0" applyFont="1"/>
    <xf numFmtId="0" fontId="1" fillId="0" borderId="0" xfId="0" applyFont="1" applyProtection="1">
      <protection locked="0"/>
    </xf>
    <xf numFmtId="0" fontId="11" fillId="4" borderId="7" xfId="2" applyFont="1" applyFill="1" applyBorder="1" applyAlignment="1" applyProtection="1">
      <alignment horizontal="left" vertical="top" wrapText="1"/>
      <protection locked="0"/>
    </xf>
    <xf numFmtId="0" fontId="0" fillId="0" borderId="1" xfId="0" applyBorder="1" applyAlignment="1">
      <alignment horizontal="left" vertical="top" wrapText="1" indent="5"/>
    </xf>
    <xf numFmtId="0" fontId="31" fillId="0" borderId="0" xfId="0" applyFont="1" applyProtection="1">
      <protection locked="0"/>
    </xf>
    <xf numFmtId="0" fontId="31" fillId="0" borderId="0" xfId="0" applyFont="1" applyFill="1" applyProtection="1">
      <protection locked="0"/>
    </xf>
    <xf numFmtId="0" fontId="30" fillId="0" borderId="0" xfId="0" applyFont="1" applyProtection="1"/>
    <xf numFmtId="0" fontId="31" fillId="0" borderId="0" xfId="0" applyFont="1" applyAlignment="1" applyProtection="1">
      <alignment wrapText="1"/>
      <protection locked="0"/>
    </xf>
    <xf numFmtId="0" fontId="32" fillId="0" borderId="0" xfId="0" applyFont="1" applyAlignment="1" applyProtection="1">
      <alignment wrapText="1"/>
      <protection locked="0"/>
    </xf>
    <xf numFmtId="0" fontId="32" fillId="0" borderId="0" xfId="0" applyFont="1" applyProtection="1">
      <protection locked="0"/>
    </xf>
    <xf numFmtId="49" fontId="28" fillId="0" borderId="1" xfId="2" applyNumberFormat="1" applyFont="1" applyFill="1" applyBorder="1" applyAlignment="1" applyProtection="1">
      <alignment vertical="center" wrapText="1"/>
    </xf>
    <xf numFmtId="0" fontId="0" fillId="0" borderId="1" xfId="0" applyBorder="1" applyAlignment="1" applyProtection="1">
      <alignment horizontal="right" vertical="center"/>
    </xf>
    <xf numFmtId="0" fontId="1" fillId="0" borderId="1" xfId="0" applyFont="1" applyBorder="1" applyAlignment="1" applyProtection="1">
      <alignment vertical="center" wrapText="1"/>
    </xf>
    <xf numFmtId="0" fontId="1" fillId="0" borderId="1" xfId="0" applyFont="1" applyBorder="1" applyAlignment="1" applyProtection="1">
      <alignment wrapText="1"/>
    </xf>
    <xf numFmtId="0" fontId="0" fillId="0" borderId="4" xfId="0" applyBorder="1" applyAlignment="1" applyProtection="1">
      <alignment horizontal="right" vertical="center"/>
    </xf>
    <xf numFmtId="0" fontId="1" fillId="0" borderId="4" xfId="0" applyFont="1" applyBorder="1" applyAlignment="1" applyProtection="1">
      <alignment wrapText="1"/>
    </xf>
    <xf numFmtId="0" fontId="1" fillId="0" borderId="4" xfId="0" applyFont="1" applyBorder="1" applyAlignment="1" applyProtection="1">
      <alignment horizontal="center" wrapText="1"/>
    </xf>
    <xf numFmtId="0" fontId="1" fillId="0" borderId="1" xfId="0" applyFont="1" applyBorder="1" applyAlignment="1" applyProtection="1">
      <alignment horizontal="center"/>
    </xf>
    <xf numFmtId="0" fontId="1" fillId="0" borderId="6" xfId="0" applyFont="1" applyBorder="1" applyAlignment="1" applyProtection="1">
      <alignment horizontal="center"/>
    </xf>
    <xf numFmtId="0" fontId="0" fillId="0" borderId="3" xfId="0" applyFont="1" applyBorder="1" applyAlignment="1" applyProtection="1">
      <alignment horizontal="center"/>
    </xf>
    <xf numFmtId="0" fontId="1" fillId="0" borderId="3" xfId="0" applyFont="1" applyBorder="1" applyAlignment="1" applyProtection="1">
      <alignment horizontal="center"/>
    </xf>
    <xf numFmtId="0" fontId="0" fillId="0" borderId="0" xfId="0" applyProtection="1"/>
    <xf numFmtId="0" fontId="17" fillId="0" borderId="0" xfId="0" applyFont="1" applyBorder="1" applyAlignment="1" applyProtection="1">
      <alignment horizontal="left" wrapText="1"/>
    </xf>
    <xf numFmtId="0" fontId="0" fillId="0" borderId="0" xfId="0" applyBorder="1" applyAlignment="1" applyProtection="1">
      <alignment horizontal="left" wrapText="1"/>
    </xf>
    <xf numFmtId="0" fontId="0" fillId="0" borderId="0" xfId="0" applyBorder="1" applyProtection="1"/>
    <xf numFmtId="0" fontId="1" fillId="0" borderId="1" xfId="0" applyFont="1" applyBorder="1" applyAlignment="1" applyProtection="1">
      <alignment horizontal="left" vertical="center"/>
    </xf>
    <xf numFmtId="0" fontId="1" fillId="0" borderId="1" xfId="0" applyFont="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Alignment="1" applyProtection="1">
      <alignment horizontal="left"/>
    </xf>
    <xf numFmtId="0" fontId="0" fillId="0" borderId="3" xfId="0" applyBorder="1" applyProtection="1"/>
    <xf numFmtId="0" fontId="1" fillId="0" borderId="1" xfId="0" applyFont="1" applyBorder="1" applyAlignment="1" applyProtection="1">
      <alignment horizontal="center" vertical="center" wrapText="1"/>
    </xf>
    <xf numFmtId="0" fontId="1" fillId="0" borderId="2" xfId="0" applyFont="1" applyBorder="1" applyAlignment="1" applyProtection="1">
      <alignment vertical="center"/>
    </xf>
    <xf numFmtId="0" fontId="1" fillId="0" borderId="13" xfId="0" applyFont="1" applyBorder="1" applyAlignment="1" applyProtection="1">
      <alignment vertical="center"/>
    </xf>
    <xf numFmtId="0" fontId="0" fillId="0" borderId="1" xfId="0" applyBorder="1" applyAlignment="1" applyProtection="1">
      <alignment horizontal="right" vertical="top" wrapText="1"/>
    </xf>
    <xf numFmtId="0" fontId="0" fillId="0" borderId="5" xfId="0" applyBorder="1" applyAlignment="1" applyProtection="1">
      <alignment horizontal="right" vertical="top" wrapText="1"/>
    </xf>
    <xf numFmtId="0" fontId="2" fillId="0" borderId="7" xfId="0" applyFont="1" applyBorder="1" applyAlignment="1" applyProtection="1">
      <alignment horizontal="left" vertical="top" wrapText="1"/>
    </xf>
    <xf numFmtId="0" fontId="2" fillId="0" borderId="1" xfId="0" applyFont="1" applyBorder="1" applyAlignment="1" applyProtection="1">
      <alignment horizontal="left" vertical="top" wrapText="1"/>
    </xf>
    <xf numFmtId="171" fontId="11" fillId="4" borderId="1" xfId="2" applyNumberFormat="1" applyFont="1" applyFill="1" applyBorder="1" applyAlignment="1" applyProtection="1">
      <alignment horizontal="center" vertical="center" wrapText="1"/>
      <protection locked="0"/>
    </xf>
    <xf numFmtId="0" fontId="0" fillId="0" borderId="0" xfId="0" applyFont="1"/>
    <xf numFmtId="0" fontId="0" fillId="0" borderId="0" xfId="0" applyBorder="1" applyAlignment="1" applyProtection="1">
      <alignment horizontal="left"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 fillId="0" borderId="15" xfId="0" applyFont="1" applyBorder="1" applyAlignment="1" applyProtection="1">
      <alignment horizontal="left" vertical="center"/>
      <protection locked="0"/>
    </xf>
    <xf numFmtId="0" fontId="17" fillId="0" borderId="0" xfId="0" applyFont="1" applyFill="1" applyProtection="1">
      <protection locked="0"/>
    </xf>
    <xf numFmtId="0" fontId="33" fillId="0" borderId="0" xfId="0" applyFont="1" applyBorder="1" applyAlignment="1">
      <alignment wrapText="1"/>
    </xf>
    <xf numFmtId="0" fontId="33" fillId="0" borderId="0" xfId="0" applyFont="1" applyBorder="1"/>
    <xf numFmtId="0" fontId="0" fillId="0" borderId="0" xfId="0" applyAlignment="1">
      <alignment wrapText="1"/>
    </xf>
    <xf numFmtId="0" fontId="0" fillId="0" borderId="0" xfId="0" quotePrefix="1" applyAlignment="1">
      <alignment wrapText="1"/>
    </xf>
    <xf numFmtId="0" fontId="1" fillId="0" borderId="1" xfId="0" applyFont="1" applyBorder="1" applyAlignment="1">
      <alignment vertical="center" wrapText="1"/>
    </xf>
    <xf numFmtId="0" fontId="0" fillId="0" borderId="1" xfId="0" applyBorder="1" applyAlignment="1">
      <alignment vertical="center" wrapText="1"/>
    </xf>
    <xf numFmtId="0" fontId="0" fillId="0" borderId="1" xfId="0" quotePrefix="1" applyBorder="1" applyAlignment="1">
      <alignment vertical="center" wrapText="1"/>
    </xf>
    <xf numFmtId="0" fontId="18" fillId="0" borderId="0" xfId="0" applyFont="1"/>
    <xf numFmtId="0" fontId="1" fillId="0" borderId="15" xfId="0" applyFont="1" applyBorder="1" applyAlignment="1" applyProtection="1">
      <alignment horizontal="left" vertical="center"/>
      <protection locked="0"/>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0" xfId="0" applyBorder="1" applyAlignment="1" applyProtection="1">
      <alignment horizontal="left" wrapText="1"/>
    </xf>
    <xf numFmtId="171" fontId="11" fillId="4" borderId="1" xfId="2" applyNumberFormat="1" applyFont="1" applyFill="1" applyBorder="1" applyAlignment="1" applyProtection="1">
      <alignment horizontal="left" vertical="center" wrapText="1"/>
      <protection locked="0"/>
    </xf>
    <xf numFmtId="0" fontId="1" fillId="0" borderId="1" xfId="0" applyFont="1" applyBorder="1" applyAlignment="1">
      <alignment horizontal="center" vertical="center" wrapText="1"/>
    </xf>
    <xf numFmtId="0" fontId="0" fillId="0" borderId="1" xfId="0" applyBorder="1" applyAlignment="1">
      <alignment wrapText="1"/>
    </xf>
    <xf numFmtId="0" fontId="0" fillId="0" borderId="1" xfId="0" applyBorder="1"/>
    <xf numFmtId="0" fontId="0" fillId="0" borderId="1" xfId="0" applyFill="1" applyBorder="1" applyAlignment="1">
      <alignment wrapText="1"/>
    </xf>
    <xf numFmtId="0" fontId="0" fillId="0" borderId="0" xfId="0" applyFill="1" applyBorder="1" applyAlignment="1">
      <alignment wrapText="1"/>
    </xf>
    <xf numFmtId="0" fontId="13" fillId="5" borderId="1" xfId="0" applyFont="1" applyFill="1" applyBorder="1" applyAlignment="1" applyProtection="1">
      <alignment horizontal="center" vertical="center"/>
    </xf>
    <xf numFmtId="0" fontId="0" fillId="0" borderId="2" xfId="0" applyBorder="1" applyAlignment="1">
      <alignment horizontal="left" vertical="top" wrapText="1" indent="5"/>
    </xf>
    <xf numFmtId="0" fontId="0" fillId="0" borderId="15" xfId="0" applyBorder="1" applyAlignment="1">
      <alignment horizontal="left" indent="5"/>
    </xf>
    <xf numFmtId="0" fontId="0" fillId="0" borderId="3" xfId="0" applyBorder="1" applyAlignment="1">
      <alignment horizontal="left" indent="5"/>
    </xf>
    <xf numFmtId="49" fontId="11" fillId="4" borderId="2" xfId="2" applyNumberFormat="1" applyFont="1" applyFill="1" applyBorder="1" applyAlignment="1" applyProtection="1">
      <alignment horizontal="center" vertical="center" wrapText="1"/>
      <protection locked="0"/>
    </xf>
    <xf numFmtId="49" fontId="11" fillId="4" borderId="15" xfId="2" applyNumberFormat="1" applyFont="1" applyFill="1" applyBorder="1" applyAlignment="1" applyProtection="1">
      <alignment horizontal="center" vertical="center" wrapText="1"/>
      <protection locked="0"/>
    </xf>
    <xf numFmtId="49" fontId="11" fillId="4" borderId="3" xfId="2"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xf>
    <xf numFmtId="0" fontId="13" fillId="5" borderId="15" xfId="0" applyFont="1" applyFill="1" applyBorder="1" applyAlignment="1" applyProtection="1">
      <alignment horizontal="center" vertical="center"/>
    </xf>
    <xf numFmtId="0" fontId="13" fillId="5" borderId="3" xfId="0" applyFont="1" applyFill="1" applyBorder="1" applyAlignment="1" applyProtection="1">
      <alignment horizontal="center" vertical="center"/>
    </xf>
    <xf numFmtId="0" fontId="1" fillId="0" borderId="2" xfId="0" applyFont="1" applyBorder="1" applyAlignment="1">
      <alignment horizontal="left" vertical="top" wrapText="1"/>
    </xf>
    <xf numFmtId="0" fontId="1" fillId="0" borderId="15" xfId="0" applyFont="1" applyBorder="1" applyAlignment="1">
      <alignment horizontal="left" vertical="top" wrapText="1"/>
    </xf>
    <xf numFmtId="0" fontId="1" fillId="0" borderId="3" xfId="0" applyFont="1" applyBorder="1" applyAlignment="1">
      <alignment horizontal="left" vertical="top" wrapText="1"/>
    </xf>
    <xf numFmtId="0" fontId="0" fillId="0" borderId="2" xfId="0" applyBorder="1" applyAlignment="1">
      <alignment horizontal="left" wrapText="1"/>
    </xf>
    <xf numFmtId="0" fontId="0" fillId="0" borderId="15" xfId="0" applyFont="1" applyBorder="1" applyAlignment="1">
      <alignment horizontal="left" wrapText="1"/>
    </xf>
    <xf numFmtId="0" fontId="0" fillId="0" borderId="3" xfId="0" applyFont="1" applyBorder="1" applyAlignment="1">
      <alignment horizontal="left" wrapText="1"/>
    </xf>
    <xf numFmtId="0" fontId="0" fillId="0" borderId="15" xfId="0" applyBorder="1" applyAlignment="1"/>
    <xf numFmtId="0" fontId="0" fillId="0" borderId="13" xfId="0" applyBorder="1" applyAlignment="1"/>
    <xf numFmtId="166" fontId="12" fillId="2" borderId="2" xfId="0" applyNumberFormat="1" applyFont="1" applyFill="1" applyBorder="1" applyAlignment="1">
      <alignment horizontal="left" vertical="center" wrapText="1"/>
    </xf>
    <xf numFmtId="166" fontId="12" fillId="2" borderId="3" xfId="0" applyNumberFormat="1" applyFont="1" applyFill="1" applyBorder="1" applyAlignment="1">
      <alignment horizontal="left" vertical="center" wrapText="1"/>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0" fillId="0" borderId="2" xfId="0" applyFont="1" applyBorder="1" applyAlignment="1">
      <alignment horizontal="left" vertical="top" wrapText="1" indent="5"/>
    </xf>
    <xf numFmtId="0" fontId="1" fillId="0" borderId="2" xfId="0" applyFont="1" applyBorder="1" applyAlignment="1">
      <alignment horizontal="left" vertical="center" wrapText="1"/>
    </xf>
    <xf numFmtId="0" fontId="1" fillId="0" borderId="15" xfId="0" applyFont="1" applyBorder="1" applyAlignment="1">
      <alignment horizontal="left" vertical="center" wrapText="1"/>
    </xf>
    <xf numFmtId="0" fontId="1" fillId="0" borderId="3" xfId="0" applyFont="1" applyBorder="1" applyAlignment="1">
      <alignment horizontal="left" vertical="center" wrapText="1"/>
    </xf>
    <xf numFmtId="0" fontId="10" fillId="2" borderId="2" xfId="0" applyNumberFormat="1" applyFont="1" applyFill="1" applyBorder="1" applyAlignment="1">
      <alignment vertical="top" wrapText="1"/>
    </xf>
    <xf numFmtId="0" fontId="10" fillId="2" borderId="3" xfId="0" applyNumberFormat="1" applyFont="1" applyFill="1" applyBorder="1" applyAlignment="1">
      <alignment vertical="top" wrapText="1"/>
    </xf>
    <xf numFmtId="0" fontId="29" fillId="2" borderId="2" xfId="0" applyNumberFormat="1" applyFont="1" applyFill="1" applyBorder="1" applyAlignment="1">
      <alignment vertical="top" wrapText="1"/>
    </xf>
    <xf numFmtId="0" fontId="29" fillId="2" borderId="3" xfId="0" applyNumberFormat="1" applyFont="1" applyFill="1" applyBorder="1" applyAlignment="1">
      <alignment vertical="top" wrapText="1"/>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18" fillId="6" borderId="11" xfId="0" applyFont="1" applyFill="1" applyBorder="1" applyAlignment="1" applyProtection="1">
      <alignment horizontal="center" vertical="center"/>
      <protection locked="0"/>
    </xf>
    <xf numFmtId="0" fontId="18" fillId="6" borderId="14" xfId="0" applyFont="1" applyFill="1" applyBorder="1" applyAlignment="1" applyProtection="1">
      <alignment horizontal="center" vertical="center"/>
      <protection locked="0"/>
    </xf>
    <xf numFmtId="0" fontId="0" fillId="0" borderId="4" xfId="0" applyFill="1" applyBorder="1" applyAlignment="1" applyProtection="1">
      <alignment horizontal="center" vertical="top"/>
    </xf>
    <xf numFmtId="0" fontId="0" fillId="0" borderId="5" xfId="0" applyFill="1" applyBorder="1" applyAlignment="1" applyProtection="1">
      <alignment horizontal="center" vertical="top"/>
    </xf>
    <xf numFmtId="0" fontId="0" fillId="0" borderId="6" xfId="0" applyFill="1" applyBorder="1" applyAlignment="1" applyProtection="1">
      <alignment horizontal="center" vertical="top"/>
    </xf>
    <xf numFmtId="0" fontId="1" fillId="0" borderId="2" xfId="0" applyFont="1" applyBorder="1" applyAlignment="1" applyProtection="1">
      <alignment horizontal="center"/>
    </xf>
    <xf numFmtId="0" fontId="1" fillId="0" borderId="15" xfId="0" applyFont="1" applyBorder="1" applyAlignment="1" applyProtection="1">
      <alignment horizontal="center"/>
    </xf>
    <xf numFmtId="0" fontId="1" fillId="0" borderId="3" xfId="0" applyFont="1" applyBorder="1" applyAlignment="1" applyProtection="1">
      <alignment horizontal="center"/>
    </xf>
    <xf numFmtId="0" fontId="0" fillId="0" borderId="4" xfId="0" applyFill="1" applyBorder="1" applyAlignment="1" applyProtection="1">
      <alignment horizontal="right" vertical="top"/>
    </xf>
    <xf numFmtId="0" fontId="0" fillId="0" borderId="5" xfId="0" applyFill="1" applyBorder="1" applyAlignment="1" applyProtection="1">
      <alignment horizontal="right" vertical="top"/>
    </xf>
    <xf numFmtId="0" fontId="0" fillId="0" borderId="6" xfId="0" applyFill="1" applyBorder="1" applyAlignment="1" applyProtection="1">
      <alignment horizontal="right" vertical="top"/>
    </xf>
    <xf numFmtId="0" fontId="1" fillId="0" borderId="8" xfId="0" applyFont="1" applyBorder="1" applyAlignment="1" applyProtection="1">
      <alignment horizontal="left" vertical="top" wrapText="1"/>
    </xf>
    <xf numFmtId="0" fontId="1" fillId="0" borderId="10" xfId="0" applyFont="1" applyBorder="1" applyAlignment="1" applyProtection="1">
      <alignment horizontal="left" vertical="top" wrapText="1"/>
    </xf>
    <xf numFmtId="0" fontId="1" fillId="0" borderId="12" xfId="0" applyFont="1" applyBorder="1" applyAlignment="1" applyProtection="1">
      <alignment horizontal="left" vertical="top" wrapText="1"/>
    </xf>
    <xf numFmtId="0" fontId="1" fillId="0" borderId="4" xfId="0" applyFont="1" applyBorder="1" applyAlignment="1" applyProtection="1">
      <alignment horizontal="center"/>
    </xf>
    <xf numFmtId="0" fontId="1" fillId="0" borderId="6" xfId="0" applyFont="1" applyBorder="1" applyAlignment="1" applyProtection="1">
      <alignment horizontal="center"/>
    </xf>
    <xf numFmtId="0" fontId="11" fillId="4" borderId="7" xfId="2" applyFont="1" applyFill="1" applyBorder="1" applyAlignment="1" applyProtection="1">
      <alignment horizontal="left" vertical="top" wrapText="1"/>
      <protection locked="0"/>
    </xf>
    <xf numFmtId="0" fontId="11" fillId="4" borderId="13" xfId="2" applyFont="1" applyFill="1" applyBorder="1" applyAlignment="1" applyProtection="1">
      <alignment horizontal="left" vertical="top" wrapText="1"/>
      <protection locked="0"/>
    </xf>
    <xf numFmtId="0" fontId="11" fillId="4" borderId="8" xfId="2" applyFont="1" applyFill="1" applyBorder="1" applyAlignment="1" applyProtection="1">
      <alignment horizontal="left" vertical="top" wrapText="1"/>
      <protection locked="0"/>
    </xf>
    <xf numFmtId="0" fontId="11" fillId="4" borderId="9" xfId="2" applyFont="1" applyFill="1" applyBorder="1" applyAlignment="1" applyProtection="1">
      <alignment horizontal="left" vertical="top" wrapText="1"/>
      <protection locked="0"/>
    </xf>
    <xf numFmtId="0" fontId="11" fillId="4" borderId="0" xfId="2" applyFont="1" applyFill="1" applyBorder="1" applyAlignment="1" applyProtection="1">
      <alignment horizontal="left" vertical="top" wrapText="1"/>
      <protection locked="0"/>
    </xf>
    <xf numFmtId="0" fontId="11" fillId="4" borderId="10" xfId="2" applyFont="1" applyFill="1" applyBorder="1" applyAlignment="1" applyProtection="1">
      <alignment horizontal="left" vertical="top" wrapText="1"/>
      <protection locked="0"/>
    </xf>
    <xf numFmtId="0" fontId="11" fillId="4" borderId="11" xfId="2" applyFont="1" applyFill="1" applyBorder="1" applyAlignment="1" applyProtection="1">
      <alignment horizontal="left" vertical="top" wrapText="1"/>
      <protection locked="0"/>
    </xf>
    <xf numFmtId="0" fontId="11" fillId="4" borderId="14" xfId="2" applyFont="1" applyFill="1" applyBorder="1" applyAlignment="1" applyProtection="1">
      <alignment horizontal="left" vertical="top" wrapText="1"/>
      <protection locked="0"/>
    </xf>
    <xf numFmtId="0" fontId="11" fillId="4" borderId="12" xfId="2" applyFont="1" applyFill="1" applyBorder="1" applyAlignment="1" applyProtection="1">
      <alignment horizontal="left" vertical="top" wrapText="1"/>
      <protection locked="0"/>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8" fillId="0" borderId="7" xfId="0" applyFont="1" applyBorder="1" applyAlignment="1" applyProtection="1">
      <alignment horizontal="center" vertical="center" readingOrder="1"/>
    </xf>
    <xf numFmtId="0" fontId="18" fillId="0" borderId="8" xfId="0" applyFont="1" applyBorder="1" applyAlignment="1" applyProtection="1">
      <alignment horizontal="center" vertical="center" readingOrder="1"/>
    </xf>
    <xf numFmtId="0" fontId="18" fillId="0" borderId="11" xfId="0" applyFont="1" applyBorder="1" applyAlignment="1" applyProtection="1">
      <alignment horizontal="center" vertical="center" readingOrder="1"/>
    </xf>
    <xf numFmtId="0" fontId="18" fillId="0" borderId="12" xfId="0" applyFont="1" applyBorder="1" applyAlignment="1" applyProtection="1">
      <alignment horizontal="center" vertical="center" readingOrder="1"/>
    </xf>
    <xf numFmtId="0" fontId="17" fillId="0" borderId="14" xfId="0" applyFont="1" applyBorder="1" applyAlignment="1" applyProtection="1">
      <alignment horizontal="left" wrapText="1"/>
    </xf>
    <xf numFmtId="0" fontId="18" fillId="6" borderId="2" xfId="0" applyFont="1" applyFill="1" applyBorder="1" applyAlignment="1" applyProtection="1">
      <alignment horizontal="center" vertical="center"/>
    </xf>
    <xf numFmtId="0" fontId="18" fillId="6" borderId="15" xfId="0" applyFont="1" applyFill="1" applyBorder="1" applyAlignment="1" applyProtection="1">
      <alignment horizontal="center" vertical="center"/>
    </xf>
    <xf numFmtId="0" fontId="18" fillId="6" borderId="3" xfId="0" applyFont="1" applyFill="1" applyBorder="1" applyAlignment="1" applyProtection="1">
      <alignment horizontal="center" vertical="center"/>
    </xf>
    <xf numFmtId="0" fontId="0" fillId="0" borderId="2" xfId="0" applyBorder="1" applyAlignment="1" applyProtection="1">
      <alignment horizontal="left" vertical="center" wrapText="1"/>
    </xf>
    <xf numFmtId="0" fontId="0" fillId="0" borderId="15" xfId="0"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9" xfId="0" applyBorder="1" applyAlignment="1" applyProtection="1">
      <alignment horizontal="left" wrapText="1"/>
    </xf>
    <xf numFmtId="0" fontId="0" fillId="0" borderId="0" xfId="0" applyBorder="1" applyAlignment="1" applyProtection="1">
      <alignment horizontal="left" wrapText="1"/>
    </xf>
    <xf numFmtId="0" fontId="0" fillId="0" borderId="7" xfId="0" applyBorder="1" applyAlignment="1" applyProtection="1">
      <alignment horizontal="center" textRotation="90"/>
    </xf>
    <xf numFmtId="0" fontId="0" fillId="0" borderId="11" xfId="0" applyBorder="1" applyAlignment="1" applyProtection="1">
      <alignment horizontal="center" textRotation="90"/>
    </xf>
    <xf numFmtId="0" fontId="1" fillId="0" borderId="7"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1" fillId="0" borderId="0" xfId="0" applyFont="1" applyBorder="1" applyAlignment="1" applyProtection="1">
      <alignment horizontal="center" vertical="center"/>
      <protection locked="0"/>
    </xf>
    <xf numFmtId="0" fontId="1" fillId="0" borderId="10" xfId="0" applyFont="1" applyBorder="1" applyAlignment="1" applyProtection="1">
      <alignment horizontal="center" vertical="center"/>
      <protection locked="0"/>
    </xf>
    <xf numFmtId="0" fontId="1" fillId="0" borderId="11"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0" borderId="2" xfId="0" applyFill="1" applyBorder="1" applyAlignment="1" applyProtection="1">
      <alignment horizontal="left" vertical="center" wrapText="1"/>
    </xf>
    <xf numFmtId="0" fontId="0" fillId="0" borderId="15" xfId="0" applyFill="1" applyBorder="1" applyAlignment="1" applyProtection="1">
      <alignment horizontal="left" vertical="center" wrapText="1"/>
    </xf>
    <xf numFmtId="0" fontId="0" fillId="0" borderId="3" xfId="0" applyFill="1"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0" xfId="0" applyBorder="1" applyAlignment="1" applyProtection="1">
      <alignment horizontal="left" vertical="center" wrapText="1"/>
    </xf>
    <xf numFmtId="0" fontId="17" fillId="0" borderId="2"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17" fillId="0" borderId="3" xfId="0" applyFont="1" applyFill="1" applyBorder="1" applyAlignment="1" applyProtection="1">
      <alignment horizontal="left" vertical="center" wrapText="1"/>
    </xf>
    <xf numFmtId="0" fontId="18" fillId="6" borderId="7" xfId="0" applyFont="1" applyFill="1" applyBorder="1" applyAlignment="1" applyProtection="1">
      <alignment horizontal="center" vertical="center"/>
    </xf>
    <xf numFmtId="0" fontId="18" fillId="6" borderId="13" xfId="0" applyFont="1" applyFill="1" applyBorder="1" applyAlignment="1" applyProtection="1">
      <alignment horizontal="center" vertical="center"/>
    </xf>
    <xf numFmtId="0" fontId="2" fillId="0" borderId="7" xfId="0" applyFont="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20" fillId="0" borderId="13" xfId="0" applyFont="1" applyBorder="1" applyAlignment="1" applyProtection="1">
      <alignment horizontal="center" vertical="center" wrapText="1"/>
    </xf>
    <xf numFmtId="0" fontId="18" fillId="0" borderId="13" xfId="0" applyFont="1" applyBorder="1" applyAlignment="1" applyProtection="1">
      <alignment horizontal="center" vertical="center" readingOrder="1"/>
    </xf>
    <xf numFmtId="0" fontId="18" fillId="0" borderId="14" xfId="0" applyFont="1" applyBorder="1" applyAlignment="1" applyProtection="1">
      <alignment horizontal="center" vertical="center" readingOrder="1"/>
    </xf>
    <xf numFmtId="0" fontId="1" fillId="0" borderId="2"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8" fillId="0" borderId="7" xfId="0" applyFont="1" applyBorder="1" applyAlignment="1" applyProtection="1">
      <alignment horizontal="center" vertical="center" wrapText="1"/>
    </xf>
    <xf numFmtId="0" fontId="18" fillId="0" borderId="8" xfId="0" applyFont="1" applyBorder="1" applyAlignment="1" applyProtection="1">
      <alignment horizontal="center" vertical="center" wrapText="1"/>
    </xf>
    <xf numFmtId="0" fontId="18" fillId="0" borderId="11" xfId="0" applyFont="1" applyBorder="1" applyAlignment="1" applyProtection="1">
      <alignment horizontal="center" vertical="center" wrapText="1"/>
    </xf>
    <xf numFmtId="0" fontId="18" fillId="0" borderId="12" xfId="0" applyFont="1" applyBorder="1" applyAlignment="1" applyProtection="1">
      <alignment horizontal="center" vertical="center" wrapText="1"/>
    </xf>
    <xf numFmtId="0" fontId="1" fillId="0" borderId="2" xfId="0" applyFont="1" applyBorder="1" applyAlignment="1" applyProtection="1">
      <alignment horizontal="left" vertical="center"/>
      <protection locked="0"/>
    </xf>
    <xf numFmtId="0" fontId="1" fillId="0" borderId="15" xfId="0" applyFont="1" applyBorder="1" applyAlignment="1" applyProtection="1">
      <alignment horizontal="left" vertical="center"/>
      <protection locked="0"/>
    </xf>
    <xf numFmtId="0" fontId="1" fillId="0" borderId="3" xfId="0" applyFont="1" applyBorder="1" applyAlignment="1" applyProtection="1">
      <alignment horizontal="left" vertical="center"/>
      <protection locked="0"/>
    </xf>
    <xf numFmtId="0" fontId="1" fillId="0" borderId="4"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2" xfId="0" applyFont="1" applyBorder="1" applyAlignment="1" applyProtection="1">
      <alignment horizontal="left" vertical="center"/>
    </xf>
    <xf numFmtId="0" fontId="1" fillId="0" borderId="15" xfId="0" applyFont="1" applyBorder="1" applyAlignment="1" applyProtection="1">
      <alignment horizontal="left" vertical="center"/>
    </xf>
    <xf numFmtId="0" fontId="1" fillId="0" borderId="3" xfId="0" applyFont="1" applyBorder="1" applyAlignment="1" applyProtection="1">
      <alignment horizontal="left" vertical="center"/>
    </xf>
    <xf numFmtId="0" fontId="0" fillId="0" borderId="4" xfId="0" applyBorder="1" applyAlignment="1" applyProtection="1">
      <alignment horizontal="center" textRotation="90"/>
    </xf>
    <xf numFmtId="0" fontId="0" fillId="0" borderId="6" xfId="0" applyBorder="1" applyAlignment="1" applyProtection="1">
      <alignment horizontal="center" textRotation="90"/>
    </xf>
    <xf numFmtId="0" fontId="0" fillId="0" borderId="8" xfId="0" applyBorder="1" applyAlignment="1" applyProtection="1">
      <alignment horizontal="center" textRotation="90"/>
    </xf>
    <xf numFmtId="0" fontId="0" fillId="0" borderId="12" xfId="0" applyBorder="1" applyAlignment="1" applyProtection="1">
      <alignment horizontal="center" textRotation="90"/>
    </xf>
    <xf numFmtId="0" fontId="1" fillId="0" borderId="2"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3" xfId="0" applyFont="1" applyBorder="1" applyAlignment="1" applyProtection="1">
      <alignment horizontal="left" vertical="top" wrapText="1"/>
    </xf>
    <xf numFmtId="0" fontId="11" fillId="4" borderId="2" xfId="2" applyFont="1" applyFill="1" applyBorder="1" applyAlignment="1" applyProtection="1">
      <alignment horizontal="left" vertical="top" wrapText="1"/>
      <protection locked="0"/>
    </xf>
    <xf numFmtId="0" fontId="11" fillId="4" borderId="15" xfId="2" applyFont="1" applyFill="1" applyBorder="1" applyAlignment="1" applyProtection="1">
      <alignment horizontal="left" vertical="top" wrapText="1"/>
      <protection locked="0"/>
    </xf>
    <xf numFmtId="0" fontId="11" fillId="4" borderId="3" xfId="2" applyFont="1" applyFill="1" applyBorder="1" applyAlignment="1" applyProtection="1">
      <alignment horizontal="left" vertical="top" wrapText="1"/>
      <protection locked="0"/>
    </xf>
    <xf numFmtId="0" fontId="11" fillId="4" borderId="2" xfId="2" applyFont="1" applyFill="1" applyBorder="1" applyAlignment="1" applyProtection="1">
      <alignment horizontal="center" vertical="center" wrapText="1"/>
      <protection locked="0"/>
    </xf>
    <xf numFmtId="0" fontId="11" fillId="4" borderId="15" xfId="2" applyFont="1" applyFill="1" applyBorder="1" applyAlignment="1" applyProtection="1">
      <alignment horizontal="center" vertical="center" wrapText="1"/>
      <protection locked="0"/>
    </xf>
    <xf numFmtId="0" fontId="11" fillId="4" borderId="3" xfId="2" applyFont="1" applyFill="1" applyBorder="1" applyAlignment="1" applyProtection="1">
      <alignment horizontal="center" vertical="center" wrapText="1"/>
      <protection locked="0"/>
    </xf>
    <xf numFmtId="0" fontId="1" fillId="0" borderId="7" xfId="0" applyFont="1" applyBorder="1" applyAlignment="1" applyProtection="1">
      <alignment horizontal="left" vertical="top" wrapText="1"/>
    </xf>
    <xf numFmtId="0" fontId="1" fillId="0" borderId="13"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14" xfId="0" applyFont="1" applyBorder="1" applyAlignment="1" applyProtection="1">
      <alignment horizontal="left" vertical="top" wrapText="1"/>
    </xf>
    <xf numFmtId="0" fontId="4" fillId="0" borderId="2" xfId="0" applyFont="1" applyBorder="1" applyAlignment="1">
      <alignment horizontal="center" vertical="top"/>
    </xf>
    <xf numFmtId="0" fontId="4" fillId="0" borderId="15" xfId="0" applyFont="1" applyBorder="1" applyAlignment="1">
      <alignment horizontal="center" vertical="top"/>
    </xf>
    <xf numFmtId="0" fontId="4" fillId="0" borderId="3" xfId="0" applyFont="1" applyBorder="1" applyAlignment="1">
      <alignment horizontal="center" vertical="top"/>
    </xf>
    <xf numFmtId="171" fontId="11" fillId="4" borderId="2" xfId="2" applyNumberFormat="1" applyFont="1" applyFill="1" applyBorder="1" applyAlignment="1" applyProtection="1">
      <alignment horizontal="center" vertical="center" wrapText="1"/>
      <protection locked="0"/>
    </xf>
    <xf numFmtId="171" fontId="11" fillId="4" borderId="15" xfId="2" applyNumberFormat="1" applyFont="1" applyFill="1" applyBorder="1" applyAlignment="1" applyProtection="1">
      <alignment horizontal="center" vertical="center" wrapText="1"/>
      <protection locked="0"/>
    </xf>
    <xf numFmtId="171" fontId="11" fillId="4" borderId="3" xfId="2" applyNumberFormat="1" applyFont="1" applyFill="1" applyBorder="1" applyAlignment="1" applyProtection="1">
      <alignment horizontal="center" vertical="center" wrapText="1"/>
      <protection locked="0"/>
    </xf>
    <xf numFmtId="0" fontId="18" fillId="6" borderId="2" xfId="0" applyFont="1" applyFill="1" applyBorder="1" applyAlignment="1" applyProtection="1">
      <alignment horizontal="center" vertical="center"/>
      <protection locked="0"/>
    </xf>
    <xf numFmtId="0" fontId="18" fillId="6" borderId="15" xfId="0" applyFont="1" applyFill="1" applyBorder="1" applyAlignment="1" applyProtection="1">
      <alignment horizontal="center" vertical="center"/>
      <protection locked="0"/>
    </xf>
    <xf numFmtId="0" fontId="18" fillId="6" borderId="3" xfId="0" applyFont="1" applyFill="1" applyBorder="1" applyAlignment="1" applyProtection="1">
      <alignment horizontal="center" vertical="center"/>
      <protection locked="0"/>
    </xf>
    <xf numFmtId="0" fontId="4" fillId="0" borderId="2" xfId="0" applyFont="1" applyBorder="1" applyAlignment="1" applyProtection="1">
      <alignment horizontal="center" vertical="top"/>
    </xf>
    <xf numFmtId="0" fontId="4" fillId="0" borderId="15" xfId="0" applyFont="1" applyBorder="1" applyAlignment="1" applyProtection="1">
      <alignment horizontal="center" vertical="top"/>
    </xf>
    <xf numFmtId="0" fontId="4" fillId="0" borderId="3" xfId="0" applyFont="1" applyBorder="1" applyAlignment="1" applyProtection="1">
      <alignment horizontal="center" vertical="top"/>
    </xf>
    <xf numFmtId="0" fontId="3" fillId="0" borderId="0" xfId="0" applyFont="1" applyAlignment="1">
      <alignment horizontal="left" vertical="top" wrapText="1"/>
    </xf>
    <xf numFmtId="0" fontId="2" fillId="6" borderId="2" xfId="0" applyFont="1" applyFill="1" applyBorder="1" applyAlignment="1" applyProtection="1">
      <alignment horizontal="center" vertical="center"/>
    </xf>
    <xf numFmtId="0" fontId="2" fillId="6" borderId="15" xfId="0" applyFont="1" applyFill="1" applyBorder="1" applyAlignment="1" applyProtection="1">
      <alignment horizontal="center" vertical="center"/>
    </xf>
    <xf numFmtId="0" fontId="2" fillId="6" borderId="2"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15" fontId="0" fillId="0" borderId="1" xfId="0" applyNumberFormat="1" applyBorder="1" applyAlignment="1">
      <alignment horizontal="center" vertical="top" wrapText="1"/>
    </xf>
    <xf numFmtId="0" fontId="0" fillId="0" borderId="9" xfId="0" applyBorder="1" applyAlignment="1">
      <alignment horizontal="left" wrapText="1"/>
    </xf>
    <xf numFmtId="15" fontId="0" fillId="0" borderId="1" xfId="0" applyNumberFormat="1"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1"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4"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4" xfId="0" applyBorder="1" applyAlignment="1">
      <alignment horizontal="center" vertical="top" wrapText="1"/>
    </xf>
    <xf numFmtId="0" fontId="0" fillId="0" borderId="5" xfId="0" applyBorder="1" applyAlignment="1">
      <alignment horizontal="center" vertical="top" wrapText="1"/>
    </xf>
    <xf numFmtId="0" fontId="0" fillId="0" borderId="6" xfId="0" applyBorder="1" applyAlignment="1">
      <alignment horizontal="center" vertical="top" wrapText="1"/>
    </xf>
    <xf numFmtId="15" fontId="0" fillId="0" borderId="4" xfId="0" applyNumberFormat="1" applyBorder="1" applyAlignment="1">
      <alignment horizontal="center" vertical="top" wrapText="1"/>
    </xf>
  </cellXfs>
  <cellStyles count="3">
    <cellStyle name="Good" xfId="1" builtinId="26"/>
    <cellStyle name="Normal" xfId="0" builtinId="0"/>
    <cellStyle name="Normal_Example 1" xfId="2"/>
  </cellStyles>
  <dxfs count="92">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lor rgb="FF006100"/>
      </font>
      <fill>
        <patternFill>
          <bgColor rgb="FFC6EFCE"/>
        </patternFill>
      </fill>
    </dxf>
    <dxf>
      <font>
        <b/>
        <i val="0"/>
        <color rgb="FF9C0006"/>
      </font>
      <fill>
        <patternFill>
          <bgColor rgb="FFFFC7CE"/>
        </patternFill>
      </fill>
    </dxf>
    <dxf>
      <font>
        <b/>
        <i val="0"/>
        <color theme="9" tint="-0.24994659260841701"/>
      </font>
      <fill>
        <patternFill>
          <bgColor theme="9" tint="0.59996337778862885"/>
        </patternFill>
      </fill>
    </dxf>
    <dxf>
      <font>
        <condense val="0"/>
        <extend val="0"/>
        <color rgb="FF006100"/>
      </font>
      <fill>
        <patternFill>
          <bgColor rgb="FFC6EFCE"/>
        </patternFill>
      </fill>
    </dxf>
    <dxf>
      <fill>
        <patternFill>
          <bgColor rgb="FFBDEDD6"/>
        </patternFill>
      </fill>
    </dxf>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006100"/>
      </font>
      <fill>
        <patternFill>
          <bgColor rgb="FFC6EFCE"/>
        </patternFill>
      </fill>
    </dxf>
  </dxfs>
  <tableStyles count="0" defaultTableStyle="TableStyleMedium2" defaultPivotStyle="PivotStyleLight16"/>
  <colors>
    <mruColors>
      <color rgb="FFBDEDD6"/>
      <color rgb="FFB4EAD0"/>
      <color rgb="FFCCFFFF"/>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queryTables/queryTable1.xml><?xml version="1.0" encoding="utf-8"?>
<queryTable xmlns="http://schemas.openxmlformats.org/spreadsheetml/2006/main" name="targets-budgets-rules-reference-standards#program-rules"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45"/>
  <sheetViews>
    <sheetView showGridLines="0" view="pageLayout" topLeftCell="A22" zoomScale="55" zoomScaleNormal="100" zoomScalePageLayoutView="55" workbookViewId="0">
      <selection activeCell="C28" sqref="C28"/>
    </sheetView>
  </sheetViews>
  <sheetFormatPr defaultRowHeight="23.25" x14ac:dyDescent="0.35"/>
  <cols>
    <col min="1" max="1" width="4.85546875" style="72" customWidth="1"/>
    <col min="2" max="2" width="42.28515625" customWidth="1"/>
    <col min="3" max="4" width="30.7109375" customWidth="1"/>
    <col min="5" max="12" width="29.7109375" customWidth="1"/>
  </cols>
  <sheetData>
    <row r="1" spans="1:12" ht="28.9" x14ac:dyDescent="0.55000000000000004">
      <c r="B1" s="73"/>
    </row>
    <row r="2" spans="1:12" ht="23.45" x14ac:dyDescent="0.45">
      <c r="B2" s="151" t="s">
        <v>403</v>
      </c>
      <c r="C2" s="152"/>
      <c r="D2" s="152"/>
      <c r="E2" s="152"/>
      <c r="F2" s="152"/>
      <c r="G2" s="152"/>
      <c r="H2" s="152"/>
      <c r="I2" s="153"/>
    </row>
    <row r="3" spans="1:12" ht="38.25" customHeight="1" x14ac:dyDescent="0.45">
      <c r="B3" s="157" t="s">
        <v>500</v>
      </c>
      <c r="C3" s="158"/>
      <c r="D3" s="158"/>
      <c r="E3" s="158"/>
      <c r="F3" s="158"/>
      <c r="G3" s="158"/>
      <c r="H3" s="158"/>
      <c r="I3" s="159"/>
    </row>
    <row r="4" spans="1:12" ht="39" customHeight="1" x14ac:dyDescent="0.45">
      <c r="B4" s="157" t="s">
        <v>363</v>
      </c>
      <c r="C4" s="158"/>
      <c r="D4" s="158"/>
      <c r="E4" s="158"/>
      <c r="F4" s="158"/>
      <c r="G4" s="158"/>
      <c r="H4" s="158"/>
      <c r="I4" s="159"/>
    </row>
    <row r="5" spans="1:12" ht="17.45" customHeight="1" x14ac:dyDescent="0.45">
      <c r="B5" s="74"/>
      <c r="C5" s="74"/>
      <c r="D5" s="74"/>
      <c r="E5" s="74"/>
      <c r="F5" s="74"/>
      <c r="G5" s="74"/>
      <c r="H5" s="74"/>
      <c r="I5" s="74"/>
    </row>
    <row r="6" spans="1:12" ht="23.45" x14ac:dyDescent="0.45">
      <c r="A6" s="72" t="s">
        <v>364</v>
      </c>
      <c r="B6" s="4" t="s">
        <v>359</v>
      </c>
    </row>
    <row r="8" spans="1:12" ht="32.25" customHeight="1" x14ac:dyDescent="0.35">
      <c r="A8" s="72" t="s">
        <v>365</v>
      </c>
      <c r="B8" s="75" t="s">
        <v>457</v>
      </c>
      <c r="C8" s="119">
        <v>42491</v>
      </c>
      <c r="D8" s="7"/>
      <c r="I8" s="7"/>
    </row>
    <row r="9" spans="1:12" ht="27" customHeight="1" x14ac:dyDescent="0.35">
      <c r="B9" s="76" t="s">
        <v>366</v>
      </c>
      <c r="C9" s="40" t="s">
        <v>523</v>
      </c>
      <c r="D9" s="7"/>
      <c r="I9" s="7"/>
    </row>
    <row r="10" spans="1:12" ht="23.45" x14ac:dyDescent="0.45">
      <c r="B10" s="17"/>
      <c r="C10" s="18"/>
      <c r="D10" s="19"/>
      <c r="E10" s="19"/>
      <c r="F10" s="7"/>
      <c r="G10" s="7"/>
      <c r="H10" s="7"/>
      <c r="I10" s="7"/>
    </row>
    <row r="11" spans="1:12" ht="22.15" customHeight="1" x14ac:dyDescent="0.45">
      <c r="A11" s="72" t="s">
        <v>367</v>
      </c>
      <c r="B11" s="144" t="s">
        <v>303</v>
      </c>
      <c r="C11" s="144"/>
      <c r="D11" s="144"/>
      <c r="E11" s="144"/>
      <c r="F11" s="144"/>
      <c r="G11" s="144"/>
      <c r="H11" s="144"/>
      <c r="I11" s="144"/>
      <c r="J11" s="144"/>
      <c r="K11" s="144"/>
      <c r="L11" s="144"/>
    </row>
    <row r="12" spans="1:12" ht="23.45" x14ac:dyDescent="0.45">
      <c r="B12" s="23"/>
      <c r="C12" s="23" t="s">
        <v>315</v>
      </c>
      <c r="D12" s="23" t="s">
        <v>316</v>
      </c>
      <c r="E12" s="23" t="s">
        <v>317</v>
      </c>
      <c r="F12" s="23" t="s">
        <v>318</v>
      </c>
      <c r="G12" s="23" t="s">
        <v>319</v>
      </c>
      <c r="H12" s="23" t="s">
        <v>320</v>
      </c>
      <c r="I12" s="14" t="s">
        <v>321</v>
      </c>
      <c r="J12" s="14" t="s">
        <v>461</v>
      </c>
      <c r="K12" s="14" t="s">
        <v>462</v>
      </c>
      <c r="L12" s="14" t="s">
        <v>463</v>
      </c>
    </row>
    <row r="13" spans="1:12" ht="29.45" customHeight="1" x14ac:dyDescent="0.35">
      <c r="B13" s="13" t="s">
        <v>368</v>
      </c>
      <c r="C13" s="16" t="s">
        <v>41</v>
      </c>
      <c r="D13" s="16"/>
      <c r="E13" s="16"/>
      <c r="F13" s="16"/>
      <c r="G13" s="16"/>
      <c r="H13" s="16"/>
      <c r="I13" s="16"/>
      <c r="J13" s="16"/>
      <c r="K13" s="16"/>
      <c r="L13" s="16"/>
    </row>
    <row r="14" spans="1:12" ht="23.45" x14ac:dyDescent="0.45">
      <c r="B14" s="13" t="s">
        <v>1</v>
      </c>
      <c r="C14" s="39"/>
      <c r="D14" s="29"/>
      <c r="E14" s="29"/>
      <c r="F14" s="29"/>
      <c r="G14" s="29"/>
      <c r="H14" s="29"/>
      <c r="I14" s="30"/>
      <c r="J14" s="30"/>
      <c r="K14" s="30"/>
      <c r="L14" s="30"/>
    </row>
    <row r="15" spans="1:12" x14ac:dyDescent="0.35">
      <c r="B15" s="13" t="s">
        <v>258</v>
      </c>
      <c r="C15" s="40" t="s">
        <v>524</v>
      </c>
      <c r="D15" s="40"/>
      <c r="E15" s="40"/>
      <c r="F15" s="40"/>
      <c r="G15" s="40"/>
      <c r="H15" s="40"/>
      <c r="I15" s="40"/>
      <c r="J15" s="40"/>
      <c r="K15" s="40"/>
      <c r="L15" s="40"/>
    </row>
    <row r="16" spans="1:12" x14ac:dyDescent="0.35">
      <c r="B16" s="13" t="s">
        <v>0</v>
      </c>
      <c r="C16" s="40" t="s">
        <v>525</v>
      </c>
      <c r="D16" s="40"/>
      <c r="E16" s="40"/>
      <c r="F16" s="40"/>
      <c r="G16" s="40"/>
      <c r="H16" s="40"/>
      <c r="I16" s="40"/>
      <c r="J16" s="40"/>
      <c r="K16" s="40"/>
      <c r="L16" s="40"/>
    </row>
    <row r="17" spans="1:12" x14ac:dyDescent="0.35">
      <c r="B17" s="13" t="s">
        <v>370</v>
      </c>
      <c r="C17" s="40" t="s">
        <v>526</v>
      </c>
      <c r="D17" s="40"/>
      <c r="E17" s="40"/>
      <c r="F17" s="40"/>
      <c r="G17" s="40"/>
      <c r="H17" s="40"/>
      <c r="I17" s="40"/>
      <c r="J17" s="40"/>
      <c r="K17" s="40"/>
      <c r="L17" s="40"/>
    </row>
    <row r="18" spans="1:12" x14ac:dyDescent="0.35">
      <c r="B18" s="15" t="s">
        <v>404</v>
      </c>
      <c r="C18" s="40" t="s">
        <v>527</v>
      </c>
      <c r="D18" s="40"/>
      <c r="E18" s="40"/>
      <c r="F18" s="40"/>
      <c r="G18" s="40"/>
      <c r="H18" s="40"/>
      <c r="I18" s="40"/>
      <c r="J18" s="40"/>
      <c r="K18" s="40"/>
      <c r="L18" s="40"/>
    </row>
    <row r="19" spans="1:12" x14ac:dyDescent="0.35">
      <c r="B19" s="160"/>
      <c r="C19" s="160"/>
      <c r="D19" s="161"/>
      <c r="E19" s="161"/>
      <c r="F19" s="161"/>
      <c r="G19" s="161"/>
      <c r="H19" s="161"/>
      <c r="I19" s="161"/>
    </row>
    <row r="20" spans="1:12" x14ac:dyDescent="0.35">
      <c r="A20" s="72" t="s">
        <v>369</v>
      </c>
      <c r="B20" s="162" t="s">
        <v>322</v>
      </c>
      <c r="C20" s="163"/>
      <c r="D20" s="47"/>
      <c r="E20" s="46"/>
      <c r="F20" s="46"/>
      <c r="G20" s="46"/>
      <c r="H20" s="46"/>
      <c r="I20" s="46"/>
    </row>
    <row r="21" spans="1:12" x14ac:dyDescent="0.35">
      <c r="B21" s="13" t="s">
        <v>258</v>
      </c>
      <c r="C21" s="40" t="s">
        <v>528</v>
      </c>
      <c r="D21" s="47"/>
      <c r="E21" s="46"/>
      <c r="F21" s="46"/>
      <c r="G21" s="46"/>
      <c r="H21" s="46"/>
      <c r="I21" s="46"/>
    </row>
    <row r="22" spans="1:12" x14ac:dyDescent="0.35">
      <c r="B22" s="13" t="s">
        <v>368</v>
      </c>
      <c r="C22" s="40" t="s">
        <v>529</v>
      </c>
      <c r="D22" s="47"/>
      <c r="E22" s="46"/>
      <c r="F22" s="46"/>
      <c r="G22" s="46"/>
      <c r="H22" s="46"/>
      <c r="I22" s="46"/>
    </row>
    <row r="23" spans="1:12" x14ac:dyDescent="0.35">
      <c r="B23" s="13" t="s">
        <v>0</v>
      </c>
      <c r="C23" s="40" t="s">
        <v>530</v>
      </c>
      <c r="D23" s="47"/>
      <c r="E23" s="46"/>
      <c r="F23" s="46"/>
      <c r="G23" s="46"/>
      <c r="H23" s="46"/>
      <c r="I23" s="46"/>
    </row>
    <row r="24" spans="1:12" ht="28.5" x14ac:dyDescent="0.35">
      <c r="B24" s="13" t="s">
        <v>370</v>
      </c>
      <c r="C24" s="40" t="s">
        <v>531</v>
      </c>
      <c r="D24" s="47"/>
      <c r="E24" s="46"/>
      <c r="F24" s="46"/>
      <c r="G24" s="46"/>
      <c r="H24" s="46"/>
      <c r="I24" s="46"/>
    </row>
    <row r="25" spans="1:12" x14ac:dyDescent="0.35">
      <c r="B25" s="15" t="s">
        <v>404</v>
      </c>
      <c r="C25" s="40" t="s">
        <v>532</v>
      </c>
      <c r="D25" s="47"/>
      <c r="E25" s="46"/>
      <c r="F25" s="46"/>
      <c r="G25" s="46"/>
      <c r="H25" s="46"/>
      <c r="I25" s="46"/>
    </row>
    <row r="27" spans="1:12" ht="25.5" x14ac:dyDescent="0.35">
      <c r="B27" s="33" t="s">
        <v>453</v>
      </c>
      <c r="C27" s="119">
        <v>42475</v>
      </c>
    </row>
    <row r="29" spans="1:12" ht="30.95" customHeight="1" x14ac:dyDescent="0.35">
      <c r="B29" s="151" t="s">
        <v>357</v>
      </c>
      <c r="C29" s="152"/>
      <c r="D29" s="152"/>
      <c r="E29" s="152"/>
      <c r="F29" s="153"/>
      <c r="I29" s="38"/>
    </row>
    <row r="30" spans="1:12" ht="30.95" customHeight="1" x14ac:dyDescent="0.35">
      <c r="B30" s="36" t="s">
        <v>371</v>
      </c>
      <c r="C30" s="37"/>
      <c r="D30" s="37"/>
      <c r="E30" s="30"/>
      <c r="F30" s="40" t="s">
        <v>296</v>
      </c>
      <c r="G30" s="8"/>
      <c r="I30" s="38"/>
    </row>
    <row r="31" spans="1:12" ht="30.95" customHeight="1" x14ac:dyDescent="0.35">
      <c r="B31" s="36" t="s">
        <v>372</v>
      </c>
      <c r="C31" s="37"/>
      <c r="D31" s="37"/>
      <c r="E31" s="30"/>
      <c r="F31" s="40" t="s">
        <v>296</v>
      </c>
      <c r="G31" s="8"/>
      <c r="I31" s="7"/>
    </row>
    <row r="32" spans="1:12" ht="30.95" customHeight="1" x14ac:dyDescent="0.35">
      <c r="B32" s="36" t="s">
        <v>373</v>
      </c>
      <c r="C32" s="37"/>
      <c r="D32" s="37"/>
      <c r="E32" s="30"/>
      <c r="F32" s="40" t="s">
        <v>296</v>
      </c>
      <c r="G32" s="8"/>
      <c r="I32" s="7"/>
    </row>
    <row r="33" spans="2:7" ht="30.95" customHeight="1" x14ac:dyDescent="0.35">
      <c r="B33" s="154" t="s">
        <v>374</v>
      </c>
      <c r="C33" s="155"/>
      <c r="D33" s="155"/>
      <c r="E33" s="156"/>
      <c r="F33" s="40" t="s">
        <v>296</v>
      </c>
      <c r="G33" s="8"/>
    </row>
    <row r="34" spans="2:7" ht="30.95" customHeight="1" x14ac:dyDescent="0.35">
      <c r="B34" s="154" t="s">
        <v>375</v>
      </c>
      <c r="C34" s="155"/>
      <c r="D34" s="155"/>
      <c r="E34" s="156"/>
      <c r="F34" s="40" t="s">
        <v>296</v>
      </c>
      <c r="G34" s="8"/>
    </row>
    <row r="35" spans="2:7" ht="30.95" customHeight="1" x14ac:dyDescent="0.35">
      <c r="B35" s="154" t="s">
        <v>399</v>
      </c>
      <c r="C35" s="155"/>
      <c r="D35" s="155"/>
      <c r="E35" s="156"/>
      <c r="F35" s="40" t="s">
        <v>296</v>
      </c>
      <c r="G35" s="8"/>
    </row>
    <row r="36" spans="2:7" ht="30.95" customHeight="1" x14ac:dyDescent="0.35">
      <c r="B36" s="168" t="s">
        <v>494</v>
      </c>
      <c r="C36" s="169"/>
      <c r="D36" s="169"/>
      <c r="E36" s="170"/>
      <c r="F36" s="40" t="s">
        <v>455</v>
      </c>
      <c r="G36" s="8"/>
    </row>
    <row r="37" spans="2:7" ht="30.95" customHeight="1" x14ac:dyDescent="0.35"/>
    <row r="38" spans="2:7" ht="30.95" customHeight="1" x14ac:dyDescent="0.35">
      <c r="B38" s="151" t="s">
        <v>413</v>
      </c>
      <c r="C38" s="152"/>
      <c r="D38" s="152"/>
      <c r="E38" s="152"/>
      <c r="F38" s="153"/>
    </row>
    <row r="39" spans="2:7" ht="30.95" customHeight="1" x14ac:dyDescent="0.35">
      <c r="B39" s="164" t="s">
        <v>411</v>
      </c>
      <c r="C39" s="165"/>
      <c r="D39" s="165"/>
      <c r="E39" s="165"/>
      <c r="F39" s="166"/>
    </row>
    <row r="40" spans="2:7" ht="30.95" customHeight="1" x14ac:dyDescent="0.35">
      <c r="B40" s="145" t="s">
        <v>430</v>
      </c>
      <c r="C40" s="146"/>
      <c r="D40" s="146"/>
      <c r="E40" s="147"/>
      <c r="F40" s="40" t="s">
        <v>296</v>
      </c>
    </row>
    <row r="41" spans="2:7" ht="30.95" customHeight="1" x14ac:dyDescent="0.35">
      <c r="B41" s="167" t="s">
        <v>410</v>
      </c>
      <c r="C41" s="146"/>
      <c r="D41" s="146"/>
      <c r="E41" s="147"/>
      <c r="F41" s="40"/>
    </row>
    <row r="42" spans="2:7" ht="30.95" customHeight="1" x14ac:dyDescent="0.35">
      <c r="B42" s="145" t="s">
        <v>431</v>
      </c>
      <c r="C42" s="146"/>
      <c r="D42" s="146"/>
      <c r="E42" s="147"/>
      <c r="F42" s="40"/>
    </row>
    <row r="43" spans="2:7" ht="30.95" customHeight="1" x14ac:dyDescent="0.35">
      <c r="B43" s="145" t="s">
        <v>412</v>
      </c>
      <c r="C43" s="146"/>
      <c r="D43" s="146"/>
      <c r="E43" s="147"/>
      <c r="F43" s="40"/>
    </row>
    <row r="44" spans="2:7" ht="30.95" customHeight="1" x14ac:dyDescent="0.35">
      <c r="B44" s="145" t="s">
        <v>501</v>
      </c>
      <c r="C44" s="146"/>
      <c r="D44" s="146"/>
      <c r="E44" s="147"/>
      <c r="F44" s="40"/>
    </row>
    <row r="45" spans="2:7" ht="30.95" customHeight="1" x14ac:dyDescent="0.35">
      <c r="B45" s="145" t="s">
        <v>508</v>
      </c>
      <c r="C45" s="146"/>
      <c r="D45" s="146"/>
      <c r="E45" s="147"/>
      <c r="F45" s="40"/>
    </row>
    <row r="46" spans="2:7" ht="30.95" customHeight="1" x14ac:dyDescent="0.35">
      <c r="B46" s="145" t="s">
        <v>432</v>
      </c>
      <c r="C46" s="146"/>
      <c r="D46" s="146"/>
      <c r="E46" s="147"/>
      <c r="F46" s="40"/>
    </row>
    <row r="47" spans="2:7" ht="30.95" customHeight="1" x14ac:dyDescent="0.35">
      <c r="B47" s="84" t="s">
        <v>433</v>
      </c>
      <c r="C47" s="148" t="s">
        <v>534</v>
      </c>
      <c r="D47" s="149"/>
      <c r="E47" s="150"/>
      <c r="F47" s="40" t="s">
        <v>296</v>
      </c>
    </row>
    <row r="48" spans="2:7" ht="24.6" customHeight="1" x14ac:dyDescent="0.35">
      <c r="B48" s="8"/>
    </row>
    <row r="60" ht="23.45" hidden="1" x14ac:dyDescent="0.45"/>
    <row r="61" ht="23.45" hidden="1" x14ac:dyDescent="0.45"/>
    <row r="62" ht="23.45" hidden="1" x14ac:dyDescent="0.45"/>
    <row r="63" ht="23.45" hidden="1" x14ac:dyDescent="0.45"/>
    <row r="64" ht="23.45" hidden="1" x14ac:dyDescent="0.45"/>
    <row r="65" spans="2:5" ht="23.45" hidden="1" x14ac:dyDescent="0.45">
      <c r="B65" t="s">
        <v>409</v>
      </c>
      <c r="D65" t="s">
        <v>296</v>
      </c>
      <c r="E65" s="120" t="s">
        <v>455</v>
      </c>
    </row>
    <row r="66" spans="2:5" ht="23.45" hidden="1" x14ac:dyDescent="0.45">
      <c r="B66" t="s">
        <v>37</v>
      </c>
      <c r="D66" t="s">
        <v>297</v>
      </c>
      <c r="E66" s="120" t="s">
        <v>456</v>
      </c>
    </row>
    <row r="67" spans="2:5" ht="23.45" hidden="1" x14ac:dyDescent="0.45">
      <c r="B67" t="s">
        <v>38</v>
      </c>
    </row>
    <row r="68" spans="2:5" ht="23.45" hidden="1" x14ac:dyDescent="0.45">
      <c r="B68" t="s">
        <v>39</v>
      </c>
    </row>
    <row r="69" spans="2:5" ht="23.45" hidden="1" x14ac:dyDescent="0.45">
      <c r="B69" t="s">
        <v>40</v>
      </c>
    </row>
    <row r="70" spans="2:5" ht="23.45" hidden="1" x14ac:dyDescent="0.45">
      <c r="B70" t="s">
        <v>41</v>
      </c>
    </row>
    <row r="71" spans="2:5" ht="23.45" hidden="1" x14ac:dyDescent="0.45">
      <c r="B71" t="s">
        <v>42</v>
      </c>
    </row>
    <row r="72" spans="2:5" ht="23.45" hidden="1" x14ac:dyDescent="0.45">
      <c r="B72" t="s">
        <v>43</v>
      </c>
    </row>
    <row r="73" spans="2:5" ht="23.45" hidden="1" x14ac:dyDescent="0.45">
      <c r="B73" t="s">
        <v>44</v>
      </c>
    </row>
    <row r="74" spans="2:5" ht="23.45" hidden="1" x14ac:dyDescent="0.45">
      <c r="B74" t="s">
        <v>45</v>
      </c>
    </row>
    <row r="75" spans="2:5" ht="23.45" hidden="1" x14ac:dyDescent="0.45">
      <c r="B75" t="s">
        <v>46</v>
      </c>
    </row>
    <row r="76" spans="2:5" ht="23.45" hidden="1" x14ac:dyDescent="0.45">
      <c r="B76" t="s">
        <v>47</v>
      </c>
    </row>
    <row r="77" spans="2:5" ht="23.45" hidden="1" x14ac:dyDescent="0.45">
      <c r="B77" t="s">
        <v>48</v>
      </c>
    </row>
    <row r="78" spans="2:5" ht="23.45" hidden="1" x14ac:dyDescent="0.45">
      <c r="B78" t="s">
        <v>49</v>
      </c>
    </row>
    <row r="79" spans="2:5" ht="23.45" hidden="1" x14ac:dyDescent="0.45">
      <c r="B79" t="s">
        <v>50</v>
      </c>
    </row>
    <row r="80" spans="2:5" ht="23.45" hidden="1" x14ac:dyDescent="0.45">
      <c r="B80" t="s">
        <v>51</v>
      </c>
    </row>
    <row r="81" spans="2:2" ht="23.45" hidden="1" x14ac:dyDescent="0.45">
      <c r="B81" t="s">
        <v>52</v>
      </c>
    </row>
    <row r="82" spans="2:2" ht="23.45" hidden="1" x14ac:dyDescent="0.45">
      <c r="B82" t="s">
        <v>53</v>
      </c>
    </row>
    <row r="83" spans="2:2" ht="23.45" hidden="1" x14ac:dyDescent="0.45">
      <c r="B83" t="s">
        <v>54</v>
      </c>
    </row>
    <row r="84" spans="2:2" ht="23.45" hidden="1" x14ac:dyDescent="0.45">
      <c r="B84" t="s">
        <v>55</v>
      </c>
    </row>
    <row r="85" spans="2:2" ht="23.45" hidden="1" x14ac:dyDescent="0.45">
      <c r="B85" t="s">
        <v>56</v>
      </c>
    </row>
    <row r="86" spans="2:2" ht="23.45" hidden="1" x14ac:dyDescent="0.45">
      <c r="B86" t="s">
        <v>57</v>
      </c>
    </row>
    <row r="87" spans="2:2" ht="23.45" hidden="1" x14ac:dyDescent="0.45">
      <c r="B87" t="s">
        <v>58</v>
      </c>
    </row>
    <row r="88" spans="2:2" ht="23.45" hidden="1" x14ac:dyDescent="0.45">
      <c r="B88" t="s">
        <v>59</v>
      </c>
    </row>
    <row r="89" spans="2:2" ht="23.45" hidden="1" x14ac:dyDescent="0.45">
      <c r="B89" t="s">
        <v>60</v>
      </c>
    </row>
    <row r="90" spans="2:2" ht="23.45" hidden="1" x14ac:dyDescent="0.45">
      <c r="B90" t="s">
        <v>61</v>
      </c>
    </row>
    <row r="91" spans="2:2" ht="23.45" hidden="1" x14ac:dyDescent="0.45">
      <c r="B91" t="s">
        <v>62</v>
      </c>
    </row>
    <row r="92" spans="2:2" ht="23.45" hidden="1" x14ac:dyDescent="0.45">
      <c r="B92" t="s">
        <v>63</v>
      </c>
    </row>
    <row r="93" spans="2:2" ht="23.45" hidden="1" x14ac:dyDescent="0.45">
      <c r="B93" t="s">
        <v>64</v>
      </c>
    </row>
    <row r="94" spans="2:2" ht="23.45" hidden="1" x14ac:dyDescent="0.45">
      <c r="B94" t="s">
        <v>65</v>
      </c>
    </row>
    <row r="95" spans="2:2" ht="23.45" hidden="1" x14ac:dyDescent="0.45">
      <c r="B95" t="s">
        <v>66</v>
      </c>
    </row>
    <row r="96" spans="2:2" ht="23.45" hidden="1" x14ac:dyDescent="0.45">
      <c r="B96" t="s">
        <v>67</v>
      </c>
    </row>
    <row r="97" spans="2:2" ht="23.45" hidden="1" x14ac:dyDescent="0.45">
      <c r="B97" t="s">
        <v>68</v>
      </c>
    </row>
    <row r="98" spans="2:2" ht="23.45" hidden="1" x14ac:dyDescent="0.45">
      <c r="B98" t="s">
        <v>69</v>
      </c>
    </row>
    <row r="99" spans="2:2" ht="23.45" hidden="1" x14ac:dyDescent="0.45">
      <c r="B99" t="s">
        <v>70</v>
      </c>
    </row>
    <row r="100" spans="2:2" ht="23.45" hidden="1" x14ac:dyDescent="0.45">
      <c r="B100" t="s">
        <v>71</v>
      </c>
    </row>
    <row r="101" spans="2:2" ht="23.45" hidden="1" x14ac:dyDescent="0.45">
      <c r="B101" t="s">
        <v>72</v>
      </c>
    </row>
    <row r="102" spans="2:2" ht="23.45" hidden="1" x14ac:dyDescent="0.45">
      <c r="B102" t="s">
        <v>73</v>
      </c>
    </row>
    <row r="103" spans="2:2" ht="23.45" hidden="1" x14ac:dyDescent="0.45">
      <c r="B103" t="s">
        <v>74</v>
      </c>
    </row>
    <row r="104" spans="2:2" ht="23.45" hidden="1" x14ac:dyDescent="0.45">
      <c r="B104" t="s">
        <v>75</v>
      </c>
    </row>
    <row r="105" spans="2:2" ht="23.45" hidden="1" x14ac:dyDescent="0.45">
      <c r="B105" t="s">
        <v>76</v>
      </c>
    </row>
    <row r="106" spans="2:2" ht="23.45" hidden="1" x14ac:dyDescent="0.45">
      <c r="B106" t="s">
        <v>77</v>
      </c>
    </row>
    <row r="107" spans="2:2" ht="23.45" hidden="1" x14ac:dyDescent="0.45">
      <c r="B107" t="s">
        <v>78</v>
      </c>
    </row>
    <row r="108" spans="2:2" ht="23.45" hidden="1" x14ac:dyDescent="0.45">
      <c r="B108" t="s">
        <v>79</v>
      </c>
    </row>
    <row r="109" spans="2:2" ht="23.45" hidden="1" x14ac:dyDescent="0.45">
      <c r="B109" t="s">
        <v>80</v>
      </c>
    </row>
    <row r="110" spans="2:2" ht="23.45" hidden="1" x14ac:dyDescent="0.45">
      <c r="B110" t="s">
        <v>81</v>
      </c>
    </row>
    <row r="111" spans="2:2" ht="23.45" hidden="1" x14ac:dyDescent="0.45">
      <c r="B111" t="s">
        <v>82</v>
      </c>
    </row>
    <row r="112" spans="2:2" ht="23.45" hidden="1" x14ac:dyDescent="0.45">
      <c r="B112" t="s">
        <v>83</v>
      </c>
    </row>
    <row r="113" spans="2:2" ht="23.45" hidden="1" x14ac:dyDescent="0.45">
      <c r="B113" t="s">
        <v>84</v>
      </c>
    </row>
    <row r="114" spans="2:2" ht="23.45" hidden="1" x14ac:dyDescent="0.45">
      <c r="B114" t="s">
        <v>85</v>
      </c>
    </row>
    <row r="115" spans="2:2" ht="23.45" hidden="1" x14ac:dyDescent="0.45">
      <c r="B115" t="s">
        <v>86</v>
      </c>
    </row>
    <row r="116" spans="2:2" ht="23.45" hidden="1" x14ac:dyDescent="0.45">
      <c r="B116" t="s">
        <v>87</v>
      </c>
    </row>
    <row r="117" spans="2:2" ht="23.45" hidden="1" x14ac:dyDescent="0.45">
      <c r="B117" t="s">
        <v>88</v>
      </c>
    </row>
    <row r="118" spans="2:2" ht="23.45" hidden="1" x14ac:dyDescent="0.45">
      <c r="B118" t="s">
        <v>89</v>
      </c>
    </row>
    <row r="119" spans="2:2" ht="23.45" hidden="1" x14ac:dyDescent="0.45">
      <c r="B119" t="s">
        <v>90</v>
      </c>
    </row>
    <row r="120" spans="2:2" ht="23.45" hidden="1" x14ac:dyDescent="0.45">
      <c r="B120" t="s">
        <v>91</v>
      </c>
    </row>
    <row r="121" spans="2:2" ht="23.45" hidden="1" x14ac:dyDescent="0.45">
      <c r="B121" t="s">
        <v>92</v>
      </c>
    </row>
    <row r="122" spans="2:2" ht="23.45" hidden="1" x14ac:dyDescent="0.45">
      <c r="B122" t="s">
        <v>93</v>
      </c>
    </row>
    <row r="123" spans="2:2" ht="23.45" hidden="1" x14ac:dyDescent="0.45">
      <c r="B123" t="s">
        <v>94</v>
      </c>
    </row>
    <row r="124" spans="2:2" ht="23.45" hidden="1" x14ac:dyDescent="0.45">
      <c r="B124" t="s">
        <v>95</v>
      </c>
    </row>
    <row r="125" spans="2:2" ht="23.45" hidden="1" x14ac:dyDescent="0.45">
      <c r="B125" t="s">
        <v>96</v>
      </c>
    </row>
    <row r="126" spans="2:2" ht="23.45" hidden="1" x14ac:dyDescent="0.45">
      <c r="B126" t="s">
        <v>97</v>
      </c>
    </row>
    <row r="127" spans="2:2" ht="23.45" hidden="1" x14ac:dyDescent="0.45">
      <c r="B127" t="s">
        <v>98</v>
      </c>
    </row>
    <row r="128" spans="2:2" ht="23.45" hidden="1" x14ac:dyDescent="0.45">
      <c r="B128" t="s">
        <v>99</v>
      </c>
    </row>
    <row r="129" spans="2:2" ht="23.45" hidden="1" x14ac:dyDescent="0.45">
      <c r="B129" t="s">
        <v>100</v>
      </c>
    </row>
    <row r="130" spans="2:2" ht="23.45" hidden="1" x14ac:dyDescent="0.45">
      <c r="B130" t="s">
        <v>101</v>
      </c>
    </row>
    <row r="131" spans="2:2" ht="23.45" hidden="1" x14ac:dyDescent="0.45">
      <c r="B131" t="s">
        <v>102</v>
      </c>
    </row>
    <row r="132" spans="2:2" ht="23.45" hidden="1" x14ac:dyDescent="0.45">
      <c r="B132" t="s">
        <v>103</v>
      </c>
    </row>
    <row r="133" spans="2:2" ht="23.45" hidden="1" x14ac:dyDescent="0.45">
      <c r="B133" t="s">
        <v>104</v>
      </c>
    </row>
    <row r="134" spans="2:2" ht="23.45" hidden="1" x14ac:dyDescent="0.45">
      <c r="B134" t="s">
        <v>105</v>
      </c>
    </row>
    <row r="135" spans="2:2" ht="23.45" hidden="1" x14ac:dyDescent="0.45">
      <c r="B135" t="s">
        <v>106</v>
      </c>
    </row>
    <row r="136" spans="2:2" ht="23.45" hidden="1" x14ac:dyDescent="0.45">
      <c r="B136" t="s">
        <v>107</v>
      </c>
    </row>
    <row r="137" spans="2:2" ht="23.45" hidden="1" x14ac:dyDescent="0.45">
      <c r="B137" t="s">
        <v>108</v>
      </c>
    </row>
    <row r="138" spans="2:2" ht="23.45" hidden="1" x14ac:dyDescent="0.45">
      <c r="B138" t="s">
        <v>109</v>
      </c>
    </row>
    <row r="139" spans="2:2" ht="23.45" hidden="1" x14ac:dyDescent="0.45">
      <c r="B139" t="s">
        <v>110</v>
      </c>
    </row>
    <row r="140" spans="2:2" ht="23.45" hidden="1" x14ac:dyDescent="0.45">
      <c r="B140" t="s">
        <v>111</v>
      </c>
    </row>
    <row r="141" spans="2:2" ht="23.45" hidden="1" x14ac:dyDescent="0.45">
      <c r="B141" t="s">
        <v>112</v>
      </c>
    </row>
    <row r="142" spans="2:2" ht="23.45" hidden="1" x14ac:dyDescent="0.45"/>
    <row r="143" spans="2:2" ht="23.45" hidden="1" x14ac:dyDescent="0.45"/>
    <row r="144" spans="2:2" ht="23.45" hidden="1" x14ac:dyDescent="0.45"/>
    <row r="145" ht="23.45" hidden="1" x14ac:dyDescent="0.45"/>
  </sheetData>
  <sheetProtection password="F265" sheet="1" objects="1" scenarios="1"/>
  <dataConsolidate/>
  <mergeCells count="21">
    <mergeCell ref="B39:F39"/>
    <mergeCell ref="B40:E40"/>
    <mergeCell ref="B41:E41"/>
    <mergeCell ref="B42:E42"/>
    <mergeCell ref="B36:E36"/>
    <mergeCell ref="B11:L11"/>
    <mergeCell ref="B46:E46"/>
    <mergeCell ref="C47:E47"/>
    <mergeCell ref="B2:I2"/>
    <mergeCell ref="B33:E33"/>
    <mergeCell ref="B34:E34"/>
    <mergeCell ref="B35:E35"/>
    <mergeCell ref="B3:I3"/>
    <mergeCell ref="B4:I4"/>
    <mergeCell ref="B19:I19"/>
    <mergeCell ref="B20:C20"/>
    <mergeCell ref="B29:F29"/>
    <mergeCell ref="B38:F38"/>
    <mergeCell ref="B43:E43"/>
    <mergeCell ref="B44:E44"/>
    <mergeCell ref="B45:E45"/>
  </mergeCells>
  <conditionalFormatting sqref="F30:F36">
    <cfRule type="cellIs" dxfId="91" priority="8" operator="equal">
      <formula>"Yes"</formula>
    </cfRule>
    <cfRule type="cellIs" dxfId="90" priority="9" operator="equal">
      <formula>"No"</formula>
    </cfRule>
  </conditionalFormatting>
  <conditionalFormatting sqref="F30:F36">
    <cfRule type="cellIs" dxfId="89" priority="4" operator="equal">
      <formula>"Yes"</formula>
    </cfRule>
    <cfRule type="cellIs" dxfId="88" priority="5" operator="equal">
      <formula>"No"</formula>
    </cfRule>
  </conditionalFormatting>
  <conditionalFormatting sqref="F36">
    <cfRule type="cellIs" dxfId="87" priority="1" operator="equal">
      <formula>$E$66</formula>
    </cfRule>
    <cfRule type="cellIs" dxfId="86" priority="3" operator="equal">
      <formula>$E$65</formula>
    </cfRule>
  </conditionalFormatting>
  <dataValidations xWindow="687" yWindow="785" count="24">
    <dataValidation allowBlank="1" showInputMessage="1" showErrorMessage="1" promptTitle="Criteria" prompt="Input Primary Contact information for CDM Plan" sqref="B20:C20"/>
    <dataValidation allowBlank="1" showInputMessage="1" showErrorMessage="1" promptTitle="Criteria" prompt="Input company representative contact information for Distributor(s)" sqref="B14"/>
    <dataValidation allowBlank="1" showInputMessage="1" showErrorMessage="1" promptTitle="Criteria" prompt="Enter date of CDM Plan Submission" sqref="C8"/>
    <dataValidation allowBlank="1" showInputMessage="1" showErrorMessage="1" promptTitle="Criteria" prompt="Input estimated start date of CDM Plan.  Note it should be on or before the earliest program start date in CDM Plan Milestone tab." sqref="C27"/>
    <dataValidation type="list" allowBlank="1" showInputMessage="1" showErrorMessage="1" promptTitle="Criteria" prompt="Confirm CDM Plan includes all admin and incentive costs for approved Province-wide Programs, approved local and/or regional programs, and applicable program support services.  Excludes all costs funded under the 2011-2014/15 CDM framework and LDC pilots." sqref="F35">
      <formula1>$D$65:$D$66</formula1>
    </dataValidation>
    <dataValidation type="list" allowBlank="1" showInputMessage="1" showErrorMessage="1" promptTitle="Criteria" prompt="Confirm CDM Plan includes savings from approved Province-wide programs, approved local and/or regional programs or pilots, proposed local and/or regional programs or pilots, and 2011-2014/15 CDM Programs with in-service dates after January 1 2015." sqref="F34">
      <formula1>$D$65:$D$66</formula1>
    </dataValidation>
    <dataValidation type="list" allowBlank="1" showInputMessage="1" showErrorMessage="1" promptTitle="Criteria" prompt="Confirm CDM Plan includes Programs available for all of the following customer segments which are found in the LDC's service area: Residential, Low Income, Small Business, Commercial (incl. multi-family), Agricultural, Institutional, Industrial." sqref="F33">
      <formula1>$D$65:$D$66</formula1>
    </dataValidation>
    <dataValidation type="list" allowBlank="1" showInputMessage="1" showErrorMessage="1" promptTitle="Criteria" prompt="Confirm that the LDC(s) have signed the Energy Conservation Agreement prior to the submission of the CDM Plan" sqref="F30">
      <formula1>$D$65:$D$66</formula1>
    </dataValidation>
    <dataValidation type="list" allowBlank="1" showInputMessage="1" showErrorMessage="1" promptTitle="Criteria" prompt="Confirm Cost Effectiveness Tool is enclosed in CDM Plan submission" sqref="F31">
      <formula1>$D$65:$D$66</formula1>
    </dataValidation>
    <dataValidation type="list" allowBlank="1" showInputMessage="1" showErrorMessage="1" promptTitle="Criteria" prompt="Confirm Achievable Potential Tool enclosed with CDM Plan Submission" sqref="F32">
      <formula1>$D$65:$D$66</formula1>
    </dataValidation>
    <dataValidation allowBlank="1" showInputMessage="1" showErrorMessage="1" promptTitle="Criteria" prompt="Input CDM Plan version as &quot;Initial Submission&quot; or for subsequent submissions as &quot;Amendment No. X&quot;" sqref="C9"/>
    <dataValidation type="list" allowBlank="1" showInputMessage="1" showErrorMessage="1" promptTitle="Criteria" prompt="Select LDC Name from drop down list" sqref="C13">
      <formula1>$B$65:$B$141</formula1>
    </dataValidation>
    <dataValidation type="list" allowBlank="1" showInputMessage="1" showErrorMessage="1" promptTitle="Criteria" prompt="For LDCs submitting Joint CDM Plan, select LDC name from drop down list" sqref="D13:L13">
      <formula1>$B$65:$B$141</formula1>
    </dataValidation>
    <dataValidation type="list" allowBlank="1" showInputMessage="1" showErrorMessage="1" promptTitle="Note" prompt="LDCs may amend CDM Plan once per calendar year of the term [ECA, Schedule B, section 2(a)]" sqref="F40">
      <formula1>$D$65</formula1>
    </dataValidation>
    <dataValidation allowBlank="1" showInputMessage="1" showErrorMessage="1" promptTitle="Note" prompt="LDC may submit a proposed amendment to the OPA to amend the CDM Plan in any circumstance outlined in Schedule B - Amendment Process, section 2.  Select all reasons for CDM Plan amendment." sqref="B39:F39"/>
    <dataValidation type="list" allowBlank="1" showInputMessage="1" showErrorMessage="1" promptTitle="Note" prompt="As a result of a request for an adjustment to CDM Plan Budget [ECA, Schedule B, section 2(b)]" sqref="F41">
      <formula1>$D$65</formula1>
    </dataValidation>
    <dataValidation type="list" allowBlank="1" showInputMessage="1" showErrorMessage="1" promptTitle="Note" prompt="As a result of an amendment to the ECA or any Rules which impacts the CDM Plan [ECA, Schedule B, section 2(c)]" sqref="F42">
      <formula1>$D$65</formula1>
    </dataValidation>
    <dataValidation type="list" allowBlank="1" showInputMessage="1" showErrorMessage="1" promptTitle="Note" prompt="LDC actual spending exceeds (or expected to exceed) the CDM Plan Budget allocated to a given year [ECA, Schedule B, section 2(d)]" sqref="F43">
      <formula1>$D$65</formula1>
    </dataValidation>
    <dataValidation type="list" allowBlank="1" showInputMessage="1" showErrorMessage="1" promptTitle="Note" prompt="Result of reallocation of CDM Plan Budget or CDM Plan Target  [ECA, section 2.5 and ECA, Schedule B, section 2(d)] " sqref="F44">
      <formula1>$D$65</formula1>
    </dataValidation>
    <dataValidation type="list" allowBlank="1" showInputMessage="1" showErrorMessage="1" promptTitle="Note" prompt="As a result of a remedy triggered as per the ECA [ECA, Schedule B, section 2(f)]" sqref="F45">
      <formula1>$D$65</formula1>
    </dataValidation>
    <dataValidation type="list" allowBlank="1" showInputMessage="1" showErrorMessage="1" promptTitle="Note" prompt="Other reason(s) for CDM Plan Amendment" sqref="F47">
      <formula1>$D$65</formula1>
    </dataValidation>
    <dataValidation type="list" allowBlank="1" showInputMessage="1" showErrorMessage="1" promptTitle="Note" prompt="As a result of changing program funding type (e.g., full cost recovery to pay for performance) [ECA, section 4.1]" sqref="F46">
      <formula1>$D$65</formula1>
    </dataValidation>
    <dataValidation allowBlank="1" showInputMessage="1" showErrorMessage="1" promptTitle="Criteria" prompt="Specify other reason for CDM Plan Amendment" sqref="C47:E47"/>
    <dataValidation type="list" allowBlank="1" showInputMessage="1" showErrorMessage="1" promptTitle="Criteria" prompt="Select Invoicing Frequency" sqref="F36">
      <formula1>$E$65:$E$66</formula1>
    </dataValidation>
  </dataValidations>
  <printOptions horizontalCentered="1" verticalCentered="1"/>
  <pageMargins left="0.70866141732283505" right="0.70866141732283505" top="0.51" bottom="0.56000000000000005" header="0.23" footer="0.19"/>
  <pageSetup paperSize="5" scale="41" orientation="landscape" copies="3" r:id="rId1"/>
  <headerFooter>
    <oddHeader>&amp;L&amp;"Times New Roman,Regular"&amp;12Conservation First Framework LDC Tool Kit&amp;R&amp;"Times New Roman,Regular"&amp;12v5 - May 1, 2016</oddHeader>
    <oddFooter>&amp;L&amp;G&amp;C&amp;"Times New Roman,Regular"&amp;12CDM Plan Template&amp;R&amp;"Times New Roman,Regular"&amp;12&amp;A
Page &amp;P of &amp;N</oddFooter>
  </headerFooter>
  <ignoredErrors>
    <ignoredError sqref="A8 A11 A20" numberStoredAsText="1"/>
  </ignoredError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37"/>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35"/>
      <c r="N7" s="136"/>
      <c r="O7" s="136"/>
      <c r="P7" s="136"/>
      <c r="Q7" s="136"/>
      <c r="R7" s="136"/>
      <c r="S7" s="136"/>
      <c r="T7" s="136"/>
      <c r="U7" s="136"/>
      <c r="V7" s="136"/>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445</v>
      </c>
      <c r="C9" s="79" t="str">
        <f>IF('A. General Information'!I13="","",'A. General Information'!I13)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34"/>
      <c r="C77" s="134"/>
      <c r="D77" s="134"/>
      <c r="E77" s="134"/>
      <c r="F77" s="134"/>
      <c r="G77" s="134"/>
      <c r="H77" s="134"/>
      <c r="I77" s="134"/>
      <c r="J77" s="134"/>
      <c r="K77" s="134"/>
      <c r="L77" s="134"/>
      <c r="M77" s="13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Summary'!$K5=0,"",IF((O80-O78)/'C. CDM Plan Summary'!$K5&gt;0.083,"True","False"))</f>
        <v/>
      </c>
      <c r="Q82" s="71" t="str">
        <f>IF('C. CDM Plan Summary'!$K5=0,"",IF((Q80-Q78)/'C. CDM Plan Summary'!$K5&gt;0.083,"True","False"))</f>
        <v/>
      </c>
      <c r="S82" s="71" t="str">
        <f>IF('C. CDM Plan Summary'!$K5=0,"",IF((S80-S78)/'C. CDM Plan Summary'!$K5&gt;0.083,"True","False"))</f>
        <v/>
      </c>
      <c r="U82" s="71" t="str">
        <f>IF('C. CDM Plan Summary'!$K5=0,"",IF((U80-U78)/'C. CDM Plan Summary'!$K5&gt;0.083,"True","False"))</f>
        <v/>
      </c>
      <c r="W82" s="71" t="str">
        <f>IF('C. CDM Plan Summary'!$K5=0,"",IF((W80-W78)/'C. CDM Plan Summary'!$K5&gt;0.083,"True","False"))</f>
        <v/>
      </c>
      <c r="Y82" s="71" t="str">
        <f>IF('C. CDM Plan Summary'!$K5=0,"",IF((Y80-Y78)/'C. CDM Plan Summary'!$K5&gt;0.083,"True","False"))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82:M82"/>
    <mergeCell ref="M14:M15"/>
    <mergeCell ref="B16:B46"/>
    <mergeCell ref="B49:B57"/>
    <mergeCell ref="B58:M58"/>
    <mergeCell ref="B60:B75"/>
    <mergeCell ref="D60:M75"/>
    <mergeCell ref="G14:G15"/>
    <mergeCell ref="H14:H15"/>
    <mergeCell ref="I14:I15"/>
    <mergeCell ref="J14:J15"/>
    <mergeCell ref="K14:K15"/>
    <mergeCell ref="L14:L15"/>
    <mergeCell ref="X13:Y14"/>
    <mergeCell ref="Z13:AA14"/>
    <mergeCell ref="B76:M76"/>
    <mergeCell ref="B78:M78"/>
    <mergeCell ref="B80:M80"/>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s>
  <conditionalFormatting sqref="O82">
    <cfRule type="containsText" dxfId="47" priority="11" operator="containsText" text="TRUE">
      <formula>NOT(ISERROR(SEARCH("TRUE",O82)))</formula>
    </cfRule>
    <cfRule type="containsText" dxfId="46" priority="12" operator="containsText" text="FALSE">
      <formula>NOT(ISERROR(SEARCH("FALSE",O82)))</formula>
    </cfRule>
  </conditionalFormatting>
  <conditionalFormatting sqref="Q82">
    <cfRule type="containsText" dxfId="45" priority="9" operator="containsText" text="TRUE">
      <formula>NOT(ISERROR(SEARCH("TRUE",Q82)))</formula>
    </cfRule>
    <cfRule type="containsText" dxfId="44" priority="10" operator="containsText" text="FALSE">
      <formula>NOT(ISERROR(SEARCH("FALSE",Q82)))</formula>
    </cfRule>
  </conditionalFormatting>
  <conditionalFormatting sqref="S82">
    <cfRule type="containsText" dxfId="43" priority="7" operator="containsText" text="TRUE">
      <formula>NOT(ISERROR(SEARCH("TRUE",S82)))</formula>
    </cfRule>
    <cfRule type="containsText" dxfId="42" priority="8" operator="containsText" text="FALSE">
      <formula>NOT(ISERROR(SEARCH("FALSE",S82)))</formula>
    </cfRule>
  </conditionalFormatting>
  <conditionalFormatting sqref="U82">
    <cfRule type="containsText" dxfId="41" priority="5" operator="containsText" text="TRUE">
      <formula>NOT(ISERROR(SEARCH("TRUE",U82)))</formula>
    </cfRule>
    <cfRule type="containsText" dxfId="40" priority="6" operator="containsText" text="FALSE">
      <formula>NOT(ISERROR(SEARCH("FALSE",U82)))</formula>
    </cfRule>
  </conditionalFormatting>
  <conditionalFormatting sqref="W82">
    <cfRule type="containsText" dxfId="39" priority="3" operator="containsText" text="TRUE">
      <formula>NOT(ISERROR(SEARCH("TRUE",W82)))</formula>
    </cfRule>
    <cfRule type="containsText" dxfId="38" priority="4" operator="containsText" text="FALSE">
      <formula>NOT(ISERROR(SEARCH("FALSE",W82)))</formula>
    </cfRule>
  </conditionalFormatting>
  <conditionalFormatting sqref="Y82">
    <cfRule type="containsText" dxfId="37" priority="1" operator="containsText" text="TRUE">
      <formula>NOT(ISERROR(SEARCH("TRUE",Y82)))</formula>
    </cfRule>
    <cfRule type="containsText" dxfId="36" priority="2" operator="containsText" text="FALSE">
      <formula>NOT(ISERROR(SEARCH("FALSE",Y82)))</formula>
    </cfRule>
  </conditionalFormatting>
  <dataValidations count="26">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460</v>
      </c>
      <c r="C9" s="79" t="str">
        <f>IF('A. General Information'!J13="","",'A. General Information'!J13)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Summary'!$L5=0,"",IF((O80-O78)/'C. CDM Plan Summary'!$L5&gt;0.083,"True","False"))</f>
        <v/>
      </c>
      <c r="Q82" s="71" t="str">
        <f>IF('C. CDM Plan Summary'!$L5=0,"",IF((Q80-Q78)/'C. CDM Plan Summary'!$L5&gt;0.083,"True","False"))</f>
        <v/>
      </c>
      <c r="S82" s="71" t="str">
        <f>IF('C. CDM Plan Summary'!$L5=0,"",IF((S80-S78)/'C. CDM Plan Summary'!$L5&gt;0.083,"True","False"))</f>
        <v/>
      </c>
      <c r="U82" s="71" t="str">
        <f>IF('C. CDM Plan Summary'!$L5=0,"",IF((U80-U78)/'C. CDM Plan Summary'!$L5&gt;0.083,"True","False"))</f>
        <v/>
      </c>
      <c r="W82" s="71" t="str">
        <f>IF('C. CDM Plan Summary'!$L5=0,"",IF((W80-W78)/'C. CDM Plan Summary'!$L5&gt;0.083,"True","False"))</f>
        <v/>
      </c>
      <c r="Y82" s="71" t="str">
        <f>IF('C. CDM Plan Summary'!$L5=0,"",IF((Y80-Y78)/'C. CDM Plan Summary'!$L5&gt;0.083,"True","False"))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35" priority="11" operator="containsText" text="TRUE">
      <formula>NOT(ISERROR(SEARCH("TRUE",O82)))</formula>
    </cfRule>
    <cfRule type="containsText" dxfId="34" priority="12" operator="containsText" text="FALSE">
      <formula>NOT(ISERROR(SEARCH("FALSE",O82)))</formula>
    </cfRule>
  </conditionalFormatting>
  <conditionalFormatting sqref="Q82">
    <cfRule type="containsText" dxfId="33" priority="9" operator="containsText" text="TRUE">
      <formula>NOT(ISERROR(SEARCH("TRUE",Q82)))</formula>
    </cfRule>
    <cfRule type="containsText" dxfId="32" priority="10" operator="containsText" text="FALSE">
      <formula>NOT(ISERROR(SEARCH("FALSE",Q82)))</formula>
    </cfRule>
  </conditionalFormatting>
  <conditionalFormatting sqref="S82">
    <cfRule type="containsText" dxfId="31" priority="7" operator="containsText" text="TRUE">
      <formula>NOT(ISERROR(SEARCH("TRUE",S82)))</formula>
    </cfRule>
    <cfRule type="containsText" dxfId="30" priority="8" operator="containsText" text="FALSE">
      <formula>NOT(ISERROR(SEARCH("FALSE",S82)))</formula>
    </cfRule>
  </conditionalFormatting>
  <conditionalFormatting sqref="U82">
    <cfRule type="containsText" dxfId="29" priority="5" operator="containsText" text="TRUE">
      <formula>NOT(ISERROR(SEARCH("TRUE",U82)))</formula>
    </cfRule>
    <cfRule type="containsText" dxfId="28" priority="6" operator="containsText" text="FALSE">
      <formula>NOT(ISERROR(SEARCH("FALSE",U82)))</formula>
    </cfRule>
  </conditionalFormatting>
  <conditionalFormatting sqref="W82">
    <cfRule type="containsText" dxfId="27" priority="3" operator="containsText" text="TRUE">
      <formula>NOT(ISERROR(SEARCH("TRUE",W82)))</formula>
    </cfRule>
    <cfRule type="containsText" dxfId="26" priority="4" operator="containsText" text="FALSE">
      <formula>NOT(ISERROR(SEARCH("FALSE",W82)))</formula>
    </cfRule>
  </conditionalFormatting>
  <conditionalFormatting sqref="Y82">
    <cfRule type="containsText" dxfId="25" priority="1" operator="containsText" text="TRUE">
      <formula>NOT(ISERROR(SEARCH("TRUE",Y82)))</formula>
    </cfRule>
    <cfRule type="containsText" dxfId="24"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464</v>
      </c>
      <c r="C9" s="79" t="str">
        <f>IF('A. General Information'!K13="","",'A. General Information'!K13)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Summary'!$M5=0,"",IF((O80-O78)/'C. CDM Plan Summary'!$M5&gt;0.083,"True","False"))</f>
        <v/>
      </c>
      <c r="Q82" s="71" t="str">
        <f>IF('C. CDM Plan Summary'!$M5=0,"",IF((Q80-Q78)/'C. CDM Plan Summary'!$M5&gt;0.083,"True","False"))</f>
        <v/>
      </c>
      <c r="S82" s="71" t="str">
        <f>IF('C. CDM Plan Summary'!$M5=0,"",IF((S80-S78)/'C. CDM Plan Summary'!$M5&gt;0.083,"True","False"))</f>
        <v/>
      </c>
      <c r="U82" s="71" t="str">
        <f>IF('C. CDM Plan Summary'!$M5=0,"",IF((U80-U78)/'C. CDM Plan Summary'!$M5&gt;0.083,"True","False"))</f>
        <v/>
      </c>
      <c r="W82" s="71" t="str">
        <f>IF('C. CDM Plan Summary'!$M5=0,"",IF((W80-W78)/'C. CDM Plan Summary'!$M5&gt;0.083,"True","False"))</f>
        <v/>
      </c>
      <c r="Y82" s="71" t="str">
        <f>IF('C. CDM Plan Summary'!$M5=0,"",IF((Y80-Y78)/'C. CDM Plan Summary'!$M5&gt;0.083,"True","False"))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23" priority="11" operator="containsText" text="TRUE">
      <formula>NOT(ISERROR(SEARCH("TRUE",O82)))</formula>
    </cfRule>
    <cfRule type="containsText" dxfId="22" priority="12" operator="containsText" text="FALSE">
      <formula>NOT(ISERROR(SEARCH("FALSE",O82)))</formula>
    </cfRule>
  </conditionalFormatting>
  <conditionalFormatting sqref="Q82">
    <cfRule type="containsText" dxfId="21" priority="9" operator="containsText" text="TRUE">
      <formula>NOT(ISERROR(SEARCH("TRUE",Q82)))</formula>
    </cfRule>
    <cfRule type="containsText" dxfId="20" priority="10" operator="containsText" text="FALSE">
      <formula>NOT(ISERROR(SEARCH("FALSE",Q82)))</formula>
    </cfRule>
  </conditionalFormatting>
  <conditionalFormatting sqref="S82">
    <cfRule type="containsText" dxfId="19" priority="7" operator="containsText" text="TRUE">
      <formula>NOT(ISERROR(SEARCH("TRUE",S82)))</formula>
    </cfRule>
    <cfRule type="containsText" dxfId="18" priority="8" operator="containsText" text="FALSE">
      <formula>NOT(ISERROR(SEARCH("FALSE",S82)))</formula>
    </cfRule>
  </conditionalFormatting>
  <conditionalFormatting sqref="U82">
    <cfRule type="containsText" dxfId="17" priority="5" operator="containsText" text="TRUE">
      <formula>NOT(ISERROR(SEARCH("TRUE",U82)))</formula>
    </cfRule>
    <cfRule type="containsText" dxfId="16" priority="6" operator="containsText" text="FALSE">
      <formula>NOT(ISERROR(SEARCH("FALSE",U82)))</formula>
    </cfRule>
  </conditionalFormatting>
  <conditionalFormatting sqref="W82">
    <cfRule type="containsText" dxfId="15" priority="3" operator="containsText" text="TRUE">
      <formula>NOT(ISERROR(SEARCH("TRUE",W82)))</formula>
    </cfRule>
    <cfRule type="containsText" dxfId="14" priority="4" operator="containsText" text="FALSE">
      <formula>NOT(ISERROR(SEARCH("FALSE",W82)))</formula>
    </cfRule>
  </conditionalFormatting>
  <conditionalFormatting sqref="Y82">
    <cfRule type="containsText" dxfId="13" priority="1" operator="containsText" text="TRUE">
      <formula>NOT(ISERROR(SEARCH("TRUE",Y82)))</formula>
    </cfRule>
    <cfRule type="containsText" dxfId="12"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465</v>
      </c>
      <c r="C9" s="79" t="str">
        <f>IF('A. General Information'!L13="","",'A. General Information'!L13)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Summary'!$N5=0,"",IF((O80-O78)/'C. CDM Plan Summary'!$N5&gt;0.083,"True","False"))</f>
        <v/>
      </c>
      <c r="Q82" s="71" t="str">
        <f>IF('C. CDM Plan Summary'!$N5=0,"",IF((Q80-Q78)/'C. CDM Plan Summary'!$N5&gt;0.083,"True","False"))</f>
        <v/>
      </c>
      <c r="S82" s="71" t="str">
        <f>IF('C. CDM Plan Summary'!$N5=0,"",IF((S80-S78)/'C. CDM Plan Summary'!$N5&gt;0.083,"True","False"))</f>
        <v/>
      </c>
      <c r="U82" s="71" t="str">
        <f>IF('C. CDM Plan Summary'!$N5=0,"",IF((U80-U78)/'C. CDM Plan Summary'!$N5&gt;0.083,"True","False"))</f>
        <v/>
      </c>
      <c r="W82" s="71" t="str">
        <f>IF('C. CDM Plan Summary'!$N5=0,"",IF((W80-W78)/'C. CDM Plan Summary'!$N5&gt;0.083,"True","False"))</f>
        <v/>
      </c>
      <c r="Y82" s="71" t="str">
        <f>IF('C. CDM Plan Summary'!$N5=0,"",IF((Y80-Y78)/'C. CDM Plan Summary'!$N5&gt;0.083,"True","False"))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11" priority="11" operator="containsText" text="TRUE">
      <formula>NOT(ISERROR(SEARCH("TRUE",O82)))</formula>
    </cfRule>
    <cfRule type="containsText" dxfId="10" priority="12" operator="containsText" text="FALSE">
      <formula>NOT(ISERROR(SEARCH("FALSE",O82)))</formula>
    </cfRule>
  </conditionalFormatting>
  <conditionalFormatting sqref="Q82">
    <cfRule type="containsText" dxfId="9" priority="9" operator="containsText" text="TRUE">
      <formula>NOT(ISERROR(SEARCH("TRUE",Q82)))</formula>
    </cfRule>
    <cfRule type="containsText" dxfId="8" priority="10" operator="containsText" text="FALSE">
      <formula>NOT(ISERROR(SEARCH("FALSE",Q82)))</formula>
    </cfRule>
  </conditionalFormatting>
  <conditionalFormatting sqref="S82">
    <cfRule type="containsText" dxfId="7" priority="7" operator="containsText" text="TRUE">
      <formula>NOT(ISERROR(SEARCH("TRUE",S82)))</formula>
    </cfRule>
    <cfRule type="containsText" dxfId="6" priority="8" operator="containsText" text="FALSE">
      <formula>NOT(ISERROR(SEARCH("FALSE",S82)))</formula>
    </cfRule>
  </conditionalFormatting>
  <conditionalFormatting sqref="U82">
    <cfRule type="containsText" dxfId="5" priority="5" operator="containsText" text="TRUE">
      <formula>NOT(ISERROR(SEARCH("TRUE",U82)))</formula>
    </cfRule>
    <cfRule type="containsText" dxfId="4" priority="6" operator="containsText" text="FALSE">
      <formula>NOT(ISERROR(SEARCH("FALSE",U82)))</formula>
    </cfRule>
  </conditionalFormatting>
  <conditionalFormatting sqref="W82">
    <cfRule type="containsText" dxfId="3" priority="3" operator="containsText" text="TRUE">
      <formula>NOT(ISERROR(SEARCH("TRUE",W82)))</formula>
    </cfRule>
    <cfRule type="containsText" dxfId="2" priority="4" operator="containsText" text="FALSE">
      <formula>NOT(ISERROR(SEARCH("FALSE",W82)))</formula>
    </cfRule>
  </conditionalFormatting>
  <conditionalFormatting sqref="Y82">
    <cfRule type="containsText" dxfId="1" priority="1" operator="containsText" text="TRUE">
      <formula>NOT(ISERROR(SEARCH("TRUE",Y82)))</formula>
    </cfRule>
    <cfRule type="containsText" dxfId="0"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F190"/>
  <sheetViews>
    <sheetView showGridLines="0" view="pageBreakPreview" zoomScale="80" zoomScaleNormal="80" zoomScaleSheetLayoutView="80" workbookViewId="0"/>
  </sheetViews>
  <sheetFormatPr defaultRowHeight="15" outlineLevelRow="1" x14ac:dyDescent="0.25"/>
  <cols>
    <col min="1" max="1" width="4.28515625" customWidth="1"/>
    <col min="2" max="2" width="4.7109375" customWidth="1"/>
    <col min="3" max="3" width="14.7109375" customWidth="1"/>
    <col min="4" max="4" width="13.5703125" customWidth="1"/>
    <col min="5" max="5" width="12.7109375" customWidth="1"/>
    <col min="6" max="6" width="8" customWidth="1"/>
    <col min="7" max="7" width="11" customWidth="1"/>
    <col min="9" max="9" width="19.42578125" customWidth="1"/>
    <col min="12" max="12" width="16.7109375" customWidth="1"/>
    <col min="15" max="15" width="13.7109375" customWidth="1"/>
    <col min="21" max="21" width="21.140625" customWidth="1"/>
    <col min="22" max="22" width="14.5703125" customWidth="1"/>
    <col min="24" max="24" width="21.28515625" customWidth="1"/>
  </cols>
  <sheetData>
    <row r="1" spans="1:30" ht="35.450000000000003" customHeight="1" x14ac:dyDescent="0.3">
      <c r="A1" s="80" t="s">
        <v>392</v>
      </c>
      <c r="B1" s="301" t="s">
        <v>350</v>
      </c>
      <c r="C1" s="301"/>
      <c r="D1" s="301"/>
      <c r="E1" s="301"/>
      <c r="F1" s="301"/>
      <c r="G1" s="301"/>
      <c r="H1" s="301"/>
      <c r="I1" s="301"/>
      <c r="J1" s="301"/>
      <c r="K1" s="301"/>
      <c r="L1" s="301"/>
    </row>
    <row r="2" spans="1:30" ht="25.9" customHeight="1" x14ac:dyDescent="0.3">
      <c r="A2" s="80"/>
      <c r="B2" s="210" t="s">
        <v>407</v>
      </c>
      <c r="C2" s="211"/>
      <c r="D2" s="211"/>
      <c r="E2" s="211"/>
      <c r="F2" s="211"/>
      <c r="G2" s="211"/>
      <c r="H2" s="211"/>
      <c r="I2" s="211"/>
      <c r="J2" s="211"/>
      <c r="K2" s="211"/>
      <c r="L2" s="211"/>
      <c r="M2" s="211"/>
      <c r="N2" s="211"/>
      <c r="O2" s="212"/>
    </row>
    <row r="3" spans="1:30" ht="49.9" customHeight="1" x14ac:dyDescent="0.3">
      <c r="B3" s="213" t="s">
        <v>498</v>
      </c>
      <c r="C3" s="214"/>
      <c r="D3" s="214"/>
      <c r="E3" s="214"/>
      <c r="F3" s="214"/>
      <c r="G3" s="214"/>
      <c r="H3" s="214"/>
      <c r="I3" s="214"/>
      <c r="J3" s="214"/>
      <c r="K3" s="214"/>
      <c r="L3" s="214"/>
      <c r="M3" s="214"/>
      <c r="N3" s="214"/>
      <c r="O3" s="215"/>
    </row>
    <row r="4" spans="1:30" s="7" customFormat="1" ht="27" customHeight="1" x14ac:dyDescent="0.3">
      <c r="B4" s="31"/>
      <c r="C4" s="31"/>
      <c r="D4" s="31"/>
      <c r="E4" s="31"/>
      <c r="F4" s="31"/>
      <c r="G4" s="31"/>
      <c r="H4" s="31"/>
      <c r="I4" s="31"/>
      <c r="J4" s="31"/>
      <c r="K4" s="31"/>
      <c r="L4" s="31"/>
      <c r="M4" s="31"/>
      <c r="N4" s="31"/>
      <c r="O4" s="31"/>
    </row>
    <row r="5" spans="1:30" ht="23.45" customHeight="1" x14ac:dyDescent="0.3">
      <c r="B5" s="295" t="s">
        <v>342</v>
      </c>
      <c r="C5" s="296"/>
      <c r="D5" s="296"/>
      <c r="E5" s="296"/>
      <c r="F5" s="296"/>
      <c r="G5" s="296"/>
      <c r="H5" s="296"/>
      <c r="I5" s="296"/>
      <c r="J5" s="296"/>
      <c r="K5" s="296"/>
      <c r="L5" s="296"/>
      <c r="M5" s="296"/>
      <c r="N5" s="296"/>
      <c r="O5" s="297"/>
      <c r="Q5" s="210" t="s">
        <v>345</v>
      </c>
      <c r="R5" s="211"/>
      <c r="S5" s="211"/>
      <c r="T5" s="211"/>
      <c r="U5" s="211"/>
      <c r="V5" s="211"/>
      <c r="W5" s="211"/>
      <c r="X5" s="211"/>
      <c r="Y5" s="211"/>
      <c r="Z5" s="211"/>
      <c r="AA5" s="211"/>
      <c r="AB5" s="211"/>
      <c r="AC5" s="211"/>
      <c r="AD5" s="212"/>
    </row>
    <row r="6" spans="1:30" ht="14.45" customHeight="1" x14ac:dyDescent="0.3">
      <c r="B6" s="12" t="s">
        <v>5</v>
      </c>
      <c r="C6" s="276" t="s">
        <v>313</v>
      </c>
      <c r="D6" s="277"/>
      <c r="E6" s="277"/>
      <c r="F6" s="278"/>
      <c r="G6" s="282"/>
      <c r="H6" s="283"/>
      <c r="I6" s="284"/>
      <c r="J6" s="289" t="s">
        <v>408</v>
      </c>
      <c r="K6" s="290"/>
      <c r="L6" s="290"/>
      <c r="M6" s="290"/>
      <c r="N6" s="290"/>
      <c r="O6" s="291"/>
      <c r="Q6" s="115" t="s">
        <v>5</v>
      </c>
      <c r="R6" s="276" t="s">
        <v>313</v>
      </c>
      <c r="S6" s="277"/>
      <c r="T6" s="277"/>
      <c r="U6" s="278"/>
      <c r="V6" s="282"/>
      <c r="W6" s="283"/>
      <c r="X6" s="284"/>
      <c r="Y6" s="298" t="s">
        <v>408</v>
      </c>
      <c r="Z6" s="299"/>
      <c r="AA6" s="299"/>
      <c r="AB6" s="299"/>
      <c r="AC6" s="299"/>
      <c r="AD6" s="300"/>
    </row>
    <row r="7" spans="1:30" ht="14.45" customHeight="1" x14ac:dyDescent="0.3">
      <c r="B7" s="12" t="s">
        <v>6</v>
      </c>
      <c r="C7" s="276" t="s">
        <v>21</v>
      </c>
      <c r="D7" s="277"/>
      <c r="E7" s="277"/>
      <c r="F7" s="278"/>
      <c r="G7" s="282"/>
      <c r="H7" s="283"/>
      <c r="I7" s="284"/>
      <c r="J7" s="289"/>
      <c r="K7" s="290"/>
      <c r="L7" s="290"/>
      <c r="M7" s="290"/>
      <c r="N7" s="290"/>
      <c r="O7" s="291"/>
      <c r="Q7" s="115" t="s">
        <v>6</v>
      </c>
      <c r="R7" s="276" t="s">
        <v>21</v>
      </c>
      <c r="S7" s="277"/>
      <c r="T7" s="277"/>
      <c r="U7" s="278"/>
      <c r="V7" s="282"/>
      <c r="W7" s="283"/>
      <c r="X7" s="284"/>
      <c r="Y7" s="289"/>
      <c r="Z7" s="290"/>
      <c r="AA7" s="290"/>
      <c r="AB7" s="290"/>
      <c r="AC7" s="290"/>
      <c r="AD7" s="291"/>
    </row>
    <row r="8" spans="1:30" ht="29.45" customHeight="1" x14ac:dyDescent="0.3">
      <c r="B8" s="12" t="s">
        <v>6</v>
      </c>
      <c r="C8" s="276" t="s">
        <v>454</v>
      </c>
      <c r="D8" s="277"/>
      <c r="E8" s="277"/>
      <c r="F8" s="278"/>
      <c r="G8" s="292"/>
      <c r="H8" s="293"/>
      <c r="I8" s="294"/>
      <c r="J8" s="289"/>
      <c r="K8" s="290"/>
      <c r="L8" s="290"/>
      <c r="M8" s="290"/>
      <c r="N8" s="290"/>
      <c r="O8" s="291"/>
      <c r="Q8" s="115" t="s">
        <v>6</v>
      </c>
      <c r="R8" s="276" t="s">
        <v>454</v>
      </c>
      <c r="S8" s="277"/>
      <c r="T8" s="277"/>
      <c r="U8" s="278"/>
      <c r="V8" s="292"/>
      <c r="W8" s="293"/>
      <c r="X8" s="294"/>
      <c r="Y8" s="289"/>
      <c r="Z8" s="290"/>
      <c r="AA8" s="290"/>
      <c r="AB8" s="290"/>
      <c r="AC8" s="290"/>
      <c r="AD8" s="291"/>
    </row>
    <row r="9" spans="1:30" ht="14.45" customHeight="1" x14ac:dyDescent="0.3">
      <c r="B9" s="12" t="s">
        <v>7</v>
      </c>
      <c r="C9" s="276" t="s">
        <v>314</v>
      </c>
      <c r="D9" s="277"/>
      <c r="E9" s="277"/>
      <c r="F9" s="278"/>
      <c r="G9" s="282"/>
      <c r="H9" s="283"/>
      <c r="I9" s="284"/>
      <c r="J9" s="282"/>
      <c r="K9" s="283"/>
      <c r="L9" s="284"/>
      <c r="M9" s="282"/>
      <c r="N9" s="283"/>
      <c r="O9" s="284"/>
      <c r="Q9" s="115" t="s">
        <v>7</v>
      </c>
      <c r="R9" s="276" t="s">
        <v>314</v>
      </c>
      <c r="S9" s="277"/>
      <c r="T9" s="277"/>
      <c r="U9" s="278"/>
      <c r="V9" s="282"/>
      <c r="W9" s="283"/>
      <c r="X9" s="284"/>
      <c r="Y9" s="282"/>
      <c r="Z9" s="283"/>
      <c r="AA9" s="284"/>
      <c r="AB9" s="282"/>
      <c r="AC9" s="283"/>
      <c r="AD9" s="284"/>
    </row>
    <row r="10" spans="1:30" ht="22.9" customHeight="1" x14ac:dyDescent="0.25">
      <c r="B10" s="58" t="s">
        <v>8</v>
      </c>
      <c r="C10" s="285" t="s">
        <v>349</v>
      </c>
      <c r="D10" s="286"/>
      <c r="E10" s="286"/>
      <c r="F10" s="188"/>
      <c r="G10" s="282"/>
      <c r="H10" s="283"/>
      <c r="I10" s="284"/>
      <c r="J10" s="282"/>
      <c r="K10" s="283"/>
      <c r="L10" s="284"/>
      <c r="M10" s="282"/>
      <c r="N10" s="283"/>
      <c r="O10" s="284"/>
      <c r="Q10" s="116" t="s">
        <v>8</v>
      </c>
      <c r="R10" s="285" t="s">
        <v>349</v>
      </c>
      <c r="S10" s="286"/>
      <c r="T10" s="286"/>
      <c r="U10" s="188"/>
      <c r="V10" s="282"/>
      <c r="W10" s="283"/>
      <c r="X10" s="284"/>
      <c r="Y10" s="282"/>
      <c r="Z10" s="283"/>
      <c r="AA10" s="284"/>
      <c r="AB10" s="282"/>
      <c r="AC10" s="283"/>
      <c r="AD10" s="284"/>
    </row>
    <row r="11" spans="1:30" ht="22.9" customHeight="1" x14ac:dyDescent="0.25">
      <c r="B11" s="58"/>
      <c r="C11" s="287"/>
      <c r="D11" s="288"/>
      <c r="E11" s="288"/>
      <c r="F11" s="190"/>
      <c r="G11" s="282"/>
      <c r="H11" s="283"/>
      <c r="I11" s="284"/>
      <c r="J11" s="282"/>
      <c r="K11" s="283"/>
      <c r="L11" s="284"/>
      <c r="M11" s="282"/>
      <c r="N11" s="283"/>
      <c r="O11" s="284"/>
      <c r="Q11" s="116"/>
      <c r="R11" s="287"/>
      <c r="S11" s="288"/>
      <c r="T11" s="288"/>
      <c r="U11" s="190"/>
      <c r="V11" s="282"/>
      <c r="W11" s="283"/>
      <c r="X11" s="284"/>
      <c r="Y11" s="282"/>
      <c r="Z11" s="283"/>
      <c r="AA11" s="284"/>
      <c r="AB11" s="282"/>
      <c r="AC11" s="283"/>
      <c r="AD11" s="284"/>
    </row>
    <row r="12" spans="1:30" ht="89.45" customHeight="1" x14ac:dyDescent="0.3">
      <c r="B12" s="12" t="s">
        <v>341</v>
      </c>
      <c r="C12" s="276" t="s">
        <v>348</v>
      </c>
      <c r="D12" s="277"/>
      <c r="E12" s="277"/>
      <c r="F12" s="278"/>
      <c r="G12" s="279"/>
      <c r="H12" s="280"/>
      <c r="I12" s="280"/>
      <c r="J12" s="280"/>
      <c r="K12" s="280"/>
      <c r="L12" s="280"/>
      <c r="M12" s="280"/>
      <c r="N12" s="280"/>
      <c r="O12" s="281"/>
      <c r="Q12" s="115" t="s">
        <v>341</v>
      </c>
      <c r="R12" s="276" t="s">
        <v>348</v>
      </c>
      <c r="S12" s="277"/>
      <c r="T12" s="277"/>
      <c r="U12" s="278"/>
      <c r="V12" s="279"/>
      <c r="W12" s="280"/>
      <c r="X12" s="280"/>
      <c r="Y12" s="280"/>
      <c r="Z12" s="280"/>
      <c r="AA12" s="280"/>
      <c r="AB12" s="280"/>
      <c r="AC12" s="280"/>
      <c r="AD12" s="281"/>
    </row>
    <row r="13" spans="1:30" s="45" customFormat="1" ht="28.9" customHeight="1" x14ac:dyDescent="0.25">
      <c r="B13" s="41"/>
      <c r="C13" s="42"/>
      <c r="D13" s="42"/>
      <c r="E13" s="42"/>
      <c r="F13" s="42"/>
      <c r="G13" s="42"/>
      <c r="H13" s="42"/>
      <c r="I13" s="42"/>
      <c r="J13" s="42"/>
      <c r="K13" s="42"/>
      <c r="L13" s="42"/>
      <c r="M13" s="42"/>
      <c r="N13" s="42"/>
      <c r="O13" s="42"/>
      <c r="Q13" s="42"/>
      <c r="R13" s="42"/>
      <c r="S13" s="42"/>
      <c r="T13" s="42"/>
      <c r="U13" s="42"/>
      <c r="V13" s="42"/>
      <c r="W13" s="42"/>
      <c r="X13" s="42"/>
      <c r="Y13" s="42"/>
      <c r="Z13" s="42"/>
      <c r="AA13" s="42"/>
      <c r="AB13" s="42"/>
      <c r="AC13" s="42"/>
      <c r="AD13" s="43"/>
    </row>
    <row r="14" spans="1:30" ht="23.45" customHeight="1" x14ac:dyDescent="0.25">
      <c r="B14" s="210" t="s">
        <v>343</v>
      </c>
      <c r="C14" s="211"/>
      <c r="D14" s="211"/>
      <c r="E14" s="211"/>
      <c r="F14" s="211"/>
      <c r="G14" s="211"/>
      <c r="H14" s="211"/>
      <c r="I14" s="211"/>
      <c r="J14" s="211"/>
      <c r="K14" s="211"/>
      <c r="L14" s="211"/>
      <c r="M14" s="211"/>
      <c r="N14" s="211"/>
      <c r="O14" s="212"/>
      <c r="Q14" s="210" t="s">
        <v>344</v>
      </c>
      <c r="R14" s="211"/>
      <c r="S14" s="211"/>
      <c r="T14" s="211"/>
      <c r="U14" s="211"/>
      <c r="V14" s="211"/>
      <c r="W14" s="211"/>
      <c r="X14" s="211"/>
      <c r="Y14" s="211"/>
      <c r="Z14" s="211"/>
      <c r="AA14" s="211"/>
      <c r="AB14" s="211"/>
      <c r="AC14" s="211"/>
      <c r="AD14" s="212"/>
    </row>
    <row r="15" spans="1:30" ht="14.45" customHeight="1" x14ac:dyDescent="0.25">
      <c r="B15" s="115" t="s">
        <v>5</v>
      </c>
      <c r="C15" s="276" t="s">
        <v>313</v>
      </c>
      <c r="D15" s="277"/>
      <c r="E15" s="277"/>
      <c r="F15" s="278"/>
      <c r="G15" s="282"/>
      <c r="H15" s="283"/>
      <c r="I15" s="284"/>
      <c r="J15" s="298" t="s">
        <v>408</v>
      </c>
      <c r="K15" s="299"/>
      <c r="L15" s="299"/>
      <c r="M15" s="299"/>
      <c r="N15" s="299"/>
      <c r="O15" s="300"/>
      <c r="Q15" s="115" t="s">
        <v>5</v>
      </c>
      <c r="R15" s="276" t="s">
        <v>313</v>
      </c>
      <c r="S15" s="277"/>
      <c r="T15" s="277"/>
      <c r="U15" s="278"/>
      <c r="V15" s="282"/>
      <c r="W15" s="283"/>
      <c r="X15" s="284"/>
      <c r="Y15" s="298" t="s">
        <v>408</v>
      </c>
      <c r="Z15" s="299"/>
      <c r="AA15" s="299"/>
      <c r="AB15" s="299"/>
      <c r="AC15" s="299"/>
      <c r="AD15" s="300"/>
    </row>
    <row r="16" spans="1:30" ht="14.45" customHeight="1" x14ac:dyDescent="0.25">
      <c r="B16" s="115" t="s">
        <v>6</v>
      </c>
      <c r="C16" s="276" t="s">
        <v>21</v>
      </c>
      <c r="D16" s="277"/>
      <c r="E16" s="277"/>
      <c r="F16" s="278"/>
      <c r="G16" s="282"/>
      <c r="H16" s="283"/>
      <c r="I16" s="284"/>
      <c r="J16" s="289"/>
      <c r="K16" s="290"/>
      <c r="L16" s="290"/>
      <c r="M16" s="290"/>
      <c r="N16" s="290"/>
      <c r="O16" s="291"/>
      <c r="Q16" s="115" t="s">
        <v>6</v>
      </c>
      <c r="R16" s="276" t="s">
        <v>21</v>
      </c>
      <c r="S16" s="277"/>
      <c r="T16" s="277"/>
      <c r="U16" s="278"/>
      <c r="V16" s="282"/>
      <c r="W16" s="283"/>
      <c r="X16" s="284"/>
      <c r="Y16" s="289"/>
      <c r="Z16" s="290"/>
      <c r="AA16" s="290"/>
      <c r="AB16" s="290"/>
      <c r="AC16" s="290"/>
      <c r="AD16" s="291"/>
    </row>
    <row r="17" spans="2:30" ht="31.9" customHeight="1" x14ac:dyDescent="0.25">
      <c r="B17" s="115" t="s">
        <v>6</v>
      </c>
      <c r="C17" s="276" t="s">
        <v>454</v>
      </c>
      <c r="D17" s="277"/>
      <c r="E17" s="277"/>
      <c r="F17" s="278"/>
      <c r="G17" s="292"/>
      <c r="H17" s="293"/>
      <c r="I17" s="294"/>
      <c r="J17" s="289"/>
      <c r="K17" s="290"/>
      <c r="L17" s="290"/>
      <c r="M17" s="290"/>
      <c r="N17" s="290"/>
      <c r="O17" s="291"/>
      <c r="Q17" s="115" t="s">
        <v>6</v>
      </c>
      <c r="R17" s="276" t="s">
        <v>454</v>
      </c>
      <c r="S17" s="277"/>
      <c r="T17" s="277"/>
      <c r="U17" s="278"/>
      <c r="V17" s="292"/>
      <c r="W17" s="293"/>
      <c r="X17" s="294"/>
      <c r="Y17" s="289"/>
      <c r="Z17" s="290"/>
      <c r="AA17" s="290"/>
      <c r="AB17" s="290"/>
      <c r="AC17" s="290"/>
      <c r="AD17" s="291"/>
    </row>
    <row r="18" spans="2:30" ht="32.25" customHeight="1" x14ac:dyDescent="0.25">
      <c r="B18" s="115" t="s">
        <v>7</v>
      </c>
      <c r="C18" s="276" t="s">
        <v>314</v>
      </c>
      <c r="D18" s="277"/>
      <c r="E18" s="277"/>
      <c r="F18" s="278"/>
      <c r="G18" s="282"/>
      <c r="H18" s="283"/>
      <c r="I18" s="284"/>
      <c r="J18" s="282"/>
      <c r="K18" s="283"/>
      <c r="L18" s="284"/>
      <c r="M18" s="282"/>
      <c r="N18" s="283"/>
      <c r="O18" s="284"/>
      <c r="Q18" s="115" t="s">
        <v>7</v>
      </c>
      <c r="R18" s="276" t="s">
        <v>314</v>
      </c>
      <c r="S18" s="277"/>
      <c r="T18" s="277"/>
      <c r="U18" s="278"/>
      <c r="V18" s="282"/>
      <c r="W18" s="283"/>
      <c r="X18" s="284"/>
      <c r="Y18" s="282"/>
      <c r="Z18" s="283"/>
      <c r="AA18" s="284"/>
      <c r="AB18" s="282"/>
      <c r="AC18" s="283"/>
      <c r="AD18" s="284"/>
    </row>
    <row r="19" spans="2:30" ht="22.9" customHeight="1" x14ac:dyDescent="0.25">
      <c r="B19" s="116" t="s">
        <v>8</v>
      </c>
      <c r="C19" s="285" t="s">
        <v>349</v>
      </c>
      <c r="D19" s="286"/>
      <c r="E19" s="286"/>
      <c r="F19" s="188"/>
      <c r="G19" s="282"/>
      <c r="H19" s="283"/>
      <c r="I19" s="284"/>
      <c r="J19" s="282"/>
      <c r="K19" s="283"/>
      <c r="L19" s="284"/>
      <c r="M19" s="282"/>
      <c r="N19" s="283"/>
      <c r="O19" s="284"/>
      <c r="Q19" s="116" t="s">
        <v>8</v>
      </c>
      <c r="R19" s="285" t="s">
        <v>349</v>
      </c>
      <c r="S19" s="286"/>
      <c r="T19" s="286"/>
      <c r="U19" s="188"/>
      <c r="V19" s="282"/>
      <c r="W19" s="283"/>
      <c r="X19" s="284"/>
      <c r="Y19" s="282"/>
      <c r="Z19" s="283"/>
      <c r="AA19" s="284"/>
      <c r="AB19" s="282"/>
      <c r="AC19" s="283"/>
      <c r="AD19" s="284"/>
    </row>
    <row r="20" spans="2:30" ht="22.9" customHeight="1" x14ac:dyDescent="0.25">
      <c r="B20" s="116"/>
      <c r="C20" s="287"/>
      <c r="D20" s="288"/>
      <c r="E20" s="288"/>
      <c r="F20" s="190"/>
      <c r="G20" s="282"/>
      <c r="H20" s="283"/>
      <c r="I20" s="284"/>
      <c r="J20" s="282"/>
      <c r="K20" s="283"/>
      <c r="L20" s="284"/>
      <c r="M20" s="282"/>
      <c r="N20" s="283"/>
      <c r="O20" s="284"/>
      <c r="Q20" s="116"/>
      <c r="R20" s="287"/>
      <c r="S20" s="288"/>
      <c r="T20" s="288"/>
      <c r="U20" s="190"/>
      <c r="V20" s="282"/>
      <c r="W20" s="283"/>
      <c r="X20" s="284"/>
      <c r="Y20" s="282"/>
      <c r="Z20" s="283"/>
      <c r="AA20" s="284"/>
      <c r="AB20" s="282"/>
      <c r="AC20" s="283"/>
      <c r="AD20" s="284"/>
    </row>
    <row r="21" spans="2:30" ht="89.45" customHeight="1" x14ac:dyDescent="0.25">
      <c r="B21" s="115" t="s">
        <v>341</v>
      </c>
      <c r="C21" s="276" t="s">
        <v>348</v>
      </c>
      <c r="D21" s="277"/>
      <c r="E21" s="277"/>
      <c r="F21" s="278"/>
      <c r="G21" s="279"/>
      <c r="H21" s="280"/>
      <c r="I21" s="280"/>
      <c r="J21" s="280"/>
      <c r="K21" s="280"/>
      <c r="L21" s="280"/>
      <c r="M21" s="280"/>
      <c r="N21" s="280"/>
      <c r="O21" s="281"/>
      <c r="Q21" s="115" t="s">
        <v>341</v>
      </c>
      <c r="R21" s="276" t="s">
        <v>348</v>
      </c>
      <c r="S21" s="277"/>
      <c r="T21" s="277"/>
      <c r="U21" s="278"/>
      <c r="V21" s="279"/>
      <c r="W21" s="280"/>
      <c r="X21" s="280"/>
      <c r="Y21" s="280"/>
      <c r="Z21" s="280"/>
      <c r="AA21" s="280"/>
      <c r="AB21" s="280"/>
      <c r="AC21" s="280"/>
      <c r="AD21" s="281"/>
    </row>
    <row r="22" spans="2:30" s="45" customFormat="1" ht="28.9" customHeight="1" x14ac:dyDescent="0.25">
      <c r="B22" s="41"/>
      <c r="C22" s="42"/>
      <c r="D22" s="42"/>
      <c r="E22" s="42"/>
      <c r="F22" s="42"/>
      <c r="G22" s="43"/>
      <c r="H22" s="44"/>
      <c r="I22" s="44"/>
      <c r="J22" s="43"/>
      <c r="K22" s="43"/>
      <c r="L22" s="43"/>
      <c r="M22" s="43"/>
      <c r="N22" s="43"/>
      <c r="O22" s="43"/>
      <c r="Q22" s="42"/>
      <c r="R22" s="42"/>
      <c r="S22" s="42"/>
      <c r="T22" s="42"/>
      <c r="U22" s="42"/>
      <c r="V22" s="42"/>
      <c r="W22" s="42"/>
      <c r="X22" s="42"/>
      <c r="Y22" s="42"/>
      <c r="Z22" s="42"/>
      <c r="AA22" s="42"/>
      <c r="AB22" s="42"/>
      <c r="AC22" s="42"/>
      <c r="AD22" s="43"/>
    </row>
    <row r="23" spans="2:30" ht="23.45" customHeight="1" x14ac:dyDescent="0.25">
      <c r="B23" s="210" t="s">
        <v>346</v>
      </c>
      <c r="C23" s="211"/>
      <c r="D23" s="211"/>
      <c r="E23" s="211"/>
      <c r="F23" s="211"/>
      <c r="G23" s="211"/>
      <c r="H23" s="211"/>
      <c r="I23" s="211"/>
      <c r="J23" s="211"/>
      <c r="K23" s="211"/>
      <c r="L23" s="211"/>
      <c r="M23" s="211"/>
      <c r="N23" s="211"/>
      <c r="O23" s="212"/>
      <c r="Q23" s="295" t="s">
        <v>347</v>
      </c>
      <c r="R23" s="296"/>
      <c r="S23" s="296"/>
      <c r="T23" s="296"/>
      <c r="U23" s="296"/>
      <c r="V23" s="296"/>
      <c r="W23" s="296"/>
      <c r="X23" s="296"/>
      <c r="Y23" s="296"/>
      <c r="Z23" s="296"/>
      <c r="AA23" s="296"/>
      <c r="AB23" s="296"/>
      <c r="AC23" s="296"/>
      <c r="AD23" s="297"/>
    </row>
    <row r="24" spans="2:30" ht="14.45" customHeight="1" x14ac:dyDescent="0.25">
      <c r="B24" s="115" t="s">
        <v>5</v>
      </c>
      <c r="C24" s="276" t="s">
        <v>313</v>
      </c>
      <c r="D24" s="277"/>
      <c r="E24" s="277"/>
      <c r="F24" s="278"/>
      <c r="G24" s="282"/>
      <c r="H24" s="283"/>
      <c r="I24" s="284"/>
      <c r="J24" s="298" t="s">
        <v>408</v>
      </c>
      <c r="K24" s="299"/>
      <c r="L24" s="299"/>
      <c r="M24" s="299"/>
      <c r="N24" s="299"/>
      <c r="O24" s="300"/>
      <c r="Q24" s="115" t="s">
        <v>5</v>
      </c>
      <c r="R24" s="276" t="s">
        <v>313</v>
      </c>
      <c r="S24" s="277"/>
      <c r="T24" s="277"/>
      <c r="U24" s="278"/>
      <c r="V24" s="282"/>
      <c r="W24" s="283"/>
      <c r="X24" s="284"/>
      <c r="Y24" s="298" t="s">
        <v>408</v>
      </c>
      <c r="Z24" s="299"/>
      <c r="AA24" s="299"/>
      <c r="AB24" s="299"/>
      <c r="AC24" s="299"/>
      <c r="AD24" s="300"/>
    </row>
    <row r="25" spans="2:30" ht="14.45" customHeight="1" x14ac:dyDescent="0.25">
      <c r="B25" s="115" t="s">
        <v>6</v>
      </c>
      <c r="C25" s="276" t="s">
        <v>21</v>
      </c>
      <c r="D25" s="277"/>
      <c r="E25" s="277"/>
      <c r="F25" s="278"/>
      <c r="G25" s="282"/>
      <c r="H25" s="283"/>
      <c r="I25" s="284"/>
      <c r="J25" s="289"/>
      <c r="K25" s="290"/>
      <c r="L25" s="290"/>
      <c r="M25" s="290"/>
      <c r="N25" s="290"/>
      <c r="O25" s="291"/>
      <c r="Q25" s="115" t="s">
        <v>6</v>
      </c>
      <c r="R25" s="276" t="s">
        <v>21</v>
      </c>
      <c r="S25" s="277"/>
      <c r="T25" s="277"/>
      <c r="U25" s="278"/>
      <c r="V25" s="282"/>
      <c r="W25" s="283"/>
      <c r="X25" s="284"/>
      <c r="Y25" s="289"/>
      <c r="Z25" s="290"/>
      <c r="AA25" s="290"/>
      <c r="AB25" s="290"/>
      <c r="AC25" s="290"/>
      <c r="AD25" s="291"/>
    </row>
    <row r="26" spans="2:30" ht="31.9" customHeight="1" x14ac:dyDescent="0.25">
      <c r="B26" s="115" t="s">
        <v>6</v>
      </c>
      <c r="C26" s="276" t="s">
        <v>454</v>
      </c>
      <c r="D26" s="277"/>
      <c r="E26" s="277"/>
      <c r="F26" s="278"/>
      <c r="G26" s="292"/>
      <c r="H26" s="293"/>
      <c r="I26" s="294"/>
      <c r="J26" s="289"/>
      <c r="K26" s="290"/>
      <c r="L26" s="290"/>
      <c r="M26" s="290"/>
      <c r="N26" s="290"/>
      <c r="O26" s="291"/>
      <c r="Q26" s="115" t="s">
        <v>6</v>
      </c>
      <c r="R26" s="276" t="s">
        <v>454</v>
      </c>
      <c r="S26" s="277"/>
      <c r="T26" s="277"/>
      <c r="U26" s="278"/>
      <c r="V26" s="292"/>
      <c r="W26" s="293"/>
      <c r="X26" s="294"/>
      <c r="Y26" s="289"/>
      <c r="Z26" s="290"/>
      <c r="AA26" s="290"/>
      <c r="AB26" s="290"/>
      <c r="AC26" s="290"/>
      <c r="AD26" s="291"/>
    </row>
    <row r="27" spans="2:30" ht="33.75" customHeight="1" x14ac:dyDescent="0.25">
      <c r="B27" s="115" t="s">
        <v>7</v>
      </c>
      <c r="C27" s="276" t="s">
        <v>314</v>
      </c>
      <c r="D27" s="277"/>
      <c r="E27" s="277"/>
      <c r="F27" s="278"/>
      <c r="G27" s="282"/>
      <c r="H27" s="283"/>
      <c r="I27" s="284"/>
      <c r="J27" s="282"/>
      <c r="K27" s="283"/>
      <c r="L27" s="284"/>
      <c r="M27" s="282"/>
      <c r="N27" s="283"/>
      <c r="O27" s="284"/>
      <c r="Q27" s="115" t="s">
        <v>7</v>
      </c>
      <c r="R27" s="276" t="s">
        <v>314</v>
      </c>
      <c r="S27" s="277"/>
      <c r="T27" s="277"/>
      <c r="U27" s="278"/>
      <c r="V27" s="282"/>
      <c r="W27" s="283"/>
      <c r="X27" s="284"/>
      <c r="Y27" s="282"/>
      <c r="Z27" s="283"/>
      <c r="AA27" s="284"/>
      <c r="AB27" s="282"/>
      <c r="AC27" s="283"/>
      <c r="AD27" s="284"/>
    </row>
    <row r="28" spans="2:30" ht="22.9" customHeight="1" x14ac:dyDescent="0.25">
      <c r="B28" s="116" t="s">
        <v>8</v>
      </c>
      <c r="C28" s="285" t="s">
        <v>349</v>
      </c>
      <c r="D28" s="286"/>
      <c r="E28" s="286"/>
      <c r="F28" s="188"/>
      <c r="G28" s="282"/>
      <c r="H28" s="283"/>
      <c r="I28" s="284"/>
      <c r="J28" s="282"/>
      <c r="K28" s="283"/>
      <c r="L28" s="284"/>
      <c r="M28" s="282"/>
      <c r="N28" s="283"/>
      <c r="O28" s="284"/>
      <c r="Q28" s="116" t="s">
        <v>8</v>
      </c>
      <c r="R28" s="285" t="s">
        <v>349</v>
      </c>
      <c r="S28" s="286"/>
      <c r="T28" s="286"/>
      <c r="U28" s="188"/>
      <c r="V28" s="282"/>
      <c r="W28" s="283"/>
      <c r="X28" s="284"/>
      <c r="Y28" s="282"/>
      <c r="Z28" s="283"/>
      <c r="AA28" s="284"/>
      <c r="AB28" s="282"/>
      <c r="AC28" s="283"/>
      <c r="AD28" s="284"/>
    </row>
    <row r="29" spans="2:30" ht="22.9" customHeight="1" x14ac:dyDescent="0.25">
      <c r="B29" s="116"/>
      <c r="C29" s="287"/>
      <c r="D29" s="288"/>
      <c r="E29" s="288"/>
      <c r="F29" s="190"/>
      <c r="G29" s="282"/>
      <c r="H29" s="283"/>
      <c r="I29" s="284"/>
      <c r="J29" s="282"/>
      <c r="K29" s="283"/>
      <c r="L29" s="284"/>
      <c r="M29" s="282"/>
      <c r="N29" s="283"/>
      <c r="O29" s="284"/>
      <c r="Q29" s="116"/>
      <c r="R29" s="287"/>
      <c r="S29" s="288"/>
      <c r="T29" s="288"/>
      <c r="U29" s="190"/>
      <c r="V29" s="282"/>
      <c r="W29" s="283"/>
      <c r="X29" s="284"/>
      <c r="Y29" s="282"/>
      <c r="Z29" s="283"/>
      <c r="AA29" s="284"/>
      <c r="AB29" s="282"/>
      <c r="AC29" s="283"/>
      <c r="AD29" s="284"/>
    </row>
    <row r="30" spans="2:30" ht="77.45" customHeight="1" x14ac:dyDescent="0.25">
      <c r="B30" s="115" t="s">
        <v>341</v>
      </c>
      <c r="C30" s="276" t="s">
        <v>348</v>
      </c>
      <c r="D30" s="277"/>
      <c r="E30" s="277"/>
      <c r="F30" s="278"/>
      <c r="G30" s="279"/>
      <c r="H30" s="280"/>
      <c r="I30" s="280"/>
      <c r="J30" s="280"/>
      <c r="K30" s="280"/>
      <c r="L30" s="280"/>
      <c r="M30" s="280"/>
      <c r="N30" s="280"/>
      <c r="O30" s="281"/>
      <c r="Q30" s="115" t="s">
        <v>341</v>
      </c>
      <c r="R30" s="276" t="s">
        <v>348</v>
      </c>
      <c r="S30" s="277"/>
      <c r="T30" s="277"/>
      <c r="U30" s="278"/>
      <c r="V30" s="279"/>
      <c r="W30" s="280"/>
      <c r="X30" s="280"/>
      <c r="Y30" s="280"/>
      <c r="Z30" s="280"/>
      <c r="AA30" s="280"/>
      <c r="AB30" s="280"/>
      <c r="AC30" s="280"/>
      <c r="AD30" s="281"/>
    </row>
    <row r="31" spans="2:30" s="45" customFormat="1" ht="28.9" customHeight="1" x14ac:dyDescent="0.25">
      <c r="B31" s="41"/>
      <c r="C31" s="42"/>
      <c r="D31" s="42"/>
      <c r="E31" s="42"/>
      <c r="F31" s="42"/>
      <c r="G31" s="42"/>
      <c r="H31" s="42"/>
      <c r="I31" s="42"/>
      <c r="J31" s="42"/>
      <c r="K31" s="42"/>
      <c r="L31" s="42"/>
      <c r="M31" s="42"/>
      <c r="N31" s="42"/>
      <c r="O31" s="42"/>
      <c r="Q31" s="42"/>
      <c r="R31" s="42"/>
      <c r="S31" s="42"/>
      <c r="T31" s="42"/>
      <c r="U31" s="42"/>
      <c r="V31" s="42"/>
      <c r="W31" s="42"/>
      <c r="X31" s="42"/>
      <c r="Y31" s="42"/>
      <c r="Z31" s="42"/>
      <c r="AA31" s="42"/>
      <c r="AB31" s="42"/>
      <c r="AC31" s="42"/>
      <c r="AD31" s="43"/>
    </row>
    <row r="32" spans="2:30" ht="23.45" customHeight="1" x14ac:dyDescent="0.25">
      <c r="B32" s="210" t="s">
        <v>466</v>
      </c>
      <c r="C32" s="211"/>
      <c r="D32" s="211"/>
      <c r="E32" s="211"/>
      <c r="F32" s="211"/>
      <c r="G32" s="211"/>
      <c r="H32" s="211"/>
      <c r="I32" s="211"/>
      <c r="J32" s="211"/>
      <c r="K32" s="211"/>
      <c r="L32" s="211"/>
      <c r="M32" s="211"/>
      <c r="N32" s="211"/>
      <c r="O32" s="212"/>
      <c r="Q32" s="210" t="s">
        <v>467</v>
      </c>
      <c r="R32" s="211"/>
      <c r="S32" s="211"/>
      <c r="T32" s="211"/>
      <c r="U32" s="211"/>
      <c r="V32" s="211"/>
      <c r="W32" s="211"/>
      <c r="X32" s="211"/>
      <c r="Y32" s="211"/>
      <c r="Z32" s="211"/>
      <c r="AA32" s="211"/>
      <c r="AB32" s="211"/>
      <c r="AC32" s="211"/>
      <c r="AD32" s="212"/>
    </row>
    <row r="33" spans="2:30" ht="14.45" customHeight="1" x14ac:dyDescent="0.25">
      <c r="B33" s="115" t="s">
        <v>5</v>
      </c>
      <c r="C33" s="276" t="s">
        <v>313</v>
      </c>
      <c r="D33" s="277"/>
      <c r="E33" s="277"/>
      <c r="F33" s="278"/>
      <c r="G33" s="282"/>
      <c r="H33" s="283"/>
      <c r="I33" s="284"/>
      <c r="J33" s="298" t="s">
        <v>408</v>
      </c>
      <c r="K33" s="299"/>
      <c r="L33" s="299"/>
      <c r="M33" s="299"/>
      <c r="N33" s="299"/>
      <c r="O33" s="300"/>
      <c r="Q33" s="115" t="s">
        <v>5</v>
      </c>
      <c r="R33" s="276" t="s">
        <v>313</v>
      </c>
      <c r="S33" s="277"/>
      <c r="T33" s="277"/>
      <c r="U33" s="278"/>
      <c r="V33" s="282"/>
      <c r="W33" s="283"/>
      <c r="X33" s="284"/>
      <c r="Y33" s="298" t="s">
        <v>408</v>
      </c>
      <c r="Z33" s="299"/>
      <c r="AA33" s="299"/>
      <c r="AB33" s="299"/>
      <c r="AC33" s="299"/>
      <c r="AD33" s="300"/>
    </row>
    <row r="34" spans="2:30" ht="14.45" customHeight="1" x14ac:dyDescent="0.25">
      <c r="B34" s="115" t="s">
        <v>6</v>
      </c>
      <c r="C34" s="276" t="s">
        <v>21</v>
      </c>
      <c r="D34" s="277"/>
      <c r="E34" s="277"/>
      <c r="F34" s="278"/>
      <c r="G34" s="282"/>
      <c r="H34" s="283"/>
      <c r="I34" s="284"/>
      <c r="J34" s="289"/>
      <c r="K34" s="290"/>
      <c r="L34" s="290"/>
      <c r="M34" s="290"/>
      <c r="N34" s="290"/>
      <c r="O34" s="291"/>
      <c r="Q34" s="115" t="s">
        <v>6</v>
      </c>
      <c r="R34" s="276" t="s">
        <v>21</v>
      </c>
      <c r="S34" s="277"/>
      <c r="T34" s="277"/>
      <c r="U34" s="278"/>
      <c r="V34" s="282"/>
      <c r="W34" s="283"/>
      <c r="X34" s="284"/>
      <c r="Y34" s="289"/>
      <c r="Z34" s="290"/>
      <c r="AA34" s="290"/>
      <c r="AB34" s="290"/>
      <c r="AC34" s="290"/>
      <c r="AD34" s="291"/>
    </row>
    <row r="35" spans="2:30" ht="31.9" customHeight="1" x14ac:dyDescent="0.25">
      <c r="B35" s="115" t="s">
        <v>6</v>
      </c>
      <c r="C35" s="276" t="s">
        <v>454</v>
      </c>
      <c r="D35" s="277"/>
      <c r="E35" s="277"/>
      <c r="F35" s="278"/>
      <c r="G35" s="292"/>
      <c r="H35" s="293"/>
      <c r="I35" s="294"/>
      <c r="J35" s="289"/>
      <c r="K35" s="290"/>
      <c r="L35" s="290"/>
      <c r="M35" s="290"/>
      <c r="N35" s="290"/>
      <c r="O35" s="291"/>
      <c r="Q35" s="115" t="s">
        <v>6</v>
      </c>
      <c r="R35" s="276" t="s">
        <v>454</v>
      </c>
      <c r="S35" s="277"/>
      <c r="T35" s="277"/>
      <c r="U35" s="278"/>
      <c r="V35" s="292"/>
      <c r="W35" s="293"/>
      <c r="X35" s="294"/>
      <c r="Y35" s="289"/>
      <c r="Z35" s="290"/>
      <c r="AA35" s="290"/>
      <c r="AB35" s="290"/>
      <c r="AC35" s="290"/>
      <c r="AD35" s="291"/>
    </row>
    <row r="36" spans="2:30" ht="36" customHeight="1" x14ac:dyDescent="0.25">
      <c r="B36" s="115" t="s">
        <v>7</v>
      </c>
      <c r="C36" s="276" t="s">
        <v>314</v>
      </c>
      <c r="D36" s="277"/>
      <c r="E36" s="277"/>
      <c r="F36" s="278"/>
      <c r="G36" s="282"/>
      <c r="H36" s="283"/>
      <c r="I36" s="284"/>
      <c r="J36" s="282"/>
      <c r="K36" s="283"/>
      <c r="L36" s="284"/>
      <c r="M36" s="282"/>
      <c r="N36" s="283"/>
      <c r="O36" s="284"/>
      <c r="Q36" s="115" t="s">
        <v>7</v>
      </c>
      <c r="R36" s="276" t="s">
        <v>314</v>
      </c>
      <c r="S36" s="277"/>
      <c r="T36" s="277"/>
      <c r="U36" s="278"/>
      <c r="V36" s="282"/>
      <c r="W36" s="283"/>
      <c r="X36" s="284"/>
      <c r="Y36" s="282"/>
      <c r="Z36" s="283"/>
      <c r="AA36" s="284"/>
      <c r="AB36" s="282"/>
      <c r="AC36" s="283"/>
      <c r="AD36" s="284"/>
    </row>
    <row r="37" spans="2:30" ht="22.9" customHeight="1" x14ac:dyDescent="0.25">
      <c r="B37" s="116" t="s">
        <v>8</v>
      </c>
      <c r="C37" s="285" t="s">
        <v>349</v>
      </c>
      <c r="D37" s="286"/>
      <c r="E37" s="286"/>
      <c r="F37" s="188"/>
      <c r="G37" s="282"/>
      <c r="H37" s="283"/>
      <c r="I37" s="284"/>
      <c r="J37" s="282"/>
      <c r="K37" s="283"/>
      <c r="L37" s="284"/>
      <c r="M37" s="282"/>
      <c r="N37" s="283"/>
      <c r="O37" s="284"/>
      <c r="Q37" s="116" t="s">
        <v>8</v>
      </c>
      <c r="R37" s="285" t="s">
        <v>349</v>
      </c>
      <c r="S37" s="286"/>
      <c r="T37" s="286"/>
      <c r="U37" s="188"/>
      <c r="V37" s="282"/>
      <c r="W37" s="283"/>
      <c r="X37" s="284"/>
      <c r="Y37" s="282"/>
      <c r="Z37" s="283"/>
      <c r="AA37" s="284"/>
      <c r="AB37" s="282"/>
      <c r="AC37" s="283"/>
      <c r="AD37" s="284"/>
    </row>
    <row r="38" spans="2:30" ht="22.9" customHeight="1" x14ac:dyDescent="0.25">
      <c r="B38" s="116"/>
      <c r="C38" s="287"/>
      <c r="D38" s="288"/>
      <c r="E38" s="288"/>
      <c r="F38" s="190"/>
      <c r="G38" s="282"/>
      <c r="H38" s="283"/>
      <c r="I38" s="284"/>
      <c r="J38" s="282"/>
      <c r="K38" s="283"/>
      <c r="L38" s="284"/>
      <c r="M38" s="282"/>
      <c r="N38" s="283"/>
      <c r="O38" s="284"/>
      <c r="Q38" s="116"/>
      <c r="R38" s="287"/>
      <c r="S38" s="288"/>
      <c r="T38" s="288"/>
      <c r="U38" s="190"/>
      <c r="V38" s="282"/>
      <c r="W38" s="283"/>
      <c r="X38" s="284"/>
      <c r="Y38" s="282"/>
      <c r="Z38" s="283"/>
      <c r="AA38" s="284"/>
      <c r="AB38" s="282"/>
      <c r="AC38" s="283"/>
      <c r="AD38" s="284"/>
    </row>
    <row r="39" spans="2:30" ht="89.45" customHeight="1" x14ac:dyDescent="0.25">
      <c r="B39" s="115" t="s">
        <v>341</v>
      </c>
      <c r="C39" s="276" t="s">
        <v>348</v>
      </c>
      <c r="D39" s="277"/>
      <c r="E39" s="277"/>
      <c r="F39" s="278"/>
      <c r="G39" s="279"/>
      <c r="H39" s="280"/>
      <c r="I39" s="280"/>
      <c r="J39" s="280"/>
      <c r="K39" s="280"/>
      <c r="L39" s="280"/>
      <c r="M39" s="280"/>
      <c r="N39" s="280"/>
      <c r="O39" s="281"/>
      <c r="Q39" s="115" t="s">
        <v>341</v>
      </c>
      <c r="R39" s="276" t="s">
        <v>348</v>
      </c>
      <c r="S39" s="277"/>
      <c r="T39" s="277"/>
      <c r="U39" s="278"/>
      <c r="V39" s="279"/>
      <c r="W39" s="280"/>
      <c r="X39" s="280"/>
      <c r="Y39" s="280"/>
      <c r="Z39" s="280"/>
      <c r="AA39" s="280"/>
      <c r="AB39" s="280"/>
      <c r="AC39" s="280"/>
      <c r="AD39" s="281"/>
    </row>
    <row r="40" spans="2:30" s="45" customFormat="1" ht="28.9" customHeight="1" x14ac:dyDescent="0.25">
      <c r="B40" s="41"/>
      <c r="C40" s="42"/>
      <c r="D40" s="42"/>
      <c r="E40" s="42"/>
      <c r="F40" s="42"/>
      <c r="G40" s="43"/>
      <c r="H40" s="44"/>
      <c r="I40" s="44"/>
      <c r="J40" s="43"/>
      <c r="K40" s="43"/>
      <c r="L40" s="43"/>
      <c r="M40" s="43"/>
      <c r="N40" s="43"/>
      <c r="O40" s="43"/>
      <c r="Q40" s="42"/>
      <c r="R40" s="42"/>
      <c r="S40" s="42"/>
      <c r="T40" s="42"/>
      <c r="U40" s="42"/>
      <c r="V40" s="42"/>
      <c r="W40" s="42"/>
      <c r="X40" s="42"/>
      <c r="Y40" s="42"/>
      <c r="Z40" s="42"/>
      <c r="AA40" s="42"/>
      <c r="AB40" s="42"/>
      <c r="AC40" s="42"/>
      <c r="AD40" s="43"/>
    </row>
    <row r="41" spans="2:30" ht="23.45" customHeight="1" x14ac:dyDescent="0.25">
      <c r="B41" s="210" t="s">
        <v>468</v>
      </c>
      <c r="C41" s="211"/>
      <c r="D41" s="211"/>
      <c r="E41" s="211"/>
      <c r="F41" s="211"/>
      <c r="G41" s="211"/>
      <c r="H41" s="211"/>
      <c r="I41" s="211"/>
      <c r="J41" s="211"/>
      <c r="K41" s="211"/>
      <c r="L41" s="211"/>
      <c r="M41" s="211"/>
      <c r="N41" s="211"/>
      <c r="O41" s="212"/>
      <c r="Q41" s="295" t="s">
        <v>469</v>
      </c>
      <c r="R41" s="296"/>
      <c r="S41" s="296"/>
      <c r="T41" s="296"/>
      <c r="U41" s="296"/>
      <c r="V41" s="296"/>
      <c r="W41" s="296"/>
      <c r="X41" s="296"/>
      <c r="Y41" s="296"/>
      <c r="Z41" s="296"/>
      <c r="AA41" s="296"/>
      <c r="AB41" s="296"/>
      <c r="AC41" s="296"/>
      <c r="AD41" s="297"/>
    </row>
    <row r="42" spans="2:30" ht="14.45" customHeight="1" x14ac:dyDescent="0.25">
      <c r="B42" s="115" t="s">
        <v>5</v>
      </c>
      <c r="C42" s="276" t="s">
        <v>313</v>
      </c>
      <c r="D42" s="277"/>
      <c r="E42" s="277"/>
      <c r="F42" s="278"/>
      <c r="G42" s="282"/>
      <c r="H42" s="283"/>
      <c r="I42" s="284"/>
      <c r="J42" s="298" t="s">
        <v>408</v>
      </c>
      <c r="K42" s="299"/>
      <c r="L42" s="299"/>
      <c r="M42" s="299"/>
      <c r="N42" s="299"/>
      <c r="O42" s="300"/>
      <c r="Q42" s="115" t="s">
        <v>5</v>
      </c>
      <c r="R42" s="276" t="s">
        <v>313</v>
      </c>
      <c r="S42" s="277"/>
      <c r="T42" s="277"/>
      <c r="U42" s="278"/>
      <c r="V42" s="282"/>
      <c r="W42" s="283"/>
      <c r="X42" s="284"/>
      <c r="Y42" s="298" t="s">
        <v>408</v>
      </c>
      <c r="Z42" s="299"/>
      <c r="AA42" s="299"/>
      <c r="AB42" s="299"/>
      <c r="AC42" s="299"/>
      <c r="AD42" s="300"/>
    </row>
    <row r="43" spans="2:30" ht="14.45" customHeight="1" x14ac:dyDescent="0.25">
      <c r="B43" s="115" t="s">
        <v>6</v>
      </c>
      <c r="C43" s="276" t="s">
        <v>21</v>
      </c>
      <c r="D43" s="277"/>
      <c r="E43" s="277"/>
      <c r="F43" s="278"/>
      <c r="G43" s="282"/>
      <c r="H43" s="283"/>
      <c r="I43" s="284"/>
      <c r="J43" s="289"/>
      <c r="K43" s="290"/>
      <c r="L43" s="290"/>
      <c r="M43" s="290"/>
      <c r="N43" s="290"/>
      <c r="O43" s="291"/>
      <c r="Q43" s="115" t="s">
        <v>6</v>
      </c>
      <c r="R43" s="276" t="s">
        <v>21</v>
      </c>
      <c r="S43" s="277"/>
      <c r="T43" s="277"/>
      <c r="U43" s="278"/>
      <c r="V43" s="282"/>
      <c r="W43" s="283"/>
      <c r="X43" s="284"/>
      <c r="Y43" s="289"/>
      <c r="Z43" s="290"/>
      <c r="AA43" s="290"/>
      <c r="AB43" s="290"/>
      <c r="AC43" s="290"/>
      <c r="AD43" s="291"/>
    </row>
    <row r="44" spans="2:30" ht="31.9" customHeight="1" x14ac:dyDescent="0.25">
      <c r="B44" s="115" t="s">
        <v>6</v>
      </c>
      <c r="C44" s="276" t="s">
        <v>454</v>
      </c>
      <c r="D44" s="277"/>
      <c r="E44" s="277"/>
      <c r="F44" s="278"/>
      <c r="G44" s="292"/>
      <c r="H44" s="293"/>
      <c r="I44" s="294"/>
      <c r="J44" s="289"/>
      <c r="K44" s="290"/>
      <c r="L44" s="290"/>
      <c r="M44" s="290"/>
      <c r="N44" s="290"/>
      <c r="O44" s="291"/>
      <c r="Q44" s="115" t="s">
        <v>6</v>
      </c>
      <c r="R44" s="276" t="s">
        <v>454</v>
      </c>
      <c r="S44" s="277"/>
      <c r="T44" s="277"/>
      <c r="U44" s="278"/>
      <c r="V44" s="292"/>
      <c r="W44" s="293"/>
      <c r="X44" s="294"/>
      <c r="Y44" s="289"/>
      <c r="Z44" s="290"/>
      <c r="AA44" s="290"/>
      <c r="AB44" s="290"/>
      <c r="AC44" s="290"/>
      <c r="AD44" s="291"/>
    </row>
    <row r="45" spans="2:30" ht="31.5" customHeight="1" x14ac:dyDescent="0.25">
      <c r="B45" s="115" t="s">
        <v>7</v>
      </c>
      <c r="C45" s="276" t="s">
        <v>314</v>
      </c>
      <c r="D45" s="277"/>
      <c r="E45" s="277"/>
      <c r="F45" s="278"/>
      <c r="G45" s="282"/>
      <c r="H45" s="283"/>
      <c r="I45" s="284"/>
      <c r="J45" s="282"/>
      <c r="K45" s="283"/>
      <c r="L45" s="284"/>
      <c r="M45" s="282"/>
      <c r="N45" s="283"/>
      <c r="O45" s="284"/>
      <c r="Q45" s="115" t="s">
        <v>7</v>
      </c>
      <c r="R45" s="276" t="s">
        <v>314</v>
      </c>
      <c r="S45" s="277"/>
      <c r="T45" s="277"/>
      <c r="U45" s="278"/>
      <c r="V45" s="282"/>
      <c r="W45" s="283"/>
      <c r="X45" s="284"/>
      <c r="Y45" s="282"/>
      <c r="Z45" s="283"/>
      <c r="AA45" s="284"/>
      <c r="AB45" s="282"/>
      <c r="AC45" s="283"/>
      <c r="AD45" s="284"/>
    </row>
    <row r="46" spans="2:30" ht="22.9" customHeight="1" x14ac:dyDescent="0.25">
      <c r="B46" s="116" t="s">
        <v>8</v>
      </c>
      <c r="C46" s="285" t="s">
        <v>349</v>
      </c>
      <c r="D46" s="286"/>
      <c r="E46" s="286"/>
      <c r="F46" s="188"/>
      <c r="G46" s="282"/>
      <c r="H46" s="283"/>
      <c r="I46" s="284"/>
      <c r="J46" s="282"/>
      <c r="K46" s="283"/>
      <c r="L46" s="284"/>
      <c r="M46" s="282"/>
      <c r="N46" s="283"/>
      <c r="O46" s="284"/>
      <c r="Q46" s="116" t="s">
        <v>8</v>
      </c>
      <c r="R46" s="285" t="s">
        <v>349</v>
      </c>
      <c r="S46" s="286"/>
      <c r="T46" s="286"/>
      <c r="U46" s="188"/>
      <c r="V46" s="282"/>
      <c r="W46" s="283"/>
      <c r="X46" s="284"/>
      <c r="Y46" s="282"/>
      <c r="Z46" s="283"/>
      <c r="AA46" s="284"/>
      <c r="AB46" s="282"/>
      <c r="AC46" s="283"/>
      <c r="AD46" s="284"/>
    </row>
    <row r="47" spans="2:30" ht="22.9" customHeight="1" x14ac:dyDescent="0.25">
      <c r="B47" s="116"/>
      <c r="C47" s="287"/>
      <c r="D47" s="288"/>
      <c r="E47" s="288"/>
      <c r="F47" s="190"/>
      <c r="G47" s="282"/>
      <c r="H47" s="283"/>
      <c r="I47" s="284"/>
      <c r="J47" s="282"/>
      <c r="K47" s="283"/>
      <c r="L47" s="284"/>
      <c r="M47" s="282"/>
      <c r="N47" s="283"/>
      <c r="O47" s="284"/>
      <c r="Q47" s="116"/>
      <c r="R47" s="287"/>
      <c r="S47" s="288"/>
      <c r="T47" s="288"/>
      <c r="U47" s="190"/>
      <c r="V47" s="282"/>
      <c r="W47" s="283"/>
      <c r="X47" s="284"/>
      <c r="Y47" s="282"/>
      <c r="Z47" s="283"/>
      <c r="AA47" s="284"/>
      <c r="AB47" s="282"/>
      <c r="AC47" s="283"/>
      <c r="AD47" s="284"/>
    </row>
    <row r="48" spans="2:30" ht="77.45" customHeight="1" x14ac:dyDescent="0.25">
      <c r="B48" s="115" t="s">
        <v>341</v>
      </c>
      <c r="C48" s="276" t="s">
        <v>348</v>
      </c>
      <c r="D48" s="277"/>
      <c r="E48" s="277"/>
      <c r="F48" s="278"/>
      <c r="G48" s="279"/>
      <c r="H48" s="280"/>
      <c r="I48" s="280"/>
      <c r="J48" s="280"/>
      <c r="K48" s="280"/>
      <c r="L48" s="280"/>
      <c r="M48" s="280"/>
      <c r="N48" s="280"/>
      <c r="O48" s="281"/>
      <c r="Q48" s="115" t="s">
        <v>341</v>
      </c>
      <c r="R48" s="276" t="s">
        <v>348</v>
      </c>
      <c r="S48" s="277"/>
      <c r="T48" s="277"/>
      <c r="U48" s="278"/>
      <c r="V48" s="279"/>
      <c r="W48" s="280"/>
      <c r="X48" s="280"/>
      <c r="Y48" s="280"/>
      <c r="Z48" s="280"/>
      <c r="AA48" s="280"/>
      <c r="AB48" s="280"/>
      <c r="AC48" s="280"/>
      <c r="AD48" s="281"/>
    </row>
    <row r="49" spans="3:32" x14ac:dyDescent="0.25">
      <c r="Q49" s="42"/>
      <c r="R49" s="42"/>
      <c r="S49" s="42"/>
      <c r="T49" s="42"/>
      <c r="U49" s="42"/>
      <c r="V49" s="42"/>
      <c r="W49" s="42"/>
      <c r="X49" s="42"/>
      <c r="Y49" s="42"/>
      <c r="Z49" s="42"/>
      <c r="AA49" s="42"/>
      <c r="AB49" s="42"/>
      <c r="AC49" s="42"/>
    </row>
    <row r="50" spans="3:32" ht="14.45" hidden="1" x14ac:dyDescent="0.3">
      <c r="AF50" t="s">
        <v>414</v>
      </c>
    </row>
    <row r="51" spans="3:32" ht="14.45" hidden="1" x14ac:dyDescent="0.3"/>
    <row r="52" spans="3:32" ht="14.45" hidden="1" x14ac:dyDescent="0.3"/>
    <row r="53" spans="3:32" ht="14.45" hidden="1" x14ac:dyDescent="0.3"/>
    <row r="54" spans="3:32" ht="14.45" hidden="1" outlineLevel="1" x14ac:dyDescent="0.3"/>
    <row r="55" spans="3:32" ht="14.45" hidden="1" outlineLevel="1" x14ac:dyDescent="0.3">
      <c r="C55" s="1" t="s">
        <v>25</v>
      </c>
      <c r="E55" s="1" t="s">
        <v>509</v>
      </c>
      <c r="G55" s="1" t="s">
        <v>33</v>
      </c>
      <c r="J55" s="1" t="s">
        <v>36</v>
      </c>
    </row>
    <row r="56" spans="3:32" ht="14.45" hidden="1" outlineLevel="1" x14ac:dyDescent="0.3">
      <c r="C56" t="s">
        <v>12</v>
      </c>
      <c r="E56" t="str">
        <f>'Dropdown Lists'!G10</f>
        <v>Call Centre</v>
      </c>
      <c r="G56" t="str">
        <f>'Dropdown Lists'!G20</f>
        <v>Joint Procurement of Single Vendor</v>
      </c>
      <c r="J56" t="s">
        <v>257</v>
      </c>
    </row>
    <row r="57" spans="3:32" ht="14.45" hidden="1" outlineLevel="1" x14ac:dyDescent="0.3">
      <c r="C57" t="s">
        <v>26</v>
      </c>
      <c r="E57" t="str">
        <f>'Dropdown Lists'!G11</f>
        <v>Coupon Fulfillment</v>
      </c>
      <c r="G57" t="str">
        <f>'Dropdown Lists'!G21</f>
        <v>Sharing Delivery Agent</v>
      </c>
      <c r="J57" t="s">
        <v>120</v>
      </c>
    </row>
    <row r="58" spans="3:32" ht="14.45" hidden="1" outlineLevel="1" x14ac:dyDescent="0.3">
      <c r="C58" t="s">
        <v>27</v>
      </c>
      <c r="E58" t="str">
        <f>'Dropdown Lists'!G12</f>
        <v>Application Settlement</v>
      </c>
      <c r="G58" t="str">
        <f>'Dropdown Lists'!G22</f>
        <v>Sharing Marketing Materials / Collateral</v>
      </c>
      <c r="J58" t="s">
        <v>32</v>
      </c>
    </row>
    <row r="59" spans="3:32" ht="14.45" hidden="1" outlineLevel="1" x14ac:dyDescent="0.3">
      <c r="C59" t="s">
        <v>352</v>
      </c>
      <c r="E59" t="str">
        <f>'Dropdown Lists'!G13</f>
        <v>Channel Support / Training</v>
      </c>
      <c r="G59" t="str">
        <f>'Dropdown Lists'!G23</f>
        <v>Joint Media Buys</v>
      </c>
      <c r="J59" t="s">
        <v>121</v>
      </c>
    </row>
    <row r="60" spans="3:32" ht="14.45" hidden="1" outlineLevel="1" x14ac:dyDescent="0.3">
      <c r="C60" t="s">
        <v>16</v>
      </c>
      <c r="E60" t="str">
        <f>'Dropdown Lists'!G14</f>
        <v>Information Systems</v>
      </c>
      <c r="G60" t="str">
        <f>'Dropdown Lists'!G24</f>
        <v>Sharing of Energy Managers</v>
      </c>
      <c r="J60" t="s">
        <v>122</v>
      </c>
    </row>
    <row r="61" spans="3:32" ht="14.45" hidden="1" outlineLevel="1" x14ac:dyDescent="0.3">
      <c r="C61" t="s">
        <v>351</v>
      </c>
      <c r="E61" t="str">
        <f>'Dropdown Lists'!G15</f>
        <v>Other</v>
      </c>
      <c r="G61" t="str">
        <f>'Dropdown Lists'!G25</f>
        <v>Sharing of Key Account Managers</v>
      </c>
      <c r="J61" t="s">
        <v>124</v>
      </c>
    </row>
    <row r="62" spans="3:32" ht="14.45" hidden="1" outlineLevel="1" x14ac:dyDescent="0.3">
      <c r="C62" t="s">
        <v>17</v>
      </c>
      <c r="G62" t="str">
        <f>'Dropdown Lists'!G26</f>
        <v>Other</v>
      </c>
      <c r="J62" t="s">
        <v>123</v>
      </c>
    </row>
    <row r="63" spans="3:32" ht="14.45" hidden="1" outlineLevel="1" x14ac:dyDescent="0.3">
      <c r="C63" t="s">
        <v>112</v>
      </c>
      <c r="J63" s="8" t="s">
        <v>128</v>
      </c>
    </row>
    <row r="64" spans="3:32" ht="14.45" hidden="1" outlineLevel="1" x14ac:dyDescent="0.3"/>
    <row r="65" spans="3:9" ht="14.45" hidden="1" outlineLevel="1" x14ac:dyDescent="0.3">
      <c r="C65" s="1" t="s">
        <v>29</v>
      </c>
      <c r="E65" s="1" t="s">
        <v>28</v>
      </c>
      <c r="G65" s="1" t="s">
        <v>22</v>
      </c>
      <c r="I65" s="1" t="s">
        <v>11</v>
      </c>
    </row>
    <row r="66" spans="3:9" ht="14.45" hidden="1" outlineLevel="1" x14ac:dyDescent="0.3">
      <c r="C66" t="str">
        <f>'Dropdown Lists'!D33</f>
        <v>ALL OFF SWITCH</v>
      </c>
      <c r="E66" t="str">
        <f>'Dropdown Lists'!H33</f>
        <v>Agribusiness</v>
      </c>
      <c r="G66" t="s">
        <v>338</v>
      </c>
      <c r="I66" t="s">
        <v>299</v>
      </c>
    </row>
    <row r="67" spans="3:9" ht="14.45" hidden="1" outlineLevel="1" x14ac:dyDescent="0.3">
      <c r="C67" t="str">
        <f>'Dropdown Lists'!D34</f>
        <v>CENTRAL AIR CONDITIONER</v>
      </c>
      <c r="E67" t="str">
        <f>'Dropdown Lists'!H34</f>
        <v>Cogeneration</v>
      </c>
      <c r="G67" t="s">
        <v>339</v>
      </c>
      <c r="I67" t="s">
        <v>37</v>
      </c>
    </row>
    <row r="68" spans="3:9" ht="14.45" hidden="1" outlineLevel="1" x14ac:dyDescent="0.3">
      <c r="C68" t="str">
        <f>'Dropdown Lists'!D35</f>
        <v>CENTRAL AIR CONDITIONERS - PROPER SIZING</v>
      </c>
      <c r="E68" t="str">
        <f>'Dropdown Lists'!H35</f>
        <v>Cooking</v>
      </c>
      <c r="G68" t="s">
        <v>340</v>
      </c>
      <c r="I68" t="s">
        <v>38</v>
      </c>
    </row>
    <row r="69" spans="3:9" ht="14.45" hidden="1" outlineLevel="1" x14ac:dyDescent="0.3">
      <c r="C69" t="str">
        <f>'Dropdown Lists'!D36</f>
        <v>CLOTHESLINES</v>
      </c>
      <c r="E69" t="str">
        <f>'Dropdown Lists'!H36</f>
        <v>Electric Auxiliary</v>
      </c>
      <c r="I69" t="s">
        <v>39</v>
      </c>
    </row>
    <row r="70" spans="3:9" ht="14.45" hidden="1" outlineLevel="1" x14ac:dyDescent="0.3">
      <c r="C70" t="str">
        <f>'Dropdown Lists'!D37</f>
        <v>COLD WATER CLOTHES WASHING</v>
      </c>
      <c r="E70" t="str">
        <f>'Dropdown Lists'!H37</f>
        <v>Exhaust Fans</v>
      </c>
      <c r="I70" t="s">
        <v>40</v>
      </c>
    </row>
    <row r="71" spans="3:9" ht="14.45" hidden="1" outlineLevel="1" x14ac:dyDescent="0.3">
      <c r="C71" t="str">
        <f>'Dropdown Lists'!D38</f>
        <v xml:space="preserve">CONVECTION OVEN                                                                                     </v>
      </c>
      <c r="E71" t="str">
        <f>'Dropdown Lists'!H38</f>
        <v>Household Appliances</v>
      </c>
      <c r="G71" s="1" t="s">
        <v>30</v>
      </c>
      <c r="I71" t="s">
        <v>41</v>
      </c>
    </row>
    <row r="72" spans="3:9" ht="14.45" hidden="1" outlineLevel="1" x14ac:dyDescent="0.3">
      <c r="C72" t="str">
        <f>'Dropdown Lists'!D39</f>
        <v>CREEP HEAT CONTROLLER</v>
      </c>
      <c r="E72" t="str">
        <f>'Dropdown Lists'!H39</f>
        <v>HVAC Control</v>
      </c>
      <c r="G72" t="s">
        <v>31</v>
      </c>
      <c r="I72" t="s">
        <v>42</v>
      </c>
    </row>
    <row r="73" spans="3:9" ht="14.45" hidden="1" outlineLevel="1" x14ac:dyDescent="0.3">
      <c r="C73" t="str">
        <f>'Dropdown Lists'!D40</f>
        <v>DIMMABLE SELF-BALLASTED CFL - ALL STYLES</v>
      </c>
      <c r="E73" t="str">
        <f>'Dropdown Lists'!H40</f>
        <v>Lighting - Exterior</v>
      </c>
      <c r="G73" t="s">
        <v>32</v>
      </c>
      <c r="I73" t="s">
        <v>43</v>
      </c>
    </row>
    <row r="74" spans="3:9" ht="14.45" hidden="1" outlineLevel="1" x14ac:dyDescent="0.3">
      <c r="C74" t="str">
        <f>'Dropdown Lists'!D41</f>
        <v>DIMMER SWITCH</v>
      </c>
      <c r="E74" t="str">
        <f>'Dropdown Lists'!H41</f>
        <v>Lighting - High Bay</v>
      </c>
      <c r="G74" t="s">
        <v>118</v>
      </c>
      <c r="I74" t="s">
        <v>44</v>
      </c>
    </row>
    <row r="75" spans="3:9" ht="14.45" hidden="1" outlineLevel="1" x14ac:dyDescent="0.3">
      <c r="C75" t="str">
        <f>'Dropdown Lists'!D42</f>
        <v>DIMMER SWITCH (HARD-WIRED)</v>
      </c>
      <c r="E75" t="str">
        <f>'Dropdown Lists'!H42</f>
        <v>Lighting - Indoor</v>
      </c>
      <c r="G75" t="s">
        <v>119</v>
      </c>
      <c r="I75" t="s">
        <v>45</v>
      </c>
    </row>
    <row r="76" spans="3:9" ht="14.45" hidden="1" outlineLevel="1" x14ac:dyDescent="0.3">
      <c r="C76" t="str">
        <f>'Dropdown Lists'!D43</f>
        <v>DOMESTIC WATER HEATER</v>
      </c>
      <c r="E76" t="str">
        <f>'Dropdown Lists'!H43</f>
        <v>Lighting Controls</v>
      </c>
      <c r="G76" t="s">
        <v>113</v>
      </c>
      <c r="I76" t="s">
        <v>46</v>
      </c>
    </row>
    <row r="77" spans="3:9" ht="14.45" hidden="1" outlineLevel="1" x14ac:dyDescent="0.3">
      <c r="C77" t="str">
        <f>'Dropdown Lists'!D44</f>
        <v>DOUBLE CREEP HEAT PAD</v>
      </c>
      <c r="E77" t="str">
        <f>'Dropdown Lists'!H44</f>
        <v>Miscellaneous Equipment</v>
      </c>
      <c r="G77" t="s">
        <v>117</v>
      </c>
      <c r="I77" t="s">
        <v>47</v>
      </c>
    </row>
    <row r="78" spans="3:9" ht="14.45" hidden="1" outlineLevel="1" x14ac:dyDescent="0.3">
      <c r="C78" t="str">
        <f>'Dropdown Lists'!D45</f>
        <v>DRAIN WATER HEAT RECOVERY</v>
      </c>
      <c r="E78" t="str">
        <f>'Dropdown Lists'!H45</f>
        <v>Plug Loads</v>
      </c>
      <c r="G78" t="s">
        <v>127</v>
      </c>
      <c r="I78" t="s">
        <v>48</v>
      </c>
    </row>
    <row r="79" spans="3:9" ht="14.45" hidden="1" outlineLevel="1" x14ac:dyDescent="0.3">
      <c r="C79" t="str">
        <f>'Dropdown Lists'!D46</f>
        <v>DUAL AND NATURAL EXHAUST VENTILATION SYSTEM</v>
      </c>
      <c r="E79" t="str">
        <f>'Dropdown Lists'!H46</f>
        <v>Refrigeration</v>
      </c>
      <c r="G79" t="s">
        <v>112</v>
      </c>
      <c r="I79" t="s">
        <v>49</v>
      </c>
    </row>
    <row r="80" spans="3:9" ht="14.45" hidden="1" outlineLevel="1" x14ac:dyDescent="0.3">
      <c r="C80" t="str">
        <f>'Dropdown Lists'!D47</f>
        <v xml:space="preserve">DUAL SPEED POOL PUMP MOTORS                                                                         </v>
      </c>
      <c r="E80" t="str">
        <f>'Dropdown Lists'!H47</f>
        <v>Residential Central Cooling</v>
      </c>
      <c r="I80" t="s">
        <v>50</v>
      </c>
    </row>
    <row r="81" spans="3:9" ht="14.45" hidden="1" outlineLevel="1" x14ac:dyDescent="0.3">
      <c r="C81" t="str">
        <f>'Dropdown Lists'!D48</f>
        <v>DUCT SEALING</v>
      </c>
      <c r="E81" t="str">
        <f>'Dropdown Lists'!H48</f>
        <v>Residential Central Heating</v>
      </c>
      <c r="I81" t="s">
        <v>51</v>
      </c>
    </row>
    <row r="82" spans="3:9" ht="14.45" hidden="1" outlineLevel="1" x14ac:dyDescent="0.3">
      <c r="C82" t="str">
        <f>'Dropdown Lists'!D49</f>
        <v>EFFICIENT AERATORS</v>
      </c>
      <c r="E82" t="str">
        <f>'Dropdown Lists'!H49</f>
        <v>Solar Energy Applications</v>
      </c>
      <c r="I82" t="s">
        <v>52</v>
      </c>
    </row>
    <row r="83" spans="3:9" ht="14.45" hidden="1" outlineLevel="1" x14ac:dyDescent="0.3">
      <c r="C83" t="str">
        <f>'Dropdown Lists'!D50</f>
        <v xml:space="preserve">EFFICIENT SHOWERHEAD </v>
      </c>
      <c r="E83" t="str">
        <f>'Dropdown Lists'!H50</f>
        <v>Space Cooling and Heating</v>
      </c>
      <c r="I83" t="s">
        <v>53</v>
      </c>
    </row>
    <row r="84" spans="3:9" ht="14.45" hidden="1" outlineLevel="1" x14ac:dyDescent="0.3">
      <c r="C84" t="str">
        <f>'Dropdown Lists'!D51</f>
        <v>ELECTRIC FURNACE WITH ECM</v>
      </c>
      <c r="E84" t="str">
        <f>'Dropdown Lists'!H51</f>
        <v>Swimming Pool</v>
      </c>
      <c r="I84" t="s">
        <v>54</v>
      </c>
    </row>
    <row r="85" spans="3:9" ht="14.45" hidden="1" outlineLevel="1" x14ac:dyDescent="0.3">
      <c r="C85" t="str">
        <f>'Dropdown Lists'!D52</f>
        <v>ELECTRIC FURNACE WITH ECM (CONTINUOUS FAN USAGE)</v>
      </c>
      <c r="E85" t="str">
        <f>'Dropdown Lists'!H52</f>
        <v>Thermal Envelope</v>
      </c>
      <c r="I85" t="s">
        <v>55</v>
      </c>
    </row>
    <row r="86" spans="3:9" ht="14.45" hidden="1" outlineLevel="1" x14ac:dyDescent="0.3">
      <c r="C86" t="str">
        <f>'Dropdown Lists'!D53</f>
        <v>ELECTRONIC OR DIGITAL HID BALLASTS</v>
      </c>
      <c r="E86" t="str">
        <f>'Dropdown Lists'!H53</f>
        <v>Ventilation and Circulation</v>
      </c>
      <c r="I86" t="s">
        <v>56</v>
      </c>
    </row>
    <row r="87" spans="3:9" ht="14.45" hidden="1" outlineLevel="1" x14ac:dyDescent="0.3">
      <c r="C87" t="str">
        <f>'Dropdown Lists'!D54</f>
        <v>ENERGY EFFICIENT TELEVISION</v>
      </c>
      <c r="E87" t="str">
        <f>'Dropdown Lists'!H54</f>
        <v>Water Heating</v>
      </c>
      <c r="I87" t="s">
        <v>57</v>
      </c>
    </row>
    <row r="88" spans="3:9" ht="14.45" hidden="1" outlineLevel="1" x14ac:dyDescent="0.3">
      <c r="C88" t="str">
        <f>'Dropdown Lists'!D55</f>
        <v>ENERGY STAR QUALIFIED LED</v>
      </c>
      <c r="I88" t="s">
        <v>58</v>
      </c>
    </row>
    <row r="89" spans="3:9" ht="14.45" hidden="1" outlineLevel="1" x14ac:dyDescent="0.3">
      <c r="C89" t="str">
        <f>'Dropdown Lists'!D56</f>
        <v>ENERGY STAR QUALIFIED LIGHT FIXTURE - 1 OR 2 SOCKETS</v>
      </c>
      <c r="I89" t="s">
        <v>59</v>
      </c>
    </row>
    <row r="90" spans="3:9" ht="14.45" hidden="1" outlineLevel="1" x14ac:dyDescent="0.3">
      <c r="C90" t="str">
        <f>'Dropdown Lists'!D57</f>
        <v>ENERGY STAR QUALIFIED LIGHT FIXTURE - 3 OR MORE SOCKETS</v>
      </c>
      <c r="I90" t="s">
        <v>60</v>
      </c>
    </row>
    <row r="91" spans="3:9" ht="14.45" hidden="1" outlineLevel="1" x14ac:dyDescent="0.3">
      <c r="C91" t="str">
        <f>'Dropdown Lists'!D58</f>
        <v>ENERGY STAR QUALIFIED RECESSED LIGHTING- LED</v>
      </c>
      <c r="I91" t="s">
        <v>61</v>
      </c>
    </row>
    <row r="92" spans="3:9" ht="14.45" hidden="1" outlineLevel="1" x14ac:dyDescent="0.3">
      <c r="C92" t="str">
        <f>'Dropdown Lists'!D59</f>
        <v>ENERGY STAR QUALIFIED UNDER THE COUNTER LIGHTING</v>
      </c>
      <c r="I92" t="s">
        <v>62</v>
      </c>
    </row>
    <row r="93" spans="3:9" ht="14.45" hidden="1" outlineLevel="1" x14ac:dyDescent="0.3">
      <c r="C93" t="str">
        <f>'Dropdown Lists'!D60</f>
        <v>ENERGY STAR® BATTERY CHARGERS</v>
      </c>
      <c r="I93" t="s">
        <v>63</v>
      </c>
    </row>
    <row r="94" spans="3:9" ht="14.45" hidden="1" outlineLevel="1" x14ac:dyDescent="0.3">
      <c r="C94" t="str">
        <f>'Dropdown Lists'!D61</f>
        <v>ENERGY STAR® CEILING FAN</v>
      </c>
      <c r="I94" t="s">
        <v>64</v>
      </c>
    </row>
    <row r="95" spans="3:9" ht="14.45" hidden="1" outlineLevel="1" x14ac:dyDescent="0.3">
      <c r="C95" t="str">
        <f>'Dropdown Lists'!D62</f>
        <v>ENERGY STAR® CENTRAL AIR CONDITIONER</v>
      </c>
      <c r="I95" t="s">
        <v>65</v>
      </c>
    </row>
    <row r="96" spans="3:9" ht="14.45" hidden="1" outlineLevel="1" x14ac:dyDescent="0.3">
      <c r="C96" t="str">
        <f>'Dropdown Lists'!D63</f>
        <v>ENERGY STAR® CLOTHES WASHER</v>
      </c>
      <c r="I96" t="s">
        <v>66</v>
      </c>
    </row>
    <row r="97" spans="3:9" ht="14.45" hidden="1" outlineLevel="1" x14ac:dyDescent="0.3">
      <c r="C97" t="str">
        <f>'Dropdown Lists'!D64</f>
        <v>ENERGY STAR® DEHUMIDIFIER</v>
      </c>
      <c r="I97" t="s">
        <v>67</v>
      </c>
    </row>
    <row r="98" spans="3:9" ht="14.45" hidden="1" outlineLevel="1" x14ac:dyDescent="0.3">
      <c r="C98" t="str">
        <f>'Dropdown Lists'!D65</f>
        <v>ENERGY STAR® DISHWASHER</v>
      </c>
      <c r="I98" t="s">
        <v>68</v>
      </c>
    </row>
    <row r="99" spans="3:9" ht="14.45" hidden="1" outlineLevel="1" x14ac:dyDescent="0.3">
      <c r="C99" t="str">
        <f>'Dropdown Lists'!D66</f>
        <v xml:space="preserve">ENERGY STAR® DISHWASHER                                                                             </v>
      </c>
      <c r="I99" t="s">
        <v>69</v>
      </c>
    </row>
    <row r="100" spans="3:9" ht="14.45" hidden="1" outlineLevel="1" x14ac:dyDescent="0.3">
      <c r="C100" t="str">
        <f>'Dropdown Lists'!D67</f>
        <v xml:space="preserve">ENERGY STAR® FREEZER                                                                                </v>
      </c>
      <c r="I100" t="s">
        <v>70</v>
      </c>
    </row>
    <row r="101" spans="3:9" ht="14.45" hidden="1" outlineLevel="1" x14ac:dyDescent="0.3">
      <c r="C101" t="str">
        <f>'Dropdown Lists'!D68</f>
        <v>ENERGY STAR® LED LAMPS - MR16 GU5.3 BASE</v>
      </c>
      <c r="I101" t="s">
        <v>71</v>
      </c>
    </row>
    <row r="102" spans="3:9" ht="14.45" hidden="1" outlineLevel="1" x14ac:dyDescent="0.3">
      <c r="C102" t="str">
        <f>'Dropdown Lists'!D69</f>
        <v>ENERGY STAR® LED LAMPS - OMNIDIRECTIONAL A SHAPE OR WET LOCATION RATED PAR</v>
      </c>
      <c r="I102" t="s">
        <v>72</v>
      </c>
    </row>
    <row r="103" spans="3:9" ht="14.45" hidden="1" outlineLevel="1" x14ac:dyDescent="0.3">
      <c r="C103" t="str">
        <f>'Dropdown Lists'!D70</f>
        <v>ENERGY STAR® LED LAMPS - PAR16 OR MR16 GU10 BASE</v>
      </c>
      <c r="I103" t="s">
        <v>73</v>
      </c>
    </row>
    <row r="104" spans="3:9" ht="14.45" hidden="1" outlineLevel="1" x14ac:dyDescent="0.3">
      <c r="C104" t="str">
        <f>'Dropdown Lists'!D71</f>
        <v>ENERGY STAR® LED LIGHT BULB</v>
      </c>
      <c r="I104" t="s">
        <v>74</v>
      </c>
    </row>
    <row r="105" spans="3:9" ht="14.45" hidden="1" outlineLevel="1" x14ac:dyDescent="0.3">
      <c r="C105" t="str">
        <f>'Dropdown Lists'!D72</f>
        <v xml:space="preserve">ENERGY STAR® LED PAR16/20/30/38 LAMPS E26 BASE </v>
      </c>
      <c r="I105" t="s">
        <v>75</v>
      </c>
    </row>
    <row r="106" spans="3:9" ht="14.45" hidden="1" outlineLevel="1" x14ac:dyDescent="0.3">
      <c r="C106" t="str">
        <f>'Dropdown Lists'!D73</f>
        <v>ENERGY STAR® LED RECESSED DOWNLIGHTS</v>
      </c>
      <c r="I106" t="s">
        <v>76</v>
      </c>
    </row>
    <row r="107" spans="3:9" ht="14.45" hidden="1" outlineLevel="1" x14ac:dyDescent="0.3">
      <c r="C107" t="str">
        <f>'Dropdown Lists'!D74</f>
        <v>ENERGY STAR® QUALIFIED A/V EQUIPMENT</v>
      </c>
      <c r="I107" t="s">
        <v>77</v>
      </c>
    </row>
    <row r="108" spans="3:9" ht="14.45" hidden="1" outlineLevel="1" x14ac:dyDescent="0.3">
      <c r="C108" t="str">
        <f>'Dropdown Lists'!D75</f>
        <v xml:space="preserve">ENERGY STAR® QUALIFIED COMPACT FLUORESCENT LAMPS </v>
      </c>
      <c r="I108" t="s">
        <v>78</v>
      </c>
    </row>
    <row r="109" spans="3:9" ht="14.45" hidden="1" outlineLevel="1" x14ac:dyDescent="0.3">
      <c r="C109" t="str">
        <f>'Dropdown Lists'!D76</f>
        <v>ENERGY STAR® QUALIFIED COMPACT FLUORESCENT LAMPS (CFLS) - GU24 FIXTURE E.G SURFACE MOUNT</v>
      </c>
      <c r="I109" t="s">
        <v>79</v>
      </c>
    </row>
    <row r="110" spans="3:9" ht="14.45" hidden="1" outlineLevel="1" x14ac:dyDescent="0.3">
      <c r="C110" t="str">
        <f>'Dropdown Lists'!D77</f>
        <v>ENERGY STAR® QUALIFIED COMPUTERS</v>
      </c>
      <c r="I110" t="s">
        <v>80</v>
      </c>
    </row>
    <row r="111" spans="3:9" ht="14.45" hidden="1" outlineLevel="1" x14ac:dyDescent="0.3">
      <c r="C111" t="str">
        <f>'Dropdown Lists'!D78</f>
        <v>ENERGY STAR® QUALIFIED DISPLAYS (MONITORS)</v>
      </c>
      <c r="I111" t="s">
        <v>81</v>
      </c>
    </row>
    <row r="112" spans="3:9" ht="14.45" hidden="1" outlineLevel="1" x14ac:dyDescent="0.3">
      <c r="C112" t="str">
        <f>'Dropdown Lists'!D79</f>
        <v>ENERGY STAR® QUALIFIED GAME CONSOLES</v>
      </c>
      <c r="I112" t="s">
        <v>82</v>
      </c>
    </row>
    <row r="113" spans="3:9" ht="14.45" hidden="1" outlineLevel="1" x14ac:dyDescent="0.3">
      <c r="C113" t="str">
        <f>'Dropdown Lists'!D80</f>
        <v>ENERGY STAR® QUALIFIED INDOOR LIGHT FIXTURE</v>
      </c>
      <c r="I113" t="s">
        <v>83</v>
      </c>
    </row>
    <row r="114" spans="3:9" ht="14.45" hidden="1" outlineLevel="1" x14ac:dyDescent="0.3">
      <c r="C114" t="str">
        <f>'Dropdown Lists'!D81</f>
        <v>ENERGY STAR® QUALIFIED LED BULBS</v>
      </c>
      <c r="I114" t="s">
        <v>84</v>
      </c>
    </row>
    <row r="115" spans="3:9" ht="14.45" hidden="1" outlineLevel="1" x14ac:dyDescent="0.3">
      <c r="C115" t="str">
        <f>'Dropdown Lists'!D82</f>
        <v>ENERGY STAR® QUALIFIED SET TOP BOX</v>
      </c>
      <c r="I115" t="s">
        <v>85</v>
      </c>
    </row>
    <row r="116" spans="3:9" ht="14.45" hidden="1" outlineLevel="1" x14ac:dyDescent="0.3">
      <c r="C116" t="str">
        <f>'Dropdown Lists'!D83</f>
        <v>ENERGY STAR® QUALIFIED SPECIALTY COMPACT FLUORESCENT LAMPS (CFLS)</v>
      </c>
      <c r="I116" t="s">
        <v>86</v>
      </c>
    </row>
    <row r="117" spans="3:9" ht="14.45" hidden="1" outlineLevel="1" x14ac:dyDescent="0.3">
      <c r="C117" t="str">
        <f>'Dropdown Lists'!D84</f>
        <v>ENERGY STAR® REFRIGERATOR</v>
      </c>
      <c r="I117" t="s">
        <v>87</v>
      </c>
    </row>
    <row r="118" spans="3:9" ht="14.45" hidden="1" outlineLevel="1" x14ac:dyDescent="0.3">
      <c r="C118" t="str">
        <f>'Dropdown Lists'!D85</f>
        <v>ENERGY STAR® ROOM AIR CONDITIONER</v>
      </c>
      <c r="I118" t="s">
        <v>88</v>
      </c>
    </row>
    <row r="119" spans="3:9" ht="14.45" hidden="1" outlineLevel="1" x14ac:dyDescent="0.3">
      <c r="C119" t="str">
        <f>'Dropdown Lists'!D86</f>
        <v>ENERGY STAR® WINDOWS</v>
      </c>
      <c r="I119" t="s">
        <v>89</v>
      </c>
    </row>
    <row r="120" spans="3:9" ht="14.45" hidden="1" outlineLevel="1" x14ac:dyDescent="0.3">
      <c r="C120" t="str">
        <f>'Dropdown Lists'!D87</f>
        <v>EXIT SIGN - LED</v>
      </c>
      <c r="I120" t="s">
        <v>90</v>
      </c>
    </row>
    <row r="121" spans="3:9" ht="14.45" hidden="1" outlineLevel="1" x14ac:dyDescent="0.3">
      <c r="C121" t="str">
        <f>'Dropdown Lists'!D88</f>
        <v xml:space="preserve">EXIT SIGNS </v>
      </c>
      <c r="I121" t="s">
        <v>91</v>
      </c>
    </row>
    <row r="122" spans="3:9" ht="14.45" hidden="1" outlineLevel="1" x14ac:dyDescent="0.3">
      <c r="C122" t="str">
        <f>'Dropdown Lists'!D89</f>
        <v>FURNACE/AIR CONDITIONER FILTER</v>
      </c>
      <c r="I122" t="s">
        <v>92</v>
      </c>
    </row>
    <row r="123" spans="3:9" ht="14.45" hidden="1" outlineLevel="1" x14ac:dyDescent="0.3">
      <c r="C123" t="str">
        <f>'Dropdown Lists'!D90</f>
        <v>ELECTRONICALLY COMMUTATED MOTOR (ECM)</v>
      </c>
      <c r="I123" t="s">
        <v>93</v>
      </c>
    </row>
    <row r="124" spans="3:9" ht="14.45" hidden="1" outlineLevel="1" x14ac:dyDescent="0.3">
      <c r="C124" t="str">
        <f>'Dropdown Lists'!D91</f>
        <v xml:space="preserve">GAS RANGE                                                                                           </v>
      </c>
      <c r="I124" t="s">
        <v>94</v>
      </c>
    </row>
    <row r="125" spans="3:9" ht="14.45" hidden="1" outlineLevel="1" x14ac:dyDescent="0.3">
      <c r="C125" t="str">
        <f>'Dropdown Lists'!D92</f>
        <v>HEAT PUMP</v>
      </c>
      <c r="I125" t="s">
        <v>95</v>
      </c>
    </row>
    <row r="126" spans="3:9" ht="14.45" hidden="1" outlineLevel="1" x14ac:dyDescent="0.3">
      <c r="C126" t="str">
        <f>'Dropdown Lists'!D93</f>
        <v>HEAVY DUTY PLUG-IN TIMERS</v>
      </c>
      <c r="I126" t="s">
        <v>96</v>
      </c>
    </row>
    <row r="127" spans="3:9" ht="14.45" hidden="1" outlineLevel="1" x14ac:dyDescent="0.3">
      <c r="C127" t="str">
        <f>'Dropdown Lists'!D94</f>
        <v>HIGH EFFICIENCY VENTILATION EXHAUST FANS</v>
      </c>
      <c r="I127" t="s">
        <v>97</v>
      </c>
    </row>
    <row r="128" spans="3:9" ht="14.45" hidden="1" outlineLevel="1" x14ac:dyDescent="0.3">
      <c r="C128" t="str">
        <f>'Dropdown Lists'!D95</f>
        <v>HIGH PERFORMANCE MEDIUM BAY T8 FIXTURES</v>
      </c>
      <c r="I128" t="s">
        <v>98</v>
      </c>
    </row>
    <row r="129" spans="3:9" ht="14.45" hidden="1" outlineLevel="1" x14ac:dyDescent="0.3">
      <c r="C129" t="str">
        <f>'Dropdown Lists'!D96</f>
        <v>HIGH PERFORMANCE T8 FIXTURES</v>
      </c>
      <c r="I129" t="s">
        <v>99</v>
      </c>
    </row>
    <row r="130" spans="3:9" ht="14.45" hidden="1" outlineLevel="1" x14ac:dyDescent="0.3">
      <c r="C130" t="str">
        <f>'Dropdown Lists'!D97</f>
        <v>HIGH TEMPERATURE CUTOUT THERMOSTAT</v>
      </c>
      <c r="I130" t="s">
        <v>100</v>
      </c>
    </row>
    <row r="131" spans="3:9" ht="14.45" hidden="1" outlineLevel="1" x14ac:dyDescent="0.3">
      <c r="C131" t="str">
        <f>'Dropdown Lists'!D98</f>
        <v>HIGH VOLUME LOW SPEED FAN</v>
      </c>
      <c r="I131" t="s">
        <v>101</v>
      </c>
    </row>
    <row r="132" spans="3:9" ht="14.45" hidden="1" outlineLevel="1" x14ac:dyDescent="0.3">
      <c r="C132" t="str">
        <f>'Dropdown Lists'!D99</f>
        <v>HOT WATER PIPE WRAP</v>
      </c>
      <c r="I132" t="s">
        <v>102</v>
      </c>
    </row>
    <row r="133" spans="3:9" ht="14.45" hidden="1" outlineLevel="1" x14ac:dyDescent="0.3">
      <c r="C133" t="str">
        <f>'Dropdown Lists'!D100</f>
        <v>INDOOR LIGHTING TIMER</v>
      </c>
      <c r="I133" t="s">
        <v>103</v>
      </c>
    </row>
    <row r="134" spans="3:9" ht="14.45" hidden="1" outlineLevel="1" x14ac:dyDescent="0.3">
      <c r="C134" t="str">
        <f>'Dropdown Lists'!D101</f>
        <v>INDOOR MOTION SENSOR</v>
      </c>
      <c r="I134" t="s">
        <v>104</v>
      </c>
    </row>
    <row r="135" spans="3:9" ht="14.45" hidden="1" outlineLevel="1" x14ac:dyDescent="0.3">
      <c r="C135" t="str">
        <f>'Dropdown Lists'!D102</f>
        <v>INFRARED COATED HALOGEN LAMPS</v>
      </c>
      <c r="I135" t="s">
        <v>105</v>
      </c>
    </row>
    <row r="136" spans="3:9" ht="14.45" hidden="1" outlineLevel="1" x14ac:dyDescent="0.3">
      <c r="C136" t="str">
        <f>'Dropdown Lists'!D103</f>
        <v>IN-SUITE TEMPERATURE CONTROLS</v>
      </c>
      <c r="I136" t="s">
        <v>106</v>
      </c>
    </row>
    <row r="137" spans="3:9" ht="14.45" hidden="1" outlineLevel="1" x14ac:dyDescent="0.3">
      <c r="C137" t="str">
        <f>'Dropdown Lists'!D104</f>
        <v>LIGHTING TIMERS (HARD-WIRED, INDOOR)</v>
      </c>
      <c r="I137" t="s">
        <v>107</v>
      </c>
    </row>
    <row r="138" spans="3:9" ht="14.45" hidden="1" outlineLevel="1" x14ac:dyDescent="0.3">
      <c r="C138" t="str">
        <f>'Dropdown Lists'!D105</f>
        <v>LOWER WATTAGE HID LAMPS</v>
      </c>
      <c r="I138" t="s">
        <v>108</v>
      </c>
    </row>
    <row r="139" spans="3:9" ht="14.45" hidden="1" outlineLevel="1" x14ac:dyDescent="0.3">
      <c r="C139" t="str">
        <f>'Dropdown Lists'!D106</f>
        <v>METAL HALIDE DIRECT LAMP REPLACEMENT</v>
      </c>
      <c r="I139" t="s">
        <v>109</v>
      </c>
    </row>
    <row r="140" spans="3:9" ht="14.45" hidden="1" outlineLevel="1" x14ac:dyDescent="0.3">
      <c r="C140" t="str">
        <f>'Dropdown Lists'!D107</f>
        <v>METAL HALIDE FIXTURE</v>
      </c>
      <c r="I140" t="s">
        <v>110</v>
      </c>
    </row>
    <row r="141" spans="3:9" ht="14.45" hidden="1" outlineLevel="1" x14ac:dyDescent="0.3">
      <c r="C141" t="str">
        <f>'Dropdown Lists'!D108</f>
        <v>MOTION SENSORS (HARD-WIRED, INDOOR)</v>
      </c>
      <c r="I141" t="s">
        <v>111</v>
      </c>
    </row>
    <row r="142" spans="3:9" ht="14.45" hidden="1" outlineLevel="1" x14ac:dyDescent="0.3">
      <c r="C142" t="str">
        <f>'Dropdown Lists'!D109</f>
        <v>NON-DIMMABLE SELF-BALLASTED CFL</v>
      </c>
      <c r="I142" t="s">
        <v>112</v>
      </c>
    </row>
    <row r="143" spans="3:9" ht="14.45" hidden="1" outlineLevel="1" x14ac:dyDescent="0.3">
      <c r="C143" t="str">
        <f>'Dropdown Lists'!D110</f>
        <v>NON-ELECTRIC SPACE COOLING</v>
      </c>
    </row>
    <row r="144" spans="3:9" ht="14.45" hidden="1" outlineLevel="1" x14ac:dyDescent="0.3">
      <c r="C144" t="str">
        <f>'Dropdown Lists'!D111</f>
        <v>OCCUPANCY SENSORS</v>
      </c>
    </row>
    <row r="145" spans="3:3" ht="14.45" hidden="1" outlineLevel="1" x14ac:dyDescent="0.3">
      <c r="C145" t="str">
        <f>'Dropdown Lists'!D112</f>
        <v>OPEN DRIP-PROOF (ODP) MOTORS</v>
      </c>
    </row>
    <row r="146" spans="3:3" ht="14.45" hidden="1" outlineLevel="1" x14ac:dyDescent="0.3">
      <c r="C146" t="str">
        <f>'Dropdown Lists'!D113</f>
        <v>OUTDOOR LIGHTING TIMER</v>
      </c>
    </row>
    <row r="147" spans="3:3" ht="14.45" hidden="1" outlineLevel="1" x14ac:dyDescent="0.3">
      <c r="C147" t="str">
        <f>'Dropdown Lists'!D114</f>
        <v>OUTDOOR MOTION SENSOR</v>
      </c>
    </row>
    <row r="148" spans="3:3" ht="14.45" hidden="1" outlineLevel="1" x14ac:dyDescent="0.3">
      <c r="C148" t="str">
        <f>'Dropdown Lists'!D115</f>
        <v>PHOTOCELL AND TIMER FOR LIGHTING CONTROL</v>
      </c>
    </row>
    <row r="149" spans="3:3" ht="14.45" hidden="1" outlineLevel="1" x14ac:dyDescent="0.3">
      <c r="C149" t="str">
        <f>'Dropdown Lists'!D116</f>
        <v>POOL PUMP WITH TIME-CLOCK OR CONTROLLER</v>
      </c>
    </row>
    <row r="150" spans="3:3" ht="14.45" hidden="1" outlineLevel="1" x14ac:dyDescent="0.3">
      <c r="C150" t="str">
        <f>'Dropdown Lists'!D117</f>
        <v>POWER BAR WITH INTEGRATED TIMER</v>
      </c>
    </row>
    <row r="151" spans="3:3" ht="14.45" hidden="1" outlineLevel="1" x14ac:dyDescent="0.3">
      <c r="C151" t="str">
        <f>'Dropdown Lists'!D118</f>
        <v>POWER BAR, SMART (WITH AUTO SHUT-OFF)</v>
      </c>
    </row>
    <row r="152" spans="3:3" ht="14.45" hidden="1" outlineLevel="1" x14ac:dyDescent="0.3">
      <c r="C152" t="str">
        <f>'Dropdown Lists'!D119</f>
        <v>PROGRAMMABLE THERMOSTAT</v>
      </c>
    </row>
    <row r="153" spans="3:3" ht="14.45" hidden="1" outlineLevel="1" x14ac:dyDescent="0.3">
      <c r="C153" t="str">
        <f>'Dropdown Lists'!D120</f>
        <v>PROGRAMMABLE THERMOSTAT (BASEBOARD)</v>
      </c>
    </row>
    <row r="154" spans="3:3" ht="14.45" hidden="1" outlineLevel="1" x14ac:dyDescent="0.3">
      <c r="C154" t="str">
        <f>'Dropdown Lists'!D121</f>
        <v>PULSE START METAL HALIDE</v>
      </c>
    </row>
    <row r="155" spans="3:3" ht="14.45" hidden="1" outlineLevel="1" x14ac:dyDescent="0.3">
      <c r="C155" t="str">
        <f>'Dropdown Lists'!D122</f>
        <v>REDUCED WATTAGE T8 FIXTURES</v>
      </c>
    </row>
    <row r="156" spans="3:3" ht="14.45" hidden="1" outlineLevel="1" x14ac:dyDescent="0.3">
      <c r="C156" t="str">
        <f>'Dropdown Lists'!D123</f>
        <v>REFRIGERATED DISPLAY CASE LED STRIP LIGHT</v>
      </c>
    </row>
    <row r="157" spans="3:3" ht="14.45" hidden="1" outlineLevel="1" x14ac:dyDescent="0.3">
      <c r="C157" t="str">
        <f>'Dropdown Lists'!D124</f>
        <v xml:space="preserve">REFRIGERATOR REPLACEMENT                                                              </v>
      </c>
    </row>
    <row r="158" spans="3:3" ht="14.45" hidden="1" outlineLevel="1" x14ac:dyDescent="0.3">
      <c r="C158" t="str">
        <f>'Dropdown Lists'!D125</f>
        <v>RESIDENTIAL ATTIC INSULATION</v>
      </c>
    </row>
    <row r="159" spans="3:3" ht="14.45" hidden="1" outlineLevel="1" x14ac:dyDescent="0.3">
      <c r="C159" t="str">
        <f>'Dropdown Lists'!D126</f>
        <v xml:space="preserve">RESIDENTIAL CLOTHES DRYER                                                                           </v>
      </c>
    </row>
    <row r="160" spans="3:3" ht="14.45" hidden="1" outlineLevel="1" x14ac:dyDescent="0.3">
      <c r="C160" t="str">
        <f>'Dropdown Lists'!D127</f>
        <v>SEASONAL LED LIGHTS</v>
      </c>
    </row>
    <row r="161" spans="3:3" ht="14.45" hidden="1" outlineLevel="1" x14ac:dyDescent="0.3">
      <c r="C161" t="str">
        <f>'Dropdown Lists'!D128</f>
        <v>SELF BALLASTED CERAMIC METAL HALIDE LAMP</v>
      </c>
    </row>
    <row r="162" spans="3:3" ht="14.45" hidden="1" outlineLevel="1" x14ac:dyDescent="0.3">
      <c r="C162" t="str">
        <f>'Dropdown Lists'!D129</f>
        <v>SINGLE CREEP HEAT PAD</v>
      </c>
    </row>
    <row r="163" spans="3:3" ht="14.45" hidden="1" outlineLevel="1" x14ac:dyDescent="0.3">
      <c r="C163" t="str">
        <f>'Dropdown Lists'!D130</f>
        <v>SOLAR HOT WATER COLLECTOR</v>
      </c>
    </row>
    <row r="164" spans="3:3" ht="14.45" hidden="1" outlineLevel="1" x14ac:dyDescent="0.3">
      <c r="C164" t="str">
        <f>'Dropdown Lists'!D131</f>
        <v>SOLAR LANDSCAPE LIGHTS</v>
      </c>
    </row>
    <row r="165" spans="3:3" ht="14.45" hidden="1" outlineLevel="1" x14ac:dyDescent="0.3">
      <c r="C165" t="str">
        <f>'Dropdown Lists'!D132</f>
        <v>SOLAR THERMAL WATER HEATER</v>
      </c>
    </row>
    <row r="166" spans="3:3" ht="14.45" hidden="1" outlineLevel="1" x14ac:dyDescent="0.3">
      <c r="C166" t="str">
        <f>'Dropdown Lists'!D133</f>
        <v>STANDARD PERFORMANCE MEDIUM BAY T8 FIXTURES</v>
      </c>
    </row>
    <row r="167" spans="3:3" ht="14.45" hidden="1" outlineLevel="1" x14ac:dyDescent="0.3">
      <c r="C167" t="str">
        <f>'Dropdown Lists'!D134</f>
        <v>STANDARD PERFORMANCE T8</v>
      </c>
    </row>
    <row r="168" spans="3:3" ht="14.45" hidden="1" outlineLevel="1" x14ac:dyDescent="0.3">
      <c r="C168" t="str">
        <f>'Dropdown Lists'!D135</f>
        <v>SYNCHRONOUS BELT</v>
      </c>
    </row>
    <row r="169" spans="3:3" ht="14.45" hidden="1" outlineLevel="1" x14ac:dyDescent="0.3">
      <c r="C169" t="str">
        <f>'Dropdown Lists'!D136</f>
        <v>T5 FIXTURES</v>
      </c>
    </row>
    <row r="170" spans="3:3" ht="14.45" hidden="1" outlineLevel="1" x14ac:dyDescent="0.3">
      <c r="C170" t="str">
        <f>'Dropdown Lists'!D137</f>
        <v>T5 MEDIUM AND HIGH BAY FIXTURES</v>
      </c>
    </row>
    <row r="171" spans="3:3" ht="14.45" hidden="1" outlineLevel="1" x14ac:dyDescent="0.3">
      <c r="C171" t="str">
        <f>'Dropdown Lists'!D138</f>
        <v xml:space="preserve">T8 HIGH OUTPUT LAMPS &amp; ELECTRONIC BALLAST </v>
      </c>
    </row>
    <row r="172" spans="3:3" ht="14.45" hidden="1" outlineLevel="1" x14ac:dyDescent="0.3">
      <c r="C172" t="str">
        <f>'Dropdown Lists'!D139</f>
        <v xml:space="preserve">T8 LAMPS &amp; ELECTRONIC BALLAST </v>
      </c>
    </row>
    <row r="173" spans="3:3" ht="14.45" hidden="1" outlineLevel="1" x14ac:dyDescent="0.3">
      <c r="C173" t="str">
        <f>'Dropdown Lists'!D140</f>
        <v>TIMER AND CLIP-ON THERMOSTATIC CONTROLS</v>
      </c>
    </row>
    <row r="174" spans="3:3" ht="14.45" hidden="1" outlineLevel="1" x14ac:dyDescent="0.3">
      <c r="C174" t="str">
        <f>'Dropdown Lists'!D141</f>
        <v>TOTALLY ENCLOSED FAN-COOLED (TEFC) MOTORS</v>
      </c>
    </row>
    <row r="175" spans="3:3" ht="14.45" hidden="1" outlineLevel="1" x14ac:dyDescent="0.3">
      <c r="C175" t="str">
        <f>'Dropdown Lists'!D142</f>
        <v>ULTRA HIGH EFFICIENCY VENTILATION EXHAUST FANS</v>
      </c>
    </row>
    <row r="176" spans="3:3" ht="14.45" hidden="1" outlineLevel="1" x14ac:dyDescent="0.3">
      <c r="C176" t="str">
        <f>'Dropdown Lists'!D143</f>
        <v>UNITARY AIR-CONDITIONING UNIT</v>
      </c>
    </row>
    <row r="177" spans="3:3" ht="14.45" hidden="1" outlineLevel="1" x14ac:dyDescent="0.3">
      <c r="C177" t="str">
        <f>'Dropdown Lists'!D144</f>
        <v>UNITARY AIR-CONDITIONING UNIT WITH ECONOMIZER</v>
      </c>
    </row>
    <row r="178" spans="3:3" ht="14.45" hidden="1" outlineLevel="1" x14ac:dyDescent="0.3">
      <c r="C178" t="str">
        <f>'Dropdown Lists'!D145</f>
        <v>VARIABLE FREQUENCY DRIVE (VFD)</v>
      </c>
    </row>
    <row r="179" spans="3:3" ht="14.45" hidden="1" outlineLevel="1" x14ac:dyDescent="0.3">
      <c r="C179" t="str">
        <f>'Dropdown Lists'!D146</f>
        <v xml:space="preserve">VARIABLE SPEED POOL PUMP MOTORS                                                                     </v>
      </c>
    </row>
    <row r="180" spans="3:3" ht="14.45" hidden="1" outlineLevel="1" x14ac:dyDescent="0.3">
      <c r="C180" t="str">
        <f>'Dropdown Lists'!D147</f>
        <v>WATER HEATER BLANKET</v>
      </c>
    </row>
    <row r="181" spans="3:3" ht="14.45" hidden="1" outlineLevel="1" x14ac:dyDescent="0.3">
      <c r="C181" t="str">
        <f>'Dropdown Lists'!D148</f>
        <v>WATER TO AIR GROUND SOURCE HEAT PUMP CLOSED LOOP</v>
      </c>
    </row>
    <row r="182" spans="3:3" ht="14.45" hidden="1" outlineLevel="1" x14ac:dyDescent="0.3">
      <c r="C182" t="str">
        <f>'Dropdown Lists'!D149</f>
        <v>WATER TO AIR GROUND SOURCE HEAT PUMP OPEN LOOP</v>
      </c>
    </row>
    <row r="183" spans="3:3" ht="14.45" hidden="1" outlineLevel="1" x14ac:dyDescent="0.3">
      <c r="C183" t="str">
        <f>'Dropdown Lists'!D150</f>
        <v>WEATHERSTRIPPING (DOOR FRAME)</v>
      </c>
    </row>
    <row r="184" spans="3:3" ht="14.45" hidden="1" outlineLevel="1" x14ac:dyDescent="0.3">
      <c r="C184" t="str">
        <f>'Dropdown Lists'!D151</f>
        <v>WEATHERSTRIPPING (FOAM OR V-STRIP)</v>
      </c>
    </row>
    <row r="185" spans="3:3" ht="14.45" hidden="1" outlineLevel="1" x14ac:dyDescent="0.3">
      <c r="C185" t="str">
        <f>'Dropdown Lists'!D152</f>
        <v>WINDOW SOLAR FILM</v>
      </c>
    </row>
    <row r="186" spans="3:3" ht="14.45" hidden="1" outlineLevel="1" x14ac:dyDescent="0.3">
      <c r="C186" t="str">
        <f>'Dropdown Lists'!D153</f>
        <v>Other</v>
      </c>
    </row>
    <row r="187" spans="3:3" ht="14.45" hidden="1" x14ac:dyDescent="0.3"/>
    <row r="188" spans="3:3" ht="14.45" hidden="1" x14ac:dyDescent="0.3"/>
    <row r="189" spans="3:3" ht="14.45" hidden="1" x14ac:dyDescent="0.3"/>
    <row r="190" spans="3:3" ht="14.45" hidden="1" x14ac:dyDescent="0.3"/>
  </sheetData>
  <sheetProtection password="F265" sheet="1" objects="1" scenarios="1"/>
  <mergeCells count="233">
    <mergeCell ref="R10:U11"/>
    <mergeCell ref="V10:X10"/>
    <mergeCell ref="Y10:AA10"/>
    <mergeCell ref="AB10:AD10"/>
    <mergeCell ref="G10:I10"/>
    <mergeCell ref="J10:L10"/>
    <mergeCell ref="M10:O10"/>
    <mergeCell ref="G11:I11"/>
    <mergeCell ref="J11:L11"/>
    <mergeCell ref="M11:O11"/>
    <mergeCell ref="V11:X11"/>
    <mergeCell ref="Y11:AA11"/>
    <mergeCell ref="AB11:AD11"/>
    <mergeCell ref="C15:F15"/>
    <mergeCell ref="J15:O15"/>
    <mergeCell ref="C19:F20"/>
    <mergeCell ref="C21:F21"/>
    <mergeCell ref="G21:O21"/>
    <mergeCell ref="B1:L1"/>
    <mergeCell ref="C7:F7"/>
    <mergeCell ref="C9:F9"/>
    <mergeCell ref="C6:F6"/>
    <mergeCell ref="G9:I9"/>
    <mergeCell ref="J9:L9"/>
    <mergeCell ref="M18:O18"/>
    <mergeCell ref="C17:F17"/>
    <mergeCell ref="G17:I17"/>
    <mergeCell ref="J17:O17"/>
    <mergeCell ref="M20:O20"/>
    <mergeCell ref="C8:F8"/>
    <mergeCell ref="G8:I8"/>
    <mergeCell ref="J8:O8"/>
    <mergeCell ref="C10:F11"/>
    <mergeCell ref="B2:O2"/>
    <mergeCell ref="R12:U12"/>
    <mergeCell ref="V12:AD12"/>
    <mergeCell ref="Q14:AD14"/>
    <mergeCell ref="R15:U15"/>
    <mergeCell ref="Y15:AD15"/>
    <mergeCell ref="R19:U20"/>
    <mergeCell ref="V18:X18"/>
    <mergeCell ref="Y18:AA18"/>
    <mergeCell ref="AB18:AD18"/>
    <mergeCell ref="V15:X15"/>
    <mergeCell ref="C30:F30"/>
    <mergeCell ref="G30:O30"/>
    <mergeCell ref="B3:O3"/>
    <mergeCell ref="G6:I6"/>
    <mergeCell ref="J6:O6"/>
    <mergeCell ref="G7:I7"/>
    <mergeCell ref="J7:O7"/>
    <mergeCell ref="G15:I15"/>
    <mergeCell ref="B5:O5"/>
    <mergeCell ref="M9:O9"/>
    <mergeCell ref="B23:O23"/>
    <mergeCell ref="C24:F24"/>
    <mergeCell ref="J24:O24"/>
    <mergeCell ref="C25:F25"/>
    <mergeCell ref="J25:O25"/>
    <mergeCell ref="C26:F26"/>
    <mergeCell ref="J26:O26"/>
    <mergeCell ref="C27:F27"/>
    <mergeCell ref="C28:F29"/>
    <mergeCell ref="J29:L29"/>
    <mergeCell ref="M29:O29"/>
    <mergeCell ref="C12:F12"/>
    <mergeCell ref="G12:O12"/>
    <mergeCell ref="B14:O14"/>
    <mergeCell ref="Q5:AD5"/>
    <mergeCell ref="R6:U6"/>
    <mergeCell ref="V6:X6"/>
    <mergeCell ref="Y6:AD6"/>
    <mergeCell ref="R7:U7"/>
    <mergeCell ref="V7:X7"/>
    <mergeCell ref="Y7:AD7"/>
    <mergeCell ref="R9:U9"/>
    <mergeCell ref="V9:X9"/>
    <mergeCell ref="Y9:AA9"/>
    <mergeCell ref="AB9:AD9"/>
    <mergeCell ref="R8:U8"/>
    <mergeCell ref="V8:X8"/>
    <mergeCell ref="Y8:AD8"/>
    <mergeCell ref="R21:U21"/>
    <mergeCell ref="V21:AD21"/>
    <mergeCell ref="R17:U17"/>
    <mergeCell ref="V17:X17"/>
    <mergeCell ref="Y17:AD17"/>
    <mergeCell ref="R16:U16"/>
    <mergeCell ref="V16:X16"/>
    <mergeCell ref="Y16:AD16"/>
    <mergeCell ref="C18:F18"/>
    <mergeCell ref="G18:I18"/>
    <mergeCell ref="R18:U18"/>
    <mergeCell ref="G19:I19"/>
    <mergeCell ref="J19:L19"/>
    <mergeCell ref="M19:O19"/>
    <mergeCell ref="V19:X19"/>
    <mergeCell ref="Y19:AA19"/>
    <mergeCell ref="J18:L18"/>
    <mergeCell ref="AB19:AD19"/>
    <mergeCell ref="V20:X20"/>
    <mergeCell ref="Y20:AA20"/>
    <mergeCell ref="AB20:AD20"/>
    <mergeCell ref="M27:O27"/>
    <mergeCell ref="G28:I28"/>
    <mergeCell ref="G25:I25"/>
    <mergeCell ref="Q23:AD23"/>
    <mergeCell ref="R24:U24"/>
    <mergeCell ref="Y24:AD24"/>
    <mergeCell ref="R25:U25"/>
    <mergeCell ref="Y25:AD25"/>
    <mergeCell ref="R26:U26"/>
    <mergeCell ref="Y26:AD26"/>
    <mergeCell ref="R27:U27"/>
    <mergeCell ref="R28:U29"/>
    <mergeCell ref="Y29:AA29"/>
    <mergeCell ref="AB29:AD29"/>
    <mergeCell ref="R30:U30"/>
    <mergeCell ref="V30:AD30"/>
    <mergeCell ref="C16:F16"/>
    <mergeCell ref="G16:I16"/>
    <mergeCell ref="J16:O16"/>
    <mergeCell ref="G20:I20"/>
    <mergeCell ref="J20:L20"/>
    <mergeCell ref="J28:L28"/>
    <mergeCell ref="M28:O28"/>
    <mergeCell ref="G29:I29"/>
    <mergeCell ref="G24:I24"/>
    <mergeCell ref="G26:I26"/>
    <mergeCell ref="G27:I27"/>
    <mergeCell ref="Y27:AA27"/>
    <mergeCell ref="AB27:AD27"/>
    <mergeCell ref="V28:X28"/>
    <mergeCell ref="Y28:AA28"/>
    <mergeCell ref="AB28:AD28"/>
    <mergeCell ref="V24:X24"/>
    <mergeCell ref="V25:X25"/>
    <mergeCell ref="V26:X26"/>
    <mergeCell ref="V27:X27"/>
    <mergeCell ref="V29:X29"/>
    <mergeCell ref="J27:L27"/>
    <mergeCell ref="B32:O32"/>
    <mergeCell ref="Q32:AD32"/>
    <mergeCell ref="C33:F33"/>
    <mergeCell ref="G33:I33"/>
    <mergeCell ref="J33:O33"/>
    <mergeCell ref="R33:U33"/>
    <mergeCell ref="V33:X33"/>
    <mergeCell ref="Y33:AD33"/>
    <mergeCell ref="C34:F34"/>
    <mergeCell ref="G34:I34"/>
    <mergeCell ref="J34:O34"/>
    <mergeCell ref="R34:U34"/>
    <mergeCell ref="V34:X34"/>
    <mergeCell ref="Y34:AD34"/>
    <mergeCell ref="C35:F35"/>
    <mergeCell ref="G35:I35"/>
    <mergeCell ref="J35:O35"/>
    <mergeCell ref="R35:U35"/>
    <mergeCell ref="V35:X35"/>
    <mergeCell ref="Y35:AD35"/>
    <mergeCell ref="C36:F36"/>
    <mergeCell ref="G36:I36"/>
    <mergeCell ref="J36:L36"/>
    <mergeCell ref="M36:O36"/>
    <mergeCell ref="R36:U36"/>
    <mergeCell ref="V36:X36"/>
    <mergeCell ref="Y36:AA36"/>
    <mergeCell ref="AB36:AD36"/>
    <mergeCell ref="C37:F38"/>
    <mergeCell ref="G37:I37"/>
    <mergeCell ref="J37:L37"/>
    <mergeCell ref="M37:O37"/>
    <mergeCell ref="R37:U38"/>
    <mergeCell ref="V37:X37"/>
    <mergeCell ref="Y37:AA37"/>
    <mergeCell ref="AB37:AD37"/>
    <mergeCell ref="G38:I38"/>
    <mergeCell ref="J38:L38"/>
    <mergeCell ref="M38:O38"/>
    <mergeCell ref="V38:X38"/>
    <mergeCell ref="Y38:AA38"/>
    <mergeCell ref="AB38:AD38"/>
    <mergeCell ref="C39:F39"/>
    <mergeCell ref="G39:O39"/>
    <mergeCell ref="R39:U39"/>
    <mergeCell ref="V39:AD39"/>
    <mergeCell ref="B41:O41"/>
    <mergeCell ref="Q41:AD41"/>
    <mergeCell ref="C42:F42"/>
    <mergeCell ref="G42:I42"/>
    <mergeCell ref="J42:O42"/>
    <mergeCell ref="R42:U42"/>
    <mergeCell ref="V42:X42"/>
    <mergeCell ref="Y42:AD42"/>
    <mergeCell ref="Y47:AA47"/>
    <mergeCell ref="AB47:AD47"/>
    <mergeCell ref="C43:F43"/>
    <mergeCell ref="G43:I43"/>
    <mergeCell ref="J43:O43"/>
    <mergeCell ref="R43:U43"/>
    <mergeCell ref="V43:X43"/>
    <mergeCell ref="Y43:AD43"/>
    <mergeCell ref="C44:F44"/>
    <mergeCell ref="G44:I44"/>
    <mergeCell ref="J44:O44"/>
    <mergeCell ref="R44:U44"/>
    <mergeCell ref="V44:X44"/>
    <mergeCell ref="Y44:AD44"/>
    <mergeCell ref="C48:F48"/>
    <mergeCell ref="G48:O48"/>
    <mergeCell ref="R48:U48"/>
    <mergeCell ref="V48:AD48"/>
    <mergeCell ref="C45:F45"/>
    <mergeCell ref="G45:I45"/>
    <mergeCell ref="J45:L45"/>
    <mergeCell ref="M45:O45"/>
    <mergeCell ref="R45:U45"/>
    <mergeCell ref="V45:X45"/>
    <mergeCell ref="Y45:AA45"/>
    <mergeCell ref="AB45:AD45"/>
    <mergeCell ref="C46:F47"/>
    <mergeCell ref="G46:I46"/>
    <mergeCell ref="J46:L46"/>
    <mergeCell ref="M46:O46"/>
    <mergeCell ref="R46:U47"/>
    <mergeCell ref="V46:X46"/>
    <mergeCell ref="Y46:AA46"/>
    <mergeCell ref="AB46:AD46"/>
    <mergeCell ref="G47:I47"/>
    <mergeCell ref="J47:L47"/>
    <mergeCell ref="M47:O47"/>
    <mergeCell ref="V47:X47"/>
  </mergeCells>
  <dataValidations xWindow="855" yWindow="584" count="7">
    <dataValidation type="list" allowBlank="1" showInputMessage="1" showErrorMessage="1" sqref="G22:I22 G40:I40">
      <formula1>$J$56:$J$63</formula1>
    </dataValidation>
    <dataValidation type="list" allowBlank="1" showInputMessage="1" showErrorMessage="1" promptTitle="Criteria" prompt="Select Program type (Regional, Local or Pilot)" sqref="G7:I7 V16:X16 V25:X25 V7:X7 G16:I16 G25:I25 V34:X34 V43:X43 G34:I34 G43:I43">
      <formula1>$G$66:$G$68</formula1>
    </dataValidation>
    <dataValidation allowBlank="1" showInputMessage="1" showErrorMessage="1" promptTitle="Criteria" prompt="Input Program Name" sqref="G6:I6 V6:X6 G15:I15 V15:X15 V24:X24 G24:I24 G33:I33 V33:X33 V42:X42 G42:I42"/>
    <dataValidation allowBlank="1" showInputMessage="1" showErrorMessage="1" promptTitle="Criteria" prompt="Input estimated submission date of Local or Regional Program or Pilot Business Case " sqref="G8:I8 V8:X8 V26:X26 V17:X17 G17:I17 G26:I26 V44:X44 V35:X35 G35:I35 G44:I44"/>
    <dataValidation type="list" allowBlank="1" showInputMessage="1" showErrorMessage="1" promptTitle="Criteria" prompt="Select customer segment(s) to be served by the Proposed Program/Pilot" sqref="G9:O9 V9:AD9 V27:AD27 V18:AD18 G18:O18 G27:O27 V45:AD45 V36:AD36 G36:O36 G45:O45">
      <formula1>$C$56:$C$63</formula1>
    </dataValidation>
    <dataValidation type="list" allowBlank="1" showInputMessage="1" showErrorMessage="1" promptTitle="Criteria" prompt="If applicable, input LDCs who will be participating in proposed Program / Pilot." sqref="G10:O11 V10:AD11 V28:AD29 V19:AD20 G19:O20 G28:O29 V46:AD47 V37:AD38 G37:O38 G46:O47">
      <formula1>$I$66:$I$143</formula1>
    </dataValidation>
    <dataValidation allowBlank="1" showInputMessage="1" showErrorMessage="1" promptTitle="Criteria" prompt="Provide general overview of proposed program or pilot objectives, eligible measures, target end-uses, delivery type, and duration (pilots). " sqref="G12:O12 G21:O21 V12:AD12 V21:AD21 V30:AD30 G30:O30 G39:O39 V39:AD39 V48:AD48 G48:O48"/>
  </dataValidations>
  <printOptions horizontalCentered="1" verticalCentered="1"/>
  <pageMargins left="0.70866141732283505" right="0.70866141732283505" top="0.74803149606299202" bottom="0.74803149606299202" header="0.31496062992126" footer="0.31496062992126"/>
  <pageSetup paperSize="5" scale="48" fitToHeight="2" orientation="landscape" r:id="rId1"/>
  <headerFooter>
    <oddHeader>&amp;L&amp;"Times New Roman,Regular"&amp;12Conservation First Framework LDC Tool Kit&amp;R&amp;"Times New Roman,Regular"&amp;12Final v2 - January 23, 2015</oddHeader>
    <oddFooter>&amp;L&amp;G&amp;C&amp;"Times New Roman,Regular"&amp;12CDM Plan Template&amp;R&amp;"Times New Roman,Regular"&amp;12&amp;A
Page &amp;P of &amp;N</oddFooter>
  </headerFooter>
  <rowBreaks count="1" manualBreakCount="1">
    <brk id="31" max="29"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F6"/>
  <sheetViews>
    <sheetView showGridLines="0" view="pageLayout" zoomScaleNormal="80" workbookViewId="0">
      <selection activeCell="B1" sqref="B1:C1"/>
    </sheetView>
  </sheetViews>
  <sheetFormatPr defaultRowHeight="15" x14ac:dyDescent="0.25"/>
  <cols>
    <col min="1" max="1" width="3.28515625" customWidth="1"/>
    <col min="2" max="2" width="62.85546875" customWidth="1"/>
    <col min="3" max="3" width="138.5703125" customWidth="1"/>
  </cols>
  <sheetData>
    <row r="1" spans="1:6" ht="23.45" x14ac:dyDescent="0.45">
      <c r="A1" s="81" t="s">
        <v>393</v>
      </c>
      <c r="B1" s="301" t="s">
        <v>332</v>
      </c>
      <c r="C1" s="301"/>
    </row>
    <row r="3" spans="1:6" ht="19.149999999999999" customHeight="1" x14ac:dyDescent="0.3">
      <c r="B3" s="302" t="s">
        <v>311</v>
      </c>
      <c r="C3" s="303"/>
    </row>
    <row r="4" spans="1:6" ht="63" x14ac:dyDescent="0.25">
      <c r="B4" s="117" t="s">
        <v>459</v>
      </c>
      <c r="C4" s="83" t="s">
        <v>537</v>
      </c>
      <c r="D4" s="32"/>
      <c r="E4" s="7"/>
      <c r="F4" s="7"/>
    </row>
    <row r="5" spans="1:6" ht="85.5" x14ac:dyDescent="0.25">
      <c r="B5" s="118" t="s">
        <v>458</v>
      </c>
      <c r="C5" s="51" t="s">
        <v>538</v>
      </c>
      <c r="D5" s="32"/>
      <c r="E5" s="7"/>
      <c r="F5" s="7"/>
    </row>
    <row r="6" spans="1:6" ht="299.25" x14ac:dyDescent="0.25">
      <c r="B6" s="118" t="s">
        <v>499</v>
      </c>
      <c r="C6" s="52" t="s">
        <v>539</v>
      </c>
      <c r="D6" s="32"/>
      <c r="E6" s="7"/>
      <c r="F6" s="7"/>
    </row>
  </sheetData>
  <sheetProtection password="F265" sheet="1" objects="1" scenarios="1" formatRows="0"/>
  <dataConsolidate/>
  <mergeCells count="2">
    <mergeCell ref="B1:C1"/>
    <mergeCell ref="B3:C3"/>
  </mergeCells>
  <dataValidations disablePrompts="1" xWindow="776" yWindow="464" count="3">
    <dataValidation allowBlank="1" showInputMessage="1" showErrorMessage="1" promptTitle="Considerations" prompt="-Neighbouring LDCs or comparable LDCs with similar size or challenges. _x000a_-Program design, procurement, delivery, marketing, regional events, technical reviews, business managers, applicant reps, etc. _x000a_-Provide justification if not collaborating." sqref="C4"/>
    <dataValidation allowBlank="1" showInputMessage="1" showErrorMessage="1" promptTitle="Considerations" prompt="-Joint program offers and delivery with overlapping customers_x000a_-Joint training and capability building in customer and channel partners_x000a_-Engage gas utilities in design of new local/regional programs_x000a_Please refer to Gas Collaboration Guideline." sqref="C5"/>
    <dataValidation allowBlank="1" showInputMessage="1" showErrorMessage="1" promptTitle="Key Activities for Consideration" prompt="- Identify regional / local needs determined by any regional plans _x000a_- Investgate opportunities to deploy CDM programs to address needs_x000a_- Partnerships with local governments_x000a_- Provide input into regional plans to ensure consistency in CDM amount and type" sqref="C6"/>
  </dataValidations>
  <printOptions horizontalCentered="1" verticalCentered="1"/>
  <pageMargins left="0.70866141732283505" right="0.70866141732283505" top="0.74803149606299202" bottom="0.74803149606299202" header="0.31496062992126" footer="0.31496062992126"/>
  <pageSetup paperSize="5" scale="78" orientation="landscape" r:id="rId1"/>
  <headerFooter>
    <oddHeader>&amp;L&amp;"Times New Roman,Regular"&amp;12Conservation First Framework LDC Tool Kit&amp;R&amp;"Times New Roman,Regular"&amp;12V5 - May 1, 2016</oddHeader>
    <oddFooter>&amp;L&amp;G&amp;C&amp;"Times New Roman,Regular"&amp;12CDM Plan Template&amp;R&amp;"Times New Roman,Regular"&amp;12&amp;A
Page &amp;P of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
  <sheetViews>
    <sheetView showGridLines="0" view="pageLayout" topLeftCell="D1" zoomScaleNormal="80" workbookViewId="0">
      <selection activeCell="J3" sqref="J3"/>
    </sheetView>
  </sheetViews>
  <sheetFormatPr defaultRowHeight="15" x14ac:dyDescent="0.25"/>
  <cols>
    <col min="1" max="1" width="3.28515625" customWidth="1"/>
    <col min="2" max="2" width="62.85546875" customWidth="1"/>
    <col min="3" max="3" width="139.140625" customWidth="1"/>
  </cols>
  <sheetData>
    <row r="1" spans="1:6" ht="23.45" x14ac:dyDescent="0.45">
      <c r="A1" s="81" t="s">
        <v>398</v>
      </c>
      <c r="B1" s="301" t="s">
        <v>360</v>
      </c>
      <c r="C1" s="301"/>
    </row>
    <row r="4" spans="1:6" ht="19.149999999999999" customHeight="1" x14ac:dyDescent="0.3">
      <c r="B4" s="304" t="s">
        <v>361</v>
      </c>
      <c r="C4" s="305"/>
    </row>
    <row r="5" spans="1:6" ht="285" x14ac:dyDescent="0.25">
      <c r="B5" s="117" t="s">
        <v>394</v>
      </c>
      <c r="C5" s="52" t="s">
        <v>540</v>
      </c>
      <c r="D5" s="32"/>
      <c r="E5" s="7"/>
      <c r="F5" s="7"/>
    </row>
    <row r="6" spans="1:6" ht="85.5" x14ac:dyDescent="0.25">
      <c r="B6" s="118" t="s">
        <v>396</v>
      </c>
      <c r="C6" s="52" t="s">
        <v>541</v>
      </c>
      <c r="D6" s="32"/>
      <c r="E6" s="7"/>
      <c r="F6" s="7"/>
    </row>
    <row r="7" spans="1:6" ht="78.75" x14ac:dyDescent="0.25">
      <c r="B7" s="118" t="s">
        <v>397</v>
      </c>
      <c r="C7" s="52" t="s">
        <v>542</v>
      </c>
      <c r="D7" s="32"/>
      <c r="E7" s="7"/>
      <c r="F7" s="7"/>
    </row>
    <row r="8" spans="1:6" ht="63" x14ac:dyDescent="0.25">
      <c r="B8" s="118" t="s">
        <v>395</v>
      </c>
      <c r="C8" s="52" t="s">
        <v>543</v>
      </c>
    </row>
    <row r="9" spans="1:6" ht="63" x14ac:dyDescent="0.25">
      <c r="B9" s="118" t="s">
        <v>402</v>
      </c>
      <c r="C9" s="52" t="s">
        <v>542</v>
      </c>
    </row>
    <row r="10" spans="1:6" ht="114" customHeight="1" x14ac:dyDescent="0.25">
      <c r="B10" s="118" t="s">
        <v>362</v>
      </c>
      <c r="C10" s="52" t="s">
        <v>544</v>
      </c>
    </row>
  </sheetData>
  <sheetProtection password="F265" sheet="1" objects="1" scenarios="1" formatRows="0"/>
  <dataConsolidate/>
  <mergeCells count="2">
    <mergeCell ref="B1:C1"/>
    <mergeCell ref="B4:C4"/>
  </mergeCells>
  <dataValidations disablePrompts="1" xWindow="874" yWindow="474" count="5">
    <dataValidation allowBlank="1" showInputMessage="1" showErrorMessage="1" promptTitle="Note" prompt="Any other additional details to support the CDM Plan review process" sqref="C10"/>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6"/>
    <dataValidation allowBlank="1" showInputMessage="1" showErrorMessage="1" promptTitle="Note" prompt="If applicable, provide any additional details on input assumptions (annual savings, load profiles, persistence, incremental costs), budget assumptions (admin costs, incentives, etc.) or estimated participation levels that may support the review process" sqref="C5 C7"/>
    <dataValidation allowBlank="1" showInputMessage="1" showErrorMessage="1" promptTitle="Key Activities for Consideration" prompt="If applicable, provide any additional details on forecasted savings from the 2011-2014/2015 CDM Framework which have in-service dates after Jan 1, 2015" sqref="C8"/>
    <dataValidation allowBlank="1" showInputMessage="1" showErrorMessage="1" promptTitle="Note" prompt="If applicable, provide any additional information on assumption related to budgets or costs for pay-for-performance programs." sqref="C9"/>
  </dataValidations>
  <printOptions horizontalCentered="1" verticalCentered="1"/>
  <pageMargins left="0.70866141732283505" right="0.70866141732283505" top="0.74803149606299202" bottom="0.74803149606299202" header="0.31496062992126" footer="0.31496062992126"/>
  <pageSetup paperSize="5" scale="58" orientation="landscape" r:id="rId1"/>
  <headerFooter>
    <oddHeader>&amp;L&amp;"Times New Roman,Regular"&amp;12Conservation First Framework LDC Tool Kit&amp;R&amp;"Times New Roman,Regular"&amp;12V5 - May 1, 2016</oddHeader>
    <oddFooter>&amp;L&amp;G&amp;C&amp;"Times New Roman,Regular"&amp;12CDM Plan Template&amp;R&amp;"Times New Roman,Regular"&amp;12&amp;A
Page &amp;P of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L153"/>
  <sheetViews>
    <sheetView showGridLines="0" topLeftCell="A7" zoomScaleNormal="100" workbookViewId="0">
      <selection activeCell="G10" sqref="G10"/>
    </sheetView>
  </sheetViews>
  <sheetFormatPr defaultRowHeight="15" x14ac:dyDescent="0.25"/>
  <cols>
    <col min="2" max="2" width="45" customWidth="1"/>
    <col min="4" max="4" width="24.85546875" bestFit="1" customWidth="1"/>
  </cols>
  <sheetData>
    <row r="1" spans="1:11" ht="25.9" x14ac:dyDescent="0.5">
      <c r="A1" s="53" t="s">
        <v>333</v>
      </c>
      <c r="B1" s="54"/>
    </row>
    <row r="2" spans="1:11" ht="14.45" x14ac:dyDescent="0.3">
      <c r="B2" s="1" t="s">
        <v>11</v>
      </c>
      <c r="D2" s="1" t="s">
        <v>20</v>
      </c>
      <c r="F2" s="1" t="s">
        <v>22</v>
      </c>
      <c r="K2" s="1" t="s">
        <v>36</v>
      </c>
    </row>
    <row r="3" spans="1:11" ht="14.45" x14ac:dyDescent="0.3">
      <c r="B3" s="2" t="s">
        <v>299</v>
      </c>
      <c r="D3" t="s">
        <v>296</v>
      </c>
      <c r="F3" t="s">
        <v>23</v>
      </c>
      <c r="K3" t="s">
        <v>257</v>
      </c>
    </row>
    <row r="4" spans="1:11" ht="14.45" x14ac:dyDescent="0.3">
      <c r="B4" s="2" t="s">
        <v>37</v>
      </c>
      <c r="D4" t="s">
        <v>297</v>
      </c>
      <c r="F4" t="s">
        <v>24</v>
      </c>
      <c r="K4" t="s">
        <v>120</v>
      </c>
    </row>
    <row r="5" spans="1:11" ht="14.45" x14ac:dyDescent="0.3">
      <c r="B5" s="2" t="s">
        <v>38</v>
      </c>
      <c r="F5" t="s">
        <v>298</v>
      </c>
      <c r="K5" t="s">
        <v>32</v>
      </c>
    </row>
    <row r="6" spans="1:11" ht="14.45" x14ac:dyDescent="0.3">
      <c r="B6" s="2" t="s">
        <v>39</v>
      </c>
      <c r="K6" t="s">
        <v>121</v>
      </c>
    </row>
    <row r="7" spans="1:11" ht="14.45" x14ac:dyDescent="0.3">
      <c r="B7" s="2" t="s">
        <v>40</v>
      </c>
      <c r="K7" t="s">
        <v>122</v>
      </c>
    </row>
    <row r="8" spans="1:11" ht="14.45" x14ac:dyDescent="0.3">
      <c r="B8" s="2" t="s">
        <v>41</v>
      </c>
      <c r="K8" t="s">
        <v>124</v>
      </c>
    </row>
    <row r="9" spans="1:11" ht="14.45" x14ac:dyDescent="0.3">
      <c r="B9" s="2" t="s">
        <v>42</v>
      </c>
      <c r="D9" s="1" t="s">
        <v>25</v>
      </c>
      <c r="G9" s="1" t="s">
        <v>510</v>
      </c>
      <c r="K9" t="s">
        <v>123</v>
      </c>
    </row>
    <row r="10" spans="1:11" ht="14.45" x14ac:dyDescent="0.3">
      <c r="B10" s="2" t="s">
        <v>43</v>
      </c>
      <c r="D10" t="s">
        <v>16</v>
      </c>
      <c r="G10" s="11" t="s">
        <v>114</v>
      </c>
      <c r="K10" s="8" t="s">
        <v>128</v>
      </c>
    </row>
    <row r="11" spans="1:11" ht="14.45" x14ac:dyDescent="0.3">
      <c r="B11" s="2" t="s">
        <v>44</v>
      </c>
      <c r="D11" t="s">
        <v>15</v>
      </c>
      <c r="G11" s="11" t="s">
        <v>115</v>
      </c>
    </row>
    <row r="12" spans="1:11" ht="14.45" x14ac:dyDescent="0.3">
      <c r="B12" s="2" t="s">
        <v>45</v>
      </c>
      <c r="D12" t="s">
        <v>17</v>
      </c>
      <c r="G12" s="11" t="s">
        <v>116</v>
      </c>
    </row>
    <row r="13" spans="1:11" ht="14.45" x14ac:dyDescent="0.3">
      <c r="B13" s="2" t="s">
        <v>46</v>
      </c>
      <c r="D13" t="s">
        <v>26</v>
      </c>
      <c r="G13" s="11" t="s">
        <v>125</v>
      </c>
    </row>
    <row r="14" spans="1:11" ht="14.45" x14ac:dyDescent="0.3">
      <c r="B14" s="2" t="s">
        <v>47</v>
      </c>
      <c r="D14" t="s">
        <v>18</v>
      </c>
      <c r="G14" s="11" t="s">
        <v>126</v>
      </c>
    </row>
    <row r="15" spans="1:11" ht="14.45" x14ac:dyDescent="0.3">
      <c r="B15" s="2" t="s">
        <v>48</v>
      </c>
      <c r="D15" t="s">
        <v>12</v>
      </c>
      <c r="G15" s="8" t="s">
        <v>112</v>
      </c>
    </row>
    <row r="16" spans="1:11" ht="14.45" x14ac:dyDescent="0.3">
      <c r="B16" s="2" t="s">
        <v>49</v>
      </c>
      <c r="D16" t="s">
        <v>27</v>
      </c>
    </row>
    <row r="17" spans="2:12" ht="14.45" x14ac:dyDescent="0.3">
      <c r="B17" s="2" t="s">
        <v>50</v>
      </c>
      <c r="D17" s="8" t="s">
        <v>112</v>
      </c>
    </row>
    <row r="18" spans="2:12" ht="14.45" x14ac:dyDescent="0.3">
      <c r="B18" s="2" t="s">
        <v>51</v>
      </c>
    </row>
    <row r="19" spans="2:12" ht="14.45" x14ac:dyDescent="0.3">
      <c r="B19" s="2" t="s">
        <v>52</v>
      </c>
      <c r="D19" s="1" t="s">
        <v>30</v>
      </c>
      <c r="G19" s="1" t="s">
        <v>33</v>
      </c>
      <c r="L19" s="10" t="s">
        <v>259</v>
      </c>
    </row>
    <row r="20" spans="2:12" ht="14.45" x14ac:dyDescent="0.3">
      <c r="B20" s="2" t="s">
        <v>53</v>
      </c>
      <c r="D20" t="s">
        <v>31</v>
      </c>
      <c r="G20" t="s">
        <v>34</v>
      </c>
      <c r="L20" s="11" t="s">
        <v>270</v>
      </c>
    </row>
    <row r="21" spans="2:12" ht="14.45" x14ac:dyDescent="0.3">
      <c r="B21" s="2" t="s">
        <v>54</v>
      </c>
      <c r="D21" t="s">
        <v>32</v>
      </c>
      <c r="G21" t="s">
        <v>129</v>
      </c>
      <c r="L21" s="11" t="s">
        <v>269</v>
      </c>
    </row>
    <row r="22" spans="2:12" ht="14.45" x14ac:dyDescent="0.3">
      <c r="B22" s="2" t="s">
        <v>55</v>
      </c>
      <c r="D22" t="s">
        <v>118</v>
      </c>
      <c r="G22" t="s">
        <v>255</v>
      </c>
      <c r="L22" s="11" t="s">
        <v>263</v>
      </c>
    </row>
    <row r="23" spans="2:12" ht="14.45" x14ac:dyDescent="0.3">
      <c r="B23" s="2" t="s">
        <v>56</v>
      </c>
      <c r="D23" t="s">
        <v>119</v>
      </c>
      <c r="G23" t="s">
        <v>130</v>
      </c>
      <c r="L23" s="11" t="s">
        <v>262</v>
      </c>
    </row>
    <row r="24" spans="2:12" ht="14.45" x14ac:dyDescent="0.3">
      <c r="B24" s="2" t="s">
        <v>57</v>
      </c>
      <c r="D24" t="s">
        <v>113</v>
      </c>
      <c r="G24" t="s">
        <v>131</v>
      </c>
      <c r="L24" s="11" t="s">
        <v>265</v>
      </c>
    </row>
    <row r="25" spans="2:12" x14ac:dyDescent="0.25">
      <c r="B25" s="2" t="s">
        <v>58</v>
      </c>
      <c r="D25" t="s">
        <v>117</v>
      </c>
      <c r="G25" t="s">
        <v>256</v>
      </c>
      <c r="L25" s="11" t="s">
        <v>268</v>
      </c>
    </row>
    <row r="26" spans="2:12" x14ac:dyDescent="0.25">
      <c r="B26" s="2" t="s">
        <v>59</v>
      </c>
      <c r="D26" t="s">
        <v>127</v>
      </c>
      <c r="G26" s="8" t="s">
        <v>112</v>
      </c>
      <c r="L26" s="11" t="s">
        <v>271</v>
      </c>
    </row>
    <row r="27" spans="2:12" x14ac:dyDescent="0.25">
      <c r="B27" s="2" t="s">
        <v>60</v>
      </c>
      <c r="L27" s="11" t="s">
        <v>266</v>
      </c>
    </row>
    <row r="28" spans="2:12" x14ac:dyDescent="0.25">
      <c r="B28" s="2" t="s">
        <v>61</v>
      </c>
      <c r="L28" s="11" t="s">
        <v>295</v>
      </c>
    </row>
    <row r="29" spans="2:12" x14ac:dyDescent="0.25">
      <c r="B29" s="2" t="s">
        <v>62</v>
      </c>
      <c r="L29" s="11" t="s">
        <v>261</v>
      </c>
    </row>
    <row r="30" spans="2:12" x14ac:dyDescent="0.25">
      <c r="B30" s="2" t="s">
        <v>63</v>
      </c>
      <c r="L30" s="11" t="s">
        <v>272</v>
      </c>
    </row>
    <row r="31" spans="2:12" x14ac:dyDescent="0.25">
      <c r="B31" s="2" t="s">
        <v>64</v>
      </c>
      <c r="L31" s="11" t="s">
        <v>267</v>
      </c>
    </row>
    <row r="32" spans="2:12" x14ac:dyDescent="0.25">
      <c r="B32" s="2" t="s">
        <v>65</v>
      </c>
      <c r="D32" s="1" t="s">
        <v>29</v>
      </c>
      <c r="H32" s="10" t="s">
        <v>28</v>
      </c>
      <c r="L32" s="11" t="s">
        <v>260</v>
      </c>
    </row>
    <row r="33" spans="2:12" x14ac:dyDescent="0.25">
      <c r="B33" s="2" t="s">
        <v>66</v>
      </c>
      <c r="D33" t="s">
        <v>133</v>
      </c>
      <c r="H33" s="11" t="s">
        <v>282</v>
      </c>
      <c r="L33" s="11" t="s">
        <v>447</v>
      </c>
    </row>
    <row r="34" spans="2:12" x14ac:dyDescent="0.25">
      <c r="B34" s="2" t="s">
        <v>67</v>
      </c>
      <c r="D34" t="s">
        <v>134</v>
      </c>
      <c r="H34" s="11" t="s">
        <v>275</v>
      </c>
      <c r="L34" s="11" t="s">
        <v>446</v>
      </c>
    </row>
    <row r="35" spans="2:12" x14ac:dyDescent="0.25">
      <c r="B35" s="2" t="s">
        <v>68</v>
      </c>
      <c r="D35" t="s">
        <v>135</v>
      </c>
      <c r="H35" s="11" t="s">
        <v>273</v>
      </c>
      <c r="L35" s="11" t="s">
        <v>327</v>
      </c>
    </row>
    <row r="36" spans="2:12" x14ac:dyDescent="0.25">
      <c r="B36" s="2" t="s">
        <v>69</v>
      </c>
      <c r="D36" t="s">
        <v>136</v>
      </c>
      <c r="H36" s="11" t="s">
        <v>276</v>
      </c>
      <c r="L36" s="11" t="s">
        <v>328</v>
      </c>
    </row>
    <row r="37" spans="2:12" x14ac:dyDescent="0.25">
      <c r="B37" s="2" t="s">
        <v>70</v>
      </c>
      <c r="D37" t="s">
        <v>137</v>
      </c>
      <c r="H37" s="11" t="s">
        <v>279</v>
      </c>
      <c r="L37" s="11" t="s">
        <v>329</v>
      </c>
    </row>
    <row r="38" spans="2:12" x14ac:dyDescent="0.25">
      <c r="B38" s="2" t="s">
        <v>71</v>
      </c>
      <c r="D38" t="s">
        <v>138</v>
      </c>
      <c r="H38" s="11" t="s">
        <v>283</v>
      </c>
    </row>
    <row r="39" spans="2:12" x14ac:dyDescent="0.25">
      <c r="B39" s="2" t="s">
        <v>72</v>
      </c>
      <c r="D39" t="s">
        <v>139</v>
      </c>
      <c r="H39" s="11" t="s">
        <v>284</v>
      </c>
    </row>
    <row r="40" spans="2:12" x14ac:dyDescent="0.25">
      <c r="B40" s="2" t="s">
        <v>73</v>
      </c>
      <c r="D40" t="s">
        <v>140</v>
      </c>
      <c r="H40" s="11" t="s">
        <v>286</v>
      </c>
    </row>
    <row r="41" spans="2:12" x14ac:dyDescent="0.25">
      <c r="B41" s="2" t="s">
        <v>74</v>
      </c>
      <c r="D41" t="s">
        <v>141</v>
      </c>
      <c r="H41" s="11" t="s">
        <v>287</v>
      </c>
    </row>
    <row r="42" spans="2:12" x14ac:dyDescent="0.25">
      <c r="B42" s="2" t="s">
        <v>75</v>
      </c>
      <c r="D42" t="s">
        <v>142</v>
      </c>
      <c r="H42" s="11" t="s">
        <v>285</v>
      </c>
    </row>
    <row r="43" spans="2:12" x14ac:dyDescent="0.25">
      <c r="B43" s="2" t="s">
        <v>76</v>
      </c>
      <c r="D43" t="s">
        <v>143</v>
      </c>
      <c r="H43" s="11" t="s">
        <v>288</v>
      </c>
    </row>
    <row r="44" spans="2:12" x14ac:dyDescent="0.25">
      <c r="B44" s="2" t="s">
        <v>77</v>
      </c>
      <c r="D44" t="s">
        <v>144</v>
      </c>
      <c r="H44" s="11" t="s">
        <v>280</v>
      </c>
    </row>
    <row r="45" spans="2:12" x14ac:dyDescent="0.25">
      <c r="B45" s="2" t="s">
        <v>78</v>
      </c>
      <c r="D45" t="s">
        <v>145</v>
      </c>
      <c r="H45" s="11" t="s">
        <v>281</v>
      </c>
    </row>
    <row r="46" spans="2:12" x14ac:dyDescent="0.25">
      <c r="B46" s="2" t="s">
        <v>79</v>
      </c>
      <c r="D46" t="s">
        <v>146</v>
      </c>
      <c r="H46" s="11" t="s">
        <v>274</v>
      </c>
    </row>
    <row r="47" spans="2:12" x14ac:dyDescent="0.25">
      <c r="B47" s="2" t="s">
        <v>80</v>
      </c>
      <c r="D47" t="s">
        <v>147</v>
      </c>
      <c r="H47" s="11" t="s">
        <v>277</v>
      </c>
    </row>
    <row r="48" spans="2:12" x14ac:dyDescent="0.25">
      <c r="B48" s="2" t="s">
        <v>81</v>
      </c>
      <c r="D48" t="s">
        <v>148</v>
      </c>
      <c r="H48" s="11" t="s">
        <v>278</v>
      </c>
    </row>
    <row r="49" spans="2:8" x14ac:dyDescent="0.25">
      <c r="B49" s="2" t="s">
        <v>82</v>
      </c>
      <c r="D49" t="s">
        <v>149</v>
      </c>
      <c r="H49" s="11" t="s">
        <v>289</v>
      </c>
    </row>
    <row r="50" spans="2:8" x14ac:dyDescent="0.25">
      <c r="B50" s="2" t="s">
        <v>83</v>
      </c>
      <c r="D50" t="s">
        <v>150</v>
      </c>
      <c r="H50" s="11" t="s">
        <v>290</v>
      </c>
    </row>
    <row r="51" spans="2:8" x14ac:dyDescent="0.25">
      <c r="B51" s="2" t="s">
        <v>84</v>
      </c>
      <c r="D51" t="s">
        <v>151</v>
      </c>
      <c r="H51" s="11" t="s">
        <v>294</v>
      </c>
    </row>
    <row r="52" spans="2:8" x14ac:dyDescent="0.25">
      <c r="B52" s="2" t="s">
        <v>85</v>
      </c>
      <c r="D52" t="s">
        <v>152</v>
      </c>
      <c r="H52" s="11" t="s">
        <v>291</v>
      </c>
    </row>
    <row r="53" spans="2:8" x14ac:dyDescent="0.25">
      <c r="B53" s="2" t="s">
        <v>86</v>
      </c>
      <c r="D53" t="s">
        <v>153</v>
      </c>
      <c r="H53" s="11" t="s">
        <v>293</v>
      </c>
    </row>
    <row r="54" spans="2:8" x14ac:dyDescent="0.25">
      <c r="B54" s="2" t="s">
        <v>87</v>
      </c>
      <c r="D54" t="s">
        <v>154</v>
      </c>
      <c r="H54" s="11" t="s">
        <v>292</v>
      </c>
    </row>
    <row r="55" spans="2:8" x14ac:dyDescent="0.25">
      <c r="B55" s="2" t="s">
        <v>88</v>
      </c>
      <c r="D55" t="s">
        <v>155</v>
      </c>
    </row>
    <row r="56" spans="2:8" x14ac:dyDescent="0.25">
      <c r="B56" s="2" t="s">
        <v>89</v>
      </c>
      <c r="D56" t="s">
        <v>156</v>
      </c>
    </row>
    <row r="57" spans="2:8" x14ac:dyDescent="0.25">
      <c r="B57" s="2" t="s">
        <v>90</v>
      </c>
      <c r="D57" t="s">
        <v>157</v>
      </c>
    </row>
    <row r="58" spans="2:8" x14ac:dyDescent="0.25">
      <c r="B58" s="2" t="s">
        <v>91</v>
      </c>
      <c r="D58" t="s">
        <v>158</v>
      </c>
    </row>
    <row r="59" spans="2:8" x14ac:dyDescent="0.25">
      <c r="B59" s="2" t="s">
        <v>92</v>
      </c>
      <c r="D59" t="s">
        <v>159</v>
      </c>
    </row>
    <row r="60" spans="2:8" x14ac:dyDescent="0.25">
      <c r="B60" s="2" t="s">
        <v>93</v>
      </c>
      <c r="D60" t="s">
        <v>160</v>
      </c>
    </row>
    <row r="61" spans="2:8" x14ac:dyDescent="0.25">
      <c r="B61" s="2" t="s">
        <v>94</v>
      </c>
      <c r="D61" t="s">
        <v>161</v>
      </c>
    </row>
    <row r="62" spans="2:8" x14ac:dyDescent="0.25">
      <c r="B62" s="2" t="s">
        <v>95</v>
      </c>
      <c r="D62" t="s">
        <v>162</v>
      </c>
    </row>
    <row r="63" spans="2:8" x14ac:dyDescent="0.25">
      <c r="B63" s="2" t="s">
        <v>96</v>
      </c>
      <c r="D63" t="s">
        <v>163</v>
      </c>
    </row>
    <row r="64" spans="2:8" x14ac:dyDescent="0.25">
      <c r="B64" s="2" t="s">
        <v>97</v>
      </c>
      <c r="D64" t="s">
        <v>164</v>
      </c>
    </row>
    <row r="65" spans="2:4" x14ac:dyDescent="0.25">
      <c r="B65" s="2" t="s">
        <v>98</v>
      </c>
      <c r="D65" t="s">
        <v>165</v>
      </c>
    </row>
    <row r="66" spans="2:4" x14ac:dyDescent="0.25">
      <c r="B66" s="2" t="s">
        <v>99</v>
      </c>
      <c r="D66" t="s">
        <v>166</v>
      </c>
    </row>
    <row r="67" spans="2:4" x14ac:dyDescent="0.25">
      <c r="B67" s="2" t="s">
        <v>100</v>
      </c>
      <c r="D67" t="s">
        <v>167</v>
      </c>
    </row>
    <row r="68" spans="2:4" x14ac:dyDescent="0.25">
      <c r="B68" s="2" t="s">
        <v>101</v>
      </c>
      <c r="D68" t="s">
        <v>168</v>
      </c>
    </row>
    <row r="69" spans="2:4" x14ac:dyDescent="0.25">
      <c r="B69" s="2" t="s">
        <v>102</v>
      </c>
      <c r="D69" t="s">
        <v>169</v>
      </c>
    </row>
    <row r="70" spans="2:4" x14ac:dyDescent="0.25">
      <c r="B70" s="2" t="s">
        <v>103</v>
      </c>
      <c r="D70" t="s">
        <v>170</v>
      </c>
    </row>
    <row r="71" spans="2:4" x14ac:dyDescent="0.25">
      <c r="B71" s="2" t="s">
        <v>104</v>
      </c>
      <c r="D71" t="s">
        <v>171</v>
      </c>
    </row>
    <row r="72" spans="2:4" x14ac:dyDescent="0.25">
      <c r="B72" s="2" t="s">
        <v>105</v>
      </c>
      <c r="D72" t="s">
        <v>172</v>
      </c>
    </row>
    <row r="73" spans="2:4" x14ac:dyDescent="0.25">
      <c r="B73" s="2" t="s">
        <v>106</v>
      </c>
      <c r="D73" t="s">
        <v>173</v>
      </c>
    </row>
    <row r="74" spans="2:4" x14ac:dyDescent="0.25">
      <c r="B74" s="2" t="s">
        <v>107</v>
      </c>
      <c r="D74" t="s">
        <v>174</v>
      </c>
    </row>
    <row r="75" spans="2:4" x14ac:dyDescent="0.25">
      <c r="B75" s="2" t="s">
        <v>108</v>
      </c>
      <c r="D75" t="s">
        <v>175</v>
      </c>
    </row>
    <row r="76" spans="2:4" x14ac:dyDescent="0.25">
      <c r="B76" s="2" t="s">
        <v>109</v>
      </c>
      <c r="D76" t="s">
        <v>176</v>
      </c>
    </row>
    <row r="77" spans="2:4" x14ac:dyDescent="0.25">
      <c r="B77" s="2" t="s">
        <v>110</v>
      </c>
      <c r="D77" t="s">
        <v>177</v>
      </c>
    </row>
    <row r="78" spans="2:4" x14ac:dyDescent="0.25">
      <c r="B78" s="2" t="s">
        <v>111</v>
      </c>
      <c r="D78" t="s">
        <v>178</v>
      </c>
    </row>
    <row r="79" spans="2:4" x14ac:dyDescent="0.25">
      <c r="B79" s="2" t="s">
        <v>112</v>
      </c>
      <c r="D79" t="s">
        <v>179</v>
      </c>
    </row>
    <row r="80" spans="2:4" x14ac:dyDescent="0.25">
      <c r="D80" t="s">
        <v>180</v>
      </c>
    </row>
    <row r="81" spans="4:4" x14ac:dyDescent="0.25">
      <c r="D81" t="s">
        <v>181</v>
      </c>
    </row>
    <row r="82" spans="4:4" x14ac:dyDescent="0.25">
      <c r="D82" t="s">
        <v>182</v>
      </c>
    </row>
    <row r="83" spans="4:4" x14ac:dyDescent="0.25">
      <c r="D83" t="s">
        <v>183</v>
      </c>
    </row>
    <row r="84" spans="4:4" x14ac:dyDescent="0.25">
      <c r="D84" t="s">
        <v>184</v>
      </c>
    </row>
    <row r="85" spans="4:4" x14ac:dyDescent="0.25">
      <c r="D85" t="s">
        <v>185</v>
      </c>
    </row>
    <row r="86" spans="4:4" x14ac:dyDescent="0.25">
      <c r="D86" t="s">
        <v>186</v>
      </c>
    </row>
    <row r="87" spans="4:4" x14ac:dyDescent="0.25">
      <c r="D87" t="s">
        <v>187</v>
      </c>
    </row>
    <row r="88" spans="4:4" x14ac:dyDescent="0.25">
      <c r="D88" t="s">
        <v>188</v>
      </c>
    </row>
    <row r="89" spans="4:4" x14ac:dyDescent="0.25">
      <c r="D89" t="s">
        <v>189</v>
      </c>
    </row>
    <row r="90" spans="4:4" x14ac:dyDescent="0.25">
      <c r="D90" t="s">
        <v>190</v>
      </c>
    </row>
    <row r="91" spans="4:4" x14ac:dyDescent="0.25">
      <c r="D91" t="s">
        <v>191</v>
      </c>
    </row>
    <row r="92" spans="4:4" x14ac:dyDescent="0.25">
      <c r="D92" t="s">
        <v>192</v>
      </c>
    </row>
    <row r="93" spans="4:4" x14ac:dyDescent="0.25">
      <c r="D93" t="s">
        <v>193</v>
      </c>
    </row>
    <row r="94" spans="4:4" x14ac:dyDescent="0.25">
      <c r="D94" t="s">
        <v>194</v>
      </c>
    </row>
    <row r="95" spans="4:4" x14ac:dyDescent="0.25">
      <c r="D95" t="s">
        <v>195</v>
      </c>
    </row>
    <row r="96" spans="4:4" x14ac:dyDescent="0.25">
      <c r="D96" t="s">
        <v>196</v>
      </c>
    </row>
    <row r="97" spans="4:4" x14ac:dyDescent="0.25">
      <c r="D97" t="s">
        <v>197</v>
      </c>
    </row>
    <row r="98" spans="4:4" x14ac:dyDescent="0.25">
      <c r="D98" t="s">
        <v>198</v>
      </c>
    </row>
    <row r="99" spans="4:4" x14ac:dyDescent="0.25">
      <c r="D99" t="s">
        <v>199</v>
      </c>
    </row>
    <row r="100" spans="4:4" x14ac:dyDescent="0.25">
      <c r="D100" t="s">
        <v>200</v>
      </c>
    </row>
    <row r="101" spans="4:4" x14ac:dyDescent="0.25">
      <c r="D101" t="s">
        <v>201</v>
      </c>
    </row>
    <row r="102" spans="4:4" x14ac:dyDescent="0.25">
      <c r="D102" t="s">
        <v>202</v>
      </c>
    </row>
    <row r="103" spans="4:4" x14ac:dyDescent="0.25">
      <c r="D103" t="s">
        <v>203</v>
      </c>
    </row>
    <row r="104" spans="4:4" x14ac:dyDescent="0.25">
      <c r="D104" t="s">
        <v>204</v>
      </c>
    </row>
    <row r="105" spans="4:4" x14ac:dyDescent="0.25">
      <c r="D105" t="s">
        <v>205</v>
      </c>
    </row>
    <row r="106" spans="4:4" x14ac:dyDescent="0.25">
      <c r="D106" t="s">
        <v>206</v>
      </c>
    </row>
    <row r="107" spans="4:4" x14ac:dyDescent="0.25">
      <c r="D107" t="s">
        <v>207</v>
      </c>
    </row>
    <row r="108" spans="4:4" x14ac:dyDescent="0.25">
      <c r="D108" t="s">
        <v>208</v>
      </c>
    </row>
    <row r="109" spans="4:4" x14ac:dyDescent="0.25">
      <c r="D109" t="s">
        <v>209</v>
      </c>
    </row>
    <row r="110" spans="4:4" x14ac:dyDescent="0.25">
      <c r="D110" t="s">
        <v>210</v>
      </c>
    </row>
    <row r="111" spans="4:4" x14ac:dyDescent="0.25">
      <c r="D111" t="s">
        <v>211</v>
      </c>
    </row>
    <row r="112" spans="4:4" x14ac:dyDescent="0.25">
      <c r="D112" t="s">
        <v>212</v>
      </c>
    </row>
    <row r="113" spans="4:4" x14ac:dyDescent="0.25">
      <c r="D113" t="s">
        <v>213</v>
      </c>
    </row>
    <row r="114" spans="4:4" x14ac:dyDescent="0.25">
      <c r="D114" t="s">
        <v>214</v>
      </c>
    </row>
    <row r="115" spans="4:4" x14ac:dyDescent="0.25">
      <c r="D115" t="s">
        <v>215</v>
      </c>
    </row>
    <row r="116" spans="4:4" x14ac:dyDescent="0.25">
      <c r="D116" t="s">
        <v>216</v>
      </c>
    </row>
    <row r="117" spans="4:4" x14ac:dyDescent="0.25">
      <c r="D117" t="s">
        <v>217</v>
      </c>
    </row>
    <row r="118" spans="4:4" x14ac:dyDescent="0.25">
      <c r="D118" t="s">
        <v>218</v>
      </c>
    </row>
    <row r="119" spans="4:4" x14ac:dyDescent="0.25">
      <c r="D119" t="s">
        <v>219</v>
      </c>
    </row>
    <row r="120" spans="4:4" x14ac:dyDescent="0.25">
      <c r="D120" t="s">
        <v>220</v>
      </c>
    </row>
    <row r="121" spans="4:4" x14ac:dyDescent="0.25">
      <c r="D121" t="s">
        <v>221</v>
      </c>
    </row>
    <row r="122" spans="4:4" x14ac:dyDescent="0.25">
      <c r="D122" t="s">
        <v>222</v>
      </c>
    </row>
    <row r="123" spans="4:4" x14ac:dyDescent="0.25">
      <c r="D123" t="s">
        <v>223</v>
      </c>
    </row>
    <row r="124" spans="4:4" x14ac:dyDescent="0.25">
      <c r="D124" t="s">
        <v>224</v>
      </c>
    </row>
    <row r="125" spans="4:4" x14ac:dyDescent="0.25">
      <c r="D125" t="s">
        <v>225</v>
      </c>
    </row>
    <row r="126" spans="4:4" x14ac:dyDescent="0.25">
      <c r="D126" t="s">
        <v>226</v>
      </c>
    </row>
    <row r="127" spans="4:4" x14ac:dyDescent="0.25">
      <c r="D127" t="s">
        <v>227</v>
      </c>
    </row>
    <row r="128" spans="4:4" x14ac:dyDescent="0.25">
      <c r="D128" t="s">
        <v>228</v>
      </c>
    </row>
    <row r="129" spans="4:4" x14ac:dyDescent="0.25">
      <c r="D129" t="s">
        <v>229</v>
      </c>
    </row>
    <row r="130" spans="4:4" x14ac:dyDescent="0.25">
      <c r="D130" t="s">
        <v>230</v>
      </c>
    </row>
    <row r="131" spans="4:4" x14ac:dyDescent="0.25">
      <c r="D131" t="s">
        <v>231</v>
      </c>
    </row>
    <row r="132" spans="4:4" x14ac:dyDescent="0.25">
      <c r="D132" t="s">
        <v>232</v>
      </c>
    </row>
    <row r="133" spans="4:4" x14ac:dyDescent="0.25">
      <c r="D133" t="s">
        <v>233</v>
      </c>
    </row>
    <row r="134" spans="4:4" x14ac:dyDescent="0.25">
      <c r="D134" t="s">
        <v>234</v>
      </c>
    </row>
    <row r="135" spans="4:4" x14ac:dyDescent="0.25">
      <c r="D135" t="s">
        <v>235</v>
      </c>
    </row>
    <row r="136" spans="4:4" x14ac:dyDescent="0.25">
      <c r="D136" t="s">
        <v>236</v>
      </c>
    </row>
    <row r="137" spans="4:4" x14ac:dyDescent="0.25">
      <c r="D137" t="s">
        <v>237</v>
      </c>
    </row>
    <row r="138" spans="4:4" x14ac:dyDescent="0.25">
      <c r="D138" t="s">
        <v>238</v>
      </c>
    </row>
    <row r="139" spans="4:4" x14ac:dyDescent="0.25">
      <c r="D139" t="s">
        <v>239</v>
      </c>
    </row>
    <row r="140" spans="4:4" x14ac:dyDescent="0.25">
      <c r="D140" t="s">
        <v>240</v>
      </c>
    </row>
    <row r="141" spans="4:4" x14ac:dyDescent="0.25">
      <c r="D141" t="s">
        <v>241</v>
      </c>
    </row>
    <row r="142" spans="4:4" x14ac:dyDescent="0.25">
      <c r="D142" t="s">
        <v>242</v>
      </c>
    </row>
    <row r="143" spans="4:4" x14ac:dyDescent="0.25">
      <c r="D143" t="s">
        <v>243</v>
      </c>
    </row>
    <row r="144" spans="4:4" x14ac:dyDescent="0.25">
      <c r="D144" t="s">
        <v>244</v>
      </c>
    </row>
    <row r="145" spans="4:4" x14ac:dyDescent="0.25">
      <c r="D145" t="s">
        <v>245</v>
      </c>
    </row>
    <row r="146" spans="4:4" x14ac:dyDescent="0.25">
      <c r="D146" t="s">
        <v>246</v>
      </c>
    </row>
    <row r="147" spans="4:4" x14ac:dyDescent="0.25">
      <c r="D147" t="s">
        <v>247</v>
      </c>
    </row>
    <row r="148" spans="4:4" x14ac:dyDescent="0.25">
      <c r="D148" t="s">
        <v>248</v>
      </c>
    </row>
    <row r="149" spans="4:4" x14ac:dyDescent="0.25">
      <c r="D149" t="s">
        <v>249</v>
      </c>
    </row>
    <row r="150" spans="4:4" x14ac:dyDescent="0.25">
      <c r="D150" t="s">
        <v>250</v>
      </c>
    </row>
    <row r="151" spans="4:4" x14ac:dyDescent="0.25">
      <c r="D151" t="s">
        <v>251</v>
      </c>
    </row>
    <row r="152" spans="4:4" x14ac:dyDescent="0.25">
      <c r="D152" t="s">
        <v>252</v>
      </c>
    </row>
    <row r="153" spans="4:4" x14ac:dyDescent="0.25">
      <c r="D153" t="s">
        <v>112</v>
      </c>
    </row>
  </sheetData>
  <sortState ref="L20:L33">
    <sortCondition ref="L20:L33"/>
  </sortState>
  <pageMargins left="0.70866141732283505" right="0.70866141732283505" top="0.74803149606299202" bottom="0.74803149606299202" header="0.31496062992126" footer="0.31496062992126"/>
  <pageSetup paperSize="5" scale="22" orientation="landscape" r:id="rId1"/>
  <headerFooter scaleWithDoc="0">
    <oddHeader>&amp;L&amp;"Times New Roman,Regular"&amp;12Conservation First Framework LDC Tool Kit&amp;R&amp;"Times New Roman,Regular"&amp;12Draft v1 - July 31, 2014</oddHeader>
    <oddFooter>&amp;L&amp;G&amp;C&amp;"Times New Roman,Regular"&amp;12CDM Plan Template&amp;R&amp;"Times New Roman,Regular"&amp;12&amp;A
Page &amp;P of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21" sqref="F21"/>
    </sheetView>
  </sheetViews>
  <sheetFormatPr defaultRowHeight="15" x14ac:dyDescent="0.25"/>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pageSetUpPr fitToPage="1"/>
  </sheetPr>
  <dimension ref="A1:F40"/>
  <sheetViews>
    <sheetView tabSelected="1" view="pageBreakPreview" topLeftCell="A4" zoomScale="60" zoomScaleNormal="70" workbookViewId="0">
      <selection activeCell="F34" sqref="F34"/>
    </sheetView>
  </sheetViews>
  <sheetFormatPr defaultRowHeight="15" x14ac:dyDescent="0.25"/>
  <cols>
    <col min="1" max="1" width="8" customWidth="1"/>
    <col min="2" max="2" width="11.140625" bestFit="1" customWidth="1"/>
    <col min="3" max="3" width="35.140625" customWidth="1"/>
    <col min="4" max="4" width="67.5703125" customWidth="1"/>
    <col min="5" max="5" width="174" bestFit="1" customWidth="1"/>
    <col min="6" max="6" width="46.85546875" bestFit="1" customWidth="1"/>
  </cols>
  <sheetData>
    <row r="1" spans="1:5" ht="18" x14ac:dyDescent="0.35">
      <c r="A1" s="133" t="s">
        <v>521</v>
      </c>
      <c r="B1" s="133"/>
    </row>
    <row r="3" spans="1:5" ht="28.9" x14ac:dyDescent="0.3">
      <c r="A3" s="139" t="s">
        <v>470</v>
      </c>
      <c r="B3" s="139" t="s">
        <v>511</v>
      </c>
      <c r="C3" s="130" t="s">
        <v>471</v>
      </c>
      <c r="D3" s="130" t="s">
        <v>493</v>
      </c>
      <c r="E3" s="130" t="s">
        <v>472</v>
      </c>
    </row>
    <row r="4" spans="1:5" x14ac:dyDescent="0.25">
      <c r="A4" s="321">
        <v>2</v>
      </c>
      <c r="B4" s="324">
        <v>42024</v>
      </c>
      <c r="C4" s="318" t="s">
        <v>473</v>
      </c>
      <c r="D4" s="131" t="s">
        <v>475</v>
      </c>
      <c r="E4" s="131" t="s">
        <v>474</v>
      </c>
    </row>
    <row r="5" spans="1:5" x14ac:dyDescent="0.25">
      <c r="A5" s="322"/>
      <c r="B5" s="322"/>
      <c r="C5" s="319"/>
      <c r="D5" s="131" t="s">
        <v>476</v>
      </c>
      <c r="E5" s="131" t="s">
        <v>512</v>
      </c>
    </row>
    <row r="6" spans="1:5" ht="45" x14ac:dyDescent="0.25">
      <c r="A6" s="322"/>
      <c r="B6" s="322"/>
      <c r="C6" s="319"/>
      <c r="D6" s="131" t="s">
        <v>483</v>
      </c>
      <c r="E6" s="131" t="s">
        <v>490</v>
      </c>
    </row>
    <row r="7" spans="1:5" x14ac:dyDescent="0.25">
      <c r="A7" s="322"/>
      <c r="B7" s="322"/>
      <c r="C7" s="319"/>
      <c r="D7" s="131" t="s">
        <v>505</v>
      </c>
      <c r="E7" s="131" t="s">
        <v>507</v>
      </c>
    </row>
    <row r="8" spans="1:5" x14ac:dyDescent="0.25">
      <c r="A8" s="322"/>
      <c r="B8" s="322"/>
      <c r="C8" s="320"/>
      <c r="D8" s="131" t="s">
        <v>478</v>
      </c>
      <c r="E8" s="131" t="s">
        <v>489</v>
      </c>
    </row>
    <row r="9" spans="1:5" x14ac:dyDescent="0.25">
      <c r="A9" s="322"/>
      <c r="B9" s="322"/>
      <c r="C9" s="131" t="s">
        <v>484</v>
      </c>
      <c r="D9" s="131" t="s">
        <v>483</v>
      </c>
      <c r="E9" s="131" t="s">
        <v>485</v>
      </c>
    </row>
    <row r="10" spans="1:5" ht="30" x14ac:dyDescent="0.25">
      <c r="A10" s="322"/>
      <c r="B10" s="322"/>
      <c r="C10" s="318" t="s">
        <v>515</v>
      </c>
      <c r="D10" s="131" t="s">
        <v>477</v>
      </c>
      <c r="E10" s="132" t="s">
        <v>479</v>
      </c>
    </row>
    <row r="11" spans="1:5" ht="30" x14ac:dyDescent="0.25">
      <c r="A11" s="322"/>
      <c r="B11" s="322"/>
      <c r="C11" s="319"/>
      <c r="D11" s="131" t="s">
        <v>478</v>
      </c>
      <c r="E11" s="131" t="s">
        <v>513</v>
      </c>
    </row>
    <row r="12" spans="1:5" x14ac:dyDescent="0.25">
      <c r="A12" s="322"/>
      <c r="B12" s="322"/>
      <c r="C12" s="319"/>
      <c r="D12" s="131" t="s">
        <v>482</v>
      </c>
      <c r="E12" s="131" t="s">
        <v>514</v>
      </c>
    </row>
    <row r="13" spans="1:5" x14ac:dyDescent="0.25">
      <c r="A13" s="322"/>
      <c r="B13" s="322"/>
      <c r="C13" s="319"/>
      <c r="D13" s="131" t="s">
        <v>483</v>
      </c>
      <c r="E13" s="131" t="s">
        <v>487</v>
      </c>
    </row>
    <row r="14" spans="1:5" ht="45" x14ac:dyDescent="0.25">
      <c r="A14" s="322"/>
      <c r="B14" s="322"/>
      <c r="C14" s="319"/>
      <c r="D14" s="131" t="s">
        <v>488</v>
      </c>
      <c r="E14" s="131" t="s">
        <v>516</v>
      </c>
    </row>
    <row r="15" spans="1:5" x14ac:dyDescent="0.25">
      <c r="A15" s="322"/>
      <c r="B15" s="322"/>
      <c r="C15" s="319"/>
      <c r="D15" s="131" t="s">
        <v>505</v>
      </c>
      <c r="E15" s="131" t="s">
        <v>506</v>
      </c>
    </row>
    <row r="16" spans="1:5" ht="45" x14ac:dyDescent="0.25">
      <c r="A16" s="322"/>
      <c r="B16" s="322"/>
      <c r="C16" s="320"/>
      <c r="D16" s="131" t="s">
        <v>491</v>
      </c>
      <c r="E16" s="131" t="s">
        <v>492</v>
      </c>
    </row>
    <row r="17" spans="1:6" ht="45" x14ac:dyDescent="0.25">
      <c r="A17" s="322"/>
      <c r="B17" s="322"/>
      <c r="C17" s="318" t="s">
        <v>517</v>
      </c>
      <c r="D17" s="131" t="s">
        <v>519</v>
      </c>
      <c r="E17" s="132" t="s">
        <v>518</v>
      </c>
    </row>
    <row r="18" spans="1:6" ht="30" x14ac:dyDescent="0.25">
      <c r="A18" s="322"/>
      <c r="B18" s="322"/>
      <c r="C18" s="320"/>
      <c r="D18" s="131" t="s">
        <v>483</v>
      </c>
      <c r="E18" s="131" t="s">
        <v>486</v>
      </c>
    </row>
    <row r="19" spans="1:6" x14ac:dyDescent="0.25">
      <c r="A19" s="323"/>
      <c r="B19" s="323"/>
      <c r="C19" s="131" t="s">
        <v>480</v>
      </c>
      <c r="D19" s="131" t="s">
        <v>481</v>
      </c>
      <c r="E19" s="131" t="s">
        <v>520</v>
      </c>
    </row>
    <row r="20" spans="1:6" x14ac:dyDescent="0.25">
      <c r="A20" s="310">
        <v>3</v>
      </c>
      <c r="B20" s="308">
        <v>42373</v>
      </c>
      <c r="C20" s="311" t="s">
        <v>545</v>
      </c>
      <c r="D20" s="140" t="s">
        <v>546</v>
      </c>
      <c r="E20" s="129"/>
    </row>
    <row r="21" spans="1:6" x14ac:dyDescent="0.25">
      <c r="A21" s="310"/>
      <c r="B21" s="309"/>
      <c r="C21" s="312"/>
      <c r="D21" s="141" t="s">
        <v>547</v>
      </c>
    </row>
    <row r="22" spans="1:6" ht="30" customHeight="1" x14ac:dyDescent="0.25">
      <c r="A22" s="310"/>
      <c r="B22" s="309"/>
      <c r="C22" s="313"/>
      <c r="D22" s="140" t="s">
        <v>548</v>
      </c>
      <c r="F22" s="128" t="s">
        <v>573</v>
      </c>
    </row>
    <row r="23" spans="1:6" x14ac:dyDescent="0.25">
      <c r="A23" s="310"/>
      <c r="B23" s="309"/>
      <c r="C23" s="140" t="s">
        <v>549</v>
      </c>
      <c r="D23" s="140" t="s">
        <v>550</v>
      </c>
      <c r="E23" s="128"/>
    </row>
    <row r="24" spans="1:6" ht="30" x14ac:dyDescent="0.25">
      <c r="A24" s="310"/>
      <c r="B24" s="309"/>
      <c r="C24" s="140" t="s">
        <v>551</v>
      </c>
      <c r="D24" s="140" t="s">
        <v>552</v>
      </c>
      <c r="E24" s="128"/>
    </row>
    <row r="25" spans="1:6" ht="30" x14ac:dyDescent="0.25">
      <c r="A25" s="310">
        <v>4</v>
      </c>
      <c r="B25" s="306">
        <v>42320</v>
      </c>
      <c r="C25" s="140" t="s">
        <v>545</v>
      </c>
      <c r="D25" s="140" t="s">
        <v>553</v>
      </c>
      <c r="F25" s="128" t="s">
        <v>572</v>
      </c>
    </row>
    <row r="26" spans="1:6" x14ac:dyDescent="0.25">
      <c r="A26" s="310"/>
      <c r="B26" s="306"/>
      <c r="C26" s="140" t="s">
        <v>517</v>
      </c>
      <c r="D26" s="140" t="s">
        <v>554</v>
      </c>
      <c r="E26" s="128"/>
    </row>
    <row r="27" spans="1:6" ht="30" x14ac:dyDescent="0.25">
      <c r="A27" s="310">
        <v>5</v>
      </c>
      <c r="B27" s="306">
        <v>42491</v>
      </c>
      <c r="C27" s="142" t="s">
        <v>556</v>
      </c>
      <c r="D27" s="142" t="s">
        <v>557</v>
      </c>
      <c r="F27" s="128" t="s">
        <v>571</v>
      </c>
    </row>
    <row r="28" spans="1:6" x14ac:dyDescent="0.25">
      <c r="A28" s="310"/>
      <c r="B28" s="306"/>
      <c r="C28" s="315" t="s">
        <v>545</v>
      </c>
      <c r="D28" s="140" t="s">
        <v>555</v>
      </c>
      <c r="E28" s="128"/>
    </row>
    <row r="29" spans="1:6" x14ac:dyDescent="0.25">
      <c r="A29" s="310"/>
      <c r="B29" s="306"/>
      <c r="C29" s="316"/>
      <c r="D29" s="140" t="s">
        <v>558</v>
      </c>
      <c r="E29" s="128"/>
    </row>
    <row r="30" spans="1:6" x14ac:dyDescent="0.25">
      <c r="A30" s="310"/>
      <c r="B30" s="306"/>
      <c r="C30" s="317"/>
      <c r="D30" s="140" t="s">
        <v>559</v>
      </c>
      <c r="E30" s="128"/>
    </row>
    <row r="31" spans="1:6" x14ac:dyDescent="0.25">
      <c r="A31" s="310"/>
      <c r="B31" s="306"/>
      <c r="C31" s="314" t="s">
        <v>560</v>
      </c>
      <c r="D31" s="140" t="s">
        <v>561</v>
      </c>
      <c r="E31" s="128"/>
    </row>
    <row r="32" spans="1:6" x14ac:dyDescent="0.25">
      <c r="A32" s="310"/>
      <c r="B32" s="306"/>
      <c r="C32" s="314"/>
      <c r="D32" s="140" t="s">
        <v>562</v>
      </c>
      <c r="E32" s="128"/>
    </row>
    <row r="33" spans="1:6" x14ac:dyDescent="0.25">
      <c r="A33" s="310"/>
      <c r="B33" s="306"/>
      <c r="C33" s="314"/>
      <c r="D33" s="140" t="s">
        <v>563</v>
      </c>
      <c r="E33" s="128"/>
    </row>
    <row r="34" spans="1:6" ht="30" x14ac:dyDescent="0.25">
      <c r="A34" s="128">
        <v>6</v>
      </c>
      <c r="B34" s="306">
        <v>42514</v>
      </c>
      <c r="C34" s="128" t="s">
        <v>556</v>
      </c>
      <c r="D34" s="128" t="s">
        <v>568</v>
      </c>
      <c r="F34" s="128" t="s">
        <v>570</v>
      </c>
    </row>
    <row r="35" spans="1:6" x14ac:dyDescent="0.25">
      <c r="A35" s="128"/>
      <c r="B35" s="306"/>
      <c r="C35" s="307" t="s">
        <v>545</v>
      </c>
      <c r="D35" s="128" t="s">
        <v>564</v>
      </c>
      <c r="E35" s="128"/>
    </row>
    <row r="36" spans="1:6" x14ac:dyDescent="0.25">
      <c r="A36" s="128"/>
      <c r="B36" s="306"/>
      <c r="C36" s="307"/>
      <c r="D36" s="128" t="s">
        <v>565</v>
      </c>
      <c r="E36" s="128"/>
    </row>
    <row r="37" spans="1:6" x14ac:dyDescent="0.25">
      <c r="B37" s="306"/>
      <c r="C37" s="307"/>
      <c r="D37" s="143" t="s">
        <v>566</v>
      </c>
    </row>
    <row r="38" spans="1:6" ht="30" x14ac:dyDescent="0.25">
      <c r="B38" s="306"/>
      <c r="C38" s="307"/>
      <c r="D38" s="143" t="s">
        <v>567</v>
      </c>
    </row>
    <row r="39" spans="1:6" ht="30" x14ac:dyDescent="0.25">
      <c r="B39" s="306"/>
      <c r="C39" t="s">
        <v>560</v>
      </c>
      <c r="D39" s="128" t="s">
        <v>569</v>
      </c>
    </row>
    <row r="40" spans="1:6" x14ac:dyDescent="0.25">
      <c r="B40" s="306"/>
    </row>
  </sheetData>
  <mergeCells count="16">
    <mergeCell ref="C4:C8"/>
    <mergeCell ref="C10:C16"/>
    <mergeCell ref="C17:C18"/>
    <mergeCell ref="A4:A19"/>
    <mergeCell ref="B4:B19"/>
    <mergeCell ref="B34:B40"/>
    <mergeCell ref="C35:C38"/>
    <mergeCell ref="B20:B24"/>
    <mergeCell ref="A20:A24"/>
    <mergeCell ref="C20:C22"/>
    <mergeCell ref="C31:C33"/>
    <mergeCell ref="B27:B33"/>
    <mergeCell ref="A27:A33"/>
    <mergeCell ref="A25:A26"/>
    <mergeCell ref="B25:B26"/>
    <mergeCell ref="C28:C30"/>
  </mergeCells>
  <printOptions horizontalCentered="1" verticalCentered="1"/>
  <pageMargins left="0.7" right="0.7" top="0.75" bottom="0.75" header="0.3" footer="0.3"/>
  <pageSetup paperSize="9" scale="44" orientation="landscape" r:id="rId1"/>
  <headerFooter>
    <oddHeader>&amp;L&amp;12Conservation First Framework LDC Tool Kit&amp;C&amp;12Version Control
Summary of Changes&amp;R&amp;12V5 - May 1, 2016</oddHeader>
    <oddFooter>&amp;L&amp;G&amp;C&amp;12CDM Plan Template&amp;R&amp;A
Page &amp;P of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C12"/>
  <sheetViews>
    <sheetView view="pageLayout" zoomScaleNormal="80" workbookViewId="0">
      <selection activeCell="C8" sqref="C8:C9"/>
    </sheetView>
  </sheetViews>
  <sheetFormatPr defaultColWidth="9.140625" defaultRowHeight="15" x14ac:dyDescent="0.25"/>
  <cols>
    <col min="1" max="1" width="5" style="7" customWidth="1"/>
    <col min="2" max="2" width="35.28515625" style="7" customWidth="1"/>
    <col min="3" max="3" width="103.28515625" style="7" customWidth="1"/>
    <col min="4" max="16384" width="9.140625" style="7"/>
  </cols>
  <sheetData>
    <row r="1" spans="1:3" ht="23.45" x14ac:dyDescent="0.45">
      <c r="A1" s="78" t="s">
        <v>377</v>
      </c>
      <c r="B1" s="77" t="s">
        <v>358</v>
      </c>
    </row>
    <row r="3" spans="1:3" ht="18" x14ac:dyDescent="0.3">
      <c r="B3" s="151" t="s">
        <v>378</v>
      </c>
      <c r="C3" s="152"/>
    </row>
    <row r="4" spans="1:3" ht="28.9" customHeight="1" x14ac:dyDescent="0.3">
      <c r="B4" s="171" t="s">
        <v>435</v>
      </c>
      <c r="C4" s="172"/>
    </row>
    <row r="6" spans="1:3" ht="18" x14ac:dyDescent="0.3">
      <c r="B6" s="151" t="s">
        <v>434</v>
      </c>
      <c r="C6" s="152"/>
    </row>
    <row r="7" spans="1:3" ht="69" customHeight="1" x14ac:dyDescent="0.3">
      <c r="B7" s="173" t="s">
        <v>502</v>
      </c>
      <c r="C7" s="174"/>
    </row>
    <row r="8" spans="1:3" ht="21" customHeight="1" x14ac:dyDescent="0.25">
      <c r="B8" s="33" t="s">
        <v>376</v>
      </c>
      <c r="C8" s="40" t="s">
        <v>41</v>
      </c>
    </row>
    <row r="9" spans="1:3" ht="26.45" customHeight="1" x14ac:dyDescent="0.25">
      <c r="B9" s="33" t="s">
        <v>1</v>
      </c>
      <c r="C9" s="40" t="s">
        <v>533</v>
      </c>
    </row>
    <row r="10" spans="1:3" ht="31.15" customHeight="1" x14ac:dyDescent="0.3">
      <c r="B10" s="33" t="s">
        <v>334</v>
      </c>
      <c r="C10" s="40"/>
    </row>
    <row r="11" spans="1:3" ht="22.15" customHeight="1" x14ac:dyDescent="0.25">
      <c r="B11" s="33"/>
      <c r="C11" s="91" t="s">
        <v>379</v>
      </c>
    </row>
    <row r="12" spans="1:3" ht="21" customHeight="1" x14ac:dyDescent="0.25">
      <c r="B12" s="33" t="s">
        <v>452</v>
      </c>
      <c r="C12" s="138"/>
    </row>
  </sheetData>
  <sheetProtection password="F265" sheet="1" objects="1" scenarios="1"/>
  <mergeCells count="4">
    <mergeCell ref="B3:C3"/>
    <mergeCell ref="B4:C4"/>
    <mergeCell ref="B6:C6"/>
    <mergeCell ref="B7:C7"/>
  </mergeCells>
  <printOptions horizontalCentered="1" verticalCentered="1"/>
  <pageMargins left="0.70866141732283505" right="0.70866141732283505" top="0.74803149606299202" bottom="0.74803149606299202" header="0.31496062992126" footer="0.31496062992126"/>
  <pageSetup paperSize="5" orientation="landscape" r:id="rId1"/>
  <headerFooter>
    <oddHeader>&amp;L&amp;"Times New Roman,Regular"&amp;12Conservation First Framework LDC Tool Kit&amp;R&amp;"Times New Roman,Regular"&amp;12V5 - May 1, 2016</oddHeader>
    <oddFooter>&amp;L&amp;G&amp;C&amp;"Times New Roman,Regular"&amp;12CDM Plan Template&amp;R&amp;"Times New Roman,Regular"&amp;12&amp;A
Page &amp;P of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showGridLines="0" view="pageLayout" topLeftCell="B4" zoomScaleNormal="70" workbookViewId="0">
      <selection activeCell="L16" sqref="L16"/>
    </sheetView>
  </sheetViews>
  <sheetFormatPr defaultColWidth="9.140625" defaultRowHeight="15" x14ac:dyDescent="0.25"/>
  <cols>
    <col min="1" max="1" width="3.85546875" style="3" customWidth="1"/>
    <col min="2" max="2" width="3" style="3" customWidth="1"/>
    <col min="3" max="3" width="52.28515625" style="3" customWidth="1"/>
    <col min="4" max="4" width="20" style="3" customWidth="1"/>
    <col min="5" max="5" width="16.42578125" style="3" bestFit="1" customWidth="1"/>
    <col min="6" max="14" width="15.7109375" style="3" customWidth="1"/>
    <col min="15" max="16384" width="9.140625" style="3"/>
  </cols>
  <sheetData>
    <row r="1" spans="1:18" ht="23.45" x14ac:dyDescent="0.45">
      <c r="A1" s="4" t="s">
        <v>390</v>
      </c>
      <c r="B1" s="4" t="s">
        <v>2</v>
      </c>
    </row>
    <row r="2" spans="1:18" ht="13.15" customHeight="1" x14ac:dyDescent="0.45">
      <c r="C2" s="4"/>
    </row>
    <row r="3" spans="1:18" ht="22.15" customHeight="1" x14ac:dyDescent="0.3">
      <c r="B3" s="177" t="s">
        <v>304</v>
      </c>
      <c r="C3" s="178"/>
      <c r="D3" s="178"/>
      <c r="E3" s="178"/>
      <c r="F3" s="178"/>
      <c r="G3" s="178"/>
      <c r="H3" s="178"/>
      <c r="I3" s="178"/>
      <c r="J3" s="178"/>
      <c r="K3" s="178"/>
      <c r="L3" s="178"/>
      <c r="M3" s="178"/>
      <c r="N3" s="178"/>
    </row>
    <row r="4" spans="1:18" ht="22.15" customHeight="1" x14ac:dyDescent="0.3">
      <c r="B4" s="175"/>
      <c r="C4" s="176"/>
      <c r="D4" s="23" t="s">
        <v>310</v>
      </c>
      <c r="E4" s="23" t="s">
        <v>315</v>
      </c>
      <c r="F4" s="23" t="s">
        <v>316</v>
      </c>
      <c r="G4" s="23" t="s">
        <v>317</v>
      </c>
      <c r="H4" s="23" t="s">
        <v>318</v>
      </c>
      <c r="I4" s="23" t="s">
        <v>319</v>
      </c>
      <c r="J4" s="23" t="s">
        <v>320</v>
      </c>
      <c r="K4" s="14" t="s">
        <v>321</v>
      </c>
      <c r="L4" s="14" t="s">
        <v>461</v>
      </c>
      <c r="M4" s="14" t="s">
        <v>462</v>
      </c>
      <c r="N4" s="14" t="s">
        <v>463</v>
      </c>
    </row>
    <row r="5" spans="1:18" ht="45" x14ac:dyDescent="0.25">
      <c r="B5" s="92" t="s">
        <v>5</v>
      </c>
      <c r="C5" s="93" t="s">
        <v>382</v>
      </c>
      <c r="D5" s="59">
        <v>54320</v>
      </c>
      <c r="E5" s="65">
        <v>54320</v>
      </c>
      <c r="F5" s="65"/>
      <c r="G5" s="65"/>
      <c r="H5" s="65"/>
      <c r="I5" s="65"/>
      <c r="J5" s="65"/>
      <c r="K5" s="65"/>
      <c r="L5" s="65"/>
      <c r="M5" s="65"/>
      <c r="N5" s="65"/>
    </row>
    <row r="6" spans="1:18" ht="29.45" customHeight="1" x14ac:dyDescent="0.3">
      <c r="B6" s="92" t="s">
        <v>6</v>
      </c>
      <c r="C6" s="94" t="s">
        <v>436</v>
      </c>
      <c r="D6" s="59">
        <f>SUM(E6:K6)</f>
        <v>54881</v>
      </c>
      <c r="E6" s="60">
        <f>'D. CDM Plan Milestone LDC 1'!$AA$79</f>
        <v>54881</v>
      </c>
      <c r="F6" s="60">
        <f>'D. CDM Plan Milestone LDC 2'!$AA$80</f>
        <v>0</v>
      </c>
      <c r="G6" s="60">
        <f>'D. CDM Plan Milestone LDC 3'!$AA$80</f>
        <v>0</v>
      </c>
      <c r="H6" s="60">
        <f>'D. CDM Plan Milestone LDC 4'!$AA$80</f>
        <v>0</v>
      </c>
      <c r="I6" s="60">
        <f>'D. CDM Plan Milestone LDC 5'!$AA$80</f>
        <v>0</v>
      </c>
      <c r="J6" s="60">
        <f>'D. CDM Plan Milestone LDC 6'!$AA$80</f>
        <v>0</v>
      </c>
      <c r="K6" s="60">
        <f>'D.CDM Plan Milestone LDC 7'!$AA$80</f>
        <v>0</v>
      </c>
      <c r="L6" s="60">
        <f>'D. CDM Plan Milestone LDC 8'!$AA$80</f>
        <v>0</v>
      </c>
      <c r="M6" s="60">
        <f>'D. CDM Plan Milestone LDC 9'!$AA$80</f>
        <v>0</v>
      </c>
      <c r="N6" s="60">
        <f>'D. CDM Plan Milestone LDC 10'!$AA$80</f>
        <v>0</v>
      </c>
      <c r="O6" s="9"/>
      <c r="P6" s="9"/>
      <c r="Q6" s="9"/>
      <c r="R6" s="9"/>
    </row>
    <row r="7" spans="1:18" ht="34.15" customHeight="1" x14ac:dyDescent="0.25">
      <c r="B7" s="92" t="s">
        <v>7</v>
      </c>
      <c r="C7" s="94" t="s">
        <v>380</v>
      </c>
      <c r="D7" s="61">
        <v>14048458</v>
      </c>
      <c r="E7" s="63">
        <v>14048458</v>
      </c>
      <c r="F7" s="63"/>
      <c r="G7" s="63"/>
      <c r="H7" s="63"/>
      <c r="I7" s="63"/>
      <c r="J7" s="63"/>
      <c r="K7" s="63"/>
      <c r="L7" s="63"/>
      <c r="M7" s="63"/>
      <c r="N7" s="63"/>
      <c r="O7" s="9"/>
      <c r="P7" s="9"/>
      <c r="Q7" s="9"/>
      <c r="R7" s="9"/>
    </row>
    <row r="8" spans="1:18" ht="34.15" customHeight="1" x14ac:dyDescent="0.3">
      <c r="B8" s="95" t="s">
        <v>8</v>
      </c>
      <c r="C8" s="96" t="s">
        <v>330</v>
      </c>
      <c r="D8" s="61">
        <f>SUM(E8:K8)</f>
        <v>11591730</v>
      </c>
      <c r="E8" s="62">
        <f>'D. CDM Plan Milestone LDC 1'!$Z$79</f>
        <v>11591730</v>
      </c>
      <c r="F8" s="60">
        <f>'D. CDM Plan Milestone LDC 2'!$Z$80</f>
        <v>0</v>
      </c>
      <c r="G8" s="60">
        <f>'D. CDM Plan Milestone LDC 3'!$Z$80</f>
        <v>0</v>
      </c>
      <c r="H8" s="60">
        <f>'D. CDM Plan Milestone LDC 4'!$Z$80</f>
        <v>0</v>
      </c>
      <c r="I8" s="60">
        <f>'D. CDM Plan Milestone LDC 5'!$Z$80</f>
        <v>0</v>
      </c>
      <c r="J8" s="60">
        <f>'D. CDM Plan Milestone LDC 6'!$Z$80</f>
        <v>0</v>
      </c>
      <c r="K8" s="60">
        <f>'D.CDM Plan Milestone LDC 7'!$Z$80</f>
        <v>0</v>
      </c>
      <c r="L8" s="60">
        <f>'D. CDM Plan Milestone LDC 8'!$Z$80</f>
        <v>0</v>
      </c>
      <c r="M8" s="60">
        <f>'D. CDM Plan Milestone LDC 9'!$Z$80</f>
        <v>0</v>
      </c>
      <c r="N8" s="60">
        <f>'D. CDM Plan Milestone LDC 10'!$Z$80</f>
        <v>0</v>
      </c>
      <c r="O8" s="9"/>
      <c r="P8" s="9"/>
      <c r="Q8" s="9"/>
      <c r="R8" s="9"/>
    </row>
    <row r="9" spans="1:18" ht="30.6" customHeight="1" x14ac:dyDescent="0.25">
      <c r="B9" s="185" t="s">
        <v>9</v>
      </c>
      <c r="C9" s="188" t="s">
        <v>381</v>
      </c>
      <c r="D9" s="191" t="s">
        <v>3</v>
      </c>
      <c r="E9" s="182" t="s">
        <v>406</v>
      </c>
      <c r="F9" s="183"/>
      <c r="G9" s="184"/>
      <c r="H9" s="182" t="s">
        <v>405</v>
      </c>
      <c r="I9" s="183"/>
      <c r="J9" s="184"/>
      <c r="K9" s="97" t="s">
        <v>253</v>
      </c>
      <c r="L9" s="85"/>
      <c r="M9" s="86"/>
      <c r="N9" s="9"/>
      <c r="O9" s="9"/>
      <c r="P9" s="9"/>
      <c r="Q9" s="9"/>
      <c r="R9" s="9"/>
    </row>
    <row r="10" spans="1:18" ht="17.45" customHeight="1" x14ac:dyDescent="0.25">
      <c r="B10" s="186"/>
      <c r="C10" s="189"/>
      <c r="D10" s="192"/>
      <c r="E10" s="98" t="s">
        <v>35</v>
      </c>
      <c r="F10" s="98" t="s">
        <v>132</v>
      </c>
      <c r="G10" s="98" t="s">
        <v>4</v>
      </c>
      <c r="H10" s="98" t="s">
        <v>35</v>
      </c>
      <c r="I10" s="98" t="s">
        <v>132</v>
      </c>
      <c r="J10" s="98" t="s">
        <v>4</v>
      </c>
      <c r="K10" s="99" t="s">
        <v>254</v>
      </c>
      <c r="L10" s="85"/>
      <c r="M10" s="86"/>
      <c r="N10" s="9"/>
      <c r="O10" s="9"/>
      <c r="P10" s="9"/>
      <c r="Q10" s="9"/>
      <c r="R10" s="9"/>
    </row>
    <row r="11" spans="1:18" x14ac:dyDescent="0.25">
      <c r="B11" s="186"/>
      <c r="C11" s="189"/>
      <c r="D11" s="100">
        <v>2015</v>
      </c>
      <c r="E11" s="63">
        <v>6698193.2386173783</v>
      </c>
      <c r="F11" s="63">
        <v>2308077.1957947258</v>
      </c>
      <c r="G11" s="20">
        <v>2.9020663827108395</v>
      </c>
      <c r="H11" s="63">
        <v>5671789.2633009097</v>
      </c>
      <c r="I11" s="63">
        <v>28999.999999999996</v>
      </c>
      <c r="J11" s="20">
        <v>195.5789401138245</v>
      </c>
      <c r="K11" s="68">
        <v>4.2743468062165986E-4</v>
      </c>
      <c r="L11" s="87" t="str">
        <f>IF(OR(G11&lt;1,J11&lt;1),"CDM Plan does not pass Annual Cost Effectiveness test","")</f>
        <v/>
      </c>
      <c r="M11" s="85"/>
    </row>
    <row r="12" spans="1:18" x14ac:dyDescent="0.25">
      <c r="B12" s="186"/>
      <c r="C12" s="189"/>
      <c r="D12" s="100">
        <v>2016</v>
      </c>
      <c r="E12" s="63">
        <v>8325221.2649409948</v>
      </c>
      <c r="F12" s="63">
        <v>3155968.0248447191</v>
      </c>
      <c r="G12" s="20">
        <v>2.63792953521784</v>
      </c>
      <c r="H12" s="63">
        <v>7095500.0615931368</v>
      </c>
      <c r="I12" s="63">
        <v>2164004.9019607846</v>
      </c>
      <c r="J12" s="20">
        <v>3.2788743016080835</v>
      </c>
      <c r="K12" s="68">
        <v>2.3398892845073179E-2</v>
      </c>
      <c r="L12" s="87" t="str">
        <f t="shared" ref="L12:L16" si="0">IF(OR(G12&lt;1,J12&lt;1),"CDM Plan does not pass Annual Cost Effectiveness test","")</f>
        <v/>
      </c>
      <c r="M12" s="85"/>
    </row>
    <row r="13" spans="1:18" x14ac:dyDescent="0.25">
      <c r="B13" s="186"/>
      <c r="C13" s="189"/>
      <c r="D13" s="100">
        <v>2017</v>
      </c>
      <c r="E13" s="63">
        <v>9687737.3969832323</v>
      </c>
      <c r="F13" s="63">
        <v>3815735.1939077415</v>
      </c>
      <c r="G13" s="20">
        <v>2.5388914336746469</v>
      </c>
      <c r="H13" s="63">
        <v>8280296.6981516043</v>
      </c>
      <c r="I13" s="63">
        <v>2674548.2506728182</v>
      </c>
      <c r="J13" s="20">
        <v>3.1876047823417926</v>
      </c>
      <c r="K13" s="68">
        <v>2.5560774245550141E-2</v>
      </c>
      <c r="L13" s="87" t="str">
        <f t="shared" si="0"/>
        <v/>
      </c>
      <c r="M13" s="85"/>
    </row>
    <row r="14" spans="1:18" x14ac:dyDescent="0.25">
      <c r="B14" s="186"/>
      <c r="C14" s="189"/>
      <c r="D14" s="100">
        <v>2018</v>
      </c>
      <c r="E14" s="63">
        <v>6640313.1017824179</v>
      </c>
      <c r="F14" s="63">
        <v>2953139.8988149487</v>
      </c>
      <c r="G14" s="20">
        <v>2.2485602881350379</v>
      </c>
      <c r="H14" s="63">
        <v>5630362.5284117665</v>
      </c>
      <c r="I14" s="63">
        <v>2096700.1756488835</v>
      </c>
      <c r="J14" s="20">
        <v>2.7854956949657197</v>
      </c>
      <c r="K14" s="68">
        <v>3.171089352137145E-2</v>
      </c>
      <c r="L14" s="87" t="str">
        <f t="shared" si="0"/>
        <v/>
      </c>
      <c r="M14" s="85"/>
    </row>
    <row r="15" spans="1:18" x14ac:dyDescent="0.25">
      <c r="B15" s="186"/>
      <c r="C15" s="189"/>
      <c r="D15" s="100">
        <v>2019</v>
      </c>
      <c r="E15" s="63">
        <v>11414449.0012041</v>
      </c>
      <c r="F15" s="63">
        <v>2930248.6594093926</v>
      </c>
      <c r="G15" s="20">
        <v>3.8953857941546652</v>
      </c>
      <c r="H15" s="63">
        <v>9781785.0496480092</v>
      </c>
      <c r="I15" s="63">
        <v>2251323.5379111422</v>
      </c>
      <c r="J15" s="20">
        <v>4.3449041796648631</v>
      </c>
      <c r="K15" s="68">
        <v>1.9518699038617197E-2</v>
      </c>
      <c r="L15" s="87" t="str">
        <f t="shared" si="0"/>
        <v/>
      </c>
      <c r="M15" s="85"/>
    </row>
    <row r="16" spans="1:18" x14ac:dyDescent="0.25">
      <c r="B16" s="186"/>
      <c r="C16" s="189"/>
      <c r="D16" s="100">
        <v>2020</v>
      </c>
      <c r="E16" s="63">
        <v>6258816.6651475104</v>
      </c>
      <c r="F16" s="63">
        <v>2880944.3806310114</v>
      </c>
      <c r="G16" s="20">
        <v>2.1724878505903837</v>
      </c>
      <c r="H16" s="63">
        <v>5298626.4965553256</v>
      </c>
      <c r="I16" s="63">
        <v>1875682.4627308217</v>
      </c>
      <c r="J16" s="20">
        <v>2.8249059218909638</v>
      </c>
      <c r="K16" s="68">
        <v>3.3521203800844467E-2</v>
      </c>
      <c r="L16" s="87" t="str">
        <f t="shared" si="0"/>
        <v/>
      </c>
      <c r="M16" s="85"/>
    </row>
    <row r="17" spans="2:23" x14ac:dyDescent="0.25">
      <c r="B17" s="187"/>
      <c r="C17" s="190"/>
      <c r="D17" s="101" t="s">
        <v>335</v>
      </c>
      <c r="E17" s="61">
        <f>SUM(E11:E16)</f>
        <v>49024730.668675631</v>
      </c>
      <c r="F17" s="61">
        <f>SUM(F11:F16)</f>
        <v>18044113.35340254</v>
      </c>
      <c r="G17" s="20">
        <v>2.7169376354771759</v>
      </c>
      <c r="H17" s="61">
        <f>SUM(H11:H16)</f>
        <v>41758360.097660758</v>
      </c>
      <c r="I17" s="61">
        <f>SUM(I11:I16)</f>
        <v>11091259.328924451</v>
      </c>
      <c r="J17" s="20">
        <v>3.8173906475975605</v>
      </c>
      <c r="K17" s="69">
        <v>2.2010224186577901E-2</v>
      </c>
      <c r="L17" s="87" t="str">
        <f>IF(OR(G17&lt;1,J17&lt;1),"CDM Plan does not pass Overall Cost Effectiveness test","")</f>
        <v/>
      </c>
      <c r="M17" s="85"/>
    </row>
    <row r="18" spans="2:23" ht="54" customHeight="1" x14ac:dyDescent="0.25">
      <c r="B18" s="179" t="s">
        <v>302</v>
      </c>
      <c r="C18" s="202" t="s">
        <v>383</v>
      </c>
      <c r="D18" s="193"/>
      <c r="E18" s="194"/>
      <c r="F18" s="194"/>
      <c r="G18" s="194"/>
      <c r="H18" s="194"/>
      <c r="I18" s="194"/>
      <c r="J18" s="194"/>
      <c r="K18" s="195"/>
      <c r="L18" s="88"/>
      <c r="M18" s="88"/>
      <c r="N18" s="5"/>
      <c r="O18" s="5"/>
      <c r="P18" s="5"/>
      <c r="Q18" s="5"/>
      <c r="R18" s="5"/>
      <c r="S18" s="5"/>
      <c r="T18" s="5"/>
      <c r="U18" s="5"/>
      <c r="V18" s="5"/>
      <c r="W18" s="5"/>
    </row>
    <row r="19" spans="2:23" x14ac:dyDescent="0.25">
      <c r="B19" s="180"/>
      <c r="C19" s="203"/>
      <c r="D19" s="196"/>
      <c r="E19" s="197"/>
      <c r="F19" s="197"/>
      <c r="G19" s="197"/>
      <c r="H19" s="197"/>
      <c r="I19" s="197"/>
      <c r="J19" s="197"/>
      <c r="K19" s="198"/>
      <c r="L19" s="89"/>
      <c r="M19" s="89"/>
      <c r="N19" s="5"/>
      <c r="O19" s="5"/>
      <c r="P19" s="5"/>
      <c r="Q19" s="5"/>
      <c r="R19" s="5"/>
      <c r="S19" s="5"/>
      <c r="T19" s="5"/>
      <c r="U19" s="5"/>
      <c r="V19" s="5"/>
      <c r="W19" s="5"/>
    </row>
    <row r="20" spans="2:23" ht="19.5" customHeight="1" x14ac:dyDescent="0.25">
      <c r="B20" s="181"/>
      <c r="C20" s="204"/>
      <c r="D20" s="199"/>
      <c r="E20" s="200"/>
      <c r="F20" s="200"/>
      <c r="G20" s="200"/>
      <c r="H20" s="200"/>
      <c r="I20" s="200"/>
      <c r="J20" s="200"/>
      <c r="K20" s="201"/>
      <c r="L20" s="89"/>
      <c r="M20" s="89"/>
      <c r="N20" s="5"/>
      <c r="O20" s="5"/>
      <c r="P20" s="5"/>
      <c r="Q20" s="5"/>
      <c r="R20" s="5"/>
      <c r="S20" s="5"/>
      <c r="T20" s="5"/>
      <c r="U20" s="5"/>
      <c r="V20" s="5"/>
      <c r="W20" s="5"/>
    </row>
    <row r="21" spans="2:23" x14ac:dyDescent="0.25">
      <c r="L21" s="90"/>
      <c r="M21" s="90"/>
    </row>
  </sheetData>
  <sheetProtection formatColumns="0" formatRows="0" insertColumns="0" insertRows="0" sort="0"/>
  <mergeCells count="10">
    <mergeCell ref="B4:C4"/>
    <mergeCell ref="B3:N3"/>
    <mergeCell ref="B18:B20"/>
    <mergeCell ref="H9:J9"/>
    <mergeCell ref="B9:B17"/>
    <mergeCell ref="C9:C17"/>
    <mergeCell ref="E9:G9"/>
    <mergeCell ref="D9:D10"/>
    <mergeCell ref="D18:K20"/>
    <mergeCell ref="C18:C20"/>
  </mergeCells>
  <conditionalFormatting sqref="G11:G17">
    <cfRule type="cellIs" dxfId="85" priority="7" operator="between">
      <formula>1</formula>
      <formula>1.3</formula>
    </cfRule>
    <cfRule type="cellIs" dxfId="84" priority="8" operator="lessThan">
      <formula>1</formula>
    </cfRule>
    <cfRule type="cellIs" dxfId="83" priority="9" operator="greaterThan">
      <formula>1.3</formula>
    </cfRule>
  </conditionalFormatting>
  <conditionalFormatting sqref="J11:J17">
    <cfRule type="cellIs" dxfId="82" priority="1" operator="between">
      <formula>1</formula>
      <formula>1.3</formula>
    </cfRule>
    <cfRule type="cellIs" dxfId="81" priority="2" operator="lessThan">
      <formula>1</formula>
    </cfRule>
    <cfRule type="cellIs" dxfId="80" priority="3" operator="greaterThan">
      <formula>1.3</formula>
    </cfRule>
  </conditionalFormatting>
  <dataValidations xWindow="1180" yWindow="389" count="24">
    <dataValidation allowBlank="1" showInputMessage="1" showErrorMessage="1" promptTitle="Criteria" prompt="Input LDC 1 CDM Target" sqref="E5"/>
    <dataValidation allowBlank="1" showInputMessage="1" showErrorMessage="1" promptTitle="Criteria" prompt="Input LDC 1 CDM Budget" sqref="E7"/>
    <dataValidation allowBlank="1" showInputMessage="1" showErrorMessage="1" promptTitle="Criteria" prompt="Input LDC 2 CDM Target" sqref="F5"/>
    <dataValidation allowBlank="1" showInputMessage="1" showErrorMessage="1" promptTitle="Criteria" prompt="Input LDC 3 CDM Target" sqref="G5"/>
    <dataValidation allowBlank="1" showInputMessage="1" showErrorMessage="1" promptTitle="Criteria" prompt="Input LDC 4 CDM Target" sqref="H5"/>
    <dataValidation allowBlank="1" showInputMessage="1" showErrorMessage="1" promptTitle="Criteria" prompt="Input LDC 5 CDM Target" sqref="I5"/>
    <dataValidation allowBlank="1" showInputMessage="1" showErrorMessage="1" promptTitle="Criteria" prompt="Input LDC 6 CDM Target" sqref="J5"/>
    <dataValidation allowBlank="1" showInputMessage="1" showErrorMessage="1" promptTitle="Criteria" prompt="Input LDC 7 CDM Target" sqref="K5"/>
    <dataValidation allowBlank="1" showInputMessage="1" showErrorMessage="1" promptTitle="Criteria" prompt="Input LDC 2 CDM Budget" sqref="F7"/>
    <dataValidation allowBlank="1" showInputMessage="1" showErrorMessage="1" promptTitle="Criteria" prompt="Input LDC 3 CDM Budget" sqref="G7"/>
    <dataValidation allowBlank="1" showInputMessage="1" showErrorMessage="1" promptTitle="Criteria" prompt="Input LDC 4 CDM Budget" sqref="H7"/>
    <dataValidation allowBlank="1" showInputMessage="1" showErrorMessage="1" promptTitle="Criteria" prompt="Input LDC 5 CDM Budget" sqref="I7"/>
    <dataValidation allowBlank="1" showInputMessage="1" showErrorMessage="1" promptTitle="Criteria" prompt="Input LDC 6 CDM Budget" sqref="J7"/>
    <dataValidation allowBlank="1" showInputMessage="1" showErrorMessage="1" promptTitle="Criteria" prompt="Input LDC 7 CDM Budget" sqref="K7"/>
    <dataValidation allowBlank="1" showInputMessage="1" showErrorMessage="1" promptTitle="Criteria" prompt="CDM Plans must demonstrate cost effectiveness on an annual basis, where the TRC test score is equal to or greater than 1.0 (or such lower threshold as hasd been approved by the OPA).  Please refer to CDM Plan Submissions and Review Criteria Rules. " sqref="E9:G9"/>
    <dataValidation allowBlank="1" showInputMessage="1" showErrorMessage="1" promptTitle="Criteria" prompt="CDM Plans must demonstrate cost effectiveness on an annual basis, where the PAC test score is equal to or greater than 1.0 (or such lower threshold as hasd been approved by the OPA). Please refer to CDM Plan Submissions and Review Criteria Rules. " sqref="H9:J9"/>
    <dataValidation allowBlank="1" showInputMessage="1" showErrorMessage="1" promptTitle="Criteria" prompt="Annual Levelized Cost of CDM Plan" sqref="K9"/>
    <dataValidation allowBlank="1" showInputMessage="1" showErrorMessage="1" promptTitle="Criteria" prompt="Describe why unable to develop a CDM Plan that is cost effective due to size, location, the nature of its customer base or other unusual circumstances.  Please refer to CDM Plan Submission and Review Criteria Rules." sqref="D18:K20"/>
    <dataValidation allowBlank="1" showInputMessage="1" showErrorMessage="1" promptTitle="Criteria" prompt="Input LDC 8 CDM Target" sqref="L5"/>
    <dataValidation allowBlank="1" showInputMessage="1" showErrorMessage="1" promptTitle="Criteria" prompt="Input LDC 9 CDM Target" sqref="M5"/>
    <dataValidation allowBlank="1" showInputMessage="1" showErrorMessage="1" promptTitle="Criteria" prompt="Input LDC 10 CDM Target" sqref="N5"/>
    <dataValidation allowBlank="1" showInputMessage="1" showErrorMessage="1" promptTitle="Criteria" prompt="Input LDC 10 CDM Budget" sqref="N7"/>
    <dataValidation allowBlank="1" showInputMessage="1" showErrorMessage="1" promptTitle="Criteria" prompt="Input LDC 9 CDM Budget" sqref="M7"/>
    <dataValidation allowBlank="1" showInputMessage="1" showErrorMessage="1" promptTitle="Criteria" prompt="Input LDC 8 CDM Budget" sqref="L7"/>
  </dataValidations>
  <printOptions horizontalCentered="1" verticalCentered="1"/>
  <pageMargins left="0.70866141732283505" right="0.70866141732283505" top="0.74803149606299202" bottom="0.74803149606299202" header="0.31496062992126" footer="0.31496062992126"/>
  <pageSetup paperSize="5" scale="63" orientation="landscape" r:id="rId1"/>
  <headerFooter>
    <oddHeader>&amp;L&amp;"Times New Roman,Regular"&amp;12Conservation First Framework LDC Tool Kit&amp;R&amp;"Times New Roman,Regular"&amp;12V5-May 1, 2016</oddHeader>
    <oddFooter>&amp;L&amp;G&amp;C&amp;"Times New Roman,Regular"&amp;12CDM Plan Template&amp;R&amp;"Times New Roman,Regular"&amp;12&amp;A
Page &amp;P of &amp;N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A137"/>
  <sheetViews>
    <sheetView showGridLines="0" view="pageLayout" topLeftCell="A13" zoomScaleNormal="80" workbookViewId="0">
      <selection activeCell="D30" sqref="D30"/>
    </sheetView>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04"/>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503</v>
      </c>
      <c r="D7" s="235"/>
      <c r="E7" s="235"/>
      <c r="F7" s="235"/>
      <c r="G7" s="235"/>
      <c r="H7" s="235"/>
      <c r="I7" s="235"/>
      <c r="J7" s="235"/>
      <c r="K7" s="235"/>
      <c r="L7" s="236"/>
      <c r="M7" s="108"/>
      <c r="N7" s="109"/>
      <c r="O7" s="109"/>
      <c r="P7" s="109"/>
      <c r="Q7" s="109"/>
      <c r="R7" s="109"/>
      <c r="S7" s="109"/>
      <c r="T7" s="109"/>
      <c r="U7" s="109"/>
      <c r="V7" s="109"/>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331</v>
      </c>
      <c r="C9" s="79" t="str">
        <f>IF('A. General Information'!C13="","",'A. General Information'!C13)</f>
        <v>Brantford Power Inc.</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t="s">
        <v>429</v>
      </c>
      <c r="D16" s="56"/>
      <c r="E16" s="56"/>
      <c r="F16" s="119">
        <v>42370</v>
      </c>
      <c r="G16" s="48" t="s">
        <v>536</v>
      </c>
      <c r="H16" s="48"/>
      <c r="I16" s="48"/>
      <c r="J16" s="48"/>
      <c r="K16" s="48"/>
      <c r="L16" s="48"/>
      <c r="M16" s="48"/>
      <c r="N16" s="64">
        <v>14000</v>
      </c>
      <c r="O16" s="65"/>
      <c r="P16" s="64">
        <v>277375</v>
      </c>
      <c r="Q16" s="65">
        <v>253</v>
      </c>
      <c r="R16" s="64">
        <v>279875</v>
      </c>
      <c r="S16" s="65">
        <v>253.41797770908519</v>
      </c>
      <c r="T16" s="64">
        <v>282375</v>
      </c>
      <c r="U16" s="65">
        <v>253</v>
      </c>
      <c r="V16" s="64">
        <v>283375</v>
      </c>
      <c r="W16" s="65">
        <v>253</v>
      </c>
      <c r="X16" s="64">
        <v>287375</v>
      </c>
      <c r="Y16" s="65">
        <v>253.5</v>
      </c>
      <c r="Z16" s="61">
        <f>IF(SUM(N16,P16,R16,T16,V16,X16)=0,"",SUM(N16,P16,R16,T16,V16,X16))</f>
        <v>1424375</v>
      </c>
      <c r="AA16" s="67">
        <v>1265</v>
      </c>
    </row>
    <row r="17" spans="2:27" ht="14.45" customHeight="1" x14ac:dyDescent="0.25">
      <c r="B17" s="264"/>
      <c r="C17" s="16" t="s">
        <v>448</v>
      </c>
      <c r="D17" s="56" t="s">
        <v>355</v>
      </c>
      <c r="E17" s="56"/>
      <c r="F17" s="119">
        <v>42370</v>
      </c>
      <c r="G17" s="48" t="s">
        <v>536</v>
      </c>
      <c r="H17" s="48" t="s">
        <v>536</v>
      </c>
      <c r="I17" s="48"/>
      <c r="J17" s="48"/>
      <c r="K17" s="48"/>
      <c r="L17" s="48"/>
      <c r="M17" s="48"/>
      <c r="N17" s="64">
        <v>0</v>
      </c>
      <c r="O17" s="65"/>
      <c r="P17" s="64">
        <v>126000</v>
      </c>
      <c r="Q17" s="65">
        <v>376</v>
      </c>
      <c r="R17" s="64">
        <v>128500</v>
      </c>
      <c r="S17" s="65">
        <v>376.38659026171467</v>
      </c>
      <c r="T17" s="64">
        <v>131000</v>
      </c>
      <c r="U17" s="65">
        <v>376</v>
      </c>
      <c r="V17" s="64">
        <v>133000</v>
      </c>
      <c r="W17" s="65">
        <v>376</v>
      </c>
      <c r="X17" s="64">
        <v>136000</v>
      </c>
      <c r="Y17" s="65">
        <v>376.5</v>
      </c>
      <c r="Z17" s="61">
        <f t="shared" ref="Z17:Z45" si="0">IF(SUM(N17,P17,R17,T17,V17,X17)=0,"",SUM(N17,P17,R17,T17,V17,X17))</f>
        <v>654500</v>
      </c>
      <c r="AA17" s="67">
        <v>1880</v>
      </c>
    </row>
    <row r="18" spans="2:27" x14ac:dyDescent="0.25">
      <c r="B18" s="264"/>
      <c r="C18" s="16" t="s">
        <v>295</v>
      </c>
      <c r="D18" s="56"/>
      <c r="E18" s="56"/>
      <c r="F18" s="119">
        <v>42370</v>
      </c>
      <c r="G18" s="48" t="s">
        <v>536</v>
      </c>
      <c r="H18" s="48" t="s">
        <v>536</v>
      </c>
      <c r="I18" s="48"/>
      <c r="J18" s="48"/>
      <c r="K18" s="48"/>
      <c r="L18" s="48"/>
      <c r="M18" s="48"/>
      <c r="N18" s="64">
        <v>0</v>
      </c>
      <c r="O18" s="65"/>
      <c r="P18" s="64">
        <v>70000</v>
      </c>
      <c r="Q18" s="65">
        <v>39</v>
      </c>
      <c r="R18" s="64">
        <v>95000</v>
      </c>
      <c r="S18" s="65">
        <v>78.439508333084817</v>
      </c>
      <c r="T18" s="64">
        <v>95000</v>
      </c>
      <c r="U18" s="65">
        <v>78.439508333084817</v>
      </c>
      <c r="V18" s="64">
        <v>95000</v>
      </c>
      <c r="W18" s="65">
        <v>78</v>
      </c>
      <c r="X18" s="64">
        <v>95000</v>
      </c>
      <c r="Y18" s="65">
        <v>78</v>
      </c>
      <c r="Z18" s="61">
        <f t="shared" si="0"/>
        <v>450000</v>
      </c>
      <c r="AA18" s="67">
        <v>352</v>
      </c>
    </row>
    <row r="19" spans="2:27" ht="28.5" x14ac:dyDescent="0.25">
      <c r="B19" s="264"/>
      <c r="C19" s="16" t="s">
        <v>449</v>
      </c>
      <c r="D19" s="56"/>
      <c r="E19" s="56"/>
      <c r="F19" s="119">
        <v>42370</v>
      </c>
      <c r="G19" s="48" t="s">
        <v>536</v>
      </c>
      <c r="H19" s="48"/>
      <c r="I19" s="48"/>
      <c r="J19" s="48"/>
      <c r="K19" s="48"/>
      <c r="L19" s="48"/>
      <c r="M19" s="48"/>
      <c r="N19" s="64">
        <v>0</v>
      </c>
      <c r="O19" s="65"/>
      <c r="P19" s="64">
        <v>0</v>
      </c>
      <c r="Q19" s="65">
        <v>0</v>
      </c>
      <c r="R19" s="64">
        <v>0</v>
      </c>
      <c r="S19" s="65">
        <v>0</v>
      </c>
      <c r="T19" s="64">
        <v>0</v>
      </c>
      <c r="U19" s="65">
        <v>0</v>
      </c>
      <c r="V19" s="64">
        <v>0</v>
      </c>
      <c r="W19" s="65">
        <v>0</v>
      </c>
      <c r="X19" s="64">
        <v>0</v>
      </c>
      <c r="Y19" s="65">
        <v>0</v>
      </c>
      <c r="Z19" s="61">
        <v>0</v>
      </c>
      <c r="AA19" s="67">
        <v>0</v>
      </c>
    </row>
    <row r="20" spans="2:27" x14ac:dyDescent="0.25">
      <c r="B20" s="264"/>
      <c r="C20" s="16" t="s">
        <v>264</v>
      </c>
      <c r="D20" s="56"/>
      <c r="E20" s="56"/>
      <c r="F20" s="119">
        <v>42370</v>
      </c>
      <c r="G20" s="48"/>
      <c r="H20" s="48"/>
      <c r="I20" s="48" t="s">
        <v>296</v>
      </c>
      <c r="J20" s="48" t="s">
        <v>296</v>
      </c>
      <c r="K20" s="48" t="s">
        <v>296</v>
      </c>
      <c r="L20" s="48" t="s">
        <v>536</v>
      </c>
      <c r="M20" s="48" t="s">
        <v>536</v>
      </c>
      <c r="N20" s="64">
        <v>15000</v>
      </c>
      <c r="O20" s="65"/>
      <c r="P20" s="64">
        <v>1024300</v>
      </c>
      <c r="Q20" s="65">
        <v>5954</v>
      </c>
      <c r="R20" s="64">
        <v>1025200</v>
      </c>
      <c r="S20" s="65">
        <v>5159.5354040000002</v>
      </c>
      <c r="T20" s="64">
        <v>1028200</v>
      </c>
      <c r="U20" s="65">
        <v>5159.5354040000002</v>
      </c>
      <c r="V20" s="64">
        <v>1028200</v>
      </c>
      <c r="W20" s="65">
        <v>5160</v>
      </c>
      <c r="X20" s="64">
        <v>1030200</v>
      </c>
      <c r="Y20" s="65">
        <v>5160</v>
      </c>
      <c r="Z20" s="61">
        <f t="shared" si="0"/>
        <v>5151100</v>
      </c>
      <c r="AA20" s="67">
        <v>26580</v>
      </c>
    </row>
    <row r="21" spans="2:27" x14ac:dyDescent="0.25">
      <c r="B21" s="264"/>
      <c r="C21" s="16" t="s">
        <v>522</v>
      </c>
      <c r="D21" s="56"/>
      <c r="E21" s="56"/>
      <c r="F21" s="119">
        <v>42370</v>
      </c>
      <c r="G21" s="48"/>
      <c r="H21" s="48"/>
      <c r="I21" s="48" t="s">
        <v>296</v>
      </c>
      <c r="J21" s="48"/>
      <c r="K21" s="48"/>
      <c r="L21" s="48"/>
      <c r="M21" s="48"/>
      <c r="N21" s="64">
        <v>0</v>
      </c>
      <c r="O21" s="65"/>
      <c r="P21" s="64">
        <v>123610</v>
      </c>
      <c r="Q21" s="65">
        <v>111</v>
      </c>
      <c r="R21" s="64">
        <v>226525</v>
      </c>
      <c r="S21" s="65">
        <v>211.79374999999999</v>
      </c>
      <c r="T21" s="64">
        <v>237960</v>
      </c>
      <c r="U21" s="65">
        <v>244</v>
      </c>
      <c r="V21" s="64">
        <v>260830</v>
      </c>
      <c r="W21" s="65">
        <v>307</v>
      </c>
      <c r="X21" s="64">
        <v>260830</v>
      </c>
      <c r="Y21" s="65">
        <v>307</v>
      </c>
      <c r="Z21" s="61">
        <f t="shared" si="0"/>
        <v>1109755</v>
      </c>
      <c r="AA21" s="67">
        <v>1180</v>
      </c>
    </row>
    <row r="22" spans="2:27" ht="28.5" x14ac:dyDescent="0.25">
      <c r="B22" s="264"/>
      <c r="C22" s="16" t="s">
        <v>266</v>
      </c>
      <c r="D22" s="56"/>
      <c r="E22" s="56"/>
      <c r="F22" s="119">
        <v>42370</v>
      </c>
      <c r="G22" s="48"/>
      <c r="H22" s="48"/>
      <c r="I22" s="48" t="s">
        <v>296</v>
      </c>
      <c r="J22" s="48" t="s">
        <v>296</v>
      </c>
      <c r="K22" s="48" t="s">
        <v>296</v>
      </c>
      <c r="L22" s="48" t="s">
        <v>536</v>
      </c>
      <c r="M22" s="48" t="s">
        <v>536</v>
      </c>
      <c r="N22" s="64">
        <v>0</v>
      </c>
      <c r="O22" s="65"/>
      <c r="P22" s="64">
        <v>80000</v>
      </c>
      <c r="Q22" s="65">
        <v>228</v>
      </c>
      <c r="R22" s="64">
        <v>105000</v>
      </c>
      <c r="S22" s="65">
        <v>227.99985840000002</v>
      </c>
      <c r="T22" s="64">
        <v>82500</v>
      </c>
      <c r="U22" s="65">
        <v>170.99989380000002</v>
      </c>
      <c r="V22" s="64">
        <v>87500</v>
      </c>
      <c r="W22" s="65">
        <v>170.99989380000002</v>
      </c>
      <c r="X22" s="64">
        <v>87500</v>
      </c>
      <c r="Y22" s="65">
        <v>170.99989380000002</v>
      </c>
      <c r="Z22" s="61">
        <f t="shared" si="0"/>
        <v>442500</v>
      </c>
      <c r="AA22" s="67">
        <v>961</v>
      </c>
    </row>
    <row r="23" spans="2:27" x14ac:dyDescent="0.25">
      <c r="B23" s="264"/>
      <c r="C23" s="16" t="s">
        <v>269</v>
      </c>
      <c r="D23" s="56"/>
      <c r="E23" s="56"/>
      <c r="F23" s="119">
        <v>42370</v>
      </c>
      <c r="G23" s="48"/>
      <c r="H23" s="48"/>
      <c r="I23" s="48" t="s">
        <v>296</v>
      </c>
      <c r="J23" s="48" t="s">
        <v>296</v>
      </c>
      <c r="K23" s="48" t="s">
        <v>296</v>
      </c>
      <c r="L23" s="48" t="s">
        <v>536</v>
      </c>
      <c r="M23" s="48" t="s">
        <v>536</v>
      </c>
      <c r="N23" s="64">
        <v>0</v>
      </c>
      <c r="O23" s="65"/>
      <c r="P23" s="64">
        <v>24000</v>
      </c>
      <c r="Q23" s="65">
        <v>76</v>
      </c>
      <c r="R23" s="64">
        <v>24000</v>
      </c>
      <c r="S23" s="65">
        <v>75.853529999999992</v>
      </c>
      <c r="T23" s="64">
        <v>24000</v>
      </c>
      <c r="U23" s="65">
        <v>76</v>
      </c>
      <c r="V23" s="64">
        <v>24000</v>
      </c>
      <c r="W23" s="65">
        <v>76</v>
      </c>
      <c r="X23" s="64">
        <v>24000</v>
      </c>
      <c r="Y23" s="65">
        <v>76</v>
      </c>
      <c r="Z23" s="61">
        <f t="shared" si="0"/>
        <v>120000</v>
      </c>
      <c r="AA23" s="67">
        <v>303</v>
      </c>
    </row>
    <row r="24" spans="2:27" ht="28.5" x14ac:dyDescent="0.25">
      <c r="B24" s="264"/>
      <c r="C24" s="16" t="s">
        <v>428</v>
      </c>
      <c r="D24" s="56"/>
      <c r="E24" s="56"/>
      <c r="F24" s="119">
        <v>42370</v>
      </c>
      <c r="G24" s="48"/>
      <c r="H24" s="48"/>
      <c r="I24" s="48"/>
      <c r="J24" s="48"/>
      <c r="K24" s="48"/>
      <c r="L24" s="48"/>
      <c r="M24" s="48" t="s">
        <v>536</v>
      </c>
      <c r="N24" s="64">
        <v>0</v>
      </c>
      <c r="O24" s="65"/>
      <c r="P24" s="64">
        <v>387000</v>
      </c>
      <c r="Q24" s="65">
        <v>1831.5</v>
      </c>
      <c r="R24" s="64">
        <v>723000</v>
      </c>
      <c r="S24" s="65">
        <v>3870</v>
      </c>
      <c r="T24" s="64">
        <v>239000</v>
      </c>
      <c r="U24" s="65">
        <v>982</v>
      </c>
      <c r="V24" s="64">
        <v>500000</v>
      </c>
      <c r="W24" s="65">
        <v>5536</v>
      </c>
      <c r="X24" s="64">
        <v>140000</v>
      </c>
      <c r="Y24" s="65">
        <v>473.04</v>
      </c>
      <c r="Z24" s="61">
        <f t="shared" si="0"/>
        <v>1989000</v>
      </c>
      <c r="AA24" s="67">
        <v>12691</v>
      </c>
    </row>
    <row r="25" spans="2:27" x14ac:dyDescent="0.25">
      <c r="B25" s="264"/>
      <c r="C25" s="16" t="s">
        <v>418</v>
      </c>
      <c r="D25" s="56"/>
      <c r="E25" s="56"/>
      <c r="F25" s="119">
        <v>42370</v>
      </c>
      <c r="G25" s="48"/>
      <c r="H25" s="48"/>
      <c r="I25" s="48"/>
      <c r="J25" s="48"/>
      <c r="K25" s="48"/>
      <c r="L25" s="48"/>
      <c r="M25" s="48" t="s">
        <v>536</v>
      </c>
      <c r="N25" s="64">
        <v>0</v>
      </c>
      <c r="O25" s="65"/>
      <c r="P25" s="64">
        <v>0</v>
      </c>
      <c r="Q25" s="65">
        <v>0</v>
      </c>
      <c r="R25" s="64">
        <v>10000</v>
      </c>
      <c r="S25" s="65">
        <v>0</v>
      </c>
      <c r="T25" s="64">
        <v>10000</v>
      </c>
      <c r="U25" s="65">
        <v>0</v>
      </c>
      <c r="V25" s="64">
        <v>10000</v>
      </c>
      <c r="W25" s="65">
        <v>0</v>
      </c>
      <c r="X25" s="64">
        <v>5000</v>
      </c>
      <c r="Y25" s="65">
        <v>0</v>
      </c>
      <c r="Z25" s="61">
        <f t="shared" si="0"/>
        <v>35000</v>
      </c>
      <c r="AA25" s="67">
        <v>0</v>
      </c>
    </row>
    <row r="26" spans="2:27" ht="28.5" x14ac:dyDescent="0.25">
      <c r="B26" s="264"/>
      <c r="C26" s="16" t="s">
        <v>419</v>
      </c>
      <c r="D26" s="56"/>
      <c r="E26" s="56"/>
      <c r="F26" s="119">
        <v>42552</v>
      </c>
      <c r="G26" s="48"/>
      <c r="H26" s="48"/>
      <c r="I26" s="48"/>
      <c r="J26" s="48"/>
      <c r="K26" s="48"/>
      <c r="L26" s="48"/>
      <c r="M26" s="48" t="s">
        <v>536</v>
      </c>
      <c r="N26" s="64">
        <v>0</v>
      </c>
      <c r="O26" s="65"/>
      <c r="P26" s="64">
        <v>95000</v>
      </c>
      <c r="Q26" s="65">
        <v>1125.5</v>
      </c>
      <c r="R26" s="64">
        <v>85500</v>
      </c>
      <c r="S26" s="65">
        <v>675</v>
      </c>
      <c r="T26" s="64">
        <v>15000</v>
      </c>
      <c r="U26" s="65">
        <v>0</v>
      </c>
      <c r="V26" s="64">
        <v>15000</v>
      </c>
      <c r="W26" s="65">
        <v>0</v>
      </c>
      <c r="X26" s="64">
        <v>5000</v>
      </c>
      <c r="Y26" s="65">
        <v>0</v>
      </c>
      <c r="Z26" s="61">
        <f t="shared" si="0"/>
        <v>215500</v>
      </c>
      <c r="AA26" s="67">
        <v>1800</v>
      </c>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v>0</v>
      </c>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5"/>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ht="22.9" customHeight="1" x14ac:dyDescent="0.25">
      <c r="B46" s="113" t="s">
        <v>308</v>
      </c>
      <c r="C46" s="34"/>
      <c r="D46" s="34"/>
      <c r="E46" s="34"/>
      <c r="F46" s="34"/>
      <c r="G46" s="34"/>
      <c r="H46" s="34"/>
      <c r="I46" s="34"/>
      <c r="J46" s="34"/>
      <c r="K46" s="34"/>
      <c r="L46" s="34"/>
      <c r="M46" s="35"/>
      <c r="N46" s="61">
        <f t="shared" ref="N46:AA46" si="1">SUM(N16:N45)</f>
        <v>29000</v>
      </c>
      <c r="O46" s="66">
        <f t="shared" si="1"/>
        <v>0</v>
      </c>
      <c r="P46" s="61">
        <f t="shared" si="1"/>
        <v>2207285</v>
      </c>
      <c r="Q46" s="66">
        <f t="shared" si="1"/>
        <v>9994</v>
      </c>
      <c r="R46" s="61">
        <f t="shared" si="1"/>
        <v>2702600</v>
      </c>
      <c r="S46" s="66">
        <f t="shared" si="1"/>
        <v>10928.426618703885</v>
      </c>
      <c r="T46" s="61">
        <f t="shared" si="1"/>
        <v>2145035</v>
      </c>
      <c r="U46" s="66">
        <f t="shared" si="1"/>
        <v>7339.9748061330847</v>
      </c>
      <c r="V46" s="61">
        <f t="shared" si="1"/>
        <v>2436905</v>
      </c>
      <c r="W46" s="66">
        <f t="shared" si="1"/>
        <v>11956.999893799999</v>
      </c>
      <c r="X46" s="61">
        <f t="shared" si="1"/>
        <v>2070905</v>
      </c>
      <c r="Y46" s="66">
        <f t="shared" si="1"/>
        <v>6895.0398937999998</v>
      </c>
      <c r="Z46" s="61">
        <f t="shared" si="1"/>
        <v>11591730</v>
      </c>
      <c r="AA46" s="66">
        <f t="shared" si="1"/>
        <v>47012</v>
      </c>
    </row>
    <row r="47" spans="2:27" s="6" customFormat="1" ht="15" customHeight="1" x14ac:dyDescent="0.25">
      <c r="B47" s="114"/>
      <c r="C47" s="34"/>
      <c r="D47" s="34"/>
      <c r="E47" s="34"/>
      <c r="F47" s="34"/>
      <c r="G47" s="34"/>
      <c r="H47" s="34"/>
      <c r="I47" s="34"/>
      <c r="J47" s="34"/>
      <c r="K47" s="34"/>
      <c r="L47" s="34"/>
      <c r="M47" s="34"/>
      <c r="N47" s="50"/>
      <c r="O47" s="50"/>
      <c r="P47" s="50"/>
      <c r="Q47" s="50"/>
      <c r="R47" s="50"/>
      <c r="S47" s="50"/>
      <c r="T47" s="50"/>
      <c r="U47" s="50"/>
      <c r="V47" s="50"/>
      <c r="W47" s="50"/>
      <c r="X47" s="50"/>
      <c r="Y47" s="50"/>
      <c r="Z47" s="50"/>
      <c r="AA47" s="50"/>
    </row>
    <row r="48" spans="2:27" ht="15" customHeight="1" x14ac:dyDescent="0.25">
      <c r="B48" s="263" t="s">
        <v>301</v>
      </c>
      <c r="C48" s="16"/>
      <c r="D48" s="56"/>
      <c r="E48" s="56"/>
      <c r="F48" s="119"/>
      <c r="G48" s="48"/>
      <c r="H48" s="48"/>
      <c r="I48" s="48"/>
      <c r="J48" s="48"/>
      <c r="K48" s="48"/>
      <c r="L48" s="48"/>
      <c r="M48" s="48"/>
      <c r="N48" s="64"/>
      <c r="O48" s="65"/>
      <c r="P48" s="64"/>
      <c r="Q48" s="65"/>
      <c r="R48" s="64"/>
      <c r="S48" s="65"/>
      <c r="T48" s="64"/>
      <c r="U48" s="65"/>
      <c r="V48" s="64"/>
      <c r="W48" s="65"/>
      <c r="X48" s="64"/>
      <c r="Y48" s="65"/>
      <c r="Z48" s="61" t="str">
        <f t="shared" ref="Z48:Z56" si="2">IF(SUM(N48,P48,R48,T48,V48,X48)=0,"",SUM(N48,P48,R48,T48,V48,X48))</f>
        <v/>
      </c>
      <c r="AA48" s="67"/>
    </row>
    <row r="49" spans="2:27" x14ac:dyDescent="0.25">
      <c r="B49" s="264"/>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si="2"/>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5"/>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ht="22.9" customHeight="1" x14ac:dyDescent="0.25">
      <c r="B57" s="260" t="s">
        <v>309</v>
      </c>
      <c r="C57" s="261"/>
      <c r="D57" s="261"/>
      <c r="E57" s="261"/>
      <c r="F57" s="261"/>
      <c r="G57" s="261"/>
      <c r="H57" s="261"/>
      <c r="I57" s="261"/>
      <c r="J57" s="261"/>
      <c r="K57" s="261"/>
      <c r="L57" s="261"/>
      <c r="M57" s="262"/>
      <c r="N57" s="61">
        <f t="shared" ref="N57:AA57" si="3">SUM(N48:N56)</f>
        <v>0</v>
      </c>
      <c r="O57" s="66">
        <f t="shared" si="3"/>
        <v>0</v>
      </c>
      <c r="P57" s="61">
        <f t="shared" si="3"/>
        <v>0</v>
      </c>
      <c r="Q57" s="66">
        <f t="shared" si="3"/>
        <v>0</v>
      </c>
      <c r="R57" s="61">
        <f t="shared" si="3"/>
        <v>0</v>
      </c>
      <c r="S57" s="66">
        <f t="shared" si="3"/>
        <v>0</v>
      </c>
      <c r="T57" s="61">
        <f t="shared" si="3"/>
        <v>0</v>
      </c>
      <c r="U57" s="66">
        <f t="shared" si="3"/>
        <v>0</v>
      </c>
      <c r="V57" s="61">
        <f t="shared" si="3"/>
        <v>0</v>
      </c>
      <c r="W57" s="66">
        <f t="shared" si="3"/>
        <v>0</v>
      </c>
      <c r="X57" s="61">
        <f t="shared" si="3"/>
        <v>0</v>
      </c>
      <c r="Y57" s="66">
        <f t="shared" si="3"/>
        <v>0</v>
      </c>
      <c r="Z57" s="61">
        <f t="shared" si="3"/>
        <v>0</v>
      </c>
      <c r="AA57" s="66">
        <f t="shared" si="3"/>
        <v>0</v>
      </c>
    </row>
    <row r="58" spans="2:27" s="6" customFormat="1" ht="15" customHeight="1" x14ac:dyDescent="0.25">
      <c r="B58" s="49"/>
      <c r="C58" s="34"/>
      <c r="D58" s="34"/>
      <c r="E58" s="34"/>
      <c r="F58" s="34"/>
      <c r="G58" s="34"/>
      <c r="H58" s="34"/>
      <c r="I58" s="34"/>
      <c r="J58" s="34"/>
      <c r="K58" s="34"/>
      <c r="L58" s="34"/>
      <c r="M58" s="34"/>
      <c r="N58" s="50"/>
      <c r="O58" s="50"/>
      <c r="P58" s="50"/>
      <c r="Q58" s="50"/>
      <c r="R58" s="50"/>
      <c r="S58" s="50"/>
      <c r="T58" s="50"/>
      <c r="U58" s="50"/>
      <c r="V58" s="50"/>
      <c r="W58" s="50"/>
      <c r="X58" s="50"/>
      <c r="Y58" s="50"/>
      <c r="Z58" s="50"/>
      <c r="AA58" s="50"/>
    </row>
    <row r="59" spans="2:27" ht="28.5" x14ac:dyDescent="0.25">
      <c r="B59" s="266" t="s">
        <v>400</v>
      </c>
      <c r="C59" s="16" t="s">
        <v>429</v>
      </c>
      <c r="D59" s="220"/>
      <c r="E59" s="221"/>
      <c r="F59" s="221"/>
      <c r="G59" s="221"/>
      <c r="H59" s="221"/>
      <c r="I59" s="221"/>
      <c r="J59" s="221"/>
      <c r="K59" s="221"/>
      <c r="L59" s="221"/>
      <c r="M59" s="222"/>
      <c r="N59" s="57"/>
      <c r="O59" s="65">
        <v>262.47029185260044</v>
      </c>
      <c r="P59" s="57"/>
      <c r="Q59" s="57"/>
      <c r="R59" s="57"/>
      <c r="S59" s="57"/>
      <c r="T59" s="57"/>
      <c r="U59" s="57"/>
      <c r="V59" s="57"/>
      <c r="W59" s="57"/>
      <c r="X59" s="57"/>
      <c r="Y59" s="57"/>
      <c r="Z59" s="70"/>
      <c r="AA59" s="65">
        <v>262</v>
      </c>
    </row>
    <row r="60" spans="2:27" x14ac:dyDescent="0.25">
      <c r="B60" s="267"/>
      <c r="C60" s="16" t="s">
        <v>448</v>
      </c>
      <c r="D60" s="223"/>
      <c r="E60" s="224"/>
      <c r="F60" s="224"/>
      <c r="G60" s="224"/>
      <c r="H60" s="224"/>
      <c r="I60" s="224"/>
      <c r="J60" s="224"/>
      <c r="K60" s="224"/>
      <c r="L60" s="224"/>
      <c r="M60" s="225"/>
      <c r="N60" s="57"/>
      <c r="O60" s="65">
        <v>445</v>
      </c>
      <c r="P60" s="57"/>
      <c r="Q60" s="57"/>
      <c r="R60" s="57"/>
      <c r="S60" s="57"/>
      <c r="T60" s="57"/>
      <c r="U60" s="57"/>
      <c r="V60" s="57"/>
      <c r="W60" s="57"/>
      <c r="X60" s="57"/>
      <c r="Y60" s="57"/>
      <c r="Z60" s="70"/>
      <c r="AA60" s="65">
        <v>445</v>
      </c>
    </row>
    <row r="61" spans="2:27" x14ac:dyDescent="0.25">
      <c r="B61" s="267"/>
      <c r="C61" s="16" t="s">
        <v>295</v>
      </c>
      <c r="D61" s="223"/>
      <c r="E61" s="224"/>
      <c r="F61" s="224"/>
      <c r="G61" s="224"/>
      <c r="H61" s="224"/>
      <c r="I61" s="224"/>
      <c r="J61" s="224"/>
      <c r="K61" s="224"/>
      <c r="L61" s="224"/>
      <c r="M61" s="225"/>
      <c r="N61" s="57"/>
      <c r="O61" s="65">
        <v>66</v>
      </c>
      <c r="P61" s="57"/>
      <c r="Q61" s="57"/>
      <c r="R61" s="57"/>
      <c r="S61" s="57"/>
      <c r="T61" s="57"/>
      <c r="U61" s="57"/>
      <c r="V61" s="57"/>
      <c r="W61" s="57"/>
      <c r="X61" s="57"/>
      <c r="Y61" s="57"/>
      <c r="Z61" s="70"/>
      <c r="AA61" s="65">
        <v>66</v>
      </c>
    </row>
    <row r="62" spans="2:27" ht="28.5" x14ac:dyDescent="0.25">
      <c r="B62" s="267"/>
      <c r="C62" s="16" t="s">
        <v>449</v>
      </c>
      <c r="D62" s="223"/>
      <c r="E62" s="224"/>
      <c r="F62" s="224"/>
      <c r="G62" s="224"/>
      <c r="H62" s="224"/>
      <c r="I62" s="224"/>
      <c r="J62" s="224"/>
      <c r="K62" s="224"/>
      <c r="L62" s="224"/>
      <c r="M62" s="225"/>
      <c r="N62" s="57"/>
      <c r="O62" s="65">
        <v>9</v>
      </c>
      <c r="P62" s="57"/>
      <c r="Q62" s="57"/>
      <c r="R62" s="57"/>
      <c r="S62" s="57"/>
      <c r="T62" s="57"/>
      <c r="U62" s="57"/>
      <c r="V62" s="57"/>
      <c r="W62" s="57"/>
      <c r="X62" s="57"/>
      <c r="Y62" s="57"/>
      <c r="Z62" s="70"/>
      <c r="AA62" s="65">
        <v>9</v>
      </c>
    </row>
    <row r="63" spans="2:27" x14ac:dyDescent="0.25">
      <c r="B63" s="267"/>
      <c r="C63" s="16" t="s">
        <v>535</v>
      </c>
      <c r="D63" s="223"/>
      <c r="E63" s="224"/>
      <c r="F63" s="224"/>
      <c r="G63" s="224"/>
      <c r="H63" s="224"/>
      <c r="I63" s="224"/>
      <c r="J63" s="224"/>
      <c r="K63" s="224"/>
      <c r="L63" s="224"/>
      <c r="M63" s="225"/>
      <c r="N63" s="57"/>
      <c r="O63" s="65">
        <v>27</v>
      </c>
      <c r="P63" s="57"/>
      <c r="Q63" s="57"/>
      <c r="R63" s="57"/>
      <c r="S63" s="57"/>
      <c r="T63" s="57"/>
      <c r="U63" s="57"/>
      <c r="V63" s="57"/>
      <c r="W63" s="57"/>
      <c r="X63" s="57"/>
      <c r="Y63" s="57"/>
      <c r="Z63" s="70"/>
      <c r="AA63" s="65">
        <v>27</v>
      </c>
    </row>
    <row r="64" spans="2:27" x14ac:dyDescent="0.25">
      <c r="B64" s="267"/>
      <c r="C64" s="16" t="s">
        <v>264</v>
      </c>
      <c r="D64" s="223"/>
      <c r="E64" s="224"/>
      <c r="F64" s="224"/>
      <c r="G64" s="224"/>
      <c r="H64" s="224"/>
      <c r="I64" s="224"/>
      <c r="J64" s="224"/>
      <c r="K64" s="224"/>
      <c r="L64" s="224"/>
      <c r="M64" s="225"/>
      <c r="N64" s="57"/>
      <c r="O64" s="65">
        <v>5600</v>
      </c>
      <c r="P64" s="57"/>
      <c r="Q64" s="57"/>
      <c r="R64" s="57"/>
      <c r="S64" s="57"/>
      <c r="T64" s="57"/>
      <c r="U64" s="57"/>
      <c r="V64" s="57"/>
      <c r="W64" s="57"/>
      <c r="X64" s="57"/>
      <c r="Y64" s="57"/>
      <c r="Z64" s="70"/>
      <c r="AA64" s="65">
        <v>5600</v>
      </c>
    </row>
    <row r="65" spans="2:27" x14ac:dyDescent="0.25">
      <c r="B65" s="267"/>
      <c r="C65" s="16" t="s">
        <v>522</v>
      </c>
      <c r="D65" s="223"/>
      <c r="E65" s="224"/>
      <c r="F65" s="224"/>
      <c r="G65" s="224"/>
      <c r="H65" s="224"/>
      <c r="I65" s="224"/>
      <c r="J65" s="224"/>
      <c r="K65" s="224"/>
      <c r="L65" s="224"/>
      <c r="M65" s="225"/>
      <c r="N65" s="57"/>
      <c r="O65" s="65">
        <v>30</v>
      </c>
      <c r="P65" s="57"/>
      <c r="Q65" s="57"/>
      <c r="R65" s="57"/>
      <c r="S65" s="57"/>
      <c r="T65" s="57"/>
      <c r="U65" s="57"/>
      <c r="V65" s="57"/>
      <c r="W65" s="57"/>
      <c r="X65" s="57"/>
      <c r="Y65" s="57"/>
      <c r="Z65" s="70"/>
      <c r="AA65" s="65">
        <v>30</v>
      </c>
    </row>
    <row r="66" spans="2:27" ht="28.5" x14ac:dyDescent="0.25">
      <c r="B66" s="267"/>
      <c r="C66" s="16" t="s">
        <v>266</v>
      </c>
      <c r="D66" s="223"/>
      <c r="E66" s="224"/>
      <c r="F66" s="224"/>
      <c r="G66" s="224"/>
      <c r="H66" s="224"/>
      <c r="I66" s="224"/>
      <c r="J66" s="224"/>
      <c r="K66" s="224"/>
      <c r="L66" s="224"/>
      <c r="M66" s="225"/>
      <c r="N66" s="57"/>
      <c r="O66" s="65">
        <v>171</v>
      </c>
      <c r="P66" s="57"/>
      <c r="Q66" s="57"/>
      <c r="R66" s="57"/>
      <c r="S66" s="57"/>
      <c r="T66" s="57"/>
      <c r="U66" s="57"/>
      <c r="V66" s="57"/>
      <c r="W66" s="57"/>
      <c r="X66" s="57"/>
      <c r="Y66" s="57"/>
      <c r="Z66" s="70"/>
      <c r="AA66" s="65">
        <v>171</v>
      </c>
    </row>
    <row r="67" spans="2:27" x14ac:dyDescent="0.25">
      <c r="B67" s="267"/>
      <c r="C67" s="16" t="s">
        <v>269</v>
      </c>
      <c r="D67" s="223"/>
      <c r="E67" s="224"/>
      <c r="F67" s="224"/>
      <c r="G67" s="224"/>
      <c r="H67" s="224"/>
      <c r="I67" s="224"/>
      <c r="J67" s="224"/>
      <c r="K67" s="224"/>
      <c r="L67" s="224"/>
      <c r="M67" s="225"/>
      <c r="N67" s="57"/>
      <c r="O67" s="65">
        <v>0</v>
      </c>
      <c r="P67" s="57"/>
      <c r="Q67" s="57"/>
      <c r="R67" s="57"/>
      <c r="S67" s="57"/>
      <c r="T67" s="57"/>
      <c r="U67" s="57"/>
      <c r="V67" s="57"/>
      <c r="W67" s="57"/>
      <c r="X67" s="57"/>
      <c r="Y67" s="57"/>
      <c r="Z67" s="70"/>
      <c r="AA67" s="65">
        <v>0</v>
      </c>
    </row>
    <row r="68" spans="2:27" ht="28.5" x14ac:dyDescent="0.25">
      <c r="B68" s="267"/>
      <c r="C68" s="16" t="s">
        <v>428</v>
      </c>
      <c r="D68" s="223"/>
      <c r="E68" s="224"/>
      <c r="F68" s="224"/>
      <c r="G68" s="224"/>
      <c r="H68" s="224"/>
      <c r="I68" s="224"/>
      <c r="J68" s="224"/>
      <c r="K68" s="224"/>
      <c r="L68" s="224"/>
      <c r="M68" s="225"/>
      <c r="N68" s="57"/>
      <c r="O68" s="65">
        <v>0</v>
      </c>
      <c r="P68" s="57"/>
      <c r="Q68" s="57"/>
      <c r="R68" s="57"/>
      <c r="S68" s="57"/>
      <c r="T68" s="57"/>
      <c r="U68" s="57"/>
      <c r="V68" s="57"/>
      <c r="W68" s="57"/>
      <c r="X68" s="57"/>
      <c r="Y68" s="57"/>
      <c r="Z68" s="70"/>
      <c r="AA68" s="65">
        <v>0</v>
      </c>
    </row>
    <row r="69" spans="2:27" ht="28.5" x14ac:dyDescent="0.25">
      <c r="B69" s="267"/>
      <c r="C69" s="16" t="s">
        <v>437</v>
      </c>
      <c r="D69" s="223"/>
      <c r="E69" s="224"/>
      <c r="F69" s="224"/>
      <c r="G69" s="224"/>
      <c r="H69" s="224"/>
      <c r="I69" s="224"/>
      <c r="J69" s="224"/>
      <c r="K69" s="224"/>
      <c r="L69" s="224"/>
      <c r="M69" s="225"/>
      <c r="N69" s="57"/>
      <c r="O69" s="65">
        <v>1238</v>
      </c>
      <c r="P69" s="57"/>
      <c r="Q69" s="57"/>
      <c r="R69" s="57"/>
      <c r="S69" s="57"/>
      <c r="T69" s="57"/>
      <c r="U69" s="57"/>
      <c r="V69" s="57"/>
      <c r="W69" s="57"/>
      <c r="X69" s="57"/>
      <c r="Y69" s="57"/>
      <c r="Z69" s="70"/>
      <c r="AA69" s="65">
        <v>1238</v>
      </c>
    </row>
    <row r="70" spans="2:27" x14ac:dyDescent="0.25">
      <c r="B70" s="267"/>
      <c r="C70" s="16" t="s">
        <v>438</v>
      </c>
      <c r="D70" s="223"/>
      <c r="E70" s="224"/>
      <c r="F70" s="224"/>
      <c r="G70" s="224"/>
      <c r="H70" s="224"/>
      <c r="I70" s="224"/>
      <c r="J70" s="224"/>
      <c r="K70" s="224"/>
      <c r="L70" s="224"/>
      <c r="M70" s="225"/>
      <c r="N70" s="57"/>
      <c r="O70" s="65">
        <v>21</v>
      </c>
      <c r="P70" s="57"/>
      <c r="Q70" s="57"/>
      <c r="R70" s="57"/>
      <c r="S70" s="57"/>
      <c r="T70" s="57"/>
      <c r="U70" s="57"/>
      <c r="V70" s="57"/>
      <c r="W70" s="57"/>
      <c r="X70" s="57"/>
      <c r="Y70" s="57"/>
      <c r="Z70" s="70"/>
      <c r="AA70" s="65">
        <v>21</v>
      </c>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8"/>
      <c r="C74" s="16"/>
      <c r="D74" s="226"/>
      <c r="E74" s="227"/>
      <c r="F74" s="227"/>
      <c r="G74" s="227"/>
      <c r="H74" s="227"/>
      <c r="I74" s="227"/>
      <c r="J74" s="227"/>
      <c r="K74" s="227"/>
      <c r="L74" s="227"/>
      <c r="M74" s="228"/>
      <c r="N74" s="57"/>
      <c r="O74" s="65"/>
      <c r="P74" s="57"/>
      <c r="Q74" s="57"/>
      <c r="R74" s="57"/>
      <c r="S74" s="57"/>
      <c r="T74" s="57"/>
      <c r="U74" s="57"/>
      <c r="V74" s="57"/>
      <c r="W74" s="57"/>
      <c r="X74" s="57"/>
      <c r="Y74" s="57"/>
      <c r="Z74" s="70"/>
      <c r="AA74" s="67"/>
    </row>
    <row r="75" spans="2:27" ht="22.9" customHeight="1" x14ac:dyDescent="0.25">
      <c r="B75" s="269" t="s">
        <v>401</v>
      </c>
      <c r="C75" s="270"/>
      <c r="D75" s="270"/>
      <c r="E75" s="270"/>
      <c r="F75" s="270"/>
      <c r="G75" s="270"/>
      <c r="H75" s="270"/>
      <c r="I75" s="270"/>
      <c r="J75" s="270"/>
      <c r="K75" s="270"/>
      <c r="L75" s="270"/>
      <c r="M75" s="271"/>
      <c r="N75" s="61">
        <f>SUM(N59:N74)</f>
        <v>0</v>
      </c>
      <c r="O75" s="66">
        <f>SUM(O59:O74)</f>
        <v>7869.4702918526</v>
      </c>
      <c r="P75" s="57"/>
      <c r="Q75" s="57"/>
      <c r="R75" s="57"/>
      <c r="S75" s="57"/>
      <c r="T75" s="57"/>
      <c r="U75" s="57"/>
      <c r="V75" s="57"/>
      <c r="W75" s="57"/>
      <c r="X75" s="57"/>
      <c r="Y75" s="57"/>
      <c r="Z75" s="21">
        <f>SUM(Z59:Z74)</f>
        <v>0</v>
      </c>
      <c r="AA75" s="66">
        <f>SUM(AA59:AA74)</f>
        <v>7869</v>
      </c>
    </row>
    <row r="76" spans="2:27" ht="22.9" customHeight="1" x14ac:dyDescent="0.25">
      <c r="B76" s="55"/>
      <c r="C76" s="55"/>
      <c r="D76" s="55"/>
      <c r="E76" s="55"/>
      <c r="F76" s="55"/>
      <c r="G76" s="55"/>
      <c r="H76" s="55"/>
      <c r="I76" s="55"/>
      <c r="J76" s="55"/>
      <c r="K76" s="55"/>
      <c r="L76" s="55"/>
      <c r="M76" s="55"/>
      <c r="N76" s="50"/>
      <c r="O76" s="50"/>
      <c r="P76" s="50"/>
      <c r="Q76" s="50"/>
      <c r="R76" s="50"/>
      <c r="S76" s="50"/>
      <c r="T76" s="50"/>
      <c r="U76" s="50"/>
      <c r="V76" s="50"/>
      <c r="W76" s="50"/>
      <c r="X76" s="50"/>
      <c r="Y76" s="50"/>
      <c r="Z76" s="50"/>
      <c r="AA76" s="50"/>
    </row>
    <row r="77" spans="2:27" ht="22.9" customHeight="1" x14ac:dyDescent="0.25">
      <c r="B77" s="269" t="s">
        <v>336</v>
      </c>
      <c r="C77" s="270"/>
      <c r="D77" s="270"/>
      <c r="E77" s="270"/>
      <c r="F77" s="270"/>
      <c r="G77" s="270"/>
      <c r="H77" s="270"/>
      <c r="I77" s="270"/>
      <c r="J77" s="270"/>
      <c r="K77" s="270"/>
      <c r="L77" s="270"/>
      <c r="M77" s="271"/>
      <c r="N77" s="22"/>
      <c r="O77" s="65"/>
      <c r="P77" s="22"/>
      <c r="Q77" s="65"/>
      <c r="R77" s="22"/>
      <c r="S77" s="65"/>
      <c r="T77" s="22"/>
      <c r="U77" s="65"/>
      <c r="V77" s="22"/>
      <c r="W77" s="65"/>
      <c r="X77" s="22"/>
      <c r="Y77" s="65"/>
      <c r="Z77" s="21">
        <f>SUM(N77,P77,R77,T77,V77,X77)</f>
        <v>0</v>
      </c>
      <c r="AA77" s="22"/>
    </row>
    <row r="78" spans="2:27" s="24" customFormat="1" x14ac:dyDescent="0.25">
      <c r="B78" s="25"/>
      <c r="C78" s="26"/>
      <c r="D78" s="26"/>
      <c r="E78" s="26"/>
      <c r="F78" s="26"/>
      <c r="G78" s="27"/>
      <c r="H78" s="27"/>
      <c r="I78" s="27"/>
      <c r="J78" s="27"/>
      <c r="K78" s="27"/>
      <c r="L78" s="27"/>
      <c r="M78" s="27"/>
      <c r="N78" s="28"/>
      <c r="O78" s="28"/>
      <c r="P78" s="28"/>
      <c r="Q78" s="28"/>
      <c r="R78" s="28"/>
      <c r="S78" s="28"/>
      <c r="T78" s="28"/>
      <c r="U78" s="28"/>
      <c r="V78" s="28"/>
      <c r="W78" s="28"/>
      <c r="X78" s="28"/>
      <c r="Y78" s="28"/>
      <c r="Z78" s="28"/>
      <c r="AA78" s="28"/>
    </row>
    <row r="79" spans="2:27" ht="24" customHeight="1" x14ac:dyDescent="0.25">
      <c r="B79" s="253" t="s">
        <v>310</v>
      </c>
      <c r="C79" s="254"/>
      <c r="D79" s="254"/>
      <c r="E79" s="254"/>
      <c r="F79" s="254"/>
      <c r="G79" s="254"/>
      <c r="H79" s="254"/>
      <c r="I79" s="254"/>
      <c r="J79" s="254"/>
      <c r="K79" s="254"/>
      <c r="L79" s="254"/>
      <c r="M79" s="255"/>
      <c r="N79" s="61">
        <f>N77+N57+N46</f>
        <v>29000</v>
      </c>
      <c r="O79" s="66">
        <f>O77+O75+O46+O57</f>
        <v>7869.4702918526</v>
      </c>
      <c r="P79" s="61">
        <f>P77+P57+P46</f>
        <v>2207285</v>
      </c>
      <c r="Q79" s="66">
        <f>Q77+Q46+Q57</f>
        <v>9994</v>
      </c>
      <c r="R79" s="61">
        <f>R77+R57+R46</f>
        <v>2702600</v>
      </c>
      <c r="S79" s="66">
        <f>S77+S46+S57</f>
        <v>10928.426618703885</v>
      </c>
      <c r="T79" s="61">
        <f>T77+T57+T46</f>
        <v>2145035</v>
      </c>
      <c r="U79" s="66">
        <f>U77+U46+U57</f>
        <v>7339.9748061330847</v>
      </c>
      <c r="V79" s="61">
        <f>V77+V57+V46</f>
        <v>2436905</v>
      </c>
      <c r="W79" s="66">
        <f>W77+W46+W57</f>
        <v>11956.999893799999</v>
      </c>
      <c r="X79" s="61">
        <f>X77+X57+X46</f>
        <v>2070905</v>
      </c>
      <c r="Y79" s="66">
        <f>Y77+Y46+Y57</f>
        <v>6895.0398937999998</v>
      </c>
      <c r="Z79" s="61">
        <f>Z77+Z57+Z46</f>
        <v>11591730</v>
      </c>
      <c r="AA79" s="66">
        <f>AA77+AA75+AA46+AA57</f>
        <v>54881</v>
      </c>
    </row>
    <row r="81" spans="2:25" ht="23.45" customHeight="1" x14ac:dyDescent="0.25">
      <c r="B81" s="253" t="s">
        <v>354</v>
      </c>
      <c r="C81" s="254"/>
      <c r="D81" s="254"/>
      <c r="E81" s="254"/>
      <c r="F81" s="254"/>
      <c r="G81" s="254"/>
      <c r="H81" s="254"/>
      <c r="I81" s="254"/>
      <c r="J81" s="254"/>
      <c r="K81" s="254"/>
      <c r="L81" s="254"/>
      <c r="M81" s="255"/>
      <c r="O81" s="71" t="str">
        <f>IF('C. CDM Plan Summary'!$E5=0,"",IF((O79-O77)/'C. CDM Plan Summary'!$E5&gt;0.083,"True","False"))</f>
        <v>True</v>
      </c>
      <c r="Q81" s="71" t="str">
        <f>IF('C. CDM Plan Summary'!$E5=0,"",IF((Q79-Q77)/'C. CDM Plan Summary'!$E5&gt;0.083,"True","False"))</f>
        <v>True</v>
      </c>
      <c r="S81" s="71" t="str">
        <f>IF('C. CDM Plan Summary'!$E5=0,"",IF((S79-S77)/'C. CDM Plan Summary'!$E5&gt;0.083,"True","False"))</f>
        <v>True</v>
      </c>
      <c r="U81" s="71" t="str">
        <f>IF('C. CDM Plan Summary'!$E5=0,"",IF((U79-U77)/'C. CDM Plan Summary'!$E5&gt;0.083,"True","False"))</f>
        <v>True</v>
      </c>
      <c r="W81" s="71" t="str">
        <f>IF('C. CDM Plan Summary'!$E5=0,"",IF((W79-W77)/'C. CDM Plan Summary'!$E5&gt;0.083,"True","False"))</f>
        <v>True</v>
      </c>
      <c r="Y81" s="71" t="str">
        <f>IF('C. CDM Plan Summary'!$E5=0,"",IF((Y79-Y77)/'C. CDM Plan Summary'!$E5&gt;0.083,"True","False"))</f>
        <v>True</v>
      </c>
    </row>
    <row r="100" spans="2:7" x14ac:dyDescent="0.25">
      <c r="B100" s="1" t="s">
        <v>20</v>
      </c>
      <c r="C100"/>
      <c r="D100" s="1" t="s">
        <v>22</v>
      </c>
      <c r="E100"/>
      <c r="F100"/>
      <c r="G100"/>
    </row>
    <row r="101" spans="2:7" x14ac:dyDescent="0.25">
      <c r="B101" t="s">
        <v>296</v>
      </c>
      <c r="C101"/>
      <c r="D101" t="s">
        <v>23</v>
      </c>
      <c r="E101"/>
      <c r="F101"/>
      <c r="G101"/>
    </row>
    <row r="102" spans="2:7" x14ac:dyDescent="0.25">
      <c r="B102" t="s">
        <v>297</v>
      </c>
      <c r="C102"/>
      <c r="D102" t="s">
        <v>24</v>
      </c>
      <c r="E102"/>
      <c r="F102"/>
      <c r="G102"/>
    </row>
    <row r="103" spans="2:7" x14ac:dyDescent="0.25">
      <c r="B103"/>
      <c r="C103"/>
      <c r="D103" t="s">
        <v>298</v>
      </c>
      <c r="E103"/>
      <c r="F103"/>
      <c r="G103"/>
    </row>
    <row r="104" spans="2:7" x14ac:dyDescent="0.25">
      <c r="B104" s="1" t="s">
        <v>426</v>
      </c>
      <c r="C104"/>
      <c r="D104"/>
      <c r="E104"/>
      <c r="F104"/>
      <c r="G104"/>
    </row>
    <row r="105" spans="2:7" x14ac:dyDescent="0.25">
      <c r="B105" s="125" t="s">
        <v>427</v>
      </c>
      <c r="D105" s="126"/>
    </row>
    <row r="106" spans="2:7" x14ac:dyDescent="0.25">
      <c r="B106" s="125" t="s">
        <v>269</v>
      </c>
      <c r="D106" s="126"/>
    </row>
    <row r="107" spans="2:7" x14ac:dyDescent="0.25">
      <c r="B107" s="125" t="s">
        <v>263</v>
      </c>
      <c r="D107" s="126"/>
    </row>
    <row r="108" spans="2:7" x14ac:dyDescent="0.25">
      <c r="B108" s="125" t="s">
        <v>262</v>
      </c>
      <c r="D108" s="126"/>
    </row>
    <row r="109" spans="2:7" x14ac:dyDescent="0.25">
      <c r="B109" s="125" t="s">
        <v>424</v>
      </c>
      <c r="D109" s="126"/>
    </row>
    <row r="110" spans="2:7" x14ac:dyDescent="0.25">
      <c r="B110" s="125" t="s">
        <v>438</v>
      </c>
      <c r="D110" s="126"/>
    </row>
    <row r="111" spans="2:7" x14ac:dyDescent="0.25">
      <c r="B111" s="125" t="s">
        <v>271</v>
      </c>
      <c r="D111" s="126"/>
    </row>
    <row r="112" spans="2:7" x14ac:dyDescent="0.25">
      <c r="B112" s="125" t="s">
        <v>420</v>
      </c>
      <c r="D112" s="126"/>
    </row>
    <row r="113" spans="2:4" x14ac:dyDescent="0.25">
      <c r="B113" s="125" t="s">
        <v>423</v>
      </c>
      <c r="D113" s="126"/>
    </row>
    <row r="114" spans="2:4" x14ac:dyDescent="0.25">
      <c r="B114" s="125" t="s">
        <v>416</v>
      </c>
      <c r="D114" s="126"/>
    </row>
    <row r="115" spans="2:4" x14ac:dyDescent="0.25">
      <c r="B115" s="125" t="s">
        <v>437</v>
      </c>
      <c r="D115" s="126"/>
    </row>
    <row r="116" spans="2:4" x14ac:dyDescent="0.25">
      <c r="B116" s="125" t="s">
        <v>112</v>
      </c>
      <c r="D116" s="126"/>
    </row>
    <row r="117" spans="2:4" x14ac:dyDescent="0.25">
      <c r="B117" s="125" t="s">
        <v>439</v>
      </c>
      <c r="D117" s="126"/>
    </row>
    <row r="118" spans="2:4" x14ac:dyDescent="0.25">
      <c r="B118" s="125" t="s">
        <v>428</v>
      </c>
      <c r="D118" s="126"/>
    </row>
    <row r="119" spans="2:4" x14ac:dyDescent="0.25">
      <c r="B119" s="125" t="s">
        <v>422</v>
      </c>
      <c r="D119" s="126"/>
    </row>
    <row r="120" spans="2:4" x14ac:dyDescent="0.25">
      <c r="B120" s="125" t="s">
        <v>425</v>
      </c>
      <c r="D120" s="126"/>
    </row>
    <row r="121" spans="2:4" x14ac:dyDescent="0.25">
      <c r="B121" s="125" t="s">
        <v>421</v>
      </c>
      <c r="D121" s="126"/>
    </row>
    <row r="122" spans="2:4" x14ac:dyDescent="0.25">
      <c r="D122" s="6"/>
    </row>
    <row r="123" spans="2:4" x14ac:dyDescent="0.25">
      <c r="D123" s="6"/>
    </row>
    <row r="124" spans="2:4" x14ac:dyDescent="0.25">
      <c r="D124" s="6"/>
    </row>
    <row r="125" spans="2:4" x14ac:dyDescent="0.25">
      <c r="B125" s="82" t="s">
        <v>417</v>
      </c>
      <c r="D125" s="6"/>
    </row>
    <row r="126" spans="2:4" x14ac:dyDescent="0.25">
      <c r="B126" s="9" t="s">
        <v>415</v>
      </c>
      <c r="D126" s="127"/>
    </row>
    <row r="127" spans="2:4" x14ac:dyDescent="0.25">
      <c r="B127" s="9" t="s">
        <v>418</v>
      </c>
      <c r="D127" s="126"/>
    </row>
    <row r="128" spans="2:4" x14ac:dyDescent="0.25">
      <c r="B128" s="9" t="s">
        <v>450</v>
      </c>
      <c r="D128" s="126"/>
    </row>
    <row r="129" spans="2:4" x14ac:dyDescent="0.25">
      <c r="B129" s="9" t="s">
        <v>266</v>
      </c>
      <c r="D129" s="126"/>
    </row>
    <row r="130" spans="2:4" x14ac:dyDescent="0.25">
      <c r="B130" s="9" t="s">
        <v>295</v>
      </c>
      <c r="D130" s="126"/>
    </row>
    <row r="131" spans="2:4" x14ac:dyDescent="0.25">
      <c r="B131" s="9" t="s">
        <v>428</v>
      </c>
      <c r="D131" s="126"/>
    </row>
    <row r="132" spans="2:4" x14ac:dyDescent="0.25">
      <c r="B132" s="9" t="s">
        <v>419</v>
      </c>
      <c r="D132" s="126"/>
    </row>
    <row r="133" spans="2:4" x14ac:dyDescent="0.25">
      <c r="B133" s="9" t="s">
        <v>448</v>
      </c>
      <c r="D133" s="7"/>
    </row>
    <row r="134" spans="2:4" x14ac:dyDescent="0.25">
      <c r="B134" s="9" t="s">
        <v>449</v>
      </c>
      <c r="D134" s="126"/>
    </row>
    <row r="135" spans="2:4" x14ac:dyDescent="0.25">
      <c r="B135" s="9" t="s">
        <v>429</v>
      </c>
      <c r="D135" s="126"/>
    </row>
    <row r="136" spans="2:4" x14ac:dyDescent="0.25">
      <c r="B136" s="9" t="s">
        <v>264</v>
      </c>
      <c r="D136" s="126"/>
    </row>
    <row r="137" spans="2:4" x14ac:dyDescent="0.25">
      <c r="B137" s="3" t="s">
        <v>522</v>
      </c>
      <c r="D137" s="126"/>
    </row>
  </sheetData>
  <sheetProtection formatCells="0" insertColumns="0" insertRows="0" insertHyperlinks="0" deleteColumns="0" deleteRows="0" sort="0" autoFilter="0"/>
  <sortState ref="B101:B117">
    <sortCondition ref="B101:B117"/>
  </sortState>
  <dataConsolidate/>
  <mergeCells count="40">
    <mergeCell ref="B81:M81"/>
    <mergeCell ref="K14:K15"/>
    <mergeCell ref="L14:L15"/>
    <mergeCell ref="X13:Y14"/>
    <mergeCell ref="Z13:AA14"/>
    <mergeCell ref="B79:M79"/>
    <mergeCell ref="B57:M57"/>
    <mergeCell ref="B48:B56"/>
    <mergeCell ref="B59:B74"/>
    <mergeCell ref="M14:M15"/>
    <mergeCell ref="B16:B45"/>
    <mergeCell ref="B75:M75"/>
    <mergeCell ref="B77:M77"/>
    <mergeCell ref="G14:G15"/>
    <mergeCell ref="H14:H15"/>
    <mergeCell ref="I14:I15"/>
    <mergeCell ref="D59:M74"/>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B2:E2"/>
    <mergeCell ref="B3:L3"/>
    <mergeCell ref="C4:L4"/>
    <mergeCell ref="M4:V4"/>
    <mergeCell ref="C5:L5"/>
    <mergeCell ref="M5:V5"/>
    <mergeCell ref="J14:J15"/>
  </mergeCells>
  <conditionalFormatting sqref="O81 Q81 S81 U81 W81 Y81">
    <cfRule type="containsText" dxfId="79" priority="15" operator="containsText" text="TRUE">
      <formula>NOT(ISERROR(SEARCH("TRUE",O81)))</formula>
    </cfRule>
    <cfRule type="containsText" dxfId="78" priority="16" operator="containsText" text="FALSE">
      <formula>NOT(ISERROR(SEARCH("FALSE",O81)))</formula>
    </cfRule>
  </conditionalFormatting>
  <dataValidations xWindow="206" yWindow="669"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59:Z74 N59:N75"/>
    <dataValidation allowBlank="1" showInputMessage="1" showErrorMessage="1" promptTitle="Criteria" prompt="Input additional annual funding requirements to acheive Target Gap" sqref="Y77 W77 S77 O77 Q77 U77"/>
    <dataValidation allowBlank="1" showInputMessage="1" showErrorMessage="1" promptTitle="Criteria" prompt="Input annual Target Gap" sqref="X77 V77 R77 N77 P77 T77"/>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5"/>
    <dataValidation allowBlank="1" showInputMessage="1" showErrorMessage="1" promptTitle="Criteria" prompt="Indicate segment(s) targetted by Program" sqref="G12:M13"/>
    <dataValidation type="list" allowBlank="1" showInputMessage="1" showErrorMessage="1" sqref="G58:M58 D58">
      <formula1>$B$101:$B$102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1 U81 W81 Y81 O81 Q81"/>
    <dataValidation type="list" allowBlank="1" showInputMessage="1" showErrorMessage="1" sqref="G48:M56 G16:M45">
      <formula1>$B$101:$B$101</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59:O74 AA59:AA70"/>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7:M77"/>
    <dataValidation allowBlank="1" showInputMessage="1" showErrorMessage="1" promptTitle="Criteria" prompt="Input proposed Program or Pilot name for which a business case has not been approved by the IESO and being considered by the LDC._x000a_" sqref="E12:E15"/>
    <dataValidation allowBlank="1" showInputMessage="1" showErrorMessage="1" promptTitle="Criteria" prompt="Input estimated start date of Program (e.g., 01-Jan-2016)" sqref="F12:F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8 C49:C56">
      <formula1>$B$105:$B$123</formula1>
    </dataValidation>
    <dataValidation type="list" allowBlank="1" showInputMessage="1" showErrorMessage="1" sqref="E58">
      <formula1>#REF!</formula1>
    </dataValidation>
    <dataValidation allowBlank="1" showInputMessage="1" showErrorMessage="1" promptTitle="Criteria" prompt="For projects to be completed in 2015, yet funded from the 2011-2014 (and 2015 of 2011-2014 Master CDM Agreement) CDM Framework" sqref="B59:B74"/>
    <dataValidation allowBlank="1" showInputMessage="1" showErrorMessage="1" promptTitle="Criteria" prompt="As per the CDM Plan Submission and Review Criteria Rules, a minimum incremental annual savings of 8.3% of total 2020 savings target is to be achieved in any year." sqref="B81:M81"/>
    <dataValidation type="list" allowBlank="1" showInputMessage="1" showErrorMessage="1" sqref="C48 C16:C45">
      <formula1>$B$126:$B$138</formula1>
    </dataValidation>
    <dataValidation type="list" allowBlank="1" showInputMessage="1" showErrorMessage="1" promptTitle="Criteria" prompt="Select Program Name for each 2011-2014/15 Tier 1 Program for which projects will be completed in 2015." sqref="C59:C74">
      <formula1>$B$105:$B$122</formula1>
    </dataValidation>
    <dataValidation allowBlank="1" showInputMessage="1" showErrorMessage="1" promptTitle="Criteria" prompt="Input total CDM Plan Target Gap" sqref="AA77"/>
  </dataValidations>
  <printOptions horizontalCentered="1" verticalCentered="1"/>
  <pageMargins left="0.70866141732283505" right="0.70866141732283505" top="0.51" bottom="0.54" header="0.25" footer="0.18"/>
  <pageSetup paperSize="3" scale="29" orientation="landscape" r:id="rId1"/>
  <headerFooter>
    <oddHeader>&amp;L&amp;"Times New Roman,Regular"&amp;12Conservation First Framework LDC Tool Kit&amp;R&amp;"Times New Roman,Regular"&amp;12V5 - May 1, 2016</oddHeader>
    <oddFooter>&amp;L&amp;G&amp;C&amp;"Times New Roman,Regular"&amp;12CDM Plan Template&amp;R&amp;"Times New Roman,Regular"&amp;12&amp;A
Page &amp;P of &amp;N</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19.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441</v>
      </c>
      <c r="C9" s="79" t="str">
        <f>IF('A. General Information'!D13="","",'A. General Information'!D13)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Summary'!$F5=0,"",IF((O80-O78)/'C. CDM Plan Summary'!$F5&gt;0.083,"True","False"))</f>
        <v/>
      </c>
      <c r="Q82" s="71" t="str">
        <f>IF('C. CDM Plan Summary'!$F5=0,"",IF((Q80-Q78)/'C. CDM Plan Summary'!$F5&gt;0.083,"True","False"))</f>
        <v/>
      </c>
      <c r="S82" s="71" t="str">
        <f>IF('C. CDM Plan Summary'!$F5=0,"",IF((S80-S78)/'C. CDM Plan Summary'!$F5&gt;0.083,"True","False"))</f>
        <v/>
      </c>
      <c r="U82" s="71" t="str">
        <f>IF('C. CDM Plan Summary'!$F5=0,"",IF((U80-U78)/'C. CDM Plan Summary'!$F5&gt;0.083,"True","False"))</f>
        <v/>
      </c>
      <c r="W82" s="71" t="str">
        <f>IF('C. CDM Plan Summary'!$F5=0,"",IF((W80-W78)/'C. CDM Plan Summary'!$F5&gt;0.083,"True","False"))</f>
        <v/>
      </c>
      <c r="Y82" s="71" t="str">
        <f>IF('C. CDM Plan Summary'!$F5=0,"",IF((Y80-Y78)/'C. CDM Plan Summary'!$F5&gt;0.083,"True","False"))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7" priority="1" operator="containsText" text="TRUE">
      <formula>NOT(ISERROR(SEARCH("TRUE",O82)))</formula>
    </cfRule>
    <cfRule type="containsText" dxfId="76"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14062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442</v>
      </c>
      <c r="C9" s="79" t="str">
        <f>IF('A. General Information'!E13="","",'A. General Information'!E13)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Summary'!$G5=0,"",IF((O80-O78)/'C. CDM Plan Summary'!$G5&gt;0.083,"True","False"))</f>
        <v/>
      </c>
      <c r="Q82" s="71" t="str">
        <f>IF('C. CDM Plan Summary'!$G5=0,"",IF((Q80-Q78)/'C. CDM Plan Summary'!$G5&gt;0.083,"True","False"))</f>
        <v/>
      </c>
      <c r="S82" s="71" t="str">
        <f>IF('C. CDM Plan Summary'!$G5=0,"",IF((S80-S78)/'C. CDM Plan Summary'!$G5&gt;0.083,"True","False"))</f>
        <v/>
      </c>
      <c r="U82" s="71" t="str">
        <f>IF('C. CDM Plan Summary'!$G5=0,"",IF((U80-U78)/'C. CDM Plan Summary'!$G5&gt;0.083,"True","False"))</f>
        <v/>
      </c>
      <c r="W82" s="71" t="str">
        <f>IF('C. CDM Plan Summary'!$G5=0,"",IF((W80-W78)/'C. CDM Plan Summary'!$G5&gt;0.083,"True","False"))</f>
        <v/>
      </c>
      <c r="Y82" s="71" t="str">
        <f>IF('C. CDM Plan Summary'!$G5=0,"",IF((Y80-Y78)/'C. CDM Plan Summary'!$G5&gt;0.083,"True","False"))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5" priority="1" operator="containsText" text="TRUE">
      <formula>NOT(ISERROR(SEARCH("TRUE",O82)))</formula>
    </cfRule>
    <cfRule type="containsText" dxfId="74" priority="2" operator="containsText" text="FALSE">
      <formula>NOT(ISERROR(SEARCH("FALSE",O82)))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S82 U82 W82 Y82 O82 Q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1.2851562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440</v>
      </c>
      <c r="C9" s="79" t="str">
        <f>IF('A. General Information'!F13="","",'A. General Information'!F13)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Summary'!$H5=0,"",IF((O80-O78)/'C. CDM Plan Summary'!$H5&gt;0.083,"True","False"))</f>
        <v/>
      </c>
      <c r="Q82" s="71" t="str">
        <f>IF('C. CDM Plan Summary'!$H5=0,"",IF((Q80-Q78)/'C. CDM Plan Summary'!$H5&gt;0.083,"True","False"))</f>
        <v/>
      </c>
      <c r="S82" s="71" t="str">
        <f>IF('C. CDM Plan Summary'!$H5=0,"",IF((S80-S78)/'C. CDM Plan Summary'!$H5&gt;0.083,"True","False"))</f>
        <v/>
      </c>
      <c r="U82" s="71" t="str">
        <f>IF('C. CDM Plan Summary'!$H5=0,"",IF((U80-U78)/'C. CDM Plan Summary'!$H5&gt;0.083,"True","False"))</f>
        <v/>
      </c>
      <c r="W82" s="71" t="str">
        <f>IF('C. CDM Plan Summary'!$H5=0,"",IF((W80-W78)/'C. CDM Plan Summary'!$H5&gt;0.083,"True","False"))</f>
        <v/>
      </c>
      <c r="Y82" s="71" t="str">
        <f>IF('C. CDM Plan Summary'!$H5=0,"",IF((Y80-Y78)/'C. CDM Plan Summary'!$H5&gt;0.083,"True","False"))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Q82 S82 U82 W82 Y82">
    <cfRule type="containsText" dxfId="73" priority="1" operator="containsText" text="TRUE">
      <formula>NOT(ISERROR(SEARCH("TRUE",O82)))</formula>
    </cfRule>
    <cfRule type="containsText" dxfId="72" priority="2" operator="containsText" text="FALSE">
      <formula>NOT(ISERROR(SEARCH("FALSE",O82)))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5" width="15.7109375" style="3" customWidth="1"/>
    <col min="26" max="26" width="20.2851562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443</v>
      </c>
      <c r="C9" s="79" t="str">
        <f>IF('A. General Information'!G13="","",'A. General Information'!G13)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Summary'!$I5=0,"",IF((O80-O78)/'C. CDM Plan Summary'!$I5&gt;0.083,"True","False"))</f>
        <v/>
      </c>
      <c r="Q82" s="71" t="str">
        <f>IF('C. CDM Plan Summary'!$I5=0,"",IF((Q80-Q78)/'C. CDM Plan Summary'!$I5&gt;0.083,"True","False"))</f>
        <v/>
      </c>
      <c r="S82" s="71" t="str">
        <f>IF('C. CDM Plan Summary'!$I5=0,"",IF((S80-S78)/'C. CDM Plan Summary'!$I5&gt;0.083,"True","False"))</f>
        <v/>
      </c>
      <c r="U82" s="71" t="str">
        <f>IF('C. CDM Plan Summary'!$I5=0,"",IF((U80-U78)/'C. CDM Plan Summary'!$I5&gt;0.083,"True","False"))</f>
        <v/>
      </c>
      <c r="W82" s="71" t="str">
        <f>IF('C. CDM Plan Summary'!$I5=0,"",IF((W80-W78)/'C. CDM Plan Summary'!$I5&gt;0.083,"True","False"))</f>
        <v/>
      </c>
      <c r="Y82" s="71" t="str">
        <f>IF('C. CDM Plan Summary'!$I5=0,"",IF((Y80-Y78)/'C. CDM Plan Summary'!$I5&gt;0.083,"True","False"))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71" priority="11" operator="containsText" text="TRUE">
      <formula>NOT(ISERROR(SEARCH("TRUE",O82)))</formula>
    </cfRule>
    <cfRule type="containsText" dxfId="70" priority="12" operator="containsText" text="FALSE">
      <formula>NOT(ISERROR(SEARCH("FALSE",O82)))</formula>
    </cfRule>
  </conditionalFormatting>
  <conditionalFormatting sqref="Q82">
    <cfRule type="containsText" dxfId="69" priority="9" operator="containsText" text="TRUE">
      <formula>NOT(ISERROR(SEARCH("TRUE",Q82)))</formula>
    </cfRule>
    <cfRule type="containsText" dxfId="68" priority="10" operator="containsText" text="FALSE">
      <formula>NOT(ISERROR(SEARCH("FALSE",Q82)))</formula>
    </cfRule>
  </conditionalFormatting>
  <conditionalFormatting sqref="S82">
    <cfRule type="containsText" dxfId="67" priority="7" operator="containsText" text="TRUE">
      <formula>NOT(ISERROR(SEARCH("TRUE",S82)))</formula>
    </cfRule>
    <cfRule type="containsText" dxfId="66" priority="8" operator="containsText" text="FALSE">
      <formula>NOT(ISERROR(SEARCH("FALSE",S82)))</formula>
    </cfRule>
  </conditionalFormatting>
  <conditionalFormatting sqref="U82">
    <cfRule type="containsText" dxfId="65" priority="5" operator="containsText" text="TRUE">
      <formula>NOT(ISERROR(SEARCH("TRUE",U82)))</formula>
    </cfRule>
    <cfRule type="containsText" dxfId="64" priority="6" operator="containsText" text="FALSE">
      <formula>NOT(ISERROR(SEARCH("FALSE",U82)))</formula>
    </cfRule>
  </conditionalFormatting>
  <conditionalFormatting sqref="W82">
    <cfRule type="containsText" dxfId="63" priority="3" operator="containsText" text="TRUE">
      <formula>NOT(ISERROR(SEARCH("TRUE",W82)))</formula>
    </cfRule>
    <cfRule type="containsText" dxfId="62" priority="4" operator="containsText" text="FALSE">
      <formula>NOT(ISERROR(SEARCH("FALSE",W82)))</formula>
    </cfRule>
  </conditionalFormatting>
  <conditionalFormatting sqref="Y82">
    <cfRule type="containsText" dxfId="61" priority="1" operator="containsText" text="TRUE">
      <formula>NOT(ISERROR(SEARCH("TRUE",Y82)))</formula>
    </cfRule>
    <cfRule type="containsText" dxfId="60" priority="2" operator="containsText" text="FALSE">
      <formula>NOT(ISERROR(SEARCH("FALSE",Y82)))</formula>
    </cfRule>
  </conditionalFormatting>
  <dataValidations count="26">
    <dataValidation allowBlank="1" showInputMessage="1" showErrorMessage="1" promptTitle="Criteria" prompt="Automatic summation of total 2015-2020 budget by Program." sqref="Z15"/>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additional annual funding requirements to acheive Target Gap" sqref="Y78 W78 S78 O78 Q78 U78"/>
    <dataValidation allowBlank="1" showInputMessage="1" showErrorMessage="1" promptTitle="Criteria" prompt="Input annual Target Gap" sqref="X78 V78 R78 N78 P78 T78"/>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dicate segment(s) targetted by Program" sqref="G12:M13"/>
    <dataValidation type="list" allowBlank="1" showInputMessage="1" showErrorMessage="1" sqref="G59:M59 D59">
      <formula1>$B$102:$B$103</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16:M46 G49:M57">
      <formula1>$B$102:$B$102</formula1>
    </dataValidation>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Select Program Name for each Approved Province Wide Program." sqref="C12:C15"/>
    <dataValidation allowBlank="1" showInputMessage="1" showErrorMessage="1" promptTitle="Critera" prompt="Input programs by funding mechanism (Full Cost Recovery and Pay for Performance)" sqref="B12:B15"/>
    <dataValidation type="list" allowBlank="1" showInputMessage="1" showErrorMessage="1" sqref="C59 C50:C57">
      <formula1>$B$106:$B$124</formula1>
    </dataValidation>
    <dataValidation type="list" allowBlank="1" showInputMessage="1" showErrorMessage="1" sqref="E59">
      <formula1>#REF!</formula1>
    </dataValidation>
    <dataValidation allowBlank="1" showInputMessage="1" showErrorMessage="1" promptTitle="Criteria" prompt="For projects to be completed in 2015, yet funded from the 2011-2014 (and 2015 of 2011-2014 Master CDM Agreement) CDM Framework" sqref="B60:B75"/>
    <dataValidation allowBlank="1" showInputMessage="1" showErrorMessage="1" promptTitle="Criteria" prompt="As per the CDM Plan Submission and Review Criteria Rules, a minimum incremental annual savings of 8.3% of total 2020 savings target is to be achieved in any year." sqref="B82:M82"/>
    <dataValidation type="list" allowBlank="1" showInputMessage="1" showErrorMessage="1" sqref="C16:C46 C49">
      <formula1>$B$127:$B$139</formula1>
    </dataValidation>
    <dataValidation type="list" allowBlank="1" showInputMessage="1" showErrorMessage="1" promptTitle="Criteria" prompt="Select Program Name for each 2011-2014/15 Tier 1 Program for which projects will be completed in 2015." sqref="C60:C75">
      <formula1>$B$106:$B$123</formula1>
    </dataValidation>
    <dataValidation allowBlank="1" showInputMessage="1" showErrorMessage="1" promptTitle="Criteria" prompt="Input total CDM Plan Target Gap" sqref="AA78"/>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showGridLines="0" zoomScale="80" zoomScaleNormal="80" workbookViewId="0"/>
  </sheetViews>
  <sheetFormatPr defaultColWidth="9.140625" defaultRowHeight="15" x14ac:dyDescent="0.25"/>
  <cols>
    <col min="1" max="1" width="4.7109375" style="3" customWidth="1"/>
    <col min="2" max="2" width="21.85546875" style="3" customWidth="1"/>
    <col min="3" max="5" width="26.7109375" style="3" customWidth="1"/>
    <col min="6" max="6" width="23.28515625" style="3" customWidth="1"/>
    <col min="7" max="13" width="6.7109375" style="3" customWidth="1"/>
    <col min="14" max="14" width="16.28515625" style="3" customWidth="1"/>
    <col min="15" max="26" width="15.7109375" style="3" customWidth="1"/>
    <col min="27" max="27" width="19.28515625" style="3" customWidth="1"/>
    <col min="28" max="16384" width="9.140625" style="3"/>
  </cols>
  <sheetData>
    <row r="1" spans="1:27" ht="23.45" x14ac:dyDescent="0.45">
      <c r="A1" s="4" t="s">
        <v>391</v>
      </c>
      <c r="B1" s="4" t="s">
        <v>385</v>
      </c>
    </row>
    <row r="2" spans="1:27" ht="17.45" customHeight="1" x14ac:dyDescent="0.3">
      <c r="A2" s="102"/>
      <c r="B2" s="209"/>
      <c r="C2" s="209"/>
      <c r="D2" s="209"/>
      <c r="E2" s="209"/>
      <c r="F2" s="103"/>
      <c r="G2" s="121"/>
      <c r="H2" s="105"/>
      <c r="I2" s="105"/>
      <c r="J2" s="105"/>
      <c r="K2" s="105"/>
      <c r="L2" s="105"/>
      <c r="M2" s="105"/>
      <c r="N2" s="102"/>
      <c r="O2" s="102"/>
      <c r="P2" s="102"/>
      <c r="Q2" s="102"/>
      <c r="R2" s="102"/>
      <c r="S2" s="102"/>
      <c r="T2" s="102"/>
      <c r="U2" s="102"/>
      <c r="V2" s="102"/>
      <c r="W2" s="102"/>
      <c r="X2" s="102"/>
      <c r="Y2" s="102"/>
      <c r="Z2" s="102"/>
      <c r="AA2" s="102"/>
    </row>
    <row r="3" spans="1:27" ht="21.6" customHeight="1" x14ac:dyDescent="0.3">
      <c r="A3" s="102"/>
      <c r="B3" s="210" t="s">
        <v>305</v>
      </c>
      <c r="C3" s="211"/>
      <c r="D3" s="211"/>
      <c r="E3" s="211"/>
      <c r="F3" s="211"/>
      <c r="G3" s="211"/>
      <c r="H3" s="211"/>
      <c r="I3" s="211"/>
      <c r="J3" s="211"/>
      <c r="K3" s="211"/>
      <c r="L3" s="212"/>
      <c r="M3" s="102"/>
      <c r="N3" s="102"/>
      <c r="O3" s="102"/>
      <c r="P3" s="102"/>
      <c r="Q3" s="102"/>
      <c r="R3" s="102"/>
      <c r="S3" s="102"/>
      <c r="T3" s="102"/>
      <c r="U3" s="102"/>
      <c r="V3" s="102"/>
      <c r="W3" s="102"/>
      <c r="X3" s="102"/>
      <c r="Y3" s="102"/>
      <c r="Z3" s="102"/>
      <c r="AA3" s="102"/>
    </row>
    <row r="4" spans="1:27" ht="27.6" customHeight="1" x14ac:dyDescent="0.3">
      <c r="A4" s="102"/>
      <c r="B4" s="106" t="s">
        <v>323</v>
      </c>
      <c r="C4" s="213" t="s">
        <v>384</v>
      </c>
      <c r="D4" s="214"/>
      <c r="E4" s="214"/>
      <c r="F4" s="214"/>
      <c r="G4" s="214"/>
      <c r="H4" s="214"/>
      <c r="I4" s="214"/>
      <c r="J4" s="214"/>
      <c r="K4" s="214"/>
      <c r="L4" s="215"/>
      <c r="M4" s="216"/>
      <c r="N4" s="217"/>
      <c r="O4" s="217"/>
      <c r="P4" s="217"/>
      <c r="Q4" s="217"/>
      <c r="R4" s="217"/>
      <c r="S4" s="217"/>
      <c r="T4" s="217"/>
      <c r="U4" s="217"/>
      <c r="V4" s="217"/>
      <c r="W4" s="102"/>
      <c r="X4" s="102"/>
      <c r="Y4" s="102"/>
      <c r="Z4" s="102"/>
      <c r="AA4" s="102"/>
    </row>
    <row r="5" spans="1:27" ht="43.9" customHeight="1" x14ac:dyDescent="0.3">
      <c r="A5" s="102"/>
      <c r="B5" s="106" t="s">
        <v>324</v>
      </c>
      <c r="C5" s="214" t="s">
        <v>386</v>
      </c>
      <c r="D5" s="214"/>
      <c r="E5" s="214"/>
      <c r="F5" s="214"/>
      <c r="G5" s="214"/>
      <c r="H5" s="214"/>
      <c r="I5" s="214"/>
      <c r="J5" s="214"/>
      <c r="K5" s="214"/>
      <c r="L5" s="215"/>
      <c r="M5" s="216"/>
      <c r="N5" s="217"/>
      <c r="O5" s="217"/>
      <c r="P5" s="217"/>
      <c r="Q5" s="217"/>
      <c r="R5" s="217"/>
      <c r="S5" s="217"/>
      <c r="T5" s="217"/>
      <c r="U5" s="217"/>
      <c r="V5" s="217"/>
      <c r="W5" s="102"/>
      <c r="X5" s="102"/>
      <c r="Y5" s="102"/>
      <c r="Z5" s="102"/>
      <c r="AA5" s="102"/>
    </row>
    <row r="6" spans="1:27" ht="55.9" customHeight="1" x14ac:dyDescent="0.3">
      <c r="A6" s="102"/>
      <c r="B6" s="107" t="s">
        <v>325</v>
      </c>
      <c r="C6" s="229" t="s">
        <v>387</v>
      </c>
      <c r="D6" s="230"/>
      <c r="E6" s="230"/>
      <c r="F6" s="230"/>
      <c r="G6" s="230"/>
      <c r="H6" s="230"/>
      <c r="I6" s="230"/>
      <c r="J6" s="230"/>
      <c r="K6" s="230"/>
      <c r="L6" s="231"/>
      <c r="M6" s="232"/>
      <c r="N6" s="233"/>
      <c r="O6" s="233"/>
      <c r="P6" s="233"/>
      <c r="Q6" s="233"/>
      <c r="R6" s="233"/>
      <c r="S6" s="233"/>
      <c r="T6" s="233"/>
      <c r="U6" s="233"/>
      <c r="V6" s="233"/>
      <c r="W6" s="102"/>
      <c r="X6" s="102"/>
      <c r="Y6" s="102"/>
      <c r="Z6" s="102"/>
      <c r="AA6" s="102"/>
    </row>
    <row r="7" spans="1:27" ht="41.45" customHeight="1" x14ac:dyDescent="0.3">
      <c r="A7" s="102"/>
      <c r="B7" s="107" t="s">
        <v>337</v>
      </c>
      <c r="C7" s="234" t="s">
        <v>504</v>
      </c>
      <c r="D7" s="235"/>
      <c r="E7" s="235"/>
      <c r="F7" s="235"/>
      <c r="G7" s="235"/>
      <c r="H7" s="235"/>
      <c r="I7" s="235"/>
      <c r="J7" s="235"/>
      <c r="K7" s="235"/>
      <c r="L7" s="236"/>
      <c r="M7" s="122"/>
      <c r="N7" s="123"/>
      <c r="O7" s="123"/>
      <c r="P7" s="123"/>
      <c r="Q7" s="123"/>
      <c r="R7" s="123"/>
      <c r="S7" s="123"/>
      <c r="T7" s="123"/>
      <c r="U7" s="123"/>
      <c r="V7" s="123"/>
      <c r="W7" s="102"/>
      <c r="X7" s="102"/>
      <c r="Y7" s="102"/>
      <c r="Z7" s="102"/>
      <c r="AA7" s="102"/>
    </row>
    <row r="8" spans="1:27" ht="14.45" x14ac:dyDescent="0.3">
      <c r="A8" s="102"/>
      <c r="B8" s="102"/>
      <c r="C8" s="102"/>
      <c r="D8" s="102"/>
      <c r="E8" s="102"/>
      <c r="F8" s="102"/>
      <c r="G8" s="110"/>
      <c r="H8" s="102"/>
      <c r="I8" s="102"/>
      <c r="J8" s="102"/>
      <c r="K8" s="102"/>
      <c r="L8" s="102"/>
      <c r="M8" s="102"/>
      <c r="N8" s="102"/>
      <c r="O8" s="102"/>
      <c r="P8" s="102"/>
      <c r="Q8" s="102"/>
      <c r="R8" s="102"/>
      <c r="S8" s="102"/>
      <c r="T8" s="102"/>
      <c r="U8" s="102"/>
      <c r="V8" s="102"/>
      <c r="W8" s="102"/>
      <c r="X8" s="102"/>
      <c r="Y8" s="102"/>
      <c r="Z8" s="102"/>
      <c r="AA8" s="102"/>
    </row>
    <row r="9" spans="1:27" ht="18" x14ac:dyDescent="0.35">
      <c r="A9" s="102"/>
      <c r="B9" s="106" t="s">
        <v>444</v>
      </c>
      <c r="C9" s="79" t="str">
        <f>IF('A. General Information'!H13="","",'A. General Information'!H13)</f>
        <v/>
      </c>
      <c r="D9" s="111"/>
      <c r="E9" s="102"/>
      <c r="F9" s="102"/>
      <c r="G9" s="110"/>
      <c r="H9" s="102"/>
      <c r="I9" s="102"/>
      <c r="J9" s="102"/>
      <c r="K9" s="102"/>
      <c r="L9" s="102"/>
      <c r="M9" s="102"/>
      <c r="N9" s="102"/>
      <c r="O9" s="102"/>
      <c r="P9" s="102"/>
      <c r="Q9" s="102"/>
      <c r="R9" s="102"/>
      <c r="S9" s="102"/>
      <c r="T9" s="102"/>
      <c r="U9" s="102"/>
      <c r="V9" s="102"/>
      <c r="W9" s="102"/>
      <c r="X9" s="102"/>
      <c r="Y9" s="102"/>
      <c r="Z9" s="102"/>
      <c r="AA9" s="102"/>
    </row>
    <row r="10" spans="1:27" ht="14.45" x14ac:dyDescent="0.3">
      <c r="A10" s="102"/>
      <c r="B10" s="102"/>
      <c r="C10" s="102"/>
      <c r="D10" s="102"/>
      <c r="E10" s="102"/>
      <c r="F10" s="102"/>
      <c r="G10" s="102"/>
      <c r="H10" s="102"/>
      <c r="I10" s="102"/>
      <c r="J10" s="102"/>
      <c r="K10" s="102"/>
      <c r="L10" s="102"/>
      <c r="M10" s="102"/>
      <c r="N10" s="102"/>
      <c r="O10" s="102"/>
      <c r="P10" s="102"/>
      <c r="Q10" s="102"/>
      <c r="R10" s="102"/>
      <c r="S10" s="102"/>
      <c r="T10" s="102"/>
      <c r="U10" s="102"/>
      <c r="V10" s="102"/>
      <c r="W10" s="102"/>
      <c r="X10" s="102"/>
      <c r="Y10" s="102"/>
      <c r="Z10" s="102"/>
      <c r="AA10" s="102"/>
    </row>
    <row r="11" spans="1:27" ht="25.15" customHeight="1" x14ac:dyDescent="0.3">
      <c r="A11" s="102"/>
      <c r="B11" s="237" t="s">
        <v>306</v>
      </c>
      <c r="C11" s="238"/>
      <c r="D11" s="238"/>
      <c r="E11" s="238"/>
      <c r="F11" s="238"/>
      <c r="G11" s="238"/>
      <c r="H11" s="238"/>
      <c r="I11" s="238"/>
      <c r="J11" s="238"/>
      <c r="K11" s="238"/>
      <c r="L11" s="238"/>
      <c r="M11" s="238"/>
      <c r="N11" s="238"/>
      <c r="O11" s="238"/>
      <c r="P11" s="238"/>
      <c r="Q11" s="238"/>
      <c r="R11" s="238"/>
      <c r="S11" s="238"/>
      <c r="T11" s="238"/>
      <c r="U11" s="238"/>
      <c r="V11" s="238"/>
      <c r="W11" s="238"/>
      <c r="X11" s="238"/>
      <c r="Y11" s="238"/>
      <c r="Z11" s="238"/>
      <c r="AA11" s="238"/>
    </row>
    <row r="12" spans="1:27" ht="34.15" customHeight="1" x14ac:dyDescent="0.25">
      <c r="A12" s="102"/>
      <c r="B12" s="239" t="s">
        <v>10</v>
      </c>
      <c r="C12" s="242" t="s">
        <v>495</v>
      </c>
      <c r="D12" s="242" t="s">
        <v>496</v>
      </c>
      <c r="E12" s="242" t="s">
        <v>497</v>
      </c>
      <c r="F12" s="242" t="s">
        <v>451</v>
      </c>
      <c r="G12" s="239" t="s">
        <v>356</v>
      </c>
      <c r="H12" s="245"/>
      <c r="I12" s="245"/>
      <c r="J12" s="245"/>
      <c r="K12" s="245"/>
      <c r="L12" s="245"/>
      <c r="M12" s="246"/>
      <c r="N12" s="249" t="s">
        <v>388</v>
      </c>
      <c r="O12" s="250"/>
      <c r="P12" s="250"/>
      <c r="Q12" s="250"/>
      <c r="R12" s="250"/>
      <c r="S12" s="250"/>
      <c r="T12" s="250"/>
      <c r="U12" s="250"/>
      <c r="V12" s="250"/>
      <c r="W12" s="250"/>
      <c r="X12" s="250"/>
      <c r="Y12" s="250"/>
      <c r="Z12" s="250"/>
      <c r="AA12" s="250"/>
    </row>
    <row r="13" spans="1:27" ht="67.900000000000006" customHeight="1" x14ac:dyDescent="0.25">
      <c r="A13" s="102"/>
      <c r="B13" s="240"/>
      <c r="C13" s="243"/>
      <c r="D13" s="243"/>
      <c r="E13" s="243"/>
      <c r="F13" s="243"/>
      <c r="G13" s="241"/>
      <c r="H13" s="247"/>
      <c r="I13" s="247"/>
      <c r="J13" s="247"/>
      <c r="K13" s="247"/>
      <c r="L13" s="247"/>
      <c r="M13" s="248"/>
      <c r="N13" s="205">
        <v>2015</v>
      </c>
      <c r="O13" s="206"/>
      <c r="P13" s="251">
        <v>2016</v>
      </c>
      <c r="Q13" s="251"/>
      <c r="R13" s="205">
        <v>2017</v>
      </c>
      <c r="S13" s="206"/>
      <c r="T13" s="205">
        <v>2018</v>
      </c>
      <c r="U13" s="206"/>
      <c r="V13" s="205">
        <v>2019</v>
      </c>
      <c r="W13" s="206"/>
      <c r="X13" s="205">
        <v>2020</v>
      </c>
      <c r="Y13" s="206"/>
      <c r="Z13" s="256" t="s">
        <v>19</v>
      </c>
      <c r="AA13" s="257"/>
    </row>
    <row r="14" spans="1:27" ht="42" customHeight="1" x14ac:dyDescent="0.25">
      <c r="A14" s="102"/>
      <c r="B14" s="240"/>
      <c r="C14" s="243"/>
      <c r="D14" s="243"/>
      <c r="E14" s="243"/>
      <c r="F14" s="243"/>
      <c r="G14" s="272" t="s">
        <v>12</v>
      </c>
      <c r="H14" s="274" t="s">
        <v>13</v>
      </c>
      <c r="I14" s="272" t="s">
        <v>14</v>
      </c>
      <c r="J14" s="218" t="s">
        <v>353</v>
      </c>
      <c r="K14" s="218" t="s">
        <v>16</v>
      </c>
      <c r="L14" s="218" t="s">
        <v>351</v>
      </c>
      <c r="M14" s="218" t="s">
        <v>17</v>
      </c>
      <c r="N14" s="207"/>
      <c r="O14" s="208"/>
      <c r="P14" s="252"/>
      <c r="Q14" s="252"/>
      <c r="R14" s="207"/>
      <c r="S14" s="208"/>
      <c r="T14" s="207"/>
      <c r="U14" s="208"/>
      <c r="V14" s="207"/>
      <c r="W14" s="208"/>
      <c r="X14" s="207"/>
      <c r="Y14" s="208"/>
      <c r="Z14" s="258"/>
      <c r="AA14" s="259"/>
    </row>
    <row r="15" spans="1:27" ht="78" customHeight="1" x14ac:dyDescent="0.25">
      <c r="A15" s="102"/>
      <c r="B15" s="241"/>
      <c r="C15" s="244"/>
      <c r="D15" s="244"/>
      <c r="E15" s="244"/>
      <c r="F15" s="244"/>
      <c r="G15" s="273"/>
      <c r="H15" s="275"/>
      <c r="I15" s="273"/>
      <c r="J15" s="219"/>
      <c r="K15" s="219"/>
      <c r="L15" s="219"/>
      <c r="M15" s="219"/>
      <c r="N15" s="112" t="s">
        <v>326</v>
      </c>
      <c r="O15" s="112" t="s">
        <v>307</v>
      </c>
      <c r="P15" s="112" t="s">
        <v>326</v>
      </c>
      <c r="Q15" s="112" t="s">
        <v>307</v>
      </c>
      <c r="R15" s="112" t="s">
        <v>326</v>
      </c>
      <c r="S15" s="112" t="s">
        <v>307</v>
      </c>
      <c r="T15" s="112" t="s">
        <v>326</v>
      </c>
      <c r="U15" s="112" t="s">
        <v>307</v>
      </c>
      <c r="V15" s="112" t="s">
        <v>326</v>
      </c>
      <c r="W15" s="112" t="s">
        <v>307</v>
      </c>
      <c r="X15" s="112" t="s">
        <v>326</v>
      </c>
      <c r="Y15" s="112" t="s">
        <v>307</v>
      </c>
      <c r="Z15" s="112" t="s">
        <v>389</v>
      </c>
      <c r="AA15" s="112" t="s">
        <v>312</v>
      </c>
    </row>
    <row r="16" spans="1:27" ht="14.45" customHeight="1" x14ac:dyDescent="0.25">
      <c r="B16" s="263" t="s">
        <v>300</v>
      </c>
      <c r="C16" s="16"/>
      <c r="D16" s="56"/>
      <c r="E16" s="56"/>
      <c r="F16" s="119"/>
      <c r="G16" s="48"/>
      <c r="H16" s="48"/>
      <c r="I16" s="48"/>
      <c r="J16" s="48"/>
      <c r="K16" s="48"/>
      <c r="L16" s="48"/>
      <c r="M16" s="48"/>
      <c r="N16" s="64"/>
      <c r="O16" s="65"/>
      <c r="P16" s="64"/>
      <c r="Q16" s="65"/>
      <c r="R16" s="64"/>
      <c r="S16" s="65"/>
      <c r="T16" s="64"/>
      <c r="U16" s="65"/>
      <c r="V16" s="64"/>
      <c r="W16" s="65"/>
      <c r="X16" s="64"/>
      <c r="Y16" s="65"/>
      <c r="Z16" s="61" t="str">
        <f>IF(SUM(N16,P16,R16,T16,V16,X16)=0,"",SUM(N16,P16,R16,T16,V16,X16))</f>
        <v/>
      </c>
      <c r="AA16" s="67"/>
    </row>
    <row r="17" spans="2:27" ht="14.45" customHeight="1" x14ac:dyDescent="0.25">
      <c r="B17" s="264"/>
      <c r="C17" s="16"/>
      <c r="D17" s="56" t="s">
        <v>355</v>
      </c>
      <c r="E17" s="56"/>
      <c r="F17" s="119"/>
      <c r="G17" s="48"/>
      <c r="H17" s="48"/>
      <c r="I17" s="48"/>
      <c r="J17" s="48"/>
      <c r="K17" s="48"/>
      <c r="L17" s="48"/>
      <c r="M17" s="48"/>
      <c r="N17" s="64"/>
      <c r="O17" s="65"/>
      <c r="P17" s="64"/>
      <c r="Q17" s="65"/>
      <c r="R17" s="64"/>
      <c r="S17" s="65"/>
      <c r="T17" s="64"/>
      <c r="U17" s="65"/>
      <c r="V17" s="64"/>
      <c r="W17" s="65"/>
      <c r="X17" s="64"/>
      <c r="Y17" s="65"/>
      <c r="Z17" s="61" t="str">
        <f t="shared" ref="Z17:Z46" si="0">IF(SUM(N17,P17,R17,T17,V17,X17)=0,"",SUM(N17,P17,R17,T17,V17,X17))</f>
        <v/>
      </c>
      <c r="AA17" s="67"/>
    </row>
    <row r="18" spans="2:27" x14ac:dyDescent="0.25">
      <c r="B18" s="264"/>
      <c r="C18" s="16"/>
      <c r="D18" s="56"/>
      <c r="E18" s="56"/>
      <c r="F18" s="119"/>
      <c r="G18" s="48"/>
      <c r="H18" s="48"/>
      <c r="I18" s="48"/>
      <c r="J18" s="48"/>
      <c r="K18" s="48"/>
      <c r="L18" s="48"/>
      <c r="M18" s="48"/>
      <c r="N18" s="64"/>
      <c r="O18" s="65"/>
      <c r="P18" s="64"/>
      <c r="Q18" s="65"/>
      <c r="R18" s="64"/>
      <c r="S18" s="65"/>
      <c r="T18" s="64"/>
      <c r="U18" s="65"/>
      <c r="V18" s="64"/>
      <c r="W18" s="65"/>
      <c r="X18" s="64"/>
      <c r="Y18" s="65"/>
      <c r="Z18" s="61" t="str">
        <f t="shared" si="0"/>
        <v/>
      </c>
      <c r="AA18" s="67"/>
    </row>
    <row r="19" spans="2:27" x14ac:dyDescent="0.25">
      <c r="B19" s="264"/>
      <c r="C19" s="16"/>
      <c r="D19" s="56"/>
      <c r="E19" s="56"/>
      <c r="F19" s="119"/>
      <c r="G19" s="48"/>
      <c r="H19" s="48"/>
      <c r="I19" s="48"/>
      <c r="J19" s="48"/>
      <c r="K19" s="48"/>
      <c r="L19" s="48"/>
      <c r="M19" s="48"/>
      <c r="N19" s="64"/>
      <c r="O19" s="65"/>
      <c r="P19" s="64"/>
      <c r="Q19" s="65"/>
      <c r="R19" s="64"/>
      <c r="S19" s="65"/>
      <c r="T19" s="64"/>
      <c r="U19" s="65"/>
      <c r="V19" s="64"/>
      <c r="W19" s="65"/>
      <c r="X19" s="64"/>
      <c r="Y19" s="65"/>
      <c r="Z19" s="61" t="str">
        <f t="shared" si="0"/>
        <v/>
      </c>
      <c r="AA19" s="67"/>
    </row>
    <row r="20" spans="2:27" x14ac:dyDescent="0.25">
      <c r="B20" s="264"/>
      <c r="C20" s="16"/>
      <c r="D20" s="56"/>
      <c r="E20" s="56"/>
      <c r="F20" s="119"/>
      <c r="G20" s="48"/>
      <c r="H20" s="48"/>
      <c r="I20" s="48"/>
      <c r="J20" s="48"/>
      <c r="K20" s="48"/>
      <c r="L20" s="48"/>
      <c r="M20" s="48"/>
      <c r="N20" s="64"/>
      <c r="O20" s="65"/>
      <c r="P20" s="64"/>
      <c r="Q20" s="65"/>
      <c r="R20" s="64"/>
      <c r="S20" s="65"/>
      <c r="T20" s="64"/>
      <c r="U20" s="65"/>
      <c r="V20" s="64"/>
      <c r="W20" s="65"/>
      <c r="X20" s="64"/>
      <c r="Y20" s="65"/>
      <c r="Z20" s="61" t="str">
        <f t="shared" si="0"/>
        <v/>
      </c>
      <c r="AA20" s="67"/>
    </row>
    <row r="21" spans="2:27" x14ac:dyDescent="0.25">
      <c r="B21" s="264"/>
      <c r="C21" s="16"/>
      <c r="D21" s="56"/>
      <c r="E21" s="56"/>
      <c r="F21" s="119"/>
      <c r="G21" s="48"/>
      <c r="H21" s="48"/>
      <c r="I21" s="48"/>
      <c r="J21" s="48"/>
      <c r="K21" s="48"/>
      <c r="L21" s="48"/>
      <c r="M21" s="48"/>
      <c r="N21" s="64"/>
      <c r="O21" s="65"/>
      <c r="P21" s="64"/>
      <c r="Q21" s="65"/>
      <c r="R21" s="64"/>
      <c r="S21" s="65"/>
      <c r="T21" s="64"/>
      <c r="U21" s="65"/>
      <c r="V21" s="64"/>
      <c r="W21" s="65"/>
      <c r="X21" s="64"/>
      <c r="Y21" s="65"/>
      <c r="Z21" s="61" t="str">
        <f t="shared" si="0"/>
        <v/>
      </c>
      <c r="AA21" s="67"/>
    </row>
    <row r="22" spans="2:27" x14ac:dyDescent="0.25">
      <c r="B22" s="264"/>
      <c r="C22" s="16"/>
      <c r="D22" s="56"/>
      <c r="E22" s="56"/>
      <c r="F22" s="119"/>
      <c r="G22" s="48"/>
      <c r="H22" s="48"/>
      <c r="I22" s="48"/>
      <c r="J22" s="48"/>
      <c r="K22" s="48"/>
      <c r="L22" s="48"/>
      <c r="M22" s="48"/>
      <c r="N22" s="64"/>
      <c r="O22" s="65"/>
      <c r="P22" s="64"/>
      <c r="Q22" s="65"/>
      <c r="R22" s="64"/>
      <c r="S22" s="65"/>
      <c r="T22" s="64"/>
      <c r="U22" s="65"/>
      <c r="V22" s="64"/>
      <c r="W22" s="65"/>
      <c r="X22" s="64"/>
      <c r="Y22" s="65"/>
      <c r="Z22" s="61" t="str">
        <f t="shared" si="0"/>
        <v/>
      </c>
      <c r="AA22" s="67"/>
    </row>
    <row r="23" spans="2:27" x14ac:dyDescent="0.25">
      <c r="B23" s="264"/>
      <c r="C23" s="16"/>
      <c r="D23" s="56"/>
      <c r="E23" s="56"/>
      <c r="F23" s="119"/>
      <c r="G23" s="48"/>
      <c r="H23" s="48"/>
      <c r="I23" s="48"/>
      <c r="J23" s="48"/>
      <c r="K23" s="48"/>
      <c r="L23" s="48"/>
      <c r="M23" s="48"/>
      <c r="N23" s="64"/>
      <c r="O23" s="65"/>
      <c r="P23" s="64"/>
      <c r="Q23" s="65"/>
      <c r="R23" s="64"/>
      <c r="S23" s="65"/>
      <c r="T23" s="64"/>
      <c r="U23" s="65"/>
      <c r="V23" s="64"/>
      <c r="W23" s="65"/>
      <c r="X23" s="64"/>
      <c r="Y23" s="65"/>
      <c r="Z23" s="61" t="str">
        <f t="shared" si="0"/>
        <v/>
      </c>
      <c r="AA23" s="67"/>
    </row>
    <row r="24" spans="2:27" x14ac:dyDescent="0.25">
      <c r="B24" s="264"/>
      <c r="C24" s="16"/>
      <c r="D24" s="56"/>
      <c r="E24" s="56"/>
      <c r="F24" s="119"/>
      <c r="G24" s="48"/>
      <c r="H24" s="48"/>
      <c r="I24" s="48"/>
      <c r="J24" s="48"/>
      <c r="K24" s="48"/>
      <c r="L24" s="48"/>
      <c r="M24" s="48"/>
      <c r="N24" s="64"/>
      <c r="O24" s="65"/>
      <c r="P24" s="64"/>
      <c r="Q24" s="65"/>
      <c r="R24" s="64"/>
      <c r="S24" s="65"/>
      <c r="T24" s="64"/>
      <c r="U24" s="65"/>
      <c r="V24" s="64"/>
      <c r="W24" s="65"/>
      <c r="X24" s="64"/>
      <c r="Y24" s="65"/>
      <c r="Z24" s="61" t="str">
        <f t="shared" si="0"/>
        <v/>
      </c>
      <c r="AA24" s="67"/>
    </row>
    <row r="25" spans="2:27" x14ac:dyDescent="0.25">
      <c r="B25" s="264"/>
      <c r="C25" s="16"/>
      <c r="D25" s="56"/>
      <c r="E25" s="56"/>
      <c r="F25" s="119"/>
      <c r="G25" s="48"/>
      <c r="H25" s="48"/>
      <c r="I25" s="48"/>
      <c r="J25" s="48"/>
      <c r="K25" s="48"/>
      <c r="L25" s="48"/>
      <c r="M25" s="48"/>
      <c r="N25" s="64"/>
      <c r="O25" s="65"/>
      <c r="P25" s="64"/>
      <c r="Q25" s="65"/>
      <c r="R25" s="64"/>
      <c r="S25" s="65"/>
      <c r="T25" s="64"/>
      <c r="U25" s="65"/>
      <c r="V25" s="64"/>
      <c r="W25" s="65"/>
      <c r="X25" s="64"/>
      <c r="Y25" s="65"/>
      <c r="Z25" s="61" t="str">
        <f t="shared" si="0"/>
        <v/>
      </c>
      <c r="AA25" s="67"/>
    </row>
    <row r="26" spans="2:27" x14ac:dyDescent="0.25">
      <c r="B26" s="264"/>
      <c r="C26" s="16"/>
      <c r="D26" s="56"/>
      <c r="E26" s="56"/>
      <c r="F26" s="119"/>
      <c r="G26" s="48"/>
      <c r="H26" s="48"/>
      <c r="I26" s="48"/>
      <c r="J26" s="48"/>
      <c r="K26" s="48"/>
      <c r="L26" s="48"/>
      <c r="M26" s="48"/>
      <c r="N26" s="64"/>
      <c r="O26" s="65"/>
      <c r="P26" s="64"/>
      <c r="Q26" s="65"/>
      <c r="R26" s="64"/>
      <c r="S26" s="65"/>
      <c r="T26" s="64"/>
      <c r="U26" s="65"/>
      <c r="V26" s="64"/>
      <c r="W26" s="65"/>
      <c r="X26" s="64"/>
      <c r="Y26" s="65"/>
      <c r="Z26" s="61" t="str">
        <f t="shared" si="0"/>
        <v/>
      </c>
      <c r="AA26" s="67"/>
    </row>
    <row r="27" spans="2:27" x14ac:dyDescent="0.25">
      <c r="B27" s="264"/>
      <c r="C27" s="16"/>
      <c r="D27" s="56"/>
      <c r="E27" s="56"/>
      <c r="F27" s="119"/>
      <c r="G27" s="48"/>
      <c r="H27" s="48"/>
      <c r="I27" s="48"/>
      <c r="J27" s="48"/>
      <c r="K27" s="48"/>
      <c r="L27" s="48"/>
      <c r="M27" s="48"/>
      <c r="N27" s="64"/>
      <c r="O27" s="65"/>
      <c r="P27" s="64"/>
      <c r="Q27" s="65"/>
      <c r="R27" s="64"/>
      <c r="S27" s="65"/>
      <c r="T27" s="64"/>
      <c r="U27" s="65"/>
      <c r="V27" s="64"/>
      <c r="W27" s="65"/>
      <c r="X27" s="64"/>
      <c r="Y27" s="65"/>
      <c r="Z27" s="61" t="str">
        <f t="shared" si="0"/>
        <v/>
      </c>
      <c r="AA27" s="67"/>
    </row>
    <row r="28" spans="2:27" x14ac:dyDescent="0.25">
      <c r="B28" s="264"/>
      <c r="C28" s="16"/>
      <c r="D28" s="56"/>
      <c r="E28" s="56"/>
      <c r="F28" s="119"/>
      <c r="G28" s="48"/>
      <c r="H28" s="48"/>
      <c r="I28" s="48"/>
      <c r="J28" s="48"/>
      <c r="K28" s="48"/>
      <c r="L28" s="48"/>
      <c r="M28" s="48"/>
      <c r="N28" s="64"/>
      <c r="O28" s="65"/>
      <c r="P28" s="64"/>
      <c r="Q28" s="65"/>
      <c r="R28" s="64"/>
      <c r="S28" s="65"/>
      <c r="T28" s="64"/>
      <c r="U28" s="65"/>
      <c r="V28" s="64"/>
      <c r="W28" s="65"/>
      <c r="X28" s="64"/>
      <c r="Y28" s="65"/>
      <c r="Z28" s="61" t="str">
        <f t="shared" si="0"/>
        <v/>
      </c>
      <c r="AA28" s="67"/>
    </row>
    <row r="29" spans="2:27" x14ac:dyDescent="0.25">
      <c r="B29" s="264"/>
      <c r="C29" s="16"/>
      <c r="D29" s="56"/>
      <c r="E29" s="56"/>
      <c r="F29" s="119"/>
      <c r="G29" s="48"/>
      <c r="H29" s="48"/>
      <c r="I29" s="48"/>
      <c r="J29" s="48"/>
      <c r="K29" s="48"/>
      <c r="L29" s="48"/>
      <c r="M29" s="48"/>
      <c r="N29" s="64"/>
      <c r="O29" s="65"/>
      <c r="P29" s="64"/>
      <c r="Q29" s="65"/>
      <c r="R29" s="64"/>
      <c r="S29" s="65"/>
      <c r="T29" s="64"/>
      <c r="U29" s="65"/>
      <c r="V29" s="64"/>
      <c r="W29" s="65"/>
      <c r="X29" s="64"/>
      <c r="Y29" s="65"/>
      <c r="Z29" s="61" t="str">
        <f t="shared" si="0"/>
        <v/>
      </c>
      <c r="AA29" s="67"/>
    </row>
    <row r="30" spans="2:27" x14ac:dyDescent="0.25">
      <c r="B30" s="264"/>
      <c r="C30" s="16"/>
      <c r="D30" s="56"/>
      <c r="E30" s="56"/>
      <c r="F30" s="119"/>
      <c r="G30" s="48"/>
      <c r="H30" s="48"/>
      <c r="I30" s="48"/>
      <c r="J30" s="48"/>
      <c r="K30" s="48"/>
      <c r="L30" s="48"/>
      <c r="M30" s="48"/>
      <c r="N30" s="64"/>
      <c r="O30" s="65"/>
      <c r="P30" s="64"/>
      <c r="Q30" s="65"/>
      <c r="R30" s="64"/>
      <c r="S30" s="65"/>
      <c r="T30" s="64"/>
      <c r="U30" s="65"/>
      <c r="V30" s="64"/>
      <c r="W30" s="65"/>
      <c r="X30" s="64"/>
      <c r="Y30" s="65"/>
      <c r="Z30" s="61" t="str">
        <f t="shared" si="0"/>
        <v/>
      </c>
      <c r="AA30" s="67"/>
    </row>
    <row r="31" spans="2:27" x14ac:dyDescent="0.25">
      <c r="B31" s="264"/>
      <c r="C31" s="16"/>
      <c r="D31" s="56"/>
      <c r="E31" s="56"/>
      <c r="F31" s="119"/>
      <c r="G31" s="48"/>
      <c r="H31" s="48"/>
      <c r="I31" s="48"/>
      <c r="J31" s="48"/>
      <c r="K31" s="48"/>
      <c r="L31" s="48"/>
      <c r="M31" s="48"/>
      <c r="N31" s="64"/>
      <c r="O31" s="65"/>
      <c r="P31" s="64"/>
      <c r="Q31" s="65"/>
      <c r="R31" s="64"/>
      <c r="S31" s="65"/>
      <c r="T31" s="64"/>
      <c r="U31" s="65"/>
      <c r="V31" s="64"/>
      <c r="W31" s="65"/>
      <c r="X31" s="64"/>
      <c r="Y31" s="65"/>
      <c r="Z31" s="61" t="str">
        <f t="shared" si="0"/>
        <v/>
      </c>
      <c r="AA31" s="67"/>
    </row>
    <row r="32" spans="2:27" x14ac:dyDescent="0.25">
      <c r="B32" s="264"/>
      <c r="C32" s="16"/>
      <c r="D32" s="56"/>
      <c r="E32" s="56"/>
      <c r="F32" s="119"/>
      <c r="G32" s="48"/>
      <c r="H32" s="48"/>
      <c r="I32" s="48"/>
      <c r="J32" s="48"/>
      <c r="K32" s="48"/>
      <c r="L32" s="48"/>
      <c r="M32" s="48"/>
      <c r="N32" s="64"/>
      <c r="O32" s="65"/>
      <c r="P32" s="64"/>
      <c r="Q32" s="65"/>
      <c r="R32" s="64"/>
      <c r="S32" s="65"/>
      <c r="T32" s="64"/>
      <c r="U32" s="65"/>
      <c r="V32" s="64"/>
      <c r="W32" s="65"/>
      <c r="X32" s="64"/>
      <c r="Y32" s="65"/>
      <c r="Z32" s="61" t="str">
        <f t="shared" si="0"/>
        <v/>
      </c>
      <c r="AA32" s="67"/>
    </row>
    <row r="33" spans="2:27" x14ac:dyDescent="0.25">
      <c r="B33" s="264"/>
      <c r="C33" s="16"/>
      <c r="D33" s="56"/>
      <c r="E33" s="56"/>
      <c r="F33" s="119"/>
      <c r="G33" s="48"/>
      <c r="H33" s="48"/>
      <c r="I33" s="48"/>
      <c r="J33" s="48"/>
      <c r="K33" s="48"/>
      <c r="L33" s="48"/>
      <c r="M33" s="48"/>
      <c r="N33" s="64"/>
      <c r="O33" s="65"/>
      <c r="P33" s="64"/>
      <c r="Q33" s="65"/>
      <c r="R33" s="64"/>
      <c r="S33" s="65"/>
      <c r="T33" s="64"/>
      <c r="U33" s="65"/>
      <c r="V33" s="64"/>
      <c r="W33" s="65"/>
      <c r="X33" s="64"/>
      <c r="Y33" s="65"/>
      <c r="Z33" s="61" t="str">
        <f t="shared" si="0"/>
        <v/>
      </c>
      <c r="AA33" s="67"/>
    </row>
    <row r="34" spans="2:27" x14ac:dyDescent="0.25">
      <c r="B34" s="264"/>
      <c r="C34" s="16"/>
      <c r="D34" s="56"/>
      <c r="E34" s="56"/>
      <c r="F34" s="119"/>
      <c r="G34" s="48"/>
      <c r="H34" s="48"/>
      <c r="I34" s="48"/>
      <c r="J34" s="48"/>
      <c r="K34" s="48"/>
      <c r="L34" s="48"/>
      <c r="M34" s="48"/>
      <c r="N34" s="64"/>
      <c r="O34" s="65"/>
      <c r="P34" s="64"/>
      <c r="Q34" s="65"/>
      <c r="R34" s="64"/>
      <c r="S34" s="65"/>
      <c r="T34" s="64"/>
      <c r="U34" s="65"/>
      <c r="V34" s="64"/>
      <c r="W34" s="65"/>
      <c r="X34" s="64"/>
      <c r="Y34" s="65"/>
      <c r="Z34" s="61" t="str">
        <f t="shared" si="0"/>
        <v/>
      </c>
      <c r="AA34" s="67"/>
    </row>
    <row r="35" spans="2:27" x14ac:dyDescent="0.25">
      <c r="B35" s="264"/>
      <c r="C35" s="16"/>
      <c r="D35" s="56"/>
      <c r="E35" s="56"/>
      <c r="F35" s="119"/>
      <c r="G35" s="48"/>
      <c r="H35" s="48"/>
      <c r="I35" s="48"/>
      <c r="J35" s="48"/>
      <c r="K35" s="48"/>
      <c r="L35" s="48"/>
      <c r="M35" s="48"/>
      <c r="N35" s="64"/>
      <c r="O35" s="65"/>
      <c r="P35" s="64"/>
      <c r="Q35" s="65"/>
      <c r="R35" s="64"/>
      <c r="S35" s="65"/>
      <c r="T35" s="64"/>
      <c r="U35" s="65"/>
      <c r="V35" s="64"/>
      <c r="W35" s="65"/>
      <c r="X35" s="64"/>
      <c r="Y35" s="65"/>
      <c r="Z35" s="61" t="str">
        <f t="shared" si="0"/>
        <v/>
      </c>
      <c r="AA35" s="67"/>
    </row>
    <row r="36" spans="2:27" x14ac:dyDescent="0.25">
      <c r="B36" s="264"/>
      <c r="C36" s="16"/>
      <c r="D36" s="56"/>
      <c r="E36" s="56"/>
      <c r="F36" s="119"/>
      <c r="G36" s="48"/>
      <c r="H36" s="48"/>
      <c r="I36" s="48"/>
      <c r="J36" s="48"/>
      <c r="K36" s="48"/>
      <c r="L36" s="48"/>
      <c r="M36" s="48"/>
      <c r="N36" s="64"/>
      <c r="O36" s="65"/>
      <c r="P36" s="64"/>
      <c r="Q36" s="65"/>
      <c r="R36" s="64"/>
      <c r="S36" s="65"/>
      <c r="T36" s="64"/>
      <c r="U36" s="65"/>
      <c r="V36" s="64"/>
      <c r="W36" s="65"/>
      <c r="X36" s="64"/>
      <c r="Y36" s="65"/>
      <c r="Z36" s="61" t="str">
        <f t="shared" si="0"/>
        <v/>
      </c>
      <c r="AA36" s="67"/>
    </row>
    <row r="37" spans="2:27" x14ac:dyDescent="0.25">
      <c r="B37" s="264"/>
      <c r="C37" s="16"/>
      <c r="D37" s="56"/>
      <c r="E37" s="56"/>
      <c r="F37" s="119"/>
      <c r="G37" s="48"/>
      <c r="H37" s="48"/>
      <c r="I37" s="48"/>
      <c r="J37" s="48"/>
      <c r="K37" s="48"/>
      <c r="L37" s="48"/>
      <c r="M37" s="48"/>
      <c r="N37" s="64"/>
      <c r="O37" s="65"/>
      <c r="P37" s="64"/>
      <c r="Q37" s="65"/>
      <c r="R37" s="64"/>
      <c r="S37" s="65"/>
      <c r="T37" s="64"/>
      <c r="U37" s="65"/>
      <c r="V37" s="64"/>
      <c r="W37" s="65"/>
      <c r="X37" s="64"/>
      <c r="Y37" s="65"/>
      <c r="Z37" s="61" t="str">
        <f t="shared" si="0"/>
        <v/>
      </c>
      <c r="AA37" s="67"/>
    </row>
    <row r="38" spans="2:27" x14ac:dyDescent="0.25">
      <c r="B38" s="264"/>
      <c r="C38" s="16"/>
      <c r="D38" s="56"/>
      <c r="E38" s="56"/>
      <c r="F38" s="119"/>
      <c r="G38" s="48"/>
      <c r="H38" s="48"/>
      <c r="I38" s="48"/>
      <c r="J38" s="48"/>
      <c r="K38" s="48"/>
      <c r="L38" s="48"/>
      <c r="M38" s="48"/>
      <c r="N38" s="64"/>
      <c r="O38" s="65"/>
      <c r="P38" s="64"/>
      <c r="Q38" s="65"/>
      <c r="R38" s="64"/>
      <c r="S38" s="65"/>
      <c r="T38" s="64"/>
      <c r="U38" s="65"/>
      <c r="V38" s="64"/>
      <c r="W38" s="65"/>
      <c r="X38" s="64"/>
      <c r="Y38" s="65"/>
      <c r="Z38" s="61" t="str">
        <f t="shared" si="0"/>
        <v/>
      </c>
      <c r="AA38" s="67"/>
    </row>
    <row r="39" spans="2:27" x14ac:dyDescent="0.25">
      <c r="B39" s="264"/>
      <c r="C39" s="16"/>
      <c r="D39" s="56"/>
      <c r="E39" s="56"/>
      <c r="F39" s="119"/>
      <c r="G39" s="48"/>
      <c r="H39" s="48"/>
      <c r="I39" s="48"/>
      <c r="J39" s="48"/>
      <c r="K39" s="48"/>
      <c r="L39" s="48"/>
      <c r="M39" s="48"/>
      <c r="N39" s="64"/>
      <c r="O39" s="65"/>
      <c r="P39" s="64"/>
      <c r="Q39" s="65"/>
      <c r="R39" s="64"/>
      <c r="S39" s="65"/>
      <c r="T39" s="64"/>
      <c r="U39" s="65"/>
      <c r="V39" s="64"/>
      <c r="W39" s="65"/>
      <c r="X39" s="64"/>
      <c r="Y39" s="65"/>
      <c r="Z39" s="61" t="str">
        <f t="shared" si="0"/>
        <v/>
      </c>
      <c r="AA39" s="67"/>
    </row>
    <row r="40" spans="2:27" x14ac:dyDescent="0.25">
      <c r="B40" s="264"/>
      <c r="C40" s="16"/>
      <c r="D40" s="56"/>
      <c r="E40" s="56"/>
      <c r="F40" s="119"/>
      <c r="G40" s="48"/>
      <c r="H40" s="48"/>
      <c r="I40" s="48"/>
      <c r="J40" s="48"/>
      <c r="K40" s="48"/>
      <c r="L40" s="48"/>
      <c r="M40" s="48"/>
      <c r="N40" s="64"/>
      <c r="O40" s="65"/>
      <c r="P40" s="64"/>
      <c r="Q40" s="65"/>
      <c r="R40" s="64"/>
      <c r="S40" s="65"/>
      <c r="T40" s="64"/>
      <c r="U40" s="65"/>
      <c r="V40" s="64"/>
      <c r="W40" s="65"/>
      <c r="X40" s="64"/>
      <c r="Y40" s="65"/>
      <c r="Z40" s="61" t="str">
        <f t="shared" si="0"/>
        <v/>
      </c>
      <c r="AA40" s="67"/>
    </row>
    <row r="41" spans="2:27" x14ac:dyDescent="0.25">
      <c r="B41" s="264"/>
      <c r="C41" s="16"/>
      <c r="D41" s="56"/>
      <c r="E41" s="56"/>
      <c r="F41" s="119"/>
      <c r="G41" s="48"/>
      <c r="H41" s="48"/>
      <c r="I41" s="48"/>
      <c r="J41" s="48"/>
      <c r="K41" s="48"/>
      <c r="L41" s="48"/>
      <c r="M41" s="48"/>
      <c r="N41" s="64"/>
      <c r="O41" s="65"/>
      <c r="P41" s="64"/>
      <c r="Q41" s="65"/>
      <c r="R41" s="64"/>
      <c r="S41" s="65"/>
      <c r="T41" s="64"/>
      <c r="U41" s="65"/>
      <c r="V41" s="64"/>
      <c r="W41" s="65"/>
      <c r="X41" s="64"/>
      <c r="Y41" s="65"/>
      <c r="Z41" s="61" t="str">
        <f t="shared" si="0"/>
        <v/>
      </c>
      <c r="AA41" s="67"/>
    </row>
    <row r="42" spans="2:27" x14ac:dyDescent="0.25">
      <c r="B42" s="264"/>
      <c r="C42" s="16"/>
      <c r="D42" s="56"/>
      <c r="E42" s="56"/>
      <c r="F42" s="119"/>
      <c r="G42" s="48"/>
      <c r="H42" s="48"/>
      <c r="I42" s="48"/>
      <c r="J42" s="48"/>
      <c r="K42" s="48"/>
      <c r="L42" s="48"/>
      <c r="M42" s="48"/>
      <c r="N42" s="64"/>
      <c r="O42" s="65"/>
      <c r="P42" s="64"/>
      <c r="Q42" s="65"/>
      <c r="R42" s="64"/>
      <c r="S42" s="65"/>
      <c r="T42" s="64"/>
      <c r="U42" s="65"/>
      <c r="V42" s="64"/>
      <c r="W42" s="65"/>
      <c r="X42" s="64"/>
      <c r="Y42" s="65"/>
      <c r="Z42" s="61" t="str">
        <f t="shared" si="0"/>
        <v/>
      </c>
      <c r="AA42" s="67"/>
    </row>
    <row r="43" spans="2:27" x14ac:dyDescent="0.25">
      <c r="B43" s="264"/>
      <c r="C43" s="16"/>
      <c r="D43" s="56"/>
      <c r="E43" s="56"/>
      <c r="F43" s="119"/>
      <c r="G43" s="48"/>
      <c r="H43" s="48"/>
      <c r="I43" s="48"/>
      <c r="J43" s="48"/>
      <c r="K43" s="48"/>
      <c r="L43" s="48"/>
      <c r="M43" s="48"/>
      <c r="N43" s="64"/>
      <c r="O43" s="65"/>
      <c r="P43" s="64"/>
      <c r="Q43" s="65"/>
      <c r="R43" s="64"/>
      <c r="S43" s="65"/>
      <c r="T43" s="64"/>
      <c r="U43" s="65"/>
      <c r="V43" s="64"/>
      <c r="W43" s="65"/>
      <c r="X43" s="64"/>
      <c r="Y43" s="65"/>
      <c r="Z43" s="61" t="str">
        <f t="shared" si="0"/>
        <v/>
      </c>
      <c r="AA43" s="67"/>
    </row>
    <row r="44" spans="2:27" x14ac:dyDescent="0.25">
      <c r="B44" s="264"/>
      <c r="C44" s="16"/>
      <c r="D44" s="56"/>
      <c r="E44" s="56"/>
      <c r="F44" s="119"/>
      <c r="G44" s="48"/>
      <c r="H44" s="48"/>
      <c r="I44" s="48"/>
      <c r="J44" s="48"/>
      <c r="K44" s="48"/>
      <c r="L44" s="48"/>
      <c r="M44" s="48"/>
      <c r="N44" s="64"/>
      <c r="O44" s="65"/>
      <c r="P44" s="64"/>
      <c r="Q44" s="65"/>
      <c r="R44" s="64"/>
      <c r="S44" s="65"/>
      <c r="T44" s="64"/>
      <c r="U44" s="65"/>
      <c r="V44" s="64"/>
      <c r="W44" s="65"/>
      <c r="X44" s="64"/>
      <c r="Y44" s="65"/>
      <c r="Z44" s="61" t="str">
        <f t="shared" si="0"/>
        <v/>
      </c>
      <c r="AA44" s="67"/>
    </row>
    <row r="45" spans="2:27" x14ac:dyDescent="0.25">
      <c r="B45" s="264"/>
      <c r="C45" s="16"/>
      <c r="D45" s="56"/>
      <c r="E45" s="56"/>
      <c r="F45" s="119"/>
      <c r="G45" s="48"/>
      <c r="H45" s="48"/>
      <c r="I45" s="48"/>
      <c r="J45" s="48"/>
      <c r="K45" s="48"/>
      <c r="L45" s="48"/>
      <c r="M45" s="48"/>
      <c r="N45" s="64"/>
      <c r="O45" s="65"/>
      <c r="P45" s="64"/>
      <c r="Q45" s="65"/>
      <c r="R45" s="64"/>
      <c r="S45" s="65"/>
      <c r="T45" s="64"/>
      <c r="U45" s="65"/>
      <c r="V45" s="64"/>
      <c r="W45" s="65"/>
      <c r="X45" s="64"/>
      <c r="Y45" s="65"/>
      <c r="Z45" s="61" t="str">
        <f t="shared" si="0"/>
        <v/>
      </c>
      <c r="AA45" s="67"/>
    </row>
    <row r="46" spans="2:27" x14ac:dyDescent="0.25">
      <c r="B46" s="265"/>
      <c r="C46" s="16"/>
      <c r="D46" s="56"/>
      <c r="E46" s="56"/>
      <c r="F46" s="119"/>
      <c r="G46" s="48"/>
      <c r="H46" s="48"/>
      <c r="I46" s="48"/>
      <c r="J46" s="48"/>
      <c r="K46" s="48"/>
      <c r="L46" s="48"/>
      <c r="M46" s="48"/>
      <c r="N46" s="64"/>
      <c r="O46" s="65"/>
      <c r="P46" s="64"/>
      <c r="Q46" s="65"/>
      <c r="R46" s="64"/>
      <c r="S46" s="65"/>
      <c r="T46" s="64"/>
      <c r="U46" s="65"/>
      <c r="V46" s="64"/>
      <c r="W46" s="65"/>
      <c r="X46" s="64"/>
      <c r="Y46" s="65"/>
      <c r="Z46" s="61" t="str">
        <f t="shared" si="0"/>
        <v/>
      </c>
      <c r="AA46" s="67"/>
    </row>
    <row r="47" spans="2:27" ht="22.9" customHeight="1" x14ac:dyDescent="0.25">
      <c r="B47" s="113" t="s">
        <v>308</v>
      </c>
      <c r="C47" s="34"/>
      <c r="D47" s="34"/>
      <c r="E47" s="34"/>
      <c r="F47" s="34"/>
      <c r="G47" s="34"/>
      <c r="H47" s="34"/>
      <c r="I47" s="34"/>
      <c r="J47" s="34"/>
      <c r="K47" s="34"/>
      <c r="L47" s="34"/>
      <c r="M47" s="35"/>
      <c r="N47" s="61">
        <f>SUM(N16:N46)</f>
        <v>0</v>
      </c>
      <c r="O47" s="66">
        <f>SUM(O16:O46)</f>
        <v>0</v>
      </c>
      <c r="P47" s="61">
        <f>SUM(P16:P46)</f>
        <v>0</v>
      </c>
      <c r="Q47" s="66">
        <f t="shared" ref="Q47:AA47" si="1">SUM(Q16:Q46)</f>
        <v>0</v>
      </c>
      <c r="R47" s="61">
        <f>SUM(R16:R46)</f>
        <v>0</v>
      </c>
      <c r="S47" s="66">
        <f t="shared" si="1"/>
        <v>0</v>
      </c>
      <c r="T47" s="61">
        <f t="shared" si="1"/>
        <v>0</v>
      </c>
      <c r="U47" s="66">
        <f t="shared" si="1"/>
        <v>0</v>
      </c>
      <c r="V47" s="61">
        <f t="shared" si="1"/>
        <v>0</v>
      </c>
      <c r="W47" s="66">
        <f t="shared" si="1"/>
        <v>0</v>
      </c>
      <c r="X47" s="61">
        <f t="shared" si="1"/>
        <v>0</v>
      </c>
      <c r="Y47" s="66">
        <f t="shared" si="1"/>
        <v>0</v>
      </c>
      <c r="Z47" s="61">
        <f t="shared" si="1"/>
        <v>0</v>
      </c>
      <c r="AA47" s="66">
        <f t="shared" si="1"/>
        <v>0</v>
      </c>
    </row>
    <row r="48" spans="2:27" s="6" customFormat="1" ht="15" customHeight="1" x14ac:dyDescent="0.25">
      <c r="B48" s="114"/>
      <c r="C48" s="34"/>
      <c r="D48" s="34"/>
      <c r="E48" s="34"/>
      <c r="F48" s="34"/>
      <c r="G48" s="34"/>
      <c r="H48" s="34"/>
      <c r="I48" s="34"/>
      <c r="J48" s="34"/>
      <c r="K48" s="34"/>
      <c r="L48" s="34"/>
      <c r="M48" s="34"/>
      <c r="N48" s="50"/>
      <c r="O48" s="50"/>
      <c r="P48" s="50"/>
      <c r="Q48" s="50"/>
      <c r="R48" s="50"/>
      <c r="S48" s="50"/>
      <c r="T48" s="50"/>
      <c r="U48" s="50"/>
      <c r="V48" s="50"/>
      <c r="W48" s="50"/>
      <c r="X48" s="50"/>
      <c r="Y48" s="50"/>
      <c r="Z48" s="50"/>
      <c r="AA48" s="50"/>
    </row>
    <row r="49" spans="2:27" ht="15" customHeight="1" x14ac:dyDescent="0.25">
      <c r="B49" s="263" t="s">
        <v>301</v>
      </c>
      <c r="C49" s="16"/>
      <c r="D49" s="56"/>
      <c r="E49" s="56"/>
      <c r="F49" s="119"/>
      <c r="G49" s="48"/>
      <c r="H49" s="48"/>
      <c r="I49" s="48"/>
      <c r="J49" s="48"/>
      <c r="K49" s="48"/>
      <c r="L49" s="48"/>
      <c r="M49" s="48"/>
      <c r="N49" s="64"/>
      <c r="O49" s="65"/>
      <c r="P49" s="64"/>
      <c r="Q49" s="65"/>
      <c r="R49" s="64"/>
      <c r="S49" s="65"/>
      <c r="T49" s="64"/>
      <c r="U49" s="65"/>
      <c r="V49" s="64"/>
      <c r="W49" s="65"/>
      <c r="X49" s="64"/>
      <c r="Y49" s="65"/>
      <c r="Z49" s="61" t="str">
        <f t="shared" ref="Z49:Z57" si="2">IF(SUM(N49,P49,R49,T49,V49,X49)=0,"",SUM(N49,P49,R49,T49,V49,X49))</f>
        <v/>
      </c>
      <c r="AA49" s="67"/>
    </row>
    <row r="50" spans="2:27" x14ac:dyDescent="0.25">
      <c r="B50" s="264"/>
      <c r="C50" s="16"/>
      <c r="D50" s="56"/>
      <c r="E50" s="56"/>
      <c r="F50" s="119"/>
      <c r="G50" s="48"/>
      <c r="H50" s="48"/>
      <c r="I50" s="48"/>
      <c r="J50" s="48"/>
      <c r="K50" s="48"/>
      <c r="L50" s="48"/>
      <c r="M50" s="48"/>
      <c r="N50" s="64"/>
      <c r="O50" s="65"/>
      <c r="P50" s="64"/>
      <c r="Q50" s="65"/>
      <c r="R50" s="64"/>
      <c r="S50" s="65"/>
      <c r="T50" s="64"/>
      <c r="U50" s="65"/>
      <c r="V50" s="64"/>
      <c r="W50" s="65"/>
      <c r="X50" s="64"/>
      <c r="Y50" s="65"/>
      <c r="Z50" s="61" t="str">
        <f t="shared" si="2"/>
        <v/>
      </c>
      <c r="AA50" s="67"/>
    </row>
    <row r="51" spans="2:27" x14ac:dyDescent="0.25">
      <c r="B51" s="264"/>
      <c r="C51" s="16"/>
      <c r="D51" s="56"/>
      <c r="E51" s="56"/>
      <c r="F51" s="119"/>
      <c r="G51" s="48"/>
      <c r="H51" s="48"/>
      <c r="I51" s="48"/>
      <c r="J51" s="48"/>
      <c r="K51" s="48"/>
      <c r="L51" s="48"/>
      <c r="M51" s="48"/>
      <c r="N51" s="64"/>
      <c r="O51" s="65"/>
      <c r="P51" s="64"/>
      <c r="Q51" s="65"/>
      <c r="R51" s="64"/>
      <c r="S51" s="65"/>
      <c r="T51" s="64"/>
      <c r="U51" s="65"/>
      <c r="V51" s="64"/>
      <c r="W51" s="65"/>
      <c r="X51" s="64"/>
      <c r="Y51" s="65"/>
      <c r="Z51" s="61" t="str">
        <f t="shared" si="2"/>
        <v/>
      </c>
      <c r="AA51" s="67"/>
    </row>
    <row r="52" spans="2:27" x14ac:dyDescent="0.25">
      <c r="B52" s="264"/>
      <c r="C52" s="16"/>
      <c r="D52" s="56"/>
      <c r="E52" s="56"/>
      <c r="F52" s="119"/>
      <c r="G52" s="48"/>
      <c r="H52" s="48"/>
      <c r="I52" s="48"/>
      <c r="J52" s="48"/>
      <c r="K52" s="48"/>
      <c r="L52" s="48"/>
      <c r="M52" s="48"/>
      <c r="N52" s="64"/>
      <c r="O52" s="65"/>
      <c r="P52" s="64"/>
      <c r="Q52" s="65"/>
      <c r="R52" s="64"/>
      <c r="S52" s="65"/>
      <c r="T52" s="64"/>
      <c r="U52" s="65"/>
      <c r="V52" s="64"/>
      <c r="W52" s="65"/>
      <c r="X52" s="64"/>
      <c r="Y52" s="65"/>
      <c r="Z52" s="61" t="str">
        <f t="shared" si="2"/>
        <v/>
      </c>
      <c r="AA52" s="67"/>
    </row>
    <row r="53" spans="2:27" x14ac:dyDescent="0.25">
      <c r="B53" s="264"/>
      <c r="C53" s="16"/>
      <c r="D53" s="56"/>
      <c r="E53" s="56"/>
      <c r="F53" s="119"/>
      <c r="G53" s="48"/>
      <c r="H53" s="48"/>
      <c r="I53" s="48"/>
      <c r="J53" s="48"/>
      <c r="K53" s="48"/>
      <c r="L53" s="48"/>
      <c r="M53" s="48"/>
      <c r="N53" s="64"/>
      <c r="O53" s="65"/>
      <c r="P53" s="64"/>
      <c r="Q53" s="65"/>
      <c r="R53" s="64"/>
      <c r="S53" s="65"/>
      <c r="T53" s="64"/>
      <c r="U53" s="65"/>
      <c r="V53" s="64"/>
      <c r="W53" s="65"/>
      <c r="X53" s="64"/>
      <c r="Y53" s="65"/>
      <c r="Z53" s="61" t="str">
        <f t="shared" si="2"/>
        <v/>
      </c>
      <c r="AA53" s="67"/>
    </row>
    <row r="54" spans="2:27" x14ac:dyDescent="0.25">
      <c r="B54" s="264"/>
      <c r="C54" s="16"/>
      <c r="D54" s="56"/>
      <c r="E54" s="56"/>
      <c r="F54" s="119"/>
      <c r="G54" s="48"/>
      <c r="H54" s="48"/>
      <c r="I54" s="48"/>
      <c r="J54" s="48"/>
      <c r="K54" s="48"/>
      <c r="L54" s="48"/>
      <c r="M54" s="48"/>
      <c r="N54" s="64"/>
      <c r="O54" s="65"/>
      <c r="P54" s="64"/>
      <c r="Q54" s="65"/>
      <c r="R54" s="64"/>
      <c r="S54" s="65"/>
      <c r="T54" s="64"/>
      <c r="U54" s="65"/>
      <c r="V54" s="64"/>
      <c r="W54" s="65"/>
      <c r="X54" s="64"/>
      <c r="Y54" s="65"/>
      <c r="Z54" s="61" t="str">
        <f t="shared" si="2"/>
        <v/>
      </c>
      <c r="AA54" s="67"/>
    </row>
    <row r="55" spans="2:27" x14ac:dyDescent="0.25">
      <c r="B55" s="264"/>
      <c r="C55" s="16"/>
      <c r="D55" s="56"/>
      <c r="E55" s="56"/>
      <c r="F55" s="119"/>
      <c r="G55" s="48"/>
      <c r="H55" s="48"/>
      <c r="I55" s="48"/>
      <c r="J55" s="48"/>
      <c r="K55" s="48"/>
      <c r="L55" s="48"/>
      <c r="M55" s="48"/>
      <c r="N55" s="64"/>
      <c r="O55" s="65"/>
      <c r="P55" s="64"/>
      <c r="Q55" s="65"/>
      <c r="R55" s="64"/>
      <c r="S55" s="65"/>
      <c r="T55" s="64"/>
      <c r="U55" s="65"/>
      <c r="V55" s="64"/>
      <c r="W55" s="65"/>
      <c r="X55" s="64"/>
      <c r="Y55" s="65"/>
      <c r="Z55" s="61" t="str">
        <f t="shared" si="2"/>
        <v/>
      </c>
      <c r="AA55" s="67"/>
    </row>
    <row r="56" spans="2:27" x14ac:dyDescent="0.25">
      <c r="B56" s="264"/>
      <c r="C56" s="16"/>
      <c r="D56" s="56"/>
      <c r="E56" s="56"/>
      <c r="F56" s="119"/>
      <c r="G56" s="48"/>
      <c r="H56" s="48"/>
      <c r="I56" s="48"/>
      <c r="J56" s="48"/>
      <c r="K56" s="48"/>
      <c r="L56" s="48"/>
      <c r="M56" s="48"/>
      <c r="N56" s="64"/>
      <c r="O56" s="65"/>
      <c r="P56" s="64"/>
      <c r="Q56" s="65"/>
      <c r="R56" s="64"/>
      <c r="S56" s="65"/>
      <c r="T56" s="64"/>
      <c r="U56" s="65"/>
      <c r="V56" s="64"/>
      <c r="W56" s="65"/>
      <c r="X56" s="64"/>
      <c r="Y56" s="65"/>
      <c r="Z56" s="61" t="str">
        <f t="shared" si="2"/>
        <v/>
      </c>
      <c r="AA56" s="67"/>
    </row>
    <row r="57" spans="2:27" x14ac:dyDescent="0.25">
      <c r="B57" s="265"/>
      <c r="C57" s="16"/>
      <c r="D57" s="56"/>
      <c r="E57" s="56"/>
      <c r="F57" s="119"/>
      <c r="G57" s="48"/>
      <c r="H57" s="48"/>
      <c r="I57" s="48"/>
      <c r="J57" s="48"/>
      <c r="K57" s="48"/>
      <c r="L57" s="48"/>
      <c r="M57" s="48"/>
      <c r="N57" s="64"/>
      <c r="O57" s="65"/>
      <c r="P57" s="64"/>
      <c r="Q57" s="65"/>
      <c r="R57" s="64"/>
      <c r="S57" s="65"/>
      <c r="T57" s="64"/>
      <c r="U57" s="65"/>
      <c r="V57" s="64"/>
      <c r="W57" s="65"/>
      <c r="X57" s="64"/>
      <c r="Y57" s="65"/>
      <c r="Z57" s="61" t="str">
        <f t="shared" si="2"/>
        <v/>
      </c>
      <c r="AA57" s="67"/>
    </row>
    <row r="58" spans="2:27" ht="22.9" customHeight="1" x14ac:dyDescent="0.25">
      <c r="B58" s="260" t="s">
        <v>309</v>
      </c>
      <c r="C58" s="261"/>
      <c r="D58" s="261"/>
      <c r="E58" s="261"/>
      <c r="F58" s="261"/>
      <c r="G58" s="261"/>
      <c r="H58" s="261"/>
      <c r="I58" s="261"/>
      <c r="J58" s="261"/>
      <c r="K58" s="261"/>
      <c r="L58" s="261"/>
      <c r="M58" s="262"/>
      <c r="N58" s="61">
        <f t="shared" ref="N58:AA58" si="3">SUM(N49:N57)</f>
        <v>0</v>
      </c>
      <c r="O58" s="66">
        <f t="shared" si="3"/>
        <v>0</v>
      </c>
      <c r="P58" s="61">
        <f t="shared" si="3"/>
        <v>0</v>
      </c>
      <c r="Q58" s="66">
        <f t="shared" si="3"/>
        <v>0</v>
      </c>
      <c r="R58" s="61">
        <f t="shared" si="3"/>
        <v>0</v>
      </c>
      <c r="S58" s="66">
        <f t="shared" si="3"/>
        <v>0</v>
      </c>
      <c r="T58" s="61">
        <f t="shared" si="3"/>
        <v>0</v>
      </c>
      <c r="U58" s="66">
        <f t="shared" si="3"/>
        <v>0</v>
      </c>
      <c r="V58" s="61">
        <f t="shared" si="3"/>
        <v>0</v>
      </c>
      <c r="W58" s="66">
        <f t="shared" si="3"/>
        <v>0</v>
      </c>
      <c r="X58" s="61">
        <f t="shared" si="3"/>
        <v>0</v>
      </c>
      <c r="Y58" s="66">
        <f t="shared" si="3"/>
        <v>0</v>
      </c>
      <c r="Z58" s="61">
        <f t="shared" si="3"/>
        <v>0</v>
      </c>
      <c r="AA58" s="66">
        <f t="shared" si="3"/>
        <v>0</v>
      </c>
    </row>
    <row r="59" spans="2:27" s="6" customFormat="1" ht="15" customHeight="1" x14ac:dyDescent="0.25">
      <c r="B59" s="49"/>
      <c r="C59" s="34"/>
      <c r="D59" s="34"/>
      <c r="E59" s="34"/>
      <c r="F59" s="34"/>
      <c r="G59" s="34"/>
      <c r="H59" s="34"/>
      <c r="I59" s="34"/>
      <c r="J59" s="34"/>
      <c r="K59" s="34"/>
      <c r="L59" s="34"/>
      <c r="M59" s="34"/>
      <c r="N59" s="50"/>
      <c r="O59" s="50"/>
      <c r="P59" s="50"/>
      <c r="Q59" s="50"/>
      <c r="R59" s="50"/>
      <c r="S59" s="50"/>
      <c r="T59" s="50"/>
      <c r="U59" s="50"/>
      <c r="V59" s="50"/>
      <c r="W59" s="50"/>
      <c r="X59" s="50"/>
      <c r="Y59" s="50"/>
      <c r="Z59" s="50"/>
      <c r="AA59" s="50"/>
    </row>
    <row r="60" spans="2:27" x14ac:dyDescent="0.25">
      <c r="B60" s="266" t="s">
        <v>400</v>
      </c>
      <c r="C60" s="16"/>
      <c r="D60" s="220"/>
      <c r="E60" s="221"/>
      <c r="F60" s="221"/>
      <c r="G60" s="221"/>
      <c r="H60" s="221"/>
      <c r="I60" s="221"/>
      <c r="J60" s="221"/>
      <c r="K60" s="221"/>
      <c r="L60" s="221"/>
      <c r="M60" s="222"/>
      <c r="N60" s="57"/>
      <c r="O60" s="65"/>
      <c r="P60" s="57"/>
      <c r="Q60" s="57"/>
      <c r="R60" s="57"/>
      <c r="S60" s="57"/>
      <c r="T60" s="57"/>
      <c r="U60" s="57"/>
      <c r="V60" s="57"/>
      <c r="W60" s="57"/>
      <c r="X60" s="57"/>
      <c r="Y60" s="57"/>
      <c r="Z60" s="70"/>
      <c r="AA60" s="67"/>
    </row>
    <row r="61" spans="2:27" x14ac:dyDescent="0.25">
      <c r="B61" s="267"/>
      <c r="C61" s="16"/>
      <c r="D61" s="223"/>
      <c r="E61" s="224"/>
      <c r="F61" s="224"/>
      <c r="G61" s="224"/>
      <c r="H61" s="224"/>
      <c r="I61" s="224"/>
      <c r="J61" s="224"/>
      <c r="K61" s="224"/>
      <c r="L61" s="224"/>
      <c r="M61" s="225"/>
      <c r="N61" s="57"/>
      <c r="O61" s="65"/>
      <c r="P61" s="57"/>
      <c r="Q61" s="57"/>
      <c r="R61" s="57"/>
      <c r="S61" s="57"/>
      <c r="T61" s="57"/>
      <c r="U61" s="57"/>
      <c r="V61" s="57"/>
      <c r="W61" s="57"/>
      <c r="X61" s="57"/>
      <c r="Y61" s="57"/>
      <c r="Z61" s="70"/>
      <c r="AA61" s="67"/>
    </row>
    <row r="62" spans="2:27" x14ac:dyDescent="0.25">
      <c r="B62" s="267"/>
      <c r="C62" s="16"/>
      <c r="D62" s="223"/>
      <c r="E62" s="224"/>
      <c r="F62" s="224"/>
      <c r="G62" s="224"/>
      <c r="H62" s="224"/>
      <c r="I62" s="224"/>
      <c r="J62" s="224"/>
      <c r="K62" s="224"/>
      <c r="L62" s="224"/>
      <c r="M62" s="225"/>
      <c r="N62" s="57"/>
      <c r="O62" s="65"/>
      <c r="P62" s="57"/>
      <c r="Q62" s="57"/>
      <c r="R62" s="57"/>
      <c r="S62" s="57"/>
      <c r="T62" s="57"/>
      <c r="U62" s="57"/>
      <c r="V62" s="57"/>
      <c r="W62" s="57"/>
      <c r="X62" s="57"/>
      <c r="Y62" s="57"/>
      <c r="Z62" s="70"/>
      <c r="AA62" s="67"/>
    </row>
    <row r="63" spans="2:27" x14ac:dyDescent="0.25">
      <c r="B63" s="267"/>
      <c r="C63" s="16"/>
      <c r="D63" s="223"/>
      <c r="E63" s="224"/>
      <c r="F63" s="224"/>
      <c r="G63" s="224"/>
      <c r="H63" s="224"/>
      <c r="I63" s="224"/>
      <c r="J63" s="224"/>
      <c r="K63" s="224"/>
      <c r="L63" s="224"/>
      <c r="M63" s="225"/>
      <c r="N63" s="57"/>
      <c r="O63" s="65"/>
      <c r="P63" s="57"/>
      <c r="Q63" s="57"/>
      <c r="R63" s="57"/>
      <c r="S63" s="57"/>
      <c r="T63" s="57"/>
      <c r="U63" s="57"/>
      <c r="V63" s="57"/>
      <c r="W63" s="57"/>
      <c r="X63" s="57"/>
      <c r="Y63" s="57"/>
      <c r="Z63" s="70"/>
      <c r="AA63" s="67"/>
    </row>
    <row r="64" spans="2:27" x14ac:dyDescent="0.25">
      <c r="B64" s="267"/>
      <c r="C64" s="16"/>
      <c r="D64" s="223"/>
      <c r="E64" s="224"/>
      <c r="F64" s="224"/>
      <c r="G64" s="224"/>
      <c r="H64" s="224"/>
      <c r="I64" s="224"/>
      <c r="J64" s="224"/>
      <c r="K64" s="224"/>
      <c r="L64" s="224"/>
      <c r="M64" s="225"/>
      <c r="N64" s="57"/>
      <c r="O64" s="65"/>
      <c r="P64" s="57"/>
      <c r="Q64" s="57"/>
      <c r="R64" s="57"/>
      <c r="S64" s="57"/>
      <c r="T64" s="57"/>
      <c r="U64" s="57"/>
      <c r="V64" s="57"/>
      <c r="W64" s="57"/>
      <c r="X64" s="57"/>
      <c r="Y64" s="57"/>
      <c r="Z64" s="70"/>
      <c r="AA64" s="67"/>
    </row>
    <row r="65" spans="2:27" x14ac:dyDescent="0.25">
      <c r="B65" s="267"/>
      <c r="C65" s="16"/>
      <c r="D65" s="223"/>
      <c r="E65" s="224"/>
      <c r="F65" s="224"/>
      <c r="G65" s="224"/>
      <c r="H65" s="224"/>
      <c r="I65" s="224"/>
      <c r="J65" s="224"/>
      <c r="K65" s="224"/>
      <c r="L65" s="224"/>
      <c r="M65" s="225"/>
      <c r="N65" s="57"/>
      <c r="O65" s="65"/>
      <c r="P65" s="57"/>
      <c r="Q65" s="57"/>
      <c r="R65" s="57"/>
      <c r="S65" s="57"/>
      <c r="T65" s="57"/>
      <c r="U65" s="57"/>
      <c r="V65" s="57"/>
      <c r="W65" s="57"/>
      <c r="X65" s="57"/>
      <c r="Y65" s="57"/>
      <c r="Z65" s="70"/>
      <c r="AA65" s="67"/>
    </row>
    <row r="66" spans="2:27" x14ac:dyDescent="0.25">
      <c r="B66" s="267"/>
      <c r="C66" s="16"/>
      <c r="D66" s="223"/>
      <c r="E66" s="224"/>
      <c r="F66" s="224"/>
      <c r="G66" s="224"/>
      <c r="H66" s="224"/>
      <c r="I66" s="224"/>
      <c r="J66" s="224"/>
      <c r="K66" s="224"/>
      <c r="L66" s="224"/>
      <c r="M66" s="225"/>
      <c r="N66" s="57"/>
      <c r="O66" s="65"/>
      <c r="P66" s="57"/>
      <c r="Q66" s="57"/>
      <c r="R66" s="57"/>
      <c r="S66" s="57"/>
      <c r="T66" s="57"/>
      <c r="U66" s="57"/>
      <c r="V66" s="57"/>
      <c r="W66" s="57"/>
      <c r="X66" s="57"/>
      <c r="Y66" s="57"/>
      <c r="Z66" s="70"/>
      <c r="AA66" s="67"/>
    </row>
    <row r="67" spans="2:27" x14ac:dyDescent="0.25">
      <c r="B67" s="267"/>
      <c r="C67" s="16"/>
      <c r="D67" s="223"/>
      <c r="E67" s="224"/>
      <c r="F67" s="224"/>
      <c r="G67" s="224"/>
      <c r="H67" s="224"/>
      <c r="I67" s="224"/>
      <c r="J67" s="224"/>
      <c r="K67" s="224"/>
      <c r="L67" s="224"/>
      <c r="M67" s="225"/>
      <c r="N67" s="57"/>
      <c r="O67" s="65"/>
      <c r="P67" s="57"/>
      <c r="Q67" s="57"/>
      <c r="R67" s="57"/>
      <c r="S67" s="57"/>
      <c r="T67" s="57"/>
      <c r="U67" s="57"/>
      <c r="V67" s="57"/>
      <c r="W67" s="57"/>
      <c r="X67" s="57"/>
      <c r="Y67" s="57"/>
      <c r="Z67" s="70"/>
      <c r="AA67" s="67"/>
    </row>
    <row r="68" spans="2:27" x14ac:dyDescent="0.25">
      <c r="B68" s="267"/>
      <c r="C68" s="16"/>
      <c r="D68" s="223"/>
      <c r="E68" s="224"/>
      <c r="F68" s="224"/>
      <c r="G68" s="224"/>
      <c r="H68" s="224"/>
      <c r="I68" s="224"/>
      <c r="J68" s="224"/>
      <c r="K68" s="224"/>
      <c r="L68" s="224"/>
      <c r="M68" s="225"/>
      <c r="N68" s="57"/>
      <c r="O68" s="65"/>
      <c r="P68" s="57"/>
      <c r="Q68" s="57"/>
      <c r="R68" s="57"/>
      <c r="S68" s="57"/>
      <c r="T68" s="57"/>
      <c r="U68" s="57"/>
      <c r="V68" s="57"/>
      <c r="W68" s="57"/>
      <c r="X68" s="57"/>
      <c r="Y68" s="57"/>
      <c r="Z68" s="70"/>
      <c r="AA68" s="67"/>
    </row>
    <row r="69" spans="2:27" x14ac:dyDescent="0.25">
      <c r="B69" s="267"/>
      <c r="C69" s="16"/>
      <c r="D69" s="223"/>
      <c r="E69" s="224"/>
      <c r="F69" s="224"/>
      <c r="G69" s="224"/>
      <c r="H69" s="224"/>
      <c r="I69" s="224"/>
      <c r="J69" s="224"/>
      <c r="K69" s="224"/>
      <c r="L69" s="224"/>
      <c r="M69" s="225"/>
      <c r="N69" s="57"/>
      <c r="O69" s="65"/>
      <c r="P69" s="57"/>
      <c r="Q69" s="57"/>
      <c r="R69" s="57"/>
      <c r="S69" s="57"/>
      <c r="T69" s="57"/>
      <c r="U69" s="57"/>
      <c r="V69" s="57"/>
      <c r="W69" s="57"/>
      <c r="X69" s="57"/>
      <c r="Y69" s="57"/>
      <c r="Z69" s="70"/>
      <c r="AA69" s="67"/>
    </row>
    <row r="70" spans="2:27" x14ac:dyDescent="0.25">
      <c r="B70" s="267"/>
      <c r="C70" s="16"/>
      <c r="D70" s="223"/>
      <c r="E70" s="224"/>
      <c r="F70" s="224"/>
      <c r="G70" s="224"/>
      <c r="H70" s="224"/>
      <c r="I70" s="224"/>
      <c r="J70" s="224"/>
      <c r="K70" s="224"/>
      <c r="L70" s="224"/>
      <c r="M70" s="225"/>
      <c r="N70" s="57"/>
      <c r="O70" s="65"/>
      <c r="P70" s="57"/>
      <c r="Q70" s="57"/>
      <c r="R70" s="57"/>
      <c r="S70" s="57"/>
      <c r="T70" s="57"/>
      <c r="U70" s="57"/>
      <c r="V70" s="57"/>
      <c r="W70" s="57"/>
      <c r="X70" s="57"/>
      <c r="Y70" s="57"/>
      <c r="Z70" s="70"/>
      <c r="AA70" s="67"/>
    </row>
    <row r="71" spans="2:27" x14ac:dyDescent="0.25">
      <c r="B71" s="267"/>
      <c r="C71" s="16"/>
      <c r="D71" s="223"/>
      <c r="E71" s="224"/>
      <c r="F71" s="224"/>
      <c r="G71" s="224"/>
      <c r="H71" s="224"/>
      <c r="I71" s="224"/>
      <c r="J71" s="224"/>
      <c r="K71" s="224"/>
      <c r="L71" s="224"/>
      <c r="M71" s="225"/>
      <c r="N71" s="57"/>
      <c r="O71" s="65"/>
      <c r="P71" s="57"/>
      <c r="Q71" s="57"/>
      <c r="R71" s="57"/>
      <c r="S71" s="57"/>
      <c r="T71" s="57"/>
      <c r="U71" s="57"/>
      <c r="V71" s="57"/>
      <c r="W71" s="57"/>
      <c r="X71" s="57"/>
      <c r="Y71" s="57"/>
      <c r="Z71" s="70"/>
      <c r="AA71" s="67"/>
    </row>
    <row r="72" spans="2:27" x14ac:dyDescent="0.25">
      <c r="B72" s="267"/>
      <c r="C72" s="16"/>
      <c r="D72" s="223"/>
      <c r="E72" s="224"/>
      <c r="F72" s="224"/>
      <c r="G72" s="224"/>
      <c r="H72" s="224"/>
      <c r="I72" s="224"/>
      <c r="J72" s="224"/>
      <c r="K72" s="224"/>
      <c r="L72" s="224"/>
      <c r="M72" s="225"/>
      <c r="N72" s="57"/>
      <c r="O72" s="65"/>
      <c r="P72" s="57"/>
      <c r="Q72" s="57"/>
      <c r="R72" s="57"/>
      <c r="S72" s="57"/>
      <c r="T72" s="57"/>
      <c r="U72" s="57"/>
      <c r="V72" s="57"/>
      <c r="W72" s="57"/>
      <c r="X72" s="57"/>
      <c r="Y72" s="57"/>
      <c r="Z72" s="70"/>
      <c r="AA72" s="67"/>
    </row>
    <row r="73" spans="2:27" x14ac:dyDescent="0.25">
      <c r="B73" s="267"/>
      <c r="C73" s="16"/>
      <c r="D73" s="223"/>
      <c r="E73" s="224"/>
      <c r="F73" s="224"/>
      <c r="G73" s="224"/>
      <c r="H73" s="224"/>
      <c r="I73" s="224"/>
      <c r="J73" s="224"/>
      <c r="K73" s="224"/>
      <c r="L73" s="224"/>
      <c r="M73" s="225"/>
      <c r="N73" s="57"/>
      <c r="O73" s="65"/>
      <c r="P73" s="57"/>
      <c r="Q73" s="57"/>
      <c r="R73" s="57"/>
      <c r="S73" s="57"/>
      <c r="T73" s="57"/>
      <c r="U73" s="57"/>
      <c r="V73" s="57"/>
      <c r="W73" s="57"/>
      <c r="X73" s="57"/>
      <c r="Y73" s="57"/>
      <c r="Z73" s="70"/>
      <c r="AA73" s="67"/>
    </row>
    <row r="74" spans="2:27" x14ac:dyDescent="0.25">
      <c r="B74" s="267"/>
      <c r="C74" s="16"/>
      <c r="D74" s="223"/>
      <c r="E74" s="224"/>
      <c r="F74" s="224"/>
      <c r="G74" s="224"/>
      <c r="H74" s="224"/>
      <c r="I74" s="224"/>
      <c r="J74" s="224"/>
      <c r="K74" s="224"/>
      <c r="L74" s="224"/>
      <c r="M74" s="225"/>
      <c r="N74" s="57"/>
      <c r="O74" s="65"/>
      <c r="P74" s="57"/>
      <c r="Q74" s="57"/>
      <c r="R74" s="57"/>
      <c r="S74" s="57"/>
      <c r="T74" s="57"/>
      <c r="U74" s="57"/>
      <c r="V74" s="57"/>
      <c r="W74" s="57"/>
      <c r="X74" s="57"/>
      <c r="Y74" s="57"/>
      <c r="Z74" s="70"/>
      <c r="AA74" s="67"/>
    </row>
    <row r="75" spans="2:27" x14ac:dyDescent="0.25">
      <c r="B75" s="268"/>
      <c r="C75" s="16"/>
      <c r="D75" s="226"/>
      <c r="E75" s="227"/>
      <c r="F75" s="227"/>
      <c r="G75" s="227"/>
      <c r="H75" s="227"/>
      <c r="I75" s="227"/>
      <c r="J75" s="227"/>
      <c r="K75" s="227"/>
      <c r="L75" s="227"/>
      <c r="M75" s="228"/>
      <c r="N75" s="57"/>
      <c r="O75" s="65"/>
      <c r="P75" s="57"/>
      <c r="Q75" s="57"/>
      <c r="R75" s="57"/>
      <c r="S75" s="57"/>
      <c r="T75" s="57"/>
      <c r="U75" s="57"/>
      <c r="V75" s="57"/>
      <c r="W75" s="57"/>
      <c r="X75" s="57"/>
      <c r="Y75" s="57"/>
      <c r="Z75" s="70"/>
      <c r="AA75" s="67"/>
    </row>
    <row r="76" spans="2:27" ht="22.9" customHeight="1" x14ac:dyDescent="0.25">
      <c r="B76" s="269" t="s">
        <v>401</v>
      </c>
      <c r="C76" s="270"/>
      <c r="D76" s="270"/>
      <c r="E76" s="270"/>
      <c r="F76" s="270"/>
      <c r="G76" s="270"/>
      <c r="H76" s="270"/>
      <c r="I76" s="270"/>
      <c r="J76" s="270"/>
      <c r="K76" s="270"/>
      <c r="L76" s="270"/>
      <c r="M76" s="271"/>
      <c r="N76" s="61">
        <f>SUM(N60:N75)</f>
        <v>0</v>
      </c>
      <c r="O76" s="66">
        <f>SUM(O60:O75)</f>
        <v>0</v>
      </c>
      <c r="P76" s="57"/>
      <c r="Q76" s="57"/>
      <c r="R76" s="57"/>
      <c r="S76" s="57"/>
      <c r="T76" s="57"/>
      <c r="U76" s="57"/>
      <c r="V76" s="57"/>
      <c r="W76" s="57"/>
      <c r="X76" s="57"/>
      <c r="Y76" s="57"/>
      <c r="Z76" s="21">
        <f>SUM(Z60:Z75)</f>
        <v>0</v>
      </c>
      <c r="AA76" s="66">
        <f>SUM(AA60:AA75)</f>
        <v>0</v>
      </c>
    </row>
    <row r="77" spans="2:27" ht="22.9" customHeight="1" x14ac:dyDescent="0.25">
      <c r="B77" s="124"/>
      <c r="C77" s="124"/>
      <c r="D77" s="124"/>
      <c r="E77" s="124"/>
      <c r="F77" s="124"/>
      <c r="G77" s="124"/>
      <c r="H77" s="124"/>
      <c r="I77" s="124"/>
      <c r="J77" s="124"/>
      <c r="K77" s="124"/>
      <c r="L77" s="124"/>
      <c r="M77" s="124"/>
      <c r="N77" s="50"/>
      <c r="O77" s="50"/>
      <c r="P77" s="50"/>
      <c r="Q77" s="50"/>
      <c r="R77" s="50"/>
      <c r="S77" s="50"/>
      <c r="T77" s="50"/>
      <c r="U77" s="50"/>
      <c r="V77" s="50"/>
      <c r="W77" s="50"/>
      <c r="X77" s="50"/>
      <c r="Y77" s="50"/>
      <c r="Z77" s="50"/>
      <c r="AA77" s="50"/>
    </row>
    <row r="78" spans="2:27" ht="22.9" customHeight="1" x14ac:dyDescent="0.25">
      <c r="B78" s="269" t="s">
        <v>336</v>
      </c>
      <c r="C78" s="270"/>
      <c r="D78" s="270"/>
      <c r="E78" s="270"/>
      <c r="F78" s="270"/>
      <c r="G78" s="270"/>
      <c r="H78" s="270"/>
      <c r="I78" s="270"/>
      <c r="J78" s="270"/>
      <c r="K78" s="270"/>
      <c r="L78" s="270"/>
      <c r="M78" s="271"/>
      <c r="N78" s="22"/>
      <c r="O78" s="65"/>
      <c r="P78" s="22"/>
      <c r="Q78" s="65"/>
      <c r="R78" s="22"/>
      <c r="S78" s="65"/>
      <c r="T78" s="22"/>
      <c r="U78" s="65"/>
      <c r="V78" s="22"/>
      <c r="W78" s="65"/>
      <c r="X78" s="22"/>
      <c r="Y78" s="65"/>
      <c r="Z78" s="21">
        <f>SUM(N78,P78,R78,T78,V78,X78)</f>
        <v>0</v>
      </c>
      <c r="AA78" s="22"/>
    </row>
    <row r="79" spans="2:27" s="24" customFormat="1" x14ac:dyDescent="0.25">
      <c r="B79" s="25"/>
      <c r="C79" s="26"/>
      <c r="D79" s="26"/>
      <c r="E79" s="26"/>
      <c r="F79" s="26"/>
      <c r="G79" s="27"/>
      <c r="H79" s="27"/>
      <c r="I79" s="27"/>
      <c r="J79" s="27"/>
      <c r="K79" s="27"/>
      <c r="L79" s="27"/>
      <c r="M79" s="27"/>
      <c r="N79" s="28"/>
      <c r="O79" s="28"/>
      <c r="P79" s="28"/>
      <c r="Q79" s="28"/>
      <c r="R79" s="28"/>
      <c r="S79" s="28"/>
      <c r="T79" s="28"/>
      <c r="U79" s="28"/>
      <c r="V79" s="28"/>
      <c r="W79" s="28"/>
      <c r="X79" s="28"/>
      <c r="Y79" s="28"/>
      <c r="Z79" s="28"/>
      <c r="AA79" s="28"/>
    </row>
    <row r="80" spans="2:27" ht="24" customHeight="1" x14ac:dyDescent="0.25">
      <c r="B80" s="253" t="s">
        <v>310</v>
      </c>
      <c r="C80" s="254"/>
      <c r="D80" s="254"/>
      <c r="E80" s="254"/>
      <c r="F80" s="254"/>
      <c r="G80" s="254"/>
      <c r="H80" s="254"/>
      <c r="I80" s="254"/>
      <c r="J80" s="254"/>
      <c r="K80" s="254"/>
      <c r="L80" s="254"/>
      <c r="M80" s="255"/>
      <c r="N80" s="61">
        <f>N78+N58+N47</f>
        <v>0</v>
      </c>
      <c r="O80" s="66">
        <f>O78+O76+O47+O58</f>
        <v>0</v>
      </c>
      <c r="P80" s="61">
        <f>P78+P58+P47</f>
        <v>0</v>
      </c>
      <c r="Q80" s="66">
        <f>Q78+Q47+Q58</f>
        <v>0</v>
      </c>
      <c r="R80" s="61">
        <f>R78+R58+R47</f>
        <v>0</v>
      </c>
      <c r="S80" s="66">
        <f>S78+S47+S58</f>
        <v>0</v>
      </c>
      <c r="T80" s="61">
        <f>T78+T58+T47</f>
        <v>0</v>
      </c>
      <c r="U80" s="66">
        <f>U78+U47+U58</f>
        <v>0</v>
      </c>
      <c r="V80" s="61">
        <f>V78+V58+V47</f>
        <v>0</v>
      </c>
      <c r="W80" s="66">
        <f>W78+W47+W58</f>
        <v>0</v>
      </c>
      <c r="X80" s="61">
        <f>X78+X58+X47</f>
        <v>0</v>
      </c>
      <c r="Y80" s="66">
        <f>Y78+Y47+Y58</f>
        <v>0</v>
      </c>
      <c r="Z80" s="61">
        <f>Z78+Z58+Z47</f>
        <v>0</v>
      </c>
      <c r="AA80" s="66">
        <f>AA78+AA76+AA47+AA58</f>
        <v>0</v>
      </c>
    </row>
    <row r="82" spans="2:25" ht="23.45" customHeight="1" x14ac:dyDescent="0.25">
      <c r="B82" s="253" t="s">
        <v>354</v>
      </c>
      <c r="C82" s="254"/>
      <c r="D82" s="254"/>
      <c r="E82" s="254"/>
      <c r="F82" s="254"/>
      <c r="G82" s="254"/>
      <c r="H82" s="254"/>
      <c r="I82" s="254"/>
      <c r="J82" s="254"/>
      <c r="K82" s="254"/>
      <c r="L82" s="254"/>
      <c r="M82" s="255"/>
      <c r="O82" s="71" t="str">
        <f>IF('C. CDM Plan Summary'!$J5=0,"",IF((O80-O78)/'C. CDM Plan Summary'!$J5&gt;0.083,"True","False"))</f>
        <v/>
      </c>
      <c r="Q82" s="71" t="str">
        <f>IF('C. CDM Plan Summary'!$J5=0,"",IF((Q80-Q78)/'C. CDM Plan Summary'!$J5&gt;0.083,"True","False"))</f>
        <v/>
      </c>
      <c r="S82" s="71" t="str">
        <f>IF('C. CDM Plan Summary'!$J5=0,"",IF((S80-S78)/'C. CDM Plan Summary'!$J5&gt;0.083,"True","False"))</f>
        <v/>
      </c>
      <c r="U82" s="71" t="str">
        <f>IF('C. CDM Plan Summary'!$J5=0,"",IF((U80-U78)/'C. CDM Plan Summary'!$J5&gt;0.083,"True","False"))</f>
        <v/>
      </c>
      <c r="W82" s="71" t="str">
        <f>IF('C. CDM Plan Summary'!$J5=0,"",IF((W80-W78)/'C. CDM Plan Summary'!$J5&gt;0.083,"True","False"))</f>
        <v/>
      </c>
      <c r="Y82" s="71" t="str">
        <f>IF('C. CDM Plan Summary'!$J5=0,"",IF((Y80-Y78)/'C. CDM Plan Summary'!$J5&gt;0.083,"True","False"))</f>
        <v/>
      </c>
    </row>
    <row r="101" spans="2:7" x14ac:dyDescent="0.25">
      <c r="B101" s="1" t="s">
        <v>20</v>
      </c>
      <c r="C101"/>
      <c r="D101" s="1" t="s">
        <v>22</v>
      </c>
      <c r="E101"/>
      <c r="F101"/>
      <c r="G101"/>
    </row>
    <row r="102" spans="2:7" x14ac:dyDescent="0.25">
      <c r="B102" t="s">
        <v>296</v>
      </c>
      <c r="C102"/>
      <c r="D102" t="s">
        <v>23</v>
      </c>
      <c r="E102"/>
      <c r="F102"/>
      <c r="G102"/>
    </row>
    <row r="103" spans="2:7" x14ac:dyDescent="0.25">
      <c r="B103" t="s">
        <v>297</v>
      </c>
      <c r="C103"/>
      <c r="D103" t="s">
        <v>24</v>
      </c>
      <c r="E103"/>
      <c r="F103"/>
      <c r="G103"/>
    </row>
    <row r="104" spans="2:7" x14ac:dyDescent="0.25">
      <c r="B104"/>
      <c r="C104"/>
      <c r="D104" t="s">
        <v>298</v>
      </c>
      <c r="E104"/>
      <c r="F104"/>
      <c r="G104"/>
    </row>
    <row r="105" spans="2:7" x14ac:dyDescent="0.25">
      <c r="B105" s="1" t="s">
        <v>426</v>
      </c>
      <c r="C105"/>
      <c r="D105"/>
      <c r="E105"/>
      <c r="F105"/>
      <c r="G105"/>
    </row>
    <row r="106" spans="2:7" x14ac:dyDescent="0.25">
      <c r="B106" s="125" t="s">
        <v>427</v>
      </c>
      <c r="D106" s="126"/>
    </row>
    <row r="107" spans="2:7" x14ac:dyDescent="0.25">
      <c r="B107" s="125" t="s">
        <v>269</v>
      </c>
      <c r="D107" s="126"/>
    </row>
    <row r="108" spans="2:7" x14ac:dyDescent="0.25">
      <c r="B108" s="125" t="s">
        <v>263</v>
      </c>
      <c r="D108" s="126"/>
    </row>
    <row r="109" spans="2:7" x14ac:dyDescent="0.25">
      <c r="B109" s="125" t="s">
        <v>262</v>
      </c>
      <c r="D109" s="126"/>
    </row>
    <row r="110" spans="2:7" x14ac:dyDescent="0.25">
      <c r="B110" s="125" t="s">
        <v>424</v>
      </c>
      <c r="D110" s="126"/>
    </row>
    <row r="111" spans="2:7" x14ac:dyDescent="0.25">
      <c r="B111" s="125" t="s">
        <v>438</v>
      </c>
      <c r="D111" s="126"/>
    </row>
    <row r="112" spans="2:7" x14ac:dyDescent="0.25">
      <c r="B112" s="125" t="s">
        <v>271</v>
      </c>
      <c r="D112" s="126"/>
    </row>
    <row r="113" spans="2:4" x14ac:dyDescent="0.25">
      <c r="B113" s="125" t="s">
        <v>420</v>
      </c>
      <c r="D113" s="126"/>
    </row>
    <row r="114" spans="2:4" x14ac:dyDescent="0.25">
      <c r="B114" s="125" t="s">
        <v>423</v>
      </c>
      <c r="D114" s="126"/>
    </row>
    <row r="115" spans="2:4" x14ac:dyDescent="0.25">
      <c r="B115" s="125" t="s">
        <v>416</v>
      </c>
      <c r="D115" s="126"/>
    </row>
    <row r="116" spans="2:4" x14ac:dyDescent="0.25">
      <c r="B116" s="125" t="s">
        <v>437</v>
      </c>
      <c r="D116" s="126"/>
    </row>
    <row r="117" spans="2:4" x14ac:dyDescent="0.25">
      <c r="B117" s="125" t="s">
        <v>112</v>
      </c>
      <c r="D117" s="126"/>
    </row>
    <row r="118" spans="2:4" x14ac:dyDescent="0.25">
      <c r="B118" s="125" t="s">
        <v>439</v>
      </c>
      <c r="D118" s="126"/>
    </row>
    <row r="119" spans="2:4" x14ac:dyDescent="0.25">
      <c r="B119" s="125" t="s">
        <v>428</v>
      </c>
      <c r="D119" s="126"/>
    </row>
    <row r="120" spans="2:4" x14ac:dyDescent="0.25">
      <c r="B120" s="125" t="s">
        <v>422</v>
      </c>
      <c r="D120" s="126"/>
    </row>
    <row r="121" spans="2:4" x14ac:dyDescent="0.25">
      <c r="B121" s="125" t="s">
        <v>425</v>
      </c>
      <c r="D121" s="126"/>
    </row>
    <row r="122" spans="2:4" x14ac:dyDescent="0.25">
      <c r="B122" s="125" t="s">
        <v>421</v>
      </c>
      <c r="D122" s="126"/>
    </row>
    <row r="123" spans="2:4" x14ac:dyDescent="0.25">
      <c r="D123" s="6"/>
    </row>
    <row r="124" spans="2:4" x14ac:dyDescent="0.25">
      <c r="D124" s="6"/>
    </row>
    <row r="125" spans="2:4" x14ac:dyDescent="0.25">
      <c r="D125" s="6"/>
    </row>
    <row r="126" spans="2:4" x14ac:dyDescent="0.25">
      <c r="B126" s="82" t="s">
        <v>417</v>
      </c>
      <c r="D126" s="6"/>
    </row>
    <row r="127" spans="2:4" x14ac:dyDescent="0.25">
      <c r="B127" s="9" t="s">
        <v>415</v>
      </c>
      <c r="D127" s="127"/>
    </row>
    <row r="128" spans="2:4" x14ac:dyDescent="0.25">
      <c r="B128" s="9" t="s">
        <v>418</v>
      </c>
      <c r="D128" s="126"/>
    </row>
    <row r="129" spans="2:4" x14ac:dyDescent="0.25">
      <c r="B129" s="9" t="s">
        <v>450</v>
      </c>
      <c r="D129" s="126"/>
    </row>
    <row r="130" spans="2:4" x14ac:dyDescent="0.25">
      <c r="B130" s="9" t="s">
        <v>266</v>
      </c>
      <c r="D130" s="126"/>
    </row>
    <row r="131" spans="2:4" x14ac:dyDescent="0.25">
      <c r="B131" s="9" t="s">
        <v>295</v>
      </c>
      <c r="D131" s="126"/>
    </row>
    <row r="132" spans="2:4" x14ac:dyDescent="0.25">
      <c r="B132" s="9" t="s">
        <v>428</v>
      </c>
      <c r="D132" s="126"/>
    </row>
    <row r="133" spans="2:4" x14ac:dyDescent="0.25">
      <c r="B133" s="9" t="s">
        <v>419</v>
      </c>
      <c r="D133" s="126"/>
    </row>
    <row r="134" spans="2:4" x14ac:dyDescent="0.25">
      <c r="B134" s="9" t="s">
        <v>448</v>
      </c>
      <c r="D134" s="7"/>
    </row>
    <row r="135" spans="2:4" x14ac:dyDescent="0.25">
      <c r="B135" s="9" t="s">
        <v>449</v>
      </c>
      <c r="D135" s="126"/>
    </row>
    <row r="136" spans="2:4" x14ac:dyDescent="0.25">
      <c r="B136" s="9" t="s">
        <v>429</v>
      </c>
      <c r="D136" s="126"/>
    </row>
    <row r="137" spans="2:4" x14ac:dyDescent="0.25">
      <c r="B137" s="9" t="s">
        <v>264</v>
      </c>
      <c r="D137" s="126"/>
    </row>
    <row r="138" spans="2:4" x14ac:dyDescent="0.25">
      <c r="B138" s="3" t="s">
        <v>522</v>
      </c>
      <c r="D138" s="126"/>
    </row>
  </sheetData>
  <sheetProtection formatCells="0" insertColumns="0" insertRows="0" insertHyperlinks="0" deleteColumns="0" deleteRows="0" sort="0" autoFilter="0"/>
  <dataConsolidate/>
  <mergeCells count="40">
    <mergeCell ref="B2:E2"/>
    <mergeCell ref="B3:L3"/>
    <mergeCell ref="C4:L4"/>
    <mergeCell ref="M4:V4"/>
    <mergeCell ref="C5:L5"/>
    <mergeCell ref="M5:V5"/>
    <mergeCell ref="C6:L6"/>
    <mergeCell ref="M6:V6"/>
    <mergeCell ref="C7:L7"/>
    <mergeCell ref="B11:AA11"/>
    <mergeCell ref="B12:B15"/>
    <mergeCell ref="C12:C15"/>
    <mergeCell ref="D12:D15"/>
    <mergeCell ref="E12:E15"/>
    <mergeCell ref="F12:F15"/>
    <mergeCell ref="G12:M13"/>
    <mergeCell ref="N12:AA12"/>
    <mergeCell ref="N13:O14"/>
    <mergeCell ref="P13:Q14"/>
    <mergeCell ref="R13:S14"/>
    <mergeCell ref="T13:U14"/>
    <mergeCell ref="V13:W14"/>
    <mergeCell ref="X13:Y14"/>
    <mergeCell ref="Z13:AA14"/>
    <mergeCell ref="B76:M76"/>
    <mergeCell ref="B78:M78"/>
    <mergeCell ref="B80:M80"/>
    <mergeCell ref="B82:M82"/>
    <mergeCell ref="M14:M15"/>
    <mergeCell ref="B16:B46"/>
    <mergeCell ref="B49:B57"/>
    <mergeCell ref="B58:M58"/>
    <mergeCell ref="B60:B75"/>
    <mergeCell ref="D60:M75"/>
    <mergeCell ref="G14:G15"/>
    <mergeCell ref="H14:H15"/>
    <mergeCell ref="I14:I15"/>
    <mergeCell ref="J14:J15"/>
    <mergeCell ref="K14:K15"/>
    <mergeCell ref="L14:L15"/>
  </mergeCells>
  <conditionalFormatting sqref="O82">
    <cfRule type="containsText" dxfId="59" priority="11" operator="containsText" text="TRUE">
      <formula>NOT(ISERROR(SEARCH("TRUE",O82)))</formula>
    </cfRule>
    <cfRule type="containsText" dxfId="58" priority="12" operator="containsText" text="FALSE">
      <formula>NOT(ISERROR(SEARCH("FALSE",O82)))</formula>
    </cfRule>
  </conditionalFormatting>
  <conditionalFormatting sqref="Q82">
    <cfRule type="containsText" dxfId="57" priority="9" operator="containsText" text="TRUE">
      <formula>NOT(ISERROR(SEARCH("TRUE",Q82)))</formula>
    </cfRule>
    <cfRule type="containsText" dxfId="56" priority="10" operator="containsText" text="FALSE">
      <formula>NOT(ISERROR(SEARCH("FALSE",Q82)))</formula>
    </cfRule>
  </conditionalFormatting>
  <conditionalFormatting sqref="S82">
    <cfRule type="containsText" dxfId="55" priority="7" operator="containsText" text="TRUE">
      <formula>NOT(ISERROR(SEARCH("TRUE",S82)))</formula>
    </cfRule>
    <cfRule type="containsText" dxfId="54" priority="8" operator="containsText" text="FALSE">
      <formula>NOT(ISERROR(SEARCH("FALSE",S82)))</formula>
    </cfRule>
  </conditionalFormatting>
  <conditionalFormatting sqref="U82">
    <cfRule type="containsText" dxfId="53" priority="5" operator="containsText" text="TRUE">
      <formula>NOT(ISERROR(SEARCH("TRUE",U82)))</formula>
    </cfRule>
    <cfRule type="containsText" dxfId="52" priority="6" operator="containsText" text="FALSE">
      <formula>NOT(ISERROR(SEARCH("FALSE",U82)))</formula>
    </cfRule>
  </conditionalFormatting>
  <conditionalFormatting sqref="W82">
    <cfRule type="containsText" dxfId="51" priority="3" operator="containsText" text="TRUE">
      <formula>NOT(ISERROR(SEARCH("TRUE",W82)))</formula>
    </cfRule>
    <cfRule type="containsText" dxfId="50" priority="4" operator="containsText" text="FALSE">
      <formula>NOT(ISERROR(SEARCH("FALSE",W82)))</formula>
    </cfRule>
  </conditionalFormatting>
  <conditionalFormatting sqref="Y82">
    <cfRule type="containsText" dxfId="49" priority="1" operator="containsText" text="TRUE">
      <formula>NOT(ISERROR(SEARCH("TRUE",Y82)))</formula>
    </cfRule>
    <cfRule type="containsText" dxfId="48" priority="2" operator="containsText" text="FALSE">
      <formula>NOT(ISERROR(SEARCH("FALSE",Y82)))</formula>
    </cfRule>
  </conditionalFormatting>
  <dataValidations count="26">
    <dataValidation allowBlank="1" showInputMessage="1" showErrorMessage="1" promptTitle="Criteria" prompt="Input total CDM Plan Target Gap" sqref="AA78"/>
    <dataValidation type="list" allowBlank="1" showInputMessage="1" showErrorMessage="1" promptTitle="Criteria" prompt="Select Program Name for each 2011-2014/15 Tier 1 Program for which projects will be completed in 2015." sqref="C60:C75">
      <formula1>$B$106:$B$123</formula1>
    </dataValidation>
    <dataValidation type="list" allowBlank="1" showInputMessage="1" showErrorMessage="1" sqref="C16:C46 C49">
      <formula1>$B$127:$B$139</formula1>
    </dataValidation>
    <dataValidation allowBlank="1" showInputMessage="1" showErrorMessage="1" promptTitle="Criteria" prompt="As per the CDM Plan Submission and Review Criteria Rules, a minimum incremental annual savings of 8.3% of total 2020 savings target is to be achieved in any year." sqref="B82:M82"/>
    <dataValidation allowBlank="1" showInputMessage="1" showErrorMessage="1" promptTitle="Criteria" prompt="For projects to be completed in 2015, yet funded from the 2011-2014 (and 2015 of 2011-2014 Master CDM Agreement) CDM Framework" sqref="B60:B75"/>
    <dataValidation type="list" allowBlank="1" showInputMessage="1" showErrorMessage="1" sqref="E59">
      <formula1>#REF!</formula1>
    </dataValidation>
    <dataValidation type="list" allowBlank="1" showInputMessage="1" showErrorMessage="1" sqref="C59 C50:C57">
      <formula1>$B$106:$B$124</formula1>
    </dataValidation>
    <dataValidation allowBlank="1" showInputMessage="1" showErrorMessage="1" promptTitle="Critera" prompt="Input programs by funding mechanism (Full Cost Recovery and Pay for Performance)" sqref="B12:B15"/>
    <dataValidation allowBlank="1" showInputMessage="1" showErrorMessage="1" promptTitle="Criteria" prompt="Select Program Name for each Approved Province Wide Program." sqref="C12:C15"/>
    <dataValidation allowBlank="1" showInputMessage="1" showErrorMessage="1" promptTitle="Criteria" prompt="Portion of CDM Plan Target that the LDC reasonably expects, based on qualified independant advice as accepted by the OPA, could only be achieved with funding in addition to CDM Plan Budget. Refer to the CDM Plan Submission and Review Criteria Rules." sqref="B78:M78"/>
    <dataValidation allowBlank="1" showInputMessage="1" showErrorMessage="1" promptTitle="Criteria" prompt="Input estimated energy savings (MWh) for projects initiated in_x000a_the 2011-2014/2015 extension CDM framework which may be in-service between January 1, 2015 and January 31, 2015" sqref="O60:O75"/>
    <dataValidation type="list" allowBlank="1" showInputMessage="1" showErrorMessage="1" sqref="G16:M46 G49:M57">
      <formula1>$B$102:$B$102</formula1>
    </dataValidation>
    <dataValidation allowBlank="1" showInputMessage="1" showErrorMessage="1" promptTitle="Criteria:" prompt="Per the ECA and CDM Plan Submission and Criteria Rules, a minimum incremental annual savings of 8.3% of the total savings to be achieved by end December 31, 2020 is to be achieved in every year of the CDM Plan." sqref="Q82 S82 U82 W82 O82 Y82"/>
    <dataValidation type="list" allowBlank="1" showInputMessage="1" showErrorMessage="1" sqref="G59:M59 D59">
      <formula1>$B$102:$B$103</formula1>
    </dataValidation>
    <dataValidation allowBlank="1" showInputMessage="1" showErrorMessage="1" promptTitle="Criteria" prompt="Indicate segment(s) targetted by Program" sqref="G12:M13"/>
    <dataValidation allowBlank="1" showInputMessage="1" showErrorMessage="1" promptTitle="Note" prompt="Represents total savings from 2011-2014/15 CDM Framework which have in service dates after Jan 1, 2015" sqref="O76"/>
    <dataValidation allowBlank="1" showInputMessage="1" showErrorMessage="1" promptTitle="Criteria" prompt="Input total annual budget for Program.  Refer to Table 3 in CDM Cost Effectiveness Tool &quot;CDM Plan Summary&quot; tab." sqref="X15 V15 R15 N15 P15 T15"/>
    <dataValidation allowBlank="1" showInputMessage="1" showErrorMessage="1" promptTitle="Criteria" prompt="Input annual energy savings (MWh) for Program.  Refer to Table 3 in CDM Cost Effectiveness Tool &quot;CDM Plan Summary&quot; tab." sqref="Y15 W15 S15 O15 Q15 U15"/>
    <dataValidation allowBlank="1" showInputMessage="1" showErrorMessage="1" promptTitle="Criteria" prompt="Input annual Target Gap" sqref="X78 V78 R78 N78 P78 T78"/>
    <dataValidation allowBlank="1" showInputMessage="1" showErrorMessage="1" promptTitle="Criteria" prompt="Input additional annual funding requirements to acheive Target Gap" sqref="Y78 W78 S78 O78 Q78 U78"/>
    <dataValidation allowBlank="1" showInputMessage="1" showErrorMessage="1" promptTitle="Note" prompt="All funding should be part of the 2011-2014/2015 CDM Framework and not apply to the new 2015-2020 CDM Framwork" sqref="Z60:Z75 N60:N76"/>
    <dataValidation allowBlank="1" showInputMessage="1" showErrorMessage="1" promptTitle="Criteria" prompt="Input total persisting energy savings in 2020 for Program.  Refer to Table 3 in CDM Cost Effectiveness Tool &quot;CDM Plan Summary&quot; tab." sqref="AA15"/>
    <dataValidation allowBlank="1" showInputMessage="1" showErrorMessage="1" promptTitle="Criteria" prompt="Automatic summation of total 2015-2020 budget by Program." sqref="Z15"/>
    <dataValidation allowBlank="1" showInputMessage="1" showErrorMessage="1" promptTitle="Criteria" prompt="Input Local, Regional or Pilot Program for which a business case has been approved by the IESO." sqref="D12:D15"/>
    <dataValidation allowBlank="1" showInputMessage="1" showErrorMessage="1" promptTitle="Criteria" prompt="Input estimated start date of Program (e.g., 01-Jan-2016)" sqref="F12:F15"/>
    <dataValidation allowBlank="1" showInputMessage="1" showErrorMessage="1" promptTitle="Criteria" prompt="Input proposed Program or Pilot name for which a business case has not been approved by the IESO and being considered by the LDC._x000a_" sqref="E12:E15"/>
  </dataValidations>
  <printOptions horizontalCentered="1" verticalCentered="1"/>
  <pageMargins left="0.70866141732283505" right="0.70866141732283505" top="0.51" bottom="0.54" header="0.25" footer="0.18"/>
  <pageSetup paperSize="5" scale="33" orientation="landscape" r:id="rId1"/>
  <headerFooter>
    <oddHeader>&amp;L&amp;"Times New Roman,Regular"&amp;12Conservation First Framework LDC Tool Kit&amp;R&amp;"Times New Roman,Regular"&amp;12Final v2 - January 30, 2015</oddHeader>
    <oddFooter>&amp;L&amp;G&amp;C&amp;"Times New Roman,Regular"&amp;12CDM Plan Template&amp;R&amp;"Times New Roman,Regular"&amp;12&amp;A
Page &amp;P of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19</vt:i4>
      </vt:variant>
    </vt:vector>
  </HeadingPairs>
  <TitlesOfParts>
    <vt:vector size="38" baseType="lpstr">
      <vt:lpstr>A. General Information</vt:lpstr>
      <vt:lpstr>B. LDC Authorization</vt:lpstr>
      <vt:lpstr>C. CDM Plan Summary</vt:lpstr>
      <vt:lpstr>D. CDM Plan Milestone LDC 1</vt:lpstr>
      <vt:lpstr>D. CDM Plan Milestone LDC 2</vt:lpstr>
      <vt:lpstr>D. CDM Plan Milestone LDC 3</vt:lpstr>
      <vt:lpstr>D. CDM Plan Milestone LDC 4</vt:lpstr>
      <vt:lpstr>D. CDM Plan Milestone LDC 5</vt:lpstr>
      <vt:lpstr>D. CDM Plan Milestone LDC 6</vt:lpstr>
      <vt:lpstr>D.CDM Plan Milestone LDC 7</vt:lpstr>
      <vt:lpstr>D. CDM Plan Milestone LDC 8</vt:lpstr>
      <vt:lpstr>D. CDM Plan Milestone LDC 9</vt:lpstr>
      <vt:lpstr>D. CDM Plan Milestone LDC 10</vt:lpstr>
      <vt:lpstr>E.  Proposed Program&amp;Pilots</vt:lpstr>
      <vt:lpstr>F. Detailed Information</vt:lpstr>
      <vt:lpstr>G. Additional Documentation</vt:lpstr>
      <vt:lpstr>Dropdown Lists</vt:lpstr>
      <vt:lpstr>Sheet1</vt:lpstr>
      <vt:lpstr>Summary of Version Changes</vt:lpstr>
      <vt:lpstr>'A. General Information'!Print_Area</vt:lpstr>
      <vt:lpstr>'B. LDC Authorization'!Print_Area</vt:lpstr>
      <vt:lpstr>'C. CDM Plan Summary'!Print_Area</vt:lpstr>
      <vt:lpstr>'D. CDM Plan Milestone LDC 1'!Print_Area</vt:lpstr>
      <vt:lpstr>'D. CDM Plan Milestone LDC 10'!Print_Area</vt:lpstr>
      <vt:lpstr>'D. CDM Plan Milestone LDC 2'!Print_Area</vt:lpstr>
      <vt:lpstr>'D. CDM Plan Milestone LDC 3'!Print_Area</vt:lpstr>
      <vt:lpstr>'D. CDM Plan Milestone LDC 4'!Print_Area</vt:lpstr>
      <vt:lpstr>'D. CDM Plan Milestone LDC 5'!Print_Area</vt:lpstr>
      <vt:lpstr>'D. CDM Plan Milestone LDC 6'!Print_Area</vt:lpstr>
      <vt:lpstr>'D. CDM Plan Milestone LDC 8'!Print_Area</vt:lpstr>
      <vt:lpstr>'D. CDM Plan Milestone LDC 9'!Print_Area</vt:lpstr>
      <vt:lpstr>'D.CDM Plan Milestone LDC 7'!Print_Area</vt:lpstr>
      <vt:lpstr>'E.  Proposed Program&amp;Pilots'!Print_Area</vt:lpstr>
      <vt:lpstr>'F. Detailed Information'!Print_Area</vt:lpstr>
      <vt:lpstr>'G. Additional Documentation'!Print_Area</vt:lpstr>
      <vt:lpstr>'Summary of Version Changes'!Print_Area</vt:lpstr>
      <vt:lpstr>'E.  Proposed Program&amp;Pilots'!Print_Titles</vt:lpstr>
      <vt:lpstr>'D. CDM Plan Milestone LDC 1'!targets_budgets_rules_reference_standards_program_rules</vt:lpstr>
    </vt:vector>
  </TitlesOfParts>
  <Company>PricewaterhouseCoopers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dc:creator>
  <cp:lastModifiedBy>Susi Vogt</cp:lastModifiedBy>
  <cp:lastPrinted>2016-04-13T13:52:05Z</cp:lastPrinted>
  <dcterms:created xsi:type="dcterms:W3CDTF">2014-07-07T16:14:19Z</dcterms:created>
  <dcterms:modified xsi:type="dcterms:W3CDTF">2016-09-12T14:18:17Z</dcterms:modified>
</cp:coreProperties>
</file>