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1250" windowHeight="1062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B15" i="1" l="1"/>
  <c r="C15" i="1"/>
  <c r="C19" i="1"/>
  <c r="C14" i="1"/>
  <c r="C16" i="1"/>
  <c r="C17" i="1"/>
  <c r="D15" i="1"/>
  <c r="D19" i="1"/>
  <c r="D14" i="1"/>
  <c r="D16" i="1"/>
  <c r="D17" i="1"/>
  <c r="E15" i="1"/>
  <c r="E19" i="1"/>
  <c r="E14" i="1"/>
  <c r="E16" i="1"/>
  <c r="E17" i="1"/>
  <c r="F15" i="1"/>
  <c r="F19" i="1"/>
  <c r="F14" i="1"/>
  <c r="F16" i="1"/>
  <c r="F17" i="1"/>
  <c r="G15" i="1"/>
  <c r="G19" i="1"/>
  <c r="G14" i="1"/>
  <c r="G16" i="1"/>
  <c r="G17" i="1"/>
  <c r="H15" i="1"/>
  <c r="H19" i="1"/>
  <c r="H14" i="1"/>
  <c r="H16" i="1"/>
  <c r="H17" i="1"/>
  <c r="I15" i="1"/>
  <c r="I19" i="1"/>
  <c r="I14" i="1"/>
  <c r="I16" i="1"/>
  <c r="I17" i="1"/>
  <c r="J15" i="1"/>
  <c r="J19" i="1"/>
  <c r="J14" i="1"/>
  <c r="J16" i="1"/>
  <c r="J17" i="1"/>
  <c r="K15" i="1"/>
  <c r="K19" i="1"/>
  <c r="K14" i="1"/>
  <c r="K16" i="1"/>
  <c r="K17" i="1"/>
  <c r="L15" i="1"/>
  <c r="L19" i="1"/>
  <c r="L14" i="1"/>
  <c r="L16" i="1"/>
  <c r="L17" i="1"/>
  <c r="M15" i="1"/>
  <c r="M19" i="1"/>
  <c r="M14" i="1"/>
  <c r="M16" i="1"/>
  <c r="M17" i="1"/>
  <c r="N15" i="1"/>
  <c r="N19" i="1"/>
  <c r="N14" i="1"/>
  <c r="N16" i="1"/>
  <c r="N17" i="1"/>
  <c r="O15" i="1"/>
  <c r="O19" i="1"/>
  <c r="O14" i="1"/>
  <c r="O16" i="1"/>
  <c r="O17" i="1"/>
  <c r="P15" i="1"/>
  <c r="P19" i="1"/>
  <c r="P14" i="1"/>
  <c r="P16" i="1"/>
  <c r="P17" i="1"/>
  <c r="Q15" i="1"/>
  <c r="Q19" i="1"/>
  <c r="Q14" i="1"/>
  <c r="Q16" i="1"/>
  <c r="Q17" i="1"/>
  <c r="R15" i="1"/>
  <c r="R19" i="1"/>
  <c r="R14" i="1"/>
  <c r="R16" i="1"/>
  <c r="R17" i="1"/>
  <c r="S15" i="1"/>
  <c r="S19" i="1"/>
  <c r="S14" i="1"/>
  <c r="S16" i="1"/>
  <c r="S17" i="1"/>
  <c r="T15" i="1"/>
  <c r="T19" i="1"/>
  <c r="T14" i="1"/>
  <c r="T16" i="1"/>
  <c r="T17" i="1"/>
  <c r="U15" i="1"/>
  <c r="U19" i="1"/>
  <c r="U14" i="1"/>
  <c r="U16" i="1"/>
  <c r="U17" i="1"/>
  <c r="V15" i="1"/>
  <c r="V19" i="1"/>
  <c r="V14" i="1"/>
  <c r="V16" i="1"/>
  <c r="V17" i="1"/>
  <c r="W15" i="1"/>
  <c r="W19" i="1"/>
  <c r="W14" i="1"/>
  <c r="W16" i="1"/>
  <c r="W17" i="1"/>
  <c r="X15" i="1"/>
  <c r="X19" i="1"/>
  <c r="X14" i="1"/>
  <c r="X16" i="1"/>
  <c r="X17" i="1"/>
  <c r="Y15" i="1"/>
  <c r="Y19" i="1"/>
  <c r="Y14" i="1"/>
  <c r="Y16" i="1"/>
  <c r="Y17" i="1"/>
  <c r="Z15" i="1"/>
  <c r="Z19" i="1"/>
  <c r="Z14" i="1"/>
  <c r="Z16" i="1"/>
  <c r="Z17" i="1"/>
  <c r="AA15" i="1"/>
  <c r="AA19" i="1"/>
  <c r="AA14" i="1"/>
  <c r="AA16" i="1"/>
  <c r="AA17" i="1"/>
  <c r="AB15" i="1"/>
  <c r="AB19" i="1"/>
  <c r="AB14" i="1"/>
  <c r="AB16" i="1"/>
  <c r="AB17" i="1"/>
  <c r="AC15" i="1"/>
  <c r="AC19" i="1"/>
  <c r="AC14" i="1"/>
  <c r="AC16" i="1"/>
  <c r="AC17" i="1"/>
  <c r="AD15" i="1"/>
  <c r="AD19" i="1"/>
  <c r="AD14" i="1"/>
  <c r="AD16" i="1"/>
  <c r="AD17" i="1"/>
  <c r="AE15" i="1"/>
  <c r="AE19" i="1"/>
  <c r="AE14" i="1"/>
  <c r="AE16" i="1"/>
  <c r="AE17" i="1"/>
  <c r="AF15" i="1"/>
  <c r="AF19" i="1"/>
  <c r="AF14" i="1"/>
  <c r="AF16" i="1"/>
  <c r="AF17" i="1"/>
  <c r="AG15" i="1"/>
  <c r="AG19" i="1"/>
  <c r="AG14" i="1"/>
  <c r="AG16" i="1"/>
  <c r="AG17" i="1"/>
  <c r="AH15" i="1"/>
  <c r="AH19" i="1"/>
  <c r="AH14" i="1"/>
  <c r="AH16" i="1"/>
  <c r="AH17" i="1"/>
  <c r="AI15" i="1"/>
  <c r="AI19" i="1"/>
  <c r="AI14" i="1"/>
  <c r="AI16" i="1"/>
  <c r="AI17" i="1"/>
  <c r="AJ15" i="1"/>
  <c r="AJ19" i="1"/>
  <c r="AJ14" i="1"/>
  <c r="AJ16" i="1"/>
  <c r="AJ17" i="1"/>
  <c r="AK15" i="1"/>
  <c r="AK19" i="1"/>
  <c r="AK14" i="1"/>
  <c r="AK16" i="1"/>
  <c r="AK17" i="1"/>
  <c r="AL15" i="1"/>
  <c r="AL19" i="1"/>
  <c r="AL14" i="1"/>
  <c r="AL16" i="1"/>
  <c r="AL17" i="1"/>
  <c r="AM15" i="1"/>
  <c r="AM19" i="1"/>
  <c r="AM14" i="1"/>
  <c r="AM16" i="1"/>
  <c r="AM17" i="1"/>
  <c r="AN15" i="1"/>
  <c r="AN19" i="1"/>
  <c r="AN14" i="1"/>
  <c r="AN16" i="1"/>
  <c r="AN17" i="1"/>
  <c r="AO15" i="1"/>
  <c r="AO19" i="1"/>
  <c r="AO14" i="1"/>
  <c r="AO16" i="1"/>
  <c r="AO17" i="1"/>
  <c r="AP15" i="1"/>
  <c r="AP19" i="1"/>
  <c r="AP14" i="1"/>
  <c r="AP16" i="1"/>
  <c r="AP17" i="1"/>
  <c r="AQ15" i="1"/>
  <c r="AQ19" i="1"/>
  <c r="AQ14" i="1"/>
  <c r="AQ16" i="1"/>
  <c r="AQ17" i="1"/>
  <c r="AR15" i="1"/>
  <c r="AR19" i="1"/>
  <c r="AR14" i="1"/>
  <c r="AR16" i="1"/>
  <c r="AR17" i="1"/>
  <c r="AS15" i="1"/>
  <c r="AS19" i="1"/>
  <c r="AS14" i="1"/>
  <c r="AS16" i="1"/>
  <c r="AS17" i="1"/>
  <c r="AT15" i="1"/>
  <c r="AT19" i="1"/>
  <c r="AT14" i="1"/>
  <c r="AT16" i="1"/>
  <c r="AT17" i="1"/>
  <c r="AU15" i="1"/>
  <c r="AU19" i="1"/>
  <c r="AU14" i="1"/>
  <c r="AU16" i="1"/>
  <c r="AU17" i="1"/>
  <c r="AV15" i="1"/>
  <c r="AV19" i="1"/>
  <c r="AV14" i="1"/>
  <c r="AV16" i="1"/>
  <c r="AV17" i="1"/>
  <c r="AW15" i="1"/>
  <c r="AW19" i="1"/>
  <c r="AW14" i="1"/>
  <c r="AW16" i="1"/>
  <c r="AW17" i="1"/>
  <c r="AX15" i="1"/>
  <c r="AX19" i="1"/>
  <c r="AX14" i="1"/>
  <c r="AX16" i="1"/>
  <c r="AX17" i="1"/>
  <c r="AY15" i="1"/>
  <c r="AY19" i="1"/>
  <c r="AY14" i="1"/>
  <c r="AY16" i="1"/>
  <c r="AY17" i="1"/>
  <c r="AZ15" i="1"/>
  <c r="AZ19" i="1"/>
  <c r="AZ14" i="1"/>
  <c r="AZ16" i="1"/>
  <c r="AZ17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7" i="1"/>
  <c r="C18" i="1"/>
  <c r="D20" i="1"/>
  <c r="D21" i="1"/>
  <c r="D22" i="1"/>
  <c r="C20" i="1"/>
  <c r="C21" i="1"/>
  <c r="C22" i="1"/>
  <c r="C23" i="1"/>
  <c r="D23" i="1"/>
  <c r="D24" i="1"/>
  <c r="C24" i="1"/>
  <c r="D25" i="1"/>
  <c r="B24" i="1"/>
  <c r="C25" i="1"/>
  <c r="D27" i="1"/>
  <c r="D28" i="1"/>
  <c r="D2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E21" i="1"/>
  <c r="F21" i="1"/>
  <c r="G21" i="1"/>
  <c r="C28" i="1"/>
  <c r="C27" i="1"/>
  <c r="C29" i="1"/>
  <c r="C30" i="1"/>
  <c r="H21" i="1"/>
  <c r="C32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I21" i="1"/>
  <c r="D32" i="1"/>
  <c r="D33" i="1"/>
  <c r="D34" i="1"/>
  <c r="J21" i="1"/>
  <c r="E20" i="1"/>
  <c r="E22" i="1"/>
  <c r="F20" i="1"/>
  <c r="F22" i="1"/>
  <c r="E23" i="1"/>
  <c r="E24" i="1"/>
  <c r="E28" i="1"/>
  <c r="K21" i="1"/>
  <c r="E27" i="1"/>
  <c r="E29" i="1"/>
  <c r="E32" i="1"/>
  <c r="E33" i="1"/>
  <c r="E34" i="1"/>
  <c r="E25" i="1"/>
  <c r="L21" i="1"/>
  <c r="F23" i="1"/>
  <c r="F24" i="1"/>
  <c r="F28" i="1"/>
  <c r="F27" i="1"/>
  <c r="F29" i="1"/>
  <c r="F32" i="1"/>
  <c r="F33" i="1"/>
  <c r="F34" i="1"/>
  <c r="F25" i="1"/>
  <c r="G20" i="1"/>
  <c r="G22" i="1"/>
  <c r="M21" i="1"/>
  <c r="N21" i="1"/>
  <c r="G28" i="1"/>
  <c r="G23" i="1"/>
  <c r="G24" i="1"/>
  <c r="G27" i="1"/>
  <c r="G29" i="1"/>
  <c r="G32" i="1"/>
  <c r="G33" i="1"/>
  <c r="G34" i="1"/>
  <c r="G25" i="1"/>
  <c r="O21" i="1"/>
  <c r="H20" i="1"/>
  <c r="H22" i="1"/>
  <c r="H28" i="1"/>
  <c r="H23" i="1"/>
  <c r="H24" i="1"/>
  <c r="I20" i="1"/>
  <c r="I22" i="1"/>
  <c r="P21" i="1"/>
  <c r="H27" i="1"/>
  <c r="H29" i="1"/>
  <c r="H32" i="1"/>
  <c r="H33" i="1"/>
  <c r="H34" i="1"/>
  <c r="H25" i="1"/>
  <c r="I28" i="1"/>
  <c r="I23" i="1"/>
  <c r="I24" i="1"/>
  <c r="J20" i="1"/>
  <c r="J22" i="1"/>
  <c r="Q21" i="1"/>
  <c r="I27" i="1"/>
  <c r="I29" i="1"/>
  <c r="I32" i="1"/>
  <c r="I33" i="1"/>
  <c r="I34" i="1"/>
  <c r="I25" i="1"/>
  <c r="K20" i="1"/>
  <c r="K22" i="1"/>
  <c r="K28" i="1"/>
  <c r="J28" i="1"/>
  <c r="J23" i="1"/>
  <c r="J24" i="1"/>
  <c r="R21" i="1"/>
  <c r="J27" i="1"/>
  <c r="J29" i="1"/>
  <c r="J32" i="1"/>
  <c r="J33" i="1"/>
  <c r="J34" i="1"/>
  <c r="J25" i="1"/>
  <c r="K23" i="1"/>
  <c r="K24" i="1"/>
  <c r="S21" i="1"/>
  <c r="L20" i="1"/>
  <c r="L22" i="1"/>
  <c r="K27" i="1"/>
  <c r="K29" i="1"/>
  <c r="K32" i="1"/>
  <c r="K33" i="1"/>
  <c r="K34" i="1"/>
  <c r="K25" i="1"/>
  <c r="M20" i="1"/>
  <c r="M22" i="1"/>
  <c r="T21" i="1"/>
  <c r="L28" i="1"/>
  <c r="L23" i="1"/>
  <c r="L24" i="1"/>
  <c r="L27" i="1"/>
  <c r="L25" i="1"/>
  <c r="L29" i="1"/>
  <c r="L32" i="1"/>
  <c r="L33" i="1"/>
  <c r="L34" i="1"/>
  <c r="N20" i="1"/>
  <c r="N22" i="1"/>
  <c r="M23" i="1"/>
  <c r="M24" i="1"/>
  <c r="M28" i="1"/>
  <c r="U21" i="1"/>
  <c r="M27" i="1"/>
  <c r="M25" i="1"/>
  <c r="M29" i="1"/>
  <c r="M32" i="1"/>
  <c r="M33" i="1"/>
  <c r="M34" i="1"/>
  <c r="N23" i="1"/>
  <c r="N24" i="1"/>
  <c r="N28" i="1"/>
  <c r="V21" i="1"/>
  <c r="O20" i="1"/>
  <c r="O22" i="1"/>
  <c r="N27" i="1"/>
  <c r="N29" i="1"/>
  <c r="N32" i="1"/>
  <c r="N33" i="1"/>
  <c r="N34" i="1"/>
  <c r="N25" i="1"/>
  <c r="O28" i="1"/>
  <c r="O23" i="1"/>
  <c r="O24" i="1"/>
  <c r="W21" i="1"/>
  <c r="O27" i="1"/>
  <c r="O29" i="1"/>
  <c r="O32" i="1"/>
  <c r="O33" i="1"/>
  <c r="O34" i="1"/>
  <c r="O25" i="1"/>
  <c r="X21" i="1"/>
  <c r="P20" i="1"/>
  <c r="P22" i="1"/>
  <c r="P28" i="1"/>
  <c r="P23" i="1"/>
  <c r="P24" i="1"/>
  <c r="Y21" i="1"/>
  <c r="P27" i="1"/>
  <c r="P29" i="1"/>
  <c r="P32" i="1"/>
  <c r="P33" i="1"/>
  <c r="P34" i="1"/>
  <c r="P25" i="1"/>
  <c r="Z21" i="1"/>
  <c r="Q20" i="1"/>
  <c r="Q22" i="1"/>
  <c r="Q23" i="1"/>
  <c r="Q24" i="1"/>
  <c r="Q28" i="1"/>
  <c r="R20" i="1"/>
  <c r="R22" i="1"/>
  <c r="AA21" i="1"/>
  <c r="Q27" i="1"/>
  <c r="Q29" i="1"/>
  <c r="Q32" i="1"/>
  <c r="Q33" i="1"/>
  <c r="Q34" i="1"/>
  <c r="Q25" i="1"/>
  <c r="AB21" i="1"/>
  <c r="R28" i="1"/>
  <c r="R23" i="1"/>
  <c r="R24" i="1"/>
  <c r="S20" i="1"/>
  <c r="S22" i="1"/>
  <c r="R27" i="1"/>
  <c r="R29" i="1"/>
  <c r="R32" i="1"/>
  <c r="R33" i="1"/>
  <c r="R34" i="1"/>
  <c r="R25" i="1"/>
  <c r="S23" i="1"/>
  <c r="S24" i="1"/>
  <c r="S28" i="1"/>
  <c r="T20" i="1"/>
  <c r="T22" i="1"/>
  <c r="AC21" i="1"/>
  <c r="S27" i="1"/>
  <c r="S29" i="1"/>
  <c r="S32" i="1"/>
  <c r="S33" i="1"/>
  <c r="S34" i="1"/>
  <c r="S25" i="1"/>
  <c r="AD21" i="1"/>
  <c r="T28" i="1"/>
  <c r="T23" i="1"/>
  <c r="T24" i="1"/>
  <c r="T27" i="1"/>
  <c r="T29" i="1"/>
  <c r="T32" i="1"/>
  <c r="T33" i="1"/>
  <c r="T34" i="1"/>
  <c r="T25" i="1"/>
  <c r="U20" i="1"/>
  <c r="U22" i="1"/>
  <c r="AE21" i="1"/>
  <c r="V20" i="1"/>
  <c r="V22" i="1"/>
  <c r="U23" i="1"/>
  <c r="U24" i="1"/>
  <c r="U28" i="1"/>
  <c r="AF21" i="1"/>
  <c r="U27" i="1"/>
  <c r="U29" i="1"/>
  <c r="U32" i="1"/>
  <c r="U33" i="1"/>
  <c r="U34" i="1"/>
  <c r="U25" i="1"/>
  <c r="AG21" i="1"/>
  <c r="V23" i="1"/>
  <c r="V24" i="1"/>
  <c r="V28" i="1"/>
  <c r="W20" i="1"/>
  <c r="W22" i="1"/>
  <c r="V27" i="1"/>
  <c r="V29" i="1"/>
  <c r="V32" i="1"/>
  <c r="V33" i="1"/>
  <c r="V34" i="1"/>
  <c r="V25" i="1"/>
  <c r="W23" i="1"/>
  <c r="W24" i="1"/>
  <c r="W28" i="1"/>
  <c r="AH21" i="1"/>
  <c r="W27" i="1"/>
  <c r="W29" i="1"/>
  <c r="W32" i="1"/>
  <c r="W33" i="1"/>
  <c r="W34" i="1"/>
  <c r="W25" i="1"/>
  <c r="AI21" i="1"/>
  <c r="X20" i="1"/>
  <c r="X22" i="1"/>
  <c r="Y20" i="1"/>
  <c r="Y22" i="1"/>
  <c r="X23" i="1"/>
  <c r="X24" i="1"/>
  <c r="X28" i="1"/>
  <c r="AJ21" i="1"/>
  <c r="X27" i="1"/>
  <c r="X29" i="1"/>
  <c r="X32" i="1"/>
  <c r="X33" i="1"/>
  <c r="X34" i="1"/>
  <c r="X25" i="1"/>
  <c r="Z20" i="1"/>
  <c r="Z22" i="1"/>
  <c r="AK21" i="1"/>
  <c r="Y28" i="1"/>
  <c r="Y23" i="1"/>
  <c r="Y24" i="1"/>
  <c r="Y27" i="1"/>
  <c r="Y29" i="1"/>
  <c r="Y32" i="1"/>
  <c r="Y33" i="1"/>
  <c r="Y34" i="1"/>
  <c r="Y25" i="1"/>
  <c r="Z23" i="1"/>
  <c r="Z24" i="1"/>
  <c r="Z28" i="1"/>
  <c r="AA20" i="1"/>
  <c r="AA22" i="1"/>
  <c r="AL21" i="1"/>
  <c r="Z27" i="1"/>
  <c r="Z29" i="1"/>
  <c r="Z32" i="1"/>
  <c r="Z33" i="1"/>
  <c r="Z34" i="1"/>
  <c r="Z25" i="1"/>
  <c r="AA28" i="1"/>
  <c r="AA23" i="1"/>
  <c r="AA24" i="1"/>
  <c r="AB20" i="1"/>
  <c r="AB22" i="1"/>
  <c r="AM21" i="1"/>
  <c r="AA27" i="1"/>
  <c r="AA29" i="1"/>
  <c r="AA32" i="1"/>
  <c r="AA33" i="1"/>
  <c r="AA34" i="1"/>
  <c r="AA25" i="1"/>
  <c r="AN21" i="1"/>
  <c r="AB28" i="1"/>
  <c r="AB23" i="1"/>
  <c r="AB24" i="1"/>
  <c r="AC20" i="1"/>
  <c r="AC22" i="1"/>
  <c r="AB27" i="1"/>
  <c r="AB29" i="1"/>
  <c r="AB32" i="1"/>
  <c r="AB33" i="1"/>
  <c r="AB34" i="1"/>
  <c r="AB25" i="1"/>
  <c r="AE20" i="1"/>
  <c r="AE22" i="1"/>
  <c r="AD20" i="1"/>
  <c r="AD22" i="1"/>
  <c r="AC23" i="1"/>
  <c r="AC24" i="1"/>
  <c r="AC28" i="1"/>
  <c r="AO21" i="1"/>
  <c r="AC27" i="1"/>
  <c r="AC29" i="1"/>
  <c r="AC32" i="1"/>
  <c r="AC33" i="1"/>
  <c r="AC34" i="1"/>
  <c r="AC25" i="1"/>
  <c r="AD23" i="1"/>
  <c r="AD24" i="1"/>
  <c r="AD28" i="1"/>
  <c r="AP21" i="1"/>
  <c r="AE28" i="1"/>
  <c r="AE23" i="1"/>
  <c r="AE24" i="1"/>
  <c r="AD27" i="1"/>
  <c r="AD29" i="1"/>
  <c r="AD32" i="1"/>
  <c r="AD33" i="1"/>
  <c r="AD34" i="1"/>
  <c r="AD25" i="1"/>
  <c r="AQ21" i="1"/>
  <c r="AF20" i="1"/>
  <c r="AF22" i="1"/>
  <c r="AE27" i="1"/>
  <c r="AE29" i="1"/>
  <c r="AE32" i="1"/>
  <c r="AE33" i="1"/>
  <c r="AE34" i="1"/>
  <c r="AE25" i="1"/>
  <c r="AR21" i="1"/>
  <c r="AF28" i="1"/>
  <c r="AF23" i="1"/>
  <c r="AF24" i="1"/>
  <c r="AF27" i="1"/>
  <c r="AF29" i="1"/>
  <c r="AF32" i="1"/>
  <c r="AF33" i="1"/>
  <c r="AF34" i="1"/>
  <c r="AF25" i="1"/>
  <c r="AS21" i="1"/>
  <c r="AG20" i="1"/>
  <c r="AG22" i="1"/>
  <c r="AT21" i="1"/>
  <c r="AG28" i="1"/>
  <c r="AG23" i="1"/>
  <c r="AG24" i="1"/>
  <c r="AG27" i="1"/>
  <c r="AG29" i="1"/>
  <c r="AG32" i="1"/>
  <c r="AG33" i="1"/>
  <c r="AG34" i="1"/>
  <c r="AG25" i="1"/>
  <c r="AU21" i="1"/>
  <c r="AH20" i="1"/>
  <c r="AH22" i="1"/>
  <c r="AV21" i="1"/>
  <c r="AH28" i="1"/>
  <c r="AH23" i="1"/>
  <c r="AH24" i="1"/>
  <c r="AH27" i="1"/>
  <c r="AH29" i="1"/>
  <c r="AH32" i="1"/>
  <c r="AH33" i="1"/>
  <c r="AH34" i="1"/>
  <c r="AH25" i="1"/>
  <c r="AW21" i="1"/>
  <c r="AI20" i="1"/>
  <c r="AI22" i="1"/>
  <c r="AX21" i="1"/>
  <c r="AI28" i="1"/>
  <c r="AI23" i="1"/>
  <c r="AI24" i="1"/>
  <c r="AI27" i="1"/>
  <c r="AI29" i="1"/>
  <c r="AI32" i="1"/>
  <c r="AI33" i="1"/>
  <c r="AI34" i="1"/>
  <c r="AI25" i="1"/>
  <c r="AZ21" i="1"/>
  <c r="AY21" i="1"/>
  <c r="AJ20" i="1"/>
  <c r="AJ22" i="1"/>
  <c r="AJ28" i="1"/>
  <c r="AJ23" i="1"/>
  <c r="AJ24" i="1"/>
  <c r="AJ27" i="1"/>
  <c r="AJ29" i="1"/>
  <c r="AJ32" i="1"/>
  <c r="AJ33" i="1"/>
  <c r="AJ34" i="1"/>
  <c r="AJ25" i="1"/>
  <c r="AK20" i="1"/>
  <c r="AK22" i="1"/>
  <c r="AK23" i="1"/>
  <c r="AK24" i="1"/>
  <c r="AK28" i="1"/>
  <c r="AK27" i="1"/>
  <c r="AK25" i="1"/>
  <c r="AK29" i="1"/>
  <c r="AK32" i="1"/>
  <c r="AK33" i="1"/>
  <c r="AK34" i="1"/>
  <c r="AL20" i="1"/>
  <c r="AL22" i="1"/>
  <c r="AL28" i="1"/>
  <c r="AL23" i="1"/>
  <c r="AL24" i="1"/>
  <c r="AL27" i="1"/>
  <c r="AL29" i="1"/>
  <c r="AL32" i="1"/>
  <c r="AL33" i="1"/>
  <c r="AL34" i="1"/>
  <c r="AL25" i="1"/>
  <c r="AM20" i="1"/>
  <c r="AM22" i="1"/>
  <c r="AM28" i="1"/>
  <c r="AM23" i="1"/>
  <c r="AM24" i="1"/>
  <c r="AM27" i="1"/>
  <c r="AM29" i="1"/>
  <c r="AM32" i="1"/>
  <c r="AM33" i="1"/>
  <c r="AM34" i="1"/>
  <c r="AM25" i="1"/>
  <c r="AN20" i="1"/>
  <c r="AN22" i="1"/>
  <c r="AN28" i="1"/>
  <c r="AN23" i="1"/>
  <c r="AN24" i="1"/>
  <c r="AN27" i="1"/>
  <c r="AN29" i="1"/>
  <c r="AN32" i="1"/>
  <c r="AN33" i="1"/>
  <c r="AN34" i="1"/>
  <c r="AN25" i="1"/>
  <c r="AO20" i="1"/>
  <c r="AO22" i="1"/>
  <c r="AO28" i="1"/>
  <c r="AO23" i="1"/>
  <c r="AO24" i="1"/>
  <c r="AO27" i="1"/>
  <c r="AO29" i="1"/>
  <c r="AO32" i="1"/>
  <c r="AO33" i="1"/>
  <c r="AO34" i="1"/>
  <c r="AO25" i="1"/>
  <c r="AP20" i="1"/>
  <c r="AP22" i="1"/>
  <c r="AP28" i="1"/>
  <c r="AP23" i="1"/>
  <c r="AP24" i="1"/>
  <c r="AP27" i="1"/>
  <c r="AP29" i="1"/>
  <c r="AP32" i="1"/>
  <c r="AP33" i="1"/>
  <c r="AP34" i="1"/>
  <c r="AP25" i="1"/>
  <c r="AQ20" i="1"/>
  <c r="AQ22" i="1"/>
  <c r="AQ28" i="1"/>
  <c r="AQ23" i="1"/>
  <c r="AQ24" i="1"/>
  <c r="AQ27" i="1"/>
  <c r="AQ29" i="1"/>
  <c r="AQ32" i="1"/>
  <c r="AQ33" i="1"/>
  <c r="AQ34" i="1"/>
  <c r="AQ25" i="1"/>
  <c r="AR20" i="1"/>
  <c r="AR22" i="1"/>
  <c r="AR28" i="1"/>
  <c r="AR23" i="1"/>
  <c r="AR24" i="1"/>
  <c r="AR27" i="1"/>
  <c r="AR29" i="1"/>
  <c r="AR32" i="1"/>
  <c r="AR33" i="1"/>
  <c r="AR34" i="1"/>
  <c r="AR25" i="1"/>
  <c r="AS20" i="1"/>
  <c r="AS22" i="1"/>
  <c r="AS28" i="1"/>
  <c r="AS23" i="1"/>
  <c r="AS24" i="1"/>
  <c r="AS27" i="1"/>
  <c r="AS29" i="1"/>
  <c r="AS32" i="1"/>
  <c r="AS33" i="1"/>
  <c r="AS34" i="1"/>
  <c r="AS25" i="1"/>
  <c r="AT20" i="1"/>
  <c r="AT22" i="1"/>
  <c r="AT28" i="1"/>
  <c r="AT23" i="1"/>
  <c r="AT24" i="1"/>
  <c r="AT27" i="1"/>
  <c r="AT29" i="1"/>
  <c r="AT32" i="1"/>
  <c r="AT33" i="1"/>
  <c r="AT34" i="1"/>
  <c r="AT25" i="1"/>
  <c r="AU20" i="1"/>
  <c r="AU22" i="1"/>
  <c r="AU28" i="1"/>
  <c r="AU23" i="1"/>
  <c r="AU24" i="1"/>
  <c r="AU27" i="1"/>
  <c r="AU29" i="1"/>
  <c r="AU32" i="1"/>
  <c r="AU33" i="1"/>
  <c r="AU34" i="1"/>
  <c r="AU25" i="1"/>
  <c r="AV20" i="1"/>
  <c r="AV22" i="1"/>
  <c r="AV28" i="1"/>
  <c r="AV23" i="1"/>
  <c r="AV24" i="1"/>
  <c r="AV27" i="1"/>
  <c r="AV29" i="1"/>
  <c r="AV32" i="1"/>
  <c r="AV33" i="1"/>
  <c r="AV34" i="1"/>
  <c r="AV25" i="1"/>
  <c r="AW20" i="1"/>
  <c r="AW22" i="1"/>
  <c r="AW28" i="1"/>
  <c r="AW23" i="1"/>
  <c r="AW24" i="1"/>
  <c r="AW27" i="1"/>
  <c r="AW29" i="1"/>
  <c r="AW32" i="1"/>
  <c r="AW33" i="1"/>
  <c r="AW34" i="1"/>
  <c r="AW25" i="1"/>
  <c r="AX20" i="1"/>
  <c r="AX22" i="1"/>
  <c r="AX28" i="1"/>
  <c r="AX23" i="1"/>
  <c r="AX24" i="1"/>
  <c r="AX27" i="1"/>
  <c r="AX29" i="1"/>
  <c r="AX32" i="1"/>
  <c r="AX33" i="1"/>
  <c r="AX34" i="1"/>
  <c r="AX25" i="1"/>
  <c r="AY20" i="1"/>
  <c r="AY22" i="1"/>
  <c r="AY28" i="1"/>
  <c r="AY23" i="1"/>
  <c r="AY24" i="1"/>
  <c r="AY27" i="1"/>
  <c r="AY29" i="1"/>
  <c r="AY32" i="1"/>
  <c r="AY33" i="1"/>
  <c r="AY34" i="1"/>
  <c r="AY25" i="1"/>
  <c r="AZ20" i="1"/>
  <c r="AZ22" i="1"/>
  <c r="AZ28" i="1"/>
  <c r="AZ23" i="1"/>
  <c r="AZ24" i="1"/>
  <c r="AZ27" i="1"/>
  <c r="AZ29" i="1"/>
  <c r="AZ32" i="1"/>
  <c r="AZ33" i="1"/>
  <c r="AZ34" i="1"/>
  <c r="AZ25" i="1"/>
</calcChain>
</file>

<file path=xl/sharedStrings.xml><?xml version="1.0" encoding="utf-8"?>
<sst xmlns="http://schemas.openxmlformats.org/spreadsheetml/2006/main" count="34" uniqueCount="31">
  <si>
    <t>Capital intensive Business - Cost Drivers</t>
  </si>
  <si>
    <t>Capital Cost</t>
  </si>
  <si>
    <t>Depreciation</t>
  </si>
  <si>
    <t>Cost of Capital</t>
  </si>
  <si>
    <t>including debt, equity and taxes</t>
  </si>
  <si>
    <t>Inflation</t>
  </si>
  <si>
    <t>Year</t>
  </si>
  <si>
    <t>Capital</t>
  </si>
  <si>
    <t>Inflation Factor</t>
  </si>
  <si>
    <t>Additions</t>
  </si>
  <si>
    <t>Total Gross Capital</t>
  </si>
  <si>
    <t>Dep. Original</t>
  </si>
  <si>
    <t>Dep. Additions</t>
  </si>
  <si>
    <t>Dep. Current Add.</t>
  </si>
  <si>
    <t>Total Depn.</t>
  </si>
  <si>
    <t>Net Rate Base</t>
  </si>
  <si>
    <t>Cum. Depreciation</t>
  </si>
  <si>
    <t>RR - Capital</t>
  </si>
  <si>
    <t>Revenue Requirement</t>
  </si>
  <si>
    <t>OM&amp;A increase</t>
  </si>
  <si>
    <t>Increase</t>
  </si>
  <si>
    <t>Percent of Inflation</t>
  </si>
  <si>
    <t>Rate base increase</t>
  </si>
  <si>
    <t>Capital increase</t>
  </si>
  <si>
    <t>50 year amortization</t>
  </si>
  <si>
    <t>as proposed by OPG</t>
  </si>
  <si>
    <t>equal to depreciation plus cumulative inflation</t>
  </si>
  <si>
    <t>equal to inflation</t>
  </si>
  <si>
    <t>Annual Capital</t>
  </si>
  <si>
    <t>as a percentage of annual costs/rev.req</t>
  </si>
  <si>
    <t>Operating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</si>
</sst>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0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0" fontId="0" fillId="0" borderId="0" xfId="0" applyNumberFormat="1"/>
    <xf numFmtId="166" fontId="0" fillId="0" borderId="0" xfId="0" applyNumberFormat="1"/>
    <xf numFmtId="0" fontId="1" fillId="0" borderId="0" xfId="0" applyFont="1"/>
    <xf numFmtId="0" fontId="2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34"/>
  <sheetViews>
    <sheetView tabSelected="1" zoomScale="125" zoomScaleNormal="125" workbookViewId="0">
      <selection activeCell="B11" sqref="B11"/>
    </sheetView>
  </sheetViews>
  <sheetFormatPr defaultRowHeight="15" x14ac:dyDescent="0.25"/>
  <cols>
    <col min="1" max="1" width="18.42578125" customWidth="1"/>
    <col min="2" max="2" width="13" customWidth="1"/>
    <col min="3" max="52" width="10.5703125" customWidth="1"/>
  </cols>
  <sheetData>
    <row r="3" spans="1:82" ht="18.75" x14ac:dyDescent="0.3">
      <c r="A3" s="7" t="s">
        <v>0</v>
      </c>
    </row>
    <row r="5" spans="1:82" x14ac:dyDescent="0.25">
      <c r="A5" s="8" t="s">
        <v>1</v>
      </c>
      <c r="B5" s="2">
        <v>1000000</v>
      </c>
    </row>
    <row r="6" spans="1:82" x14ac:dyDescent="0.25">
      <c r="A6" s="8" t="s">
        <v>2</v>
      </c>
      <c r="B6" s="1">
        <v>0.02</v>
      </c>
      <c r="C6" t="s">
        <v>24</v>
      </c>
    </row>
    <row r="7" spans="1:82" x14ac:dyDescent="0.25">
      <c r="A7" s="8" t="s">
        <v>3</v>
      </c>
      <c r="B7" s="1">
        <v>0.08</v>
      </c>
      <c r="C7" t="s">
        <v>4</v>
      </c>
    </row>
    <row r="8" spans="1:82" x14ac:dyDescent="0.25">
      <c r="A8" s="8" t="s">
        <v>5</v>
      </c>
      <c r="B8" s="5">
        <v>1.7999999999999999E-2</v>
      </c>
      <c r="C8" t="s">
        <v>25</v>
      </c>
    </row>
    <row r="9" spans="1:82" x14ac:dyDescent="0.25">
      <c r="A9" s="8" t="s">
        <v>28</v>
      </c>
      <c r="B9" t="s">
        <v>26</v>
      </c>
    </row>
    <row r="10" spans="1:82" x14ac:dyDescent="0.25">
      <c r="A10" s="8" t="s">
        <v>30</v>
      </c>
      <c r="B10" s="1">
        <v>0.15</v>
      </c>
      <c r="C10" t="s">
        <v>29</v>
      </c>
    </row>
    <row r="11" spans="1:82" x14ac:dyDescent="0.25">
      <c r="A11" s="8" t="s">
        <v>19</v>
      </c>
      <c r="B11" s="5">
        <v>1.7999999999999999E-2</v>
      </c>
      <c r="C11" t="s">
        <v>27</v>
      </c>
    </row>
    <row r="13" spans="1:82" x14ac:dyDescent="0.25">
      <c r="A13" s="8" t="s">
        <v>6</v>
      </c>
      <c r="B13" s="3">
        <v>0</v>
      </c>
      <c r="C13" s="3">
        <f>+B13+1</f>
        <v>1</v>
      </c>
      <c r="D13" s="3">
        <f t="shared" ref="D13:E13" si="0">+C13+1</f>
        <v>2</v>
      </c>
      <c r="E13" s="3">
        <f t="shared" si="0"/>
        <v>3</v>
      </c>
      <c r="F13" s="3">
        <f t="shared" ref="F13:L13" si="1">+E13+1</f>
        <v>4</v>
      </c>
      <c r="G13" s="3">
        <f t="shared" si="1"/>
        <v>5</v>
      </c>
      <c r="H13" s="3">
        <f t="shared" si="1"/>
        <v>6</v>
      </c>
      <c r="I13" s="3">
        <f t="shared" si="1"/>
        <v>7</v>
      </c>
      <c r="J13" s="3">
        <f t="shared" si="1"/>
        <v>8</v>
      </c>
      <c r="K13" s="3">
        <f t="shared" si="1"/>
        <v>9</v>
      </c>
      <c r="L13" s="3">
        <f t="shared" si="1"/>
        <v>10</v>
      </c>
      <c r="M13" s="3">
        <f t="shared" ref="M13:AZ13" si="2">+L13+1</f>
        <v>11</v>
      </c>
      <c r="N13" s="3">
        <f t="shared" si="2"/>
        <v>12</v>
      </c>
      <c r="O13" s="3">
        <f t="shared" si="2"/>
        <v>13</v>
      </c>
      <c r="P13" s="3">
        <f t="shared" si="2"/>
        <v>14</v>
      </c>
      <c r="Q13" s="3">
        <f t="shared" si="2"/>
        <v>15</v>
      </c>
      <c r="R13" s="3">
        <f t="shared" si="2"/>
        <v>16</v>
      </c>
      <c r="S13" s="3">
        <f t="shared" si="2"/>
        <v>17</v>
      </c>
      <c r="T13" s="3">
        <f t="shared" si="2"/>
        <v>18</v>
      </c>
      <c r="U13" s="3">
        <f t="shared" si="2"/>
        <v>19</v>
      </c>
      <c r="V13" s="3">
        <f t="shared" si="2"/>
        <v>20</v>
      </c>
      <c r="W13" s="3">
        <f t="shared" si="2"/>
        <v>21</v>
      </c>
      <c r="X13" s="3">
        <f t="shared" si="2"/>
        <v>22</v>
      </c>
      <c r="Y13" s="3">
        <f t="shared" si="2"/>
        <v>23</v>
      </c>
      <c r="Z13" s="3">
        <f t="shared" si="2"/>
        <v>24</v>
      </c>
      <c r="AA13" s="3">
        <f t="shared" si="2"/>
        <v>25</v>
      </c>
      <c r="AB13" s="3">
        <f t="shared" si="2"/>
        <v>26</v>
      </c>
      <c r="AC13" s="3">
        <f t="shared" si="2"/>
        <v>27</v>
      </c>
      <c r="AD13" s="3">
        <f t="shared" si="2"/>
        <v>28</v>
      </c>
      <c r="AE13" s="3">
        <f t="shared" si="2"/>
        <v>29</v>
      </c>
      <c r="AF13" s="3">
        <f t="shared" si="2"/>
        <v>30</v>
      </c>
      <c r="AG13" s="3">
        <f t="shared" si="2"/>
        <v>31</v>
      </c>
      <c r="AH13" s="3">
        <f t="shared" si="2"/>
        <v>32</v>
      </c>
      <c r="AI13" s="3">
        <f t="shared" si="2"/>
        <v>33</v>
      </c>
      <c r="AJ13" s="3">
        <f t="shared" si="2"/>
        <v>34</v>
      </c>
      <c r="AK13" s="3">
        <f t="shared" si="2"/>
        <v>35</v>
      </c>
      <c r="AL13" s="3">
        <f t="shared" si="2"/>
        <v>36</v>
      </c>
      <c r="AM13" s="3">
        <f t="shared" si="2"/>
        <v>37</v>
      </c>
      <c r="AN13" s="3">
        <f t="shared" si="2"/>
        <v>38</v>
      </c>
      <c r="AO13" s="3">
        <f t="shared" si="2"/>
        <v>39</v>
      </c>
      <c r="AP13" s="3">
        <f t="shared" si="2"/>
        <v>40</v>
      </c>
      <c r="AQ13" s="3">
        <f t="shared" si="2"/>
        <v>41</v>
      </c>
      <c r="AR13" s="3">
        <f t="shared" si="2"/>
        <v>42</v>
      </c>
      <c r="AS13" s="3">
        <f t="shared" si="2"/>
        <v>43</v>
      </c>
      <c r="AT13" s="3">
        <f t="shared" si="2"/>
        <v>44</v>
      </c>
      <c r="AU13" s="3">
        <f t="shared" si="2"/>
        <v>45</v>
      </c>
      <c r="AV13" s="3">
        <f t="shared" si="2"/>
        <v>46</v>
      </c>
      <c r="AW13" s="3">
        <f t="shared" si="2"/>
        <v>47</v>
      </c>
      <c r="AX13" s="3">
        <f t="shared" si="2"/>
        <v>48</v>
      </c>
      <c r="AY13" s="3">
        <f t="shared" si="2"/>
        <v>49</v>
      </c>
      <c r="AZ13" s="3">
        <f t="shared" si="2"/>
        <v>50</v>
      </c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2" s="4" customFormat="1" x14ac:dyDescent="0.25">
      <c r="A14" s="9" t="s">
        <v>8</v>
      </c>
      <c r="B14" s="4">
        <v>0</v>
      </c>
      <c r="C14" s="4">
        <f>+$B$8+1</f>
        <v>1.018</v>
      </c>
      <c r="D14" s="4">
        <f>+C14*(1+$B$8)</f>
        <v>1.036324</v>
      </c>
      <c r="E14" s="4">
        <f>+D14*(1+$B$8)</f>
        <v>1.0549778320000001</v>
      </c>
      <c r="F14" s="4">
        <f t="shared" ref="F14:L14" si="3">+E14*(1+$B$8)</f>
        <v>1.0739674329760001</v>
      </c>
      <c r="G14" s="4">
        <f t="shared" si="3"/>
        <v>1.0932988467695681</v>
      </c>
      <c r="H14" s="4">
        <f t="shared" si="3"/>
        <v>1.1129782260114203</v>
      </c>
      <c r="I14" s="4">
        <f t="shared" si="3"/>
        <v>1.1330118340796258</v>
      </c>
      <c r="J14" s="4">
        <f t="shared" si="3"/>
        <v>1.1534060470930592</v>
      </c>
      <c r="K14" s="4">
        <f t="shared" si="3"/>
        <v>1.1741673559407342</v>
      </c>
      <c r="L14" s="4">
        <f t="shared" si="3"/>
        <v>1.1953023683476673</v>
      </c>
      <c r="M14" s="4">
        <f t="shared" ref="M14:AZ14" si="4">+L14*(1+$B$8)</f>
        <v>1.2168178109779253</v>
      </c>
      <c r="N14" s="4">
        <f t="shared" si="4"/>
        <v>1.2387205315755279</v>
      </c>
      <c r="O14" s="4">
        <f t="shared" si="4"/>
        <v>1.2610175011438873</v>
      </c>
      <c r="P14" s="4">
        <f t="shared" si="4"/>
        <v>1.2837158161644773</v>
      </c>
      <c r="Q14" s="4">
        <f t="shared" si="4"/>
        <v>1.3068227008554378</v>
      </c>
      <c r="R14" s="4">
        <f t="shared" si="4"/>
        <v>1.3303455094708356</v>
      </c>
      <c r="S14" s="4">
        <f t="shared" si="4"/>
        <v>1.3542917286413108</v>
      </c>
      <c r="T14" s="4">
        <f t="shared" si="4"/>
        <v>1.3786689797568543</v>
      </c>
      <c r="U14" s="4">
        <f t="shared" si="4"/>
        <v>1.4034850213924777</v>
      </c>
      <c r="V14" s="4">
        <f t="shared" si="4"/>
        <v>1.4287477517775422</v>
      </c>
      <c r="W14" s="4">
        <f t="shared" si="4"/>
        <v>1.454465211309538</v>
      </c>
      <c r="X14" s="4">
        <f t="shared" si="4"/>
        <v>1.4806455851131097</v>
      </c>
      <c r="Y14" s="4">
        <f t="shared" si="4"/>
        <v>1.5072972056451457</v>
      </c>
      <c r="Z14" s="4">
        <f t="shared" si="4"/>
        <v>1.5344285553467583</v>
      </c>
      <c r="AA14" s="4">
        <f t="shared" si="4"/>
        <v>1.562048269343</v>
      </c>
      <c r="AB14" s="4">
        <f t="shared" si="4"/>
        <v>1.5901651381911741</v>
      </c>
      <c r="AC14" s="4">
        <f t="shared" si="4"/>
        <v>1.6187881106786153</v>
      </c>
      <c r="AD14" s="4">
        <f t="shared" si="4"/>
        <v>1.6479262966708303</v>
      </c>
      <c r="AE14" s="4">
        <f t="shared" si="4"/>
        <v>1.6775889700109052</v>
      </c>
      <c r="AF14" s="4">
        <f t="shared" si="4"/>
        <v>1.7077855714711017</v>
      </c>
      <c r="AG14" s="4">
        <f t="shared" si="4"/>
        <v>1.7385257117575814</v>
      </c>
      <c r="AH14" s="4">
        <f t="shared" si="4"/>
        <v>1.769819174569218</v>
      </c>
      <c r="AI14" s="4">
        <f t="shared" si="4"/>
        <v>1.801675919711464</v>
      </c>
      <c r="AJ14" s="4">
        <f t="shared" si="4"/>
        <v>1.8341060862662704</v>
      </c>
      <c r="AK14" s="4">
        <f t="shared" si="4"/>
        <v>1.8671199958190632</v>
      </c>
      <c r="AL14" s="4">
        <f t="shared" si="4"/>
        <v>1.9007281557438063</v>
      </c>
      <c r="AM14" s="4">
        <f t="shared" si="4"/>
        <v>1.9349412625471949</v>
      </c>
      <c r="AN14" s="4">
        <f t="shared" si="4"/>
        <v>1.9697702052730444</v>
      </c>
      <c r="AO14" s="4">
        <f t="shared" si="4"/>
        <v>2.0052260689679593</v>
      </c>
      <c r="AP14" s="4">
        <f t="shared" si="4"/>
        <v>2.0413201382093824</v>
      </c>
      <c r="AQ14" s="4">
        <f t="shared" si="4"/>
        <v>2.0780639006971513</v>
      </c>
      <c r="AR14" s="4">
        <f t="shared" si="4"/>
        <v>2.1154690509097001</v>
      </c>
      <c r="AS14" s="4">
        <f t="shared" si="4"/>
        <v>2.1535474938260748</v>
      </c>
      <c r="AT14" s="4">
        <f t="shared" si="4"/>
        <v>2.1923113487149442</v>
      </c>
      <c r="AU14" s="4">
        <f t="shared" si="4"/>
        <v>2.2317729529918133</v>
      </c>
      <c r="AV14" s="4">
        <f t="shared" si="4"/>
        <v>2.2719448661456658</v>
      </c>
      <c r="AW14" s="4">
        <f t="shared" si="4"/>
        <v>2.3128398737362876</v>
      </c>
      <c r="AX14" s="4">
        <f t="shared" si="4"/>
        <v>2.3544709914635407</v>
      </c>
      <c r="AY14" s="4">
        <f t="shared" si="4"/>
        <v>2.3968514693098846</v>
      </c>
      <c r="AZ14" s="4">
        <f t="shared" si="4"/>
        <v>2.4399947957574626</v>
      </c>
    </row>
    <row r="15" spans="1:82" x14ac:dyDescent="0.25">
      <c r="A15" s="8" t="s">
        <v>7</v>
      </c>
      <c r="B15" s="2">
        <f>+$B$5</f>
        <v>1000000</v>
      </c>
      <c r="C15" s="2">
        <f>+B15</f>
        <v>1000000</v>
      </c>
      <c r="D15" s="2">
        <f>+C17</f>
        <v>1020360</v>
      </c>
      <c r="E15" s="2">
        <f t="shared" ref="E15:L15" si="5">+D17</f>
        <v>1041086.48</v>
      </c>
      <c r="F15" s="2">
        <f t="shared" si="5"/>
        <v>1062186.0366400001</v>
      </c>
      <c r="G15" s="2">
        <f t="shared" si="5"/>
        <v>1083665.3852995201</v>
      </c>
      <c r="H15" s="2">
        <f t="shared" si="5"/>
        <v>1105531.3622349114</v>
      </c>
      <c r="I15" s="2">
        <f t="shared" si="5"/>
        <v>1127790.9267551398</v>
      </c>
      <c r="J15" s="2">
        <f t="shared" si="5"/>
        <v>1150451.1634367323</v>
      </c>
      <c r="K15" s="2">
        <f t="shared" si="5"/>
        <v>1173519.2843785933</v>
      </c>
      <c r="L15" s="2">
        <f t="shared" si="5"/>
        <v>1197002.631497408</v>
      </c>
      <c r="M15" s="2">
        <f t="shared" ref="M15:AZ15" si="6">+L17</f>
        <v>1220908.6788643615</v>
      </c>
      <c r="N15" s="2">
        <f t="shared" si="6"/>
        <v>1245245.03508392</v>
      </c>
      <c r="O15" s="2">
        <f t="shared" si="6"/>
        <v>1270019.4457154307</v>
      </c>
      <c r="P15" s="2">
        <f t="shared" si="6"/>
        <v>1295239.7957383085</v>
      </c>
      <c r="Q15" s="2">
        <f t="shared" si="6"/>
        <v>1320914.1120615981</v>
      </c>
      <c r="R15" s="2">
        <f t="shared" si="6"/>
        <v>1347050.5660787069</v>
      </c>
      <c r="S15" s="2">
        <f t="shared" si="6"/>
        <v>1373657.4762681236</v>
      </c>
      <c r="T15" s="2">
        <f t="shared" si="6"/>
        <v>1400743.3108409499</v>
      </c>
      <c r="U15" s="2">
        <f t="shared" si="6"/>
        <v>1428316.6904360871</v>
      </c>
      <c r="V15" s="2">
        <f t="shared" si="6"/>
        <v>1456386.3908639366</v>
      </c>
      <c r="W15" s="2">
        <f t="shared" si="6"/>
        <v>1484961.3458994874</v>
      </c>
      <c r="X15" s="2">
        <f t="shared" si="6"/>
        <v>1514050.6501256782</v>
      </c>
      <c r="Y15" s="2">
        <f t="shared" si="6"/>
        <v>1543663.5618279404</v>
      </c>
      <c r="Z15" s="2">
        <f t="shared" si="6"/>
        <v>1573809.5059408434</v>
      </c>
      <c r="AA15" s="2">
        <f t="shared" si="6"/>
        <v>1604498.0770477785</v>
      </c>
      <c r="AB15" s="2">
        <f t="shared" si="6"/>
        <v>1635739.0424346386</v>
      </c>
      <c r="AC15" s="2">
        <f t="shared" si="6"/>
        <v>1667542.345198462</v>
      </c>
      <c r="AD15" s="2">
        <f t="shared" si="6"/>
        <v>1699918.1074120344</v>
      </c>
      <c r="AE15" s="2">
        <f t="shared" si="6"/>
        <v>1732876.633345451</v>
      </c>
      <c r="AF15" s="2">
        <f t="shared" si="6"/>
        <v>1766428.412745669</v>
      </c>
      <c r="AG15" s="2">
        <f t="shared" si="6"/>
        <v>1800584.124175091</v>
      </c>
      <c r="AH15" s="2">
        <f t="shared" si="6"/>
        <v>1835354.6384102427</v>
      </c>
      <c r="AI15" s="2">
        <f t="shared" si="6"/>
        <v>1870751.0219016271</v>
      </c>
      <c r="AJ15" s="2">
        <f t="shared" si="6"/>
        <v>1906784.5402958563</v>
      </c>
      <c r="AK15" s="2">
        <f t="shared" si="6"/>
        <v>1943466.6620211818</v>
      </c>
      <c r="AL15" s="2">
        <f t="shared" si="6"/>
        <v>1980809.0619375631</v>
      </c>
      <c r="AM15" s="2">
        <f t="shared" si="6"/>
        <v>2018823.6250524393</v>
      </c>
      <c r="AN15" s="2">
        <f t="shared" si="6"/>
        <v>2057522.4503033832</v>
      </c>
      <c r="AO15" s="2">
        <f t="shared" si="6"/>
        <v>2096917.8544088441</v>
      </c>
      <c r="AP15" s="2">
        <f t="shared" si="6"/>
        <v>2137022.3757882034</v>
      </c>
      <c r="AQ15" s="2">
        <f t="shared" si="6"/>
        <v>2177848.7785523911</v>
      </c>
      <c r="AR15" s="2">
        <f t="shared" si="6"/>
        <v>2219410.0565663343</v>
      </c>
      <c r="AS15" s="2">
        <f t="shared" si="6"/>
        <v>2261719.4375845282</v>
      </c>
      <c r="AT15" s="2">
        <f t="shared" si="6"/>
        <v>2304790.3874610499</v>
      </c>
      <c r="AU15" s="2">
        <f t="shared" si="6"/>
        <v>2348636.6144353487</v>
      </c>
      <c r="AV15" s="2">
        <f t="shared" si="6"/>
        <v>2393272.073495185</v>
      </c>
      <c r="AW15" s="2">
        <f t="shared" si="6"/>
        <v>2438710.9708180982</v>
      </c>
      <c r="AX15" s="2">
        <f t="shared" si="6"/>
        <v>2484967.7682928238</v>
      </c>
      <c r="AY15" s="2">
        <f t="shared" si="6"/>
        <v>2532057.1881220946</v>
      </c>
      <c r="AZ15" s="2">
        <f t="shared" si="6"/>
        <v>2579994.2175082923</v>
      </c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82" x14ac:dyDescent="0.25">
      <c r="A16" s="8" t="s">
        <v>9</v>
      </c>
      <c r="B16">
        <v>0</v>
      </c>
      <c r="C16" s="2">
        <f>+C19*C14</f>
        <v>20360</v>
      </c>
      <c r="D16" s="2">
        <f>+D19*D14</f>
        <v>20726.48</v>
      </c>
      <c r="E16" s="2">
        <f t="shared" ref="E16:L16" si="7">+E19*E14</f>
        <v>21099.556640000003</v>
      </c>
      <c r="F16" s="2">
        <f t="shared" si="7"/>
        <v>21479.348659520001</v>
      </c>
      <c r="G16" s="2">
        <f t="shared" si="7"/>
        <v>21865.976935391362</v>
      </c>
      <c r="H16" s="2">
        <f t="shared" si="7"/>
        <v>22259.564520228407</v>
      </c>
      <c r="I16" s="2">
        <f t="shared" si="7"/>
        <v>22660.236681592516</v>
      </c>
      <c r="J16" s="2">
        <f t="shared" si="7"/>
        <v>23068.120941861183</v>
      </c>
      <c r="K16" s="2">
        <f t="shared" si="7"/>
        <v>23483.347118814683</v>
      </c>
      <c r="L16" s="2">
        <f t="shared" si="7"/>
        <v>23906.047366953346</v>
      </c>
      <c r="M16" s="2">
        <f t="shared" ref="M16:AZ16" si="8">+M19*M14</f>
        <v>24336.356219558507</v>
      </c>
      <c r="N16" s="2">
        <f t="shared" si="8"/>
        <v>24774.410631510556</v>
      </c>
      <c r="O16" s="2">
        <f t="shared" si="8"/>
        <v>25220.350022877748</v>
      </c>
      <c r="P16" s="2">
        <f t="shared" si="8"/>
        <v>25674.316323289546</v>
      </c>
      <c r="Q16" s="2">
        <f t="shared" si="8"/>
        <v>26136.454017108757</v>
      </c>
      <c r="R16" s="2">
        <f t="shared" si="8"/>
        <v>26606.910189416714</v>
      </c>
      <c r="S16" s="2">
        <f t="shared" si="8"/>
        <v>27085.834572826214</v>
      </c>
      <c r="T16" s="2">
        <f t="shared" si="8"/>
        <v>27573.379595137085</v>
      </c>
      <c r="U16" s="2">
        <f t="shared" si="8"/>
        <v>28069.700427849551</v>
      </c>
      <c r="V16" s="2">
        <f t="shared" si="8"/>
        <v>28574.955035550844</v>
      </c>
      <c r="W16" s="2">
        <f t="shared" si="8"/>
        <v>29089.304226190761</v>
      </c>
      <c r="X16" s="2">
        <f t="shared" si="8"/>
        <v>29612.911702262194</v>
      </c>
      <c r="Y16" s="2">
        <f t="shared" si="8"/>
        <v>30145.944112902915</v>
      </c>
      <c r="Z16" s="2">
        <f t="shared" si="8"/>
        <v>30688.571106935164</v>
      </c>
      <c r="AA16" s="2">
        <f t="shared" si="8"/>
        <v>31240.96538686</v>
      </c>
      <c r="AB16" s="2">
        <f t="shared" si="8"/>
        <v>31803.302763823482</v>
      </c>
      <c r="AC16" s="2">
        <f t="shared" si="8"/>
        <v>32375.762213572307</v>
      </c>
      <c r="AD16" s="2">
        <f t="shared" si="8"/>
        <v>32958.525933416604</v>
      </c>
      <c r="AE16" s="2">
        <f t="shared" si="8"/>
        <v>33551.779400218104</v>
      </c>
      <c r="AF16" s="2">
        <f t="shared" si="8"/>
        <v>34155.71142942203</v>
      </c>
      <c r="AG16" s="2">
        <f t="shared" si="8"/>
        <v>34770.514235151626</v>
      </c>
      <c r="AH16" s="2">
        <f t="shared" si="8"/>
        <v>35396.38349138436</v>
      </c>
      <c r="AI16" s="2">
        <f t="shared" si="8"/>
        <v>36033.518394229279</v>
      </c>
      <c r="AJ16" s="2">
        <f t="shared" si="8"/>
        <v>36682.121725325407</v>
      </c>
      <c r="AK16" s="2">
        <f t="shared" si="8"/>
        <v>37342.399916381262</v>
      </c>
      <c r="AL16" s="2">
        <f t="shared" si="8"/>
        <v>38014.563114876124</v>
      </c>
      <c r="AM16" s="2">
        <f t="shared" si="8"/>
        <v>38698.825250943897</v>
      </c>
      <c r="AN16" s="2">
        <f t="shared" si="8"/>
        <v>39395.40410546089</v>
      </c>
      <c r="AO16" s="2">
        <f t="shared" si="8"/>
        <v>40104.521379359183</v>
      </c>
      <c r="AP16" s="2">
        <f t="shared" si="8"/>
        <v>40826.402764187646</v>
      </c>
      <c r="AQ16" s="2">
        <f t="shared" si="8"/>
        <v>41561.278013943025</v>
      </c>
      <c r="AR16" s="2">
        <f t="shared" si="8"/>
        <v>42309.381018193999</v>
      </c>
      <c r="AS16" s="2">
        <f t="shared" si="8"/>
        <v>43070.949876521496</v>
      </c>
      <c r="AT16" s="2">
        <f t="shared" si="8"/>
        <v>43846.226974298886</v>
      </c>
      <c r="AU16" s="2">
        <f t="shared" si="8"/>
        <v>44635.45905983627</v>
      </c>
      <c r="AV16" s="2">
        <f t="shared" si="8"/>
        <v>45438.897322913319</v>
      </c>
      <c r="AW16" s="2">
        <f t="shared" si="8"/>
        <v>46256.797474725754</v>
      </c>
      <c r="AX16" s="2">
        <f t="shared" si="8"/>
        <v>47089.41982927081</v>
      </c>
      <c r="AY16" s="2">
        <f t="shared" si="8"/>
        <v>47937.02938619769</v>
      </c>
      <c r="AZ16" s="2">
        <f t="shared" si="8"/>
        <v>48799.895915149253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x14ac:dyDescent="0.25">
      <c r="A17" s="8" t="s">
        <v>10</v>
      </c>
      <c r="B17" s="2">
        <f>+B15+B16</f>
        <v>1000000</v>
      </c>
      <c r="C17" s="2">
        <f>+C15+C16</f>
        <v>1020360</v>
      </c>
      <c r="D17" s="2">
        <f>+D15+D16</f>
        <v>1041086.48</v>
      </c>
      <c r="E17" s="2">
        <f t="shared" ref="E17:L17" si="9">+E15+E16</f>
        <v>1062186.0366400001</v>
      </c>
      <c r="F17" s="2">
        <f t="shared" si="9"/>
        <v>1083665.3852995201</v>
      </c>
      <c r="G17" s="2">
        <f t="shared" si="9"/>
        <v>1105531.3622349114</v>
      </c>
      <c r="H17" s="2">
        <f t="shared" si="9"/>
        <v>1127790.9267551398</v>
      </c>
      <c r="I17" s="2">
        <f t="shared" si="9"/>
        <v>1150451.1634367323</v>
      </c>
      <c r="J17" s="2">
        <f t="shared" si="9"/>
        <v>1173519.2843785933</v>
      </c>
      <c r="K17" s="2">
        <f t="shared" si="9"/>
        <v>1197002.631497408</v>
      </c>
      <c r="L17" s="2">
        <f t="shared" si="9"/>
        <v>1220908.6788643615</v>
      </c>
      <c r="M17" s="2">
        <f t="shared" ref="M17" si="10">+M15+M16</f>
        <v>1245245.03508392</v>
      </c>
      <c r="N17" s="2">
        <f t="shared" ref="N17" si="11">+N15+N16</f>
        <v>1270019.4457154307</v>
      </c>
      <c r="O17" s="2">
        <f t="shared" ref="O17" si="12">+O15+O16</f>
        <v>1295239.7957383085</v>
      </c>
      <c r="P17" s="2">
        <f t="shared" ref="P17" si="13">+P15+P16</f>
        <v>1320914.1120615981</v>
      </c>
      <c r="Q17" s="2">
        <f t="shared" ref="Q17" si="14">+Q15+Q16</f>
        <v>1347050.5660787069</v>
      </c>
      <c r="R17" s="2">
        <f t="shared" ref="R17" si="15">+R15+R16</f>
        <v>1373657.4762681236</v>
      </c>
      <c r="S17" s="2">
        <f t="shared" ref="S17" si="16">+S15+S16</f>
        <v>1400743.3108409499</v>
      </c>
      <c r="T17" s="2">
        <f t="shared" ref="T17" si="17">+T15+T16</f>
        <v>1428316.6904360871</v>
      </c>
      <c r="U17" s="2">
        <f t="shared" ref="U17" si="18">+U15+U16</f>
        <v>1456386.3908639366</v>
      </c>
      <c r="V17" s="2">
        <f t="shared" ref="V17" si="19">+V15+V16</f>
        <v>1484961.3458994874</v>
      </c>
      <c r="W17" s="2">
        <f t="shared" ref="W17" si="20">+W15+W16</f>
        <v>1514050.6501256782</v>
      </c>
      <c r="X17" s="2">
        <f t="shared" ref="X17" si="21">+X15+X16</f>
        <v>1543663.5618279404</v>
      </c>
      <c r="Y17" s="2">
        <f t="shared" ref="Y17" si="22">+Y15+Y16</f>
        <v>1573809.5059408434</v>
      </c>
      <c r="Z17" s="2">
        <f t="shared" ref="Z17" si="23">+Z15+Z16</f>
        <v>1604498.0770477785</v>
      </c>
      <c r="AA17" s="2">
        <f t="shared" ref="AA17" si="24">+AA15+AA16</f>
        <v>1635739.0424346386</v>
      </c>
      <c r="AB17" s="2">
        <f t="shared" ref="AB17" si="25">+AB15+AB16</f>
        <v>1667542.345198462</v>
      </c>
      <c r="AC17" s="2">
        <f t="shared" ref="AC17" si="26">+AC15+AC16</f>
        <v>1699918.1074120344</v>
      </c>
      <c r="AD17" s="2">
        <f t="shared" ref="AD17" si="27">+AD15+AD16</f>
        <v>1732876.633345451</v>
      </c>
      <c r="AE17" s="2">
        <f t="shared" ref="AE17" si="28">+AE15+AE16</f>
        <v>1766428.412745669</v>
      </c>
      <c r="AF17" s="2">
        <f t="shared" ref="AF17" si="29">+AF15+AF16</f>
        <v>1800584.124175091</v>
      </c>
      <c r="AG17" s="2">
        <f t="shared" ref="AG17" si="30">+AG15+AG16</f>
        <v>1835354.6384102427</v>
      </c>
      <c r="AH17" s="2">
        <f t="shared" ref="AH17" si="31">+AH15+AH16</f>
        <v>1870751.0219016271</v>
      </c>
      <c r="AI17" s="2">
        <f t="shared" ref="AI17" si="32">+AI15+AI16</f>
        <v>1906784.5402958563</v>
      </c>
      <c r="AJ17" s="2">
        <f t="shared" ref="AJ17" si="33">+AJ15+AJ16</f>
        <v>1943466.6620211818</v>
      </c>
      <c r="AK17" s="2">
        <f t="shared" ref="AK17" si="34">+AK15+AK16</f>
        <v>1980809.0619375631</v>
      </c>
      <c r="AL17" s="2">
        <f t="shared" ref="AL17" si="35">+AL15+AL16</f>
        <v>2018823.6250524393</v>
      </c>
      <c r="AM17" s="2">
        <f t="shared" ref="AM17" si="36">+AM15+AM16</f>
        <v>2057522.4503033832</v>
      </c>
      <c r="AN17" s="2">
        <f t="shared" ref="AN17" si="37">+AN15+AN16</f>
        <v>2096917.8544088441</v>
      </c>
      <c r="AO17" s="2">
        <f t="shared" ref="AO17" si="38">+AO15+AO16</f>
        <v>2137022.3757882034</v>
      </c>
      <c r="AP17" s="2">
        <f t="shared" ref="AP17" si="39">+AP15+AP16</f>
        <v>2177848.7785523911</v>
      </c>
      <c r="AQ17" s="2">
        <f t="shared" ref="AQ17" si="40">+AQ15+AQ16</f>
        <v>2219410.0565663343</v>
      </c>
      <c r="AR17" s="2">
        <f t="shared" ref="AR17" si="41">+AR15+AR16</f>
        <v>2261719.4375845282</v>
      </c>
      <c r="AS17" s="2">
        <f t="shared" ref="AS17" si="42">+AS15+AS16</f>
        <v>2304790.3874610499</v>
      </c>
      <c r="AT17" s="2">
        <f t="shared" ref="AT17" si="43">+AT15+AT16</f>
        <v>2348636.6144353487</v>
      </c>
      <c r="AU17" s="2">
        <f t="shared" ref="AU17" si="44">+AU15+AU16</f>
        <v>2393272.073495185</v>
      </c>
      <c r="AV17" s="2">
        <f t="shared" ref="AV17" si="45">+AV15+AV16</f>
        <v>2438710.9708180982</v>
      </c>
      <c r="AW17" s="2">
        <f t="shared" ref="AW17" si="46">+AW15+AW16</f>
        <v>2484967.7682928238</v>
      </c>
      <c r="AX17" s="2">
        <f t="shared" ref="AX17" si="47">+AX15+AX16</f>
        <v>2532057.1881220946</v>
      </c>
      <c r="AY17" s="2">
        <f t="shared" ref="AY17" si="48">+AY15+AY16</f>
        <v>2579994.2175082923</v>
      </c>
      <c r="AZ17" s="2">
        <f t="shared" ref="AZ17" si="49">+AZ15+AZ16</f>
        <v>2628794.1134234415</v>
      </c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x14ac:dyDescent="0.25">
      <c r="A18" s="8" t="s">
        <v>23</v>
      </c>
      <c r="B18" s="2"/>
      <c r="C18" s="5">
        <f>+(C17-B17)/B17</f>
        <v>2.036E-2</v>
      </c>
      <c r="D18" s="5">
        <f t="shared" ref="D18" si="50">+(D17-C17)/C17</f>
        <v>2.0312909169312773E-2</v>
      </c>
      <c r="E18" s="5">
        <f t="shared" ref="E18" si="51">+(E17-D17)/D17</f>
        <v>2.0266862595314929E-2</v>
      </c>
      <c r="F18" s="5">
        <f t="shared" ref="F18" si="52">+(F17-E17)/E17</f>
        <v>2.0221833010971784E-2</v>
      </c>
      <c r="G18" s="5">
        <f t="shared" ref="G18" si="53">+(G17-F17)/F17</f>
        <v>2.0177794023888342E-2</v>
      </c>
      <c r="H18" s="5">
        <f t="shared" ref="H18" si="54">+(H17-G17)/G17</f>
        <v>2.0134720081779595E-2</v>
      </c>
      <c r="I18" s="5">
        <f t="shared" ref="I18" si="55">+(I17-H17)/H17</f>
        <v>2.0092586439571784E-2</v>
      </c>
      <c r="J18" s="5">
        <f t="shared" ref="J18" si="56">+(J17-I17)/I17</f>
        <v>2.0051369128047017E-2</v>
      </c>
      <c r="K18" s="5">
        <f t="shared" ref="K18" si="57">+(K17-J17)/J17</f>
        <v>2.0011044923944055E-2</v>
      </c>
      <c r="L18" s="5">
        <f t="shared" ref="L18" si="58">+(L17-K17)/K17</f>
        <v>1.9971591321439146E-2</v>
      </c>
      <c r="M18" s="5">
        <f t="shared" ref="M18" si="59">+(M17-L17)/L17</f>
        <v>1.9932986504932686E-2</v>
      </c>
      <c r="N18" s="5">
        <f t="shared" ref="N18" si="60">+(N17-M17)/M17</f>
        <v>1.9895209323071948E-2</v>
      </c>
      <c r="O18" s="5">
        <f t="shared" ref="O18" si="61">+(O17-N17)/N17</f>
        <v>1.9858239263943402E-2</v>
      </c>
      <c r="P18" s="5">
        <f t="shared" ref="P18" si="62">+(P17-O17)/O17</f>
        <v>1.9822056431376751E-2</v>
      </c>
      <c r="Q18" s="5">
        <f t="shared" ref="Q18" si="63">+(Q17-P17)/P17</f>
        <v>1.9786641522299031E-2</v>
      </c>
      <c r="R18" s="5">
        <f t="shared" ref="R18" si="64">+(R17-Q17)/Q17</f>
        <v>1.9751975805088008E-2</v>
      </c>
      <c r="S18" s="5">
        <f t="shared" ref="S18" si="65">+(S17-R17)/R17</f>
        <v>1.9718041098871E-2</v>
      </c>
      <c r="T18" s="5">
        <f t="shared" ref="T18" si="66">+(T17-S17)/S17</f>
        <v>1.9684819753722937E-2</v>
      </c>
      <c r="U18" s="5">
        <f t="shared" ref="U18" si="67">+(U17-T17)/T17</f>
        <v>1.9652294631717446E-2</v>
      </c>
      <c r="V18" s="5">
        <f t="shared" ref="V18" si="68">+(V17-U17)/U17</f>
        <v>1.9620449088788811E-2</v>
      </c>
      <c r="W18" s="5">
        <f t="shared" ref="W18" si="69">+(W17-V17)/V17</f>
        <v>1.958926695736345E-2</v>
      </c>
      <c r="X18" s="5">
        <f t="shared" ref="X18" si="70">+(X17-W17)/W17</f>
        <v>1.955873252972358E-2</v>
      </c>
      <c r="Y18" s="5">
        <f t="shared" ref="Y18" si="71">+(Y17-X17)/X17</f>
        <v>1.9528830542068009E-2</v>
      </c>
      <c r="Z18" s="5">
        <f t="shared" ref="Z18" si="72">+(Z17-Y17)/Y17</f>
        <v>1.9499546159234268E-2</v>
      </c>
      <c r="AA18" s="5">
        <f t="shared" ref="AA18" si="73">+(AA17-Z17)/Z17</f>
        <v>1.9470864960051792E-2</v>
      </c>
      <c r="AB18" s="5">
        <f t="shared" ref="AB18" si="74">+(AB17-AA17)/AA17</f>
        <v>1.944277292329423E-2</v>
      </c>
      <c r="AC18" s="5">
        <f t="shared" ref="AC18" si="75">+(AC17-AB17)/AB17</f>
        <v>1.9415256414204704E-2</v>
      </c>
      <c r="AD18" s="5">
        <f t="shared" ref="AD18" si="76">+(AD17-AC17)/AC17</f>
        <v>1.9388302171563322E-2</v>
      </c>
      <c r="AE18" s="5">
        <f t="shared" ref="AE18" si="77">+(AE17-AD17)/AD17</f>
        <v>1.9361897295275873E-2</v>
      </c>
      <c r="AF18" s="5">
        <f t="shared" ref="AF18" si="78">+(AF17-AE17)/AE17</f>
        <v>1.9336029234454901E-2</v>
      </c>
      <c r="AG18" s="5">
        <f t="shared" ref="AG18" si="79">+(AG17-AF17)/AF17</f>
        <v>1.9310685775973536E-2</v>
      </c>
      <c r="AH18" s="5">
        <f t="shared" ref="AH18" si="80">+(AH17-AG17)/AG17</f>
        <v>1.9285855033468715E-2</v>
      </c>
      <c r="AI18" s="5">
        <f t="shared" ref="AI18" si="81">+(AI17-AH17)/AH17</f>
        <v>1.9261525436774049E-2</v>
      </c>
      <c r="AJ18" s="5">
        <f t="shared" ref="AJ18" si="82">+(AJ17-AI17)/AI17</f>
        <v>1.9237685721761665E-2</v>
      </c>
      <c r="AK18" s="5">
        <f t="shared" ref="AK18" si="83">+(AK17-AJ17)/AJ17</f>
        <v>1.9214324920575534E-2</v>
      </c>
      <c r="AL18" s="5">
        <f t="shared" ref="AL18" si="84">+(AL17-AK17)/AK17</f>
        <v>1.9191432352238712E-2</v>
      </c>
      <c r="AM18" s="5">
        <f t="shared" ref="AM18" si="85">+(AM17-AL17)/AL17</f>
        <v>1.9168997613617029E-2</v>
      </c>
      <c r="AN18" s="5">
        <f t="shared" ref="AN18" si="86">+(AN17-AM17)/AM17</f>
        <v>1.9147010570724071E-2</v>
      </c>
      <c r="AO18" s="5">
        <f t="shared" ref="AO18" si="87">+(AO17-AN17)/AN17</f>
        <v>1.9125461350351956E-2</v>
      </c>
      <c r="AP18" s="5">
        <f t="shared" ref="AP18" si="88">+(AP17-AO17)/AO17</f>
        <v>1.910434033201433E-2</v>
      </c>
      <c r="AQ18" s="5">
        <f t="shared" ref="AQ18" si="89">+(AQ17-AP17)/AP17</f>
        <v>1.9083638140187525E-2</v>
      </c>
      <c r="AR18" s="5">
        <f t="shared" ref="AR18" si="90">+(AR17-AQ17)/AQ17</f>
        <v>1.9063345636836062E-2</v>
      </c>
      <c r="AS18" s="5">
        <f t="shared" ref="AS18" si="91">+(AS17-AR17)/AR17</f>
        <v>1.9043453914213443E-2</v>
      </c>
      <c r="AT18" s="5">
        <f t="shared" ref="AT18" si="92">+(AT17-AS17)/AS17</f>
        <v>1.9023954287920985E-2</v>
      </c>
      <c r="AU18" s="5">
        <f t="shared" ref="AU18" si="93">+(AU17-AT17)/AT17</f>
        <v>1.9004838290221177E-2</v>
      </c>
      <c r="AV18" s="5">
        <f t="shared" ref="AV18" si="94">+(AV17-AU17)/AU17</f>
        <v>1.8986097663586256E-2</v>
      </c>
      <c r="AW18" s="5">
        <f t="shared" ref="AW18" si="95">+(AW17-AV17)/AV17</f>
        <v>1.8967724354480669E-2</v>
      </c>
      <c r="AX18" s="5">
        <f t="shared" ref="AX18" si="96">+(AX17-AW17)/AW17</f>
        <v>1.8949710507360544E-2</v>
      </c>
      <c r="AY18" s="5">
        <f t="shared" ref="AY18" si="97">+(AY17-AX17)/AX17</f>
        <v>1.8932048458885829E-2</v>
      </c>
      <c r="AZ18" s="5">
        <f t="shared" ref="AZ18" si="98">+(AZ17-AY17)/AY17</f>
        <v>1.8914730732334441E-2</v>
      </c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A19" s="8" t="s">
        <v>11</v>
      </c>
      <c r="B19">
        <v>0</v>
      </c>
      <c r="C19" s="2">
        <f>+$B$5*$B$6</f>
        <v>20000</v>
      </c>
      <c r="D19" s="2">
        <f>+$B$5*$B$6</f>
        <v>20000</v>
      </c>
      <c r="E19" s="2">
        <f t="shared" ref="E19:AZ19" si="99">+$B$5*$B$6</f>
        <v>20000</v>
      </c>
      <c r="F19" s="2">
        <f t="shared" si="99"/>
        <v>20000</v>
      </c>
      <c r="G19" s="2">
        <f t="shared" si="99"/>
        <v>20000</v>
      </c>
      <c r="H19" s="2">
        <f t="shared" si="99"/>
        <v>20000</v>
      </c>
      <c r="I19" s="2">
        <f t="shared" si="99"/>
        <v>20000</v>
      </c>
      <c r="J19" s="2">
        <f t="shared" si="99"/>
        <v>20000</v>
      </c>
      <c r="K19" s="2">
        <f t="shared" si="99"/>
        <v>20000</v>
      </c>
      <c r="L19" s="2">
        <f t="shared" si="99"/>
        <v>20000</v>
      </c>
      <c r="M19" s="2">
        <f t="shared" si="99"/>
        <v>20000</v>
      </c>
      <c r="N19" s="2">
        <f t="shared" si="99"/>
        <v>20000</v>
      </c>
      <c r="O19" s="2">
        <f t="shared" si="99"/>
        <v>20000</v>
      </c>
      <c r="P19" s="2">
        <f t="shared" si="99"/>
        <v>20000</v>
      </c>
      <c r="Q19" s="2">
        <f t="shared" si="99"/>
        <v>20000</v>
      </c>
      <c r="R19" s="2">
        <f t="shared" si="99"/>
        <v>20000</v>
      </c>
      <c r="S19" s="2">
        <f t="shared" si="99"/>
        <v>20000</v>
      </c>
      <c r="T19" s="2">
        <f t="shared" si="99"/>
        <v>20000</v>
      </c>
      <c r="U19" s="2">
        <f t="shared" si="99"/>
        <v>20000</v>
      </c>
      <c r="V19" s="2">
        <f t="shared" si="99"/>
        <v>20000</v>
      </c>
      <c r="W19" s="2">
        <f t="shared" si="99"/>
        <v>20000</v>
      </c>
      <c r="X19" s="2">
        <f t="shared" si="99"/>
        <v>20000</v>
      </c>
      <c r="Y19" s="2">
        <f t="shared" si="99"/>
        <v>20000</v>
      </c>
      <c r="Z19" s="2">
        <f t="shared" si="99"/>
        <v>20000</v>
      </c>
      <c r="AA19" s="2">
        <f t="shared" si="99"/>
        <v>20000</v>
      </c>
      <c r="AB19" s="2">
        <f t="shared" si="99"/>
        <v>20000</v>
      </c>
      <c r="AC19" s="2">
        <f t="shared" si="99"/>
        <v>20000</v>
      </c>
      <c r="AD19" s="2">
        <f t="shared" si="99"/>
        <v>20000</v>
      </c>
      <c r="AE19" s="2">
        <f t="shared" si="99"/>
        <v>20000</v>
      </c>
      <c r="AF19" s="2">
        <f t="shared" si="99"/>
        <v>20000</v>
      </c>
      <c r="AG19" s="2">
        <f t="shared" si="99"/>
        <v>20000</v>
      </c>
      <c r="AH19" s="2">
        <f t="shared" si="99"/>
        <v>20000</v>
      </c>
      <c r="AI19" s="2">
        <f t="shared" si="99"/>
        <v>20000</v>
      </c>
      <c r="AJ19" s="2">
        <f t="shared" si="99"/>
        <v>20000</v>
      </c>
      <c r="AK19" s="2">
        <f t="shared" si="99"/>
        <v>20000</v>
      </c>
      <c r="AL19" s="2">
        <f t="shared" si="99"/>
        <v>20000</v>
      </c>
      <c r="AM19" s="2">
        <f t="shared" si="99"/>
        <v>20000</v>
      </c>
      <c r="AN19" s="2">
        <f t="shared" si="99"/>
        <v>20000</v>
      </c>
      <c r="AO19" s="2">
        <f t="shared" si="99"/>
        <v>20000</v>
      </c>
      <c r="AP19" s="2">
        <f t="shared" si="99"/>
        <v>20000</v>
      </c>
      <c r="AQ19" s="2">
        <f t="shared" si="99"/>
        <v>20000</v>
      </c>
      <c r="AR19" s="2">
        <f t="shared" si="99"/>
        <v>20000</v>
      </c>
      <c r="AS19" s="2">
        <f t="shared" si="99"/>
        <v>20000</v>
      </c>
      <c r="AT19" s="2">
        <f t="shared" si="99"/>
        <v>20000</v>
      </c>
      <c r="AU19" s="2">
        <f t="shared" si="99"/>
        <v>20000</v>
      </c>
      <c r="AV19" s="2">
        <f t="shared" si="99"/>
        <v>20000</v>
      </c>
      <c r="AW19" s="2">
        <f t="shared" si="99"/>
        <v>20000</v>
      </c>
      <c r="AX19" s="2">
        <f t="shared" si="99"/>
        <v>20000</v>
      </c>
      <c r="AY19" s="2">
        <f t="shared" si="99"/>
        <v>20000</v>
      </c>
      <c r="AZ19" s="2">
        <f t="shared" si="99"/>
        <v>20000</v>
      </c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x14ac:dyDescent="0.25">
      <c r="A20" s="8" t="s">
        <v>12</v>
      </c>
      <c r="C20" s="2">
        <f>+(C15*$B$6)-C19</f>
        <v>0</v>
      </c>
      <c r="D20" s="2">
        <f>+(D15*$B$6)-D19</f>
        <v>407.20000000000073</v>
      </c>
      <c r="E20" s="2">
        <f t="shared" ref="E20:L20" si="100">+(E15*$B$6)-E19</f>
        <v>821.72959999999875</v>
      </c>
      <c r="F20" s="2">
        <f t="shared" si="100"/>
        <v>1243.7207328000004</v>
      </c>
      <c r="G20" s="2">
        <f t="shared" si="100"/>
        <v>1673.3077059904026</v>
      </c>
      <c r="H20" s="2">
        <f t="shared" si="100"/>
        <v>2110.6272446982293</v>
      </c>
      <c r="I20" s="2">
        <f t="shared" si="100"/>
        <v>2555.8185351027969</v>
      </c>
      <c r="J20" s="2">
        <f t="shared" si="100"/>
        <v>3009.023268734647</v>
      </c>
      <c r="K20" s="2">
        <f t="shared" si="100"/>
        <v>3470.3856875718666</v>
      </c>
      <c r="L20" s="2">
        <f t="shared" si="100"/>
        <v>3940.0526299481608</v>
      </c>
      <c r="M20" s="2">
        <f t="shared" ref="M20" si="101">+(M15*$B$6)-M19</f>
        <v>4418.1735772872307</v>
      </c>
      <c r="N20" s="2">
        <f t="shared" ref="N20" si="102">+(N15*$B$6)-N19</f>
        <v>4904.9007016784017</v>
      </c>
      <c r="O20" s="2">
        <f t="shared" ref="O20" si="103">+(O15*$B$6)-O19</f>
        <v>5400.3889143086126</v>
      </c>
      <c r="P20" s="2">
        <f t="shared" ref="P20" si="104">+(P15*$B$6)-P19</f>
        <v>5904.7959147661713</v>
      </c>
      <c r="Q20" s="2">
        <f t="shared" ref="Q20" si="105">+(Q15*$B$6)-Q19</f>
        <v>6418.282241231962</v>
      </c>
      <c r="R20" s="2">
        <f t="shared" ref="R20" si="106">+(R15*$B$6)-R19</f>
        <v>6941.0113215741367</v>
      </c>
      <c r="S20" s="2">
        <f t="shared" ref="S20" si="107">+(S15*$B$6)-S19</f>
        <v>7473.1495253624744</v>
      </c>
      <c r="T20" s="2">
        <f t="shared" ref="T20" si="108">+(T15*$B$6)-T19</f>
        <v>8014.8662168189985</v>
      </c>
      <c r="U20" s="2">
        <f t="shared" ref="U20" si="109">+(U15*$B$6)-U19</f>
        <v>8566.3338087217417</v>
      </c>
      <c r="V20" s="2">
        <f t="shared" ref="V20" si="110">+(V15*$B$6)-V19</f>
        <v>9127.7278172787337</v>
      </c>
      <c r="W20" s="2">
        <f t="shared" ref="W20" si="111">+(W15*$B$6)-W19</f>
        <v>9699.2269179897485</v>
      </c>
      <c r="X20" s="2">
        <f t="shared" ref="X20" si="112">+(X15*$B$6)-X19</f>
        <v>10281.013002513562</v>
      </c>
      <c r="Y20" s="2">
        <f t="shared" ref="Y20" si="113">+(Y15*$B$6)-Y19</f>
        <v>10873.271236558809</v>
      </c>
      <c r="Z20" s="2">
        <f t="shared" ref="Z20" si="114">+(Z15*$B$6)-Z19</f>
        <v>11476.190118816867</v>
      </c>
      <c r="AA20" s="2">
        <f t="shared" ref="AA20" si="115">+(AA15*$B$6)-AA19</f>
        <v>12089.96154095557</v>
      </c>
      <c r="AB20" s="2">
        <f t="shared" ref="AB20" si="116">+(AB15*$B$6)-AB19</f>
        <v>12714.780848692772</v>
      </c>
      <c r="AC20" s="2">
        <f t="shared" ref="AC20" si="117">+(AC15*$B$6)-AC19</f>
        <v>13350.846903969243</v>
      </c>
      <c r="AD20" s="2">
        <f t="shared" ref="AD20" si="118">+(AD15*$B$6)-AD19</f>
        <v>13998.362148240689</v>
      </c>
      <c r="AE20" s="2">
        <f t="shared" ref="AE20" si="119">+(AE15*$B$6)-AE19</f>
        <v>14657.532666909021</v>
      </c>
      <c r="AF20" s="2">
        <f t="shared" ref="AF20" si="120">+(AF15*$B$6)-AF19</f>
        <v>15328.568254913378</v>
      </c>
      <c r="AG20" s="2">
        <f t="shared" ref="AG20" si="121">+(AG15*$B$6)-AG19</f>
        <v>16011.68248350182</v>
      </c>
      <c r="AH20" s="2">
        <f t="shared" ref="AH20" si="122">+(AH15*$B$6)-AH19</f>
        <v>16707.092768204857</v>
      </c>
      <c r="AI20" s="2">
        <f t="shared" ref="AI20" si="123">+(AI15*$B$6)-AI19</f>
        <v>17415.020438032545</v>
      </c>
      <c r="AJ20" s="2">
        <f t="shared" ref="AJ20" si="124">+(AJ15*$B$6)-AJ19</f>
        <v>18135.690805917126</v>
      </c>
      <c r="AK20" s="2">
        <f t="shared" ref="AK20" si="125">+(AK15*$B$6)-AK19</f>
        <v>18869.333240423635</v>
      </c>
      <c r="AL20" s="2">
        <f t="shared" ref="AL20" si="126">+(AL15*$B$6)-AL19</f>
        <v>19616.181238751262</v>
      </c>
      <c r="AM20" s="2">
        <f t="shared" ref="AM20" si="127">+(AM15*$B$6)-AM19</f>
        <v>20376.472501048789</v>
      </c>
      <c r="AN20" s="2">
        <f t="shared" ref="AN20" si="128">+(AN15*$B$6)-AN19</f>
        <v>21150.449006067662</v>
      </c>
      <c r="AO20" s="2">
        <f t="shared" ref="AO20" si="129">+(AO15*$B$6)-AO19</f>
        <v>21938.357088176883</v>
      </c>
      <c r="AP20" s="2">
        <f t="shared" ref="AP20" si="130">+(AP15*$B$6)-AP19</f>
        <v>22740.44751576407</v>
      </c>
      <c r="AQ20" s="2">
        <f t="shared" ref="AQ20" si="131">+(AQ15*$B$6)-AQ19</f>
        <v>23556.97557104782</v>
      </c>
      <c r="AR20" s="2">
        <f t="shared" ref="AR20" si="132">+(AR15*$B$6)-AR19</f>
        <v>24388.201131326685</v>
      </c>
      <c r="AS20" s="2">
        <f t="shared" ref="AS20" si="133">+(AS15*$B$6)-AS19</f>
        <v>25234.388751690567</v>
      </c>
      <c r="AT20" s="2">
        <f t="shared" ref="AT20" si="134">+(AT15*$B$6)-AT19</f>
        <v>26095.807749221</v>
      </c>
      <c r="AU20" s="2">
        <f t="shared" ref="AU20" si="135">+(AU15*$B$6)-AU19</f>
        <v>26972.732288706975</v>
      </c>
      <c r="AV20" s="2">
        <f t="shared" ref="AV20" si="136">+(AV15*$B$6)-AV19</f>
        <v>27865.441469903701</v>
      </c>
      <c r="AW20" s="2">
        <f t="shared" ref="AW20" si="137">+(AW15*$B$6)-AW19</f>
        <v>28774.219416361964</v>
      </c>
      <c r="AX20" s="2">
        <f t="shared" ref="AX20" si="138">+(AX15*$B$6)-AX19</f>
        <v>29699.355365856478</v>
      </c>
      <c r="AY20" s="2">
        <f t="shared" ref="AY20" si="139">+(AY15*$B$6)-AY19</f>
        <v>30641.14376244189</v>
      </c>
      <c r="AZ20" s="2">
        <f t="shared" ref="AZ20" si="140">+(AZ15*$B$6)-AZ19</f>
        <v>31599.884350165848</v>
      </c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8" t="s">
        <v>13</v>
      </c>
      <c r="C21" s="2">
        <f>+C16*$B$6*0.5</f>
        <v>203.6</v>
      </c>
      <c r="D21" s="2">
        <f>+D16*$B$6*0.5</f>
        <v>207.26480000000001</v>
      </c>
      <c r="E21" s="2">
        <f t="shared" ref="E21:L21" si="141">+E16*$B$6*0.5</f>
        <v>210.99556640000003</v>
      </c>
      <c r="F21" s="2">
        <f t="shared" si="141"/>
        <v>214.79348659520002</v>
      </c>
      <c r="G21" s="2">
        <f t="shared" si="141"/>
        <v>218.65976935391362</v>
      </c>
      <c r="H21" s="2">
        <f t="shared" si="141"/>
        <v>222.59564520228406</v>
      </c>
      <c r="I21" s="2">
        <f t="shared" si="141"/>
        <v>226.60236681592517</v>
      </c>
      <c r="J21" s="2">
        <f t="shared" si="141"/>
        <v>230.68120941861184</v>
      </c>
      <c r="K21" s="2">
        <f t="shared" si="141"/>
        <v>234.83347118814683</v>
      </c>
      <c r="L21" s="2">
        <f t="shared" si="141"/>
        <v>239.06047366953345</v>
      </c>
      <c r="M21" s="2">
        <f t="shared" ref="M21:AZ21" si="142">+M16*$B$6*0.5</f>
        <v>243.36356219558508</v>
      </c>
      <c r="N21" s="2">
        <f t="shared" si="142"/>
        <v>247.74410631510557</v>
      </c>
      <c r="O21" s="2">
        <f t="shared" si="142"/>
        <v>252.2035002287775</v>
      </c>
      <c r="P21" s="2">
        <f t="shared" si="142"/>
        <v>256.74316323289548</v>
      </c>
      <c r="Q21" s="2">
        <f t="shared" si="142"/>
        <v>261.36454017108758</v>
      </c>
      <c r="R21" s="2">
        <f t="shared" si="142"/>
        <v>266.06910189416715</v>
      </c>
      <c r="S21" s="2">
        <f t="shared" si="142"/>
        <v>270.85834572826212</v>
      </c>
      <c r="T21" s="2">
        <f t="shared" si="142"/>
        <v>275.73379595137084</v>
      </c>
      <c r="U21" s="2">
        <f t="shared" si="142"/>
        <v>280.69700427849551</v>
      </c>
      <c r="V21" s="2">
        <f t="shared" si="142"/>
        <v>285.74955035550846</v>
      </c>
      <c r="W21" s="2">
        <f t="shared" si="142"/>
        <v>290.89304226190762</v>
      </c>
      <c r="X21" s="2">
        <f t="shared" si="142"/>
        <v>296.12911702262193</v>
      </c>
      <c r="Y21" s="2">
        <f t="shared" si="142"/>
        <v>301.45944112902913</v>
      </c>
      <c r="Z21" s="2">
        <f t="shared" si="142"/>
        <v>306.88571106935166</v>
      </c>
      <c r="AA21" s="2">
        <f t="shared" si="142"/>
        <v>312.4096538686</v>
      </c>
      <c r="AB21" s="2">
        <f t="shared" si="142"/>
        <v>318.03302763823484</v>
      </c>
      <c r="AC21" s="2">
        <f t="shared" si="142"/>
        <v>323.75762213572307</v>
      </c>
      <c r="AD21" s="2">
        <f t="shared" si="142"/>
        <v>329.58525933416604</v>
      </c>
      <c r="AE21" s="2">
        <f t="shared" si="142"/>
        <v>335.51779400218106</v>
      </c>
      <c r="AF21" s="2">
        <f t="shared" si="142"/>
        <v>341.5571142942203</v>
      </c>
      <c r="AG21" s="2">
        <f t="shared" si="142"/>
        <v>347.70514235151626</v>
      </c>
      <c r="AH21" s="2">
        <f t="shared" si="142"/>
        <v>353.96383491384358</v>
      </c>
      <c r="AI21" s="2">
        <f t="shared" si="142"/>
        <v>360.33518394229282</v>
      </c>
      <c r="AJ21" s="2">
        <f t="shared" si="142"/>
        <v>366.82121725325408</v>
      </c>
      <c r="AK21" s="2">
        <f t="shared" si="142"/>
        <v>373.42399916381265</v>
      </c>
      <c r="AL21" s="2">
        <f t="shared" si="142"/>
        <v>380.14563114876125</v>
      </c>
      <c r="AM21" s="2">
        <f t="shared" si="142"/>
        <v>386.98825250943901</v>
      </c>
      <c r="AN21" s="2">
        <f t="shared" si="142"/>
        <v>393.95404105460892</v>
      </c>
      <c r="AO21" s="2">
        <f t="shared" si="142"/>
        <v>401.04521379359181</v>
      </c>
      <c r="AP21" s="2">
        <f t="shared" si="142"/>
        <v>408.26402764187645</v>
      </c>
      <c r="AQ21" s="2">
        <f t="shared" si="142"/>
        <v>415.61278013943024</v>
      </c>
      <c r="AR21" s="2">
        <f t="shared" si="142"/>
        <v>423.09381018194</v>
      </c>
      <c r="AS21" s="2">
        <f t="shared" si="142"/>
        <v>430.70949876521496</v>
      </c>
      <c r="AT21" s="2">
        <f t="shared" si="142"/>
        <v>438.46226974298889</v>
      </c>
      <c r="AU21" s="2">
        <f t="shared" si="142"/>
        <v>446.35459059836273</v>
      </c>
      <c r="AV21" s="2">
        <f t="shared" si="142"/>
        <v>454.38897322913317</v>
      </c>
      <c r="AW21" s="2">
        <f t="shared" si="142"/>
        <v>462.56797474725755</v>
      </c>
      <c r="AX21" s="2">
        <f t="shared" si="142"/>
        <v>470.8941982927081</v>
      </c>
      <c r="AY21" s="2">
        <f t="shared" si="142"/>
        <v>479.3702938619769</v>
      </c>
      <c r="AZ21" s="2">
        <f t="shared" si="142"/>
        <v>487.99895915149256</v>
      </c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63" x14ac:dyDescent="0.25">
      <c r="A22" s="8" t="s">
        <v>14</v>
      </c>
      <c r="B22">
        <v>0</v>
      </c>
      <c r="C22" s="2">
        <f>SUM(C19:C21)</f>
        <v>20203.599999999999</v>
      </c>
      <c r="D22" s="2">
        <f>SUM(D19:D21)</f>
        <v>20614.464800000002</v>
      </c>
      <c r="E22" s="2">
        <f t="shared" ref="E22:L22" si="143">SUM(E19:E21)</f>
        <v>21032.7251664</v>
      </c>
      <c r="F22" s="2">
        <f t="shared" si="143"/>
        <v>21458.514219395202</v>
      </c>
      <c r="G22" s="2">
        <f t="shared" si="143"/>
        <v>21891.967475344318</v>
      </c>
      <c r="H22" s="2">
        <f t="shared" si="143"/>
        <v>22333.222889900513</v>
      </c>
      <c r="I22" s="2">
        <f t="shared" si="143"/>
        <v>22782.420901918722</v>
      </c>
      <c r="J22" s="2">
        <f t="shared" si="143"/>
        <v>23239.70447815326</v>
      </c>
      <c r="K22" s="2">
        <f t="shared" si="143"/>
        <v>23705.219158760014</v>
      </c>
      <c r="L22" s="2">
        <f t="shared" si="143"/>
        <v>24179.113103617696</v>
      </c>
      <c r="M22" s="2">
        <f t="shared" ref="M22" si="144">SUM(M19:M21)</f>
        <v>24661.537139482814</v>
      </c>
      <c r="N22" s="2">
        <f t="shared" ref="N22" si="145">SUM(N19:N21)</f>
        <v>25152.644807993507</v>
      </c>
      <c r="O22" s="2">
        <f t="shared" ref="O22" si="146">SUM(O19:O21)</f>
        <v>25652.59241453739</v>
      </c>
      <c r="P22" s="2">
        <f t="shared" ref="P22" si="147">SUM(P19:P21)</f>
        <v>26161.539077999067</v>
      </c>
      <c r="Q22" s="2">
        <f t="shared" ref="Q22" si="148">SUM(Q19:Q21)</f>
        <v>26679.646781403051</v>
      </c>
      <c r="R22" s="2">
        <f t="shared" ref="R22" si="149">SUM(R19:R21)</f>
        <v>27207.080423468306</v>
      </c>
      <c r="S22" s="2">
        <f t="shared" ref="S22" si="150">SUM(S19:S21)</f>
        <v>27744.007871090736</v>
      </c>
      <c r="T22" s="2">
        <f t="shared" ref="T22" si="151">SUM(T19:T21)</f>
        <v>28290.60001277037</v>
      </c>
      <c r="U22" s="2">
        <f t="shared" ref="U22" si="152">SUM(U19:U21)</f>
        <v>28847.030813000238</v>
      </c>
      <c r="V22" s="2">
        <f t="shared" ref="V22" si="153">SUM(V19:V21)</f>
        <v>29413.477367634241</v>
      </c>
      <c r="W22" s="2">
        <f t="shared" ref="W22" si="154">SUM(W19:W21)</f>
        <v>29990.119960251657</v>
      </c>
      <c r="X22" s="2">
        <f t="shared" ref="X22" si="155">SUM(X19:X21)</f>
        <v>30577.142119536184</v>
      </c>
      <c r="Y22" s="2">
        <f t="shared" ref="Y22" si="156">SUM(Y19:Y21)</f>
        <v>31174.730677687839</v>
      </c>
      <c r="Z22" s="2">
        <f t="shared" ref="Z22" si="157">SUM(Z19:Z21)</f>
        <v>31783.07582988622</v>
      </c>
      <c r="AA22" s="2">
        <f t="shared" ref="AA22" si="158">SUM(AA19:AA21)</f>
        <v>32402.371194824169</v>
      </c>
      <c r="AB22" s="2">
        <f t="shared" ref="AB22" si="159">SUM(AB19:AB21)</f>
        <v>33032.813876331005</v>
      </c>
      <c r="AC22" s="2">
        <f t="shared" ref="AC22" si="160">SUM(AC19:AC21)</f>
        <v>33674.604526104966</v>
      </c>
      <c r="AD22" s="2">
        <f t="shared" ref="AD22" si="161">SUM(AD19:AD21)</f>
        <v>34327.947407574859</v>
      </c>
      <c r="AE22" s="2">
        <f t="shared" ref="AE22" si="162">SUM(AE19:AE21)</f>
        <v>34993.050460911203</v>
      </c>
      <c r="AF22" s="2">
        <f t="shared" ref="AF22" si="163">SUM(AF19:AF21)</f>
        <v>35670.125369207599</v>
      </c>
      <c r="AG22" s="2">
        <f t="shared" ref="AG22" si="164">SUM(AG19:AG21)</f>
        <v>36359.387625853335</v>
      </c>
      <c r="AH22" s="2">
        <f t="shared" ref="AH22" si="165">SUM(AH19:AH21)</f>
        <v>37061.056603118697</v>
      </c>
      <c r="AI22" s="2">
        <f t="shared" ref="AI22" si="166">SUM(AI19:AI21)</f>
        <v>37775.355621974835</v>
      </c>
      <c r="AJ22" s="2">
        <f t="shared" ref="AJ22" si="167">SUM(AJ19:AJ21)</f>
        <v>38502.512023170377</v>
      </c>
      <c r="AK22" s="2">
        <f t="shared" ref="AK22" si="168">SUM(AK19:AK21)</f>
        <v>39242.757239587445</v>
      </c>
      <c r="AL22" s="2">
        <f t="shared" ref="AL22" si="169">SUM(AL19:AL21)</f>
        <v>39996.326869900025</v>
      </c>
      <c r="AM22" s="2">
        <f t="shared" ref="AM22" si="170">SUM(AM19:AM21)</f>
        <v>40763.460753558225</v>
      </c>
      <c r="AN22" s="2">
        <f t="shared" ref="AN22" si="171">SUM(AN19:AN21)</f>
        <v>41544.403047122272</v>
      </c>
      <c r="AO22" s="2">
        <f t="shared" ref="AO22" si="172">SUM(AO19:AO21)</f>
        <v>42339.402301970476</v>
      </c>
      <c r="AP22" s="2">
        <f t="shared" ref="AP22" si="173">SUM(AP19:AP21)</f>
        <v>43148.711543405945</v>
      </c>
      <c r="AQ22" s="2">
        <f t="shared" ref="AQ22" si="174">SUM(AQ19:AQ21)</f>
        <v>43972.588351187253</v>
      </c>
      <c r="AR22" s="2">
        <f t="shared" ref="AR22" si="175">SUM(AR19:AR21)</f>
        <v>44811.294941508626</v>
      </c>
      <c r="AS22" s="2">
        <f t="shared" ref="AS22" si="176">SUM(AS19:AS21)</f>
        <v>45665.098250455783</v>
      </c>
      <c r="AT22" s="2">
        <f t="shared" ref="AT22" si="177">SUM(AT19:AT21)</f>
        <v>46534.270018963987</v>
      </c>
      <c r="AU22" s="2">
        <f t="shared" ref="AU22" si="178">SUM(AU19:AU21)</f>
        <v>47419.086879305338</v>
      </c>
      <c r="AV22" s="2">
        <f t="shared" ref="AV22" si="179">SUM(AV19:AV21)</f>
        <v>48319.830443132836</v>
      </c>
      <c r="AW22" s="2">
        <f t="shared" ref="AW22" si="180">SUM(AW19:AW21)</f>
        <v>49236.787391109225</v>
      </c>
      <c r="AX22" s="2">
        <f t="shared" ref="AX22" si="181">SUM(AX19:AX21)</f>
        <v>50170.249564149184</v>
      </c>
      <c r="AY22" s="2">
        <f t="shared" ref="AY22" si="182">SUM(AY19:AY21)</f>
        <v>51120.514056303866</v>
      </c>
      <c r="AZ22" s="2">
        <f t="shared" ref="AZ22" si="183">SUM(AZ19:AZ21)</f>
        <v>52087.883309317338</v>
      </c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63" x14ac:dyDescent="0.25">
      <c r="A23" s="8" t="s">
        <v>16</v>
      </c>
      <c r="C23" s="2">
        <f>+C22+B23</f>
        <v>20203.599999999999</v>
      </c>
      <c r="D23" s="2">
        <f>+D22+C23</f>
        <v>40818.0648</v>
      </c>
      <c r="E23" s="2">
        <f t="shared" ref="E23:L23" si="184">+E22+D23</f>
        <v>61850.7899664</v>
      </c>
      <c r="F23" s="2">
        <f t="shared" si="184"/>
        <v>83309.304185795205</v>
      </c>
      <c r="G23" s="2">
        <f t="shared" si="184"/>
        <v>105201.27166113953</v>
      </c>
      <c r="H23" s="2">
        <f t="shared" si="184"/>
        <v>127534.49455104004</v>
      </c>
      <c r="I23" s="2">
        <f t="shared" si="184"/>
        <v>150316.91545295875</v>
      </c>
      <c r="J23" s="2">
        <f t="shared" si="184"/>
        <v>173556.61993111201</v>
      </c>
      <c r="K23" s="2">
        <f t="shared" si="184"/>
        <v>197261.83908987202</v>
      </c>
      <c r="L23" s="2">
        <f t="shared" si="184"/>
        <v>221440.95219348971</v>
      </c>
      <c r="M23" s="2">
        <f t="shared" ref="M23" si="185">+M22+L23</f>
        <v>246102.48933297253</v>
      </c>
      <c r="N23" s="2">
        <f t="shared" ref="N23" si="186">+N22+M23</f>
        <v>271255.13414096605</v>
      </c>
      <c r="O23" s="2">
        <f t="shared" ref="O23" si="187">+O22+N23</f>
        <v>296907.72655550344</v>
      </c>
      <c r="P23" s="2">
        <f t="shared" ref="P23" si="188">+P22+O23</f>
        <v>323069.26563350251</v>
      </c>
      <c r="Q23" s="2">
        <f t="shared" ref="Q23" si="189">+Q22+P23</f>
        <v>349748.91241490556</v>
      </c>
      <c r="R23" s="2">
        <f t="shared" ref="R23" si="190">+R22+Q23</f>
        <v>376955.99283837387</v>
      </c>
      <c r="S23" s="2">
        <f t="shared" ref="S23" si="191">+S22+R23</f>
        <v>404700.0007094646</v>
      </c>
      <c r="T23" s="2">
        <f t="shared" ref="T23" si="192">+T22+S23</f>
        <v>432990.60072223499</v>
      </c>
      <c r="U23" s="2">
        <f t="shared" ref="U23" si="193">+U22+T23</f>
        <v>461837.63153523521</v>
      </c>
      <c r="V23" s="2">
        <f t="shared" ref="V23" si="194">+V22+U23</f>
        <v>491251.10890286946</v>
      </c>
      <c r="W23" s="2">
        <f t="shared" ref="W23" si="195">+W22+V23</f>
        <v>521241.22886312113</v>
      </c>
      <c r="X23" s="2">
        <f t="shared" ref="X23" si="196">+X22+W23</f>
        <v>551818.3709826573</v>
      </c>
      <c r="Y23" s="2">
        <f t="shared" ref="Y23" si="197">+Y22+X23</f>
        <v>582993.1016603451</v>
      </c>
      <c r="Z23" s="2">
        <f t="shared" ref="Z23" si="198">+Z22+Y23</f>
        <v>614776.17749023135</v>
      </c>
      <c r="AA23" s="2">
        <f t="shared" ref="AA23" si="199">+AA22+Z23</f>
        <v>647178.54868505546</v>
      </c>
      <c r="AB23" s="2">
        <f t="shared" ref="AB23" si="200">+AB22+AA23</f>
        <v>680211.36256138643</v>
      </c>
      <c r="AC23" s="2">
        <f t="shared" ref="AC23" si="201">+AC22+AB23</f>
        <v>713885.96708749142</v>
      </c>
      <c r="AD23" s="2">
        <f t="shared" ref="AD23" si="202">+AD22+AC23</f>
        <v>748213.91449506627</v>
      </c>
      <c r="AE23" s="2">
        <f t="shared" ref="AE23" si="203">+AE22+AD23</f>
        <v>783206.96495597751</v>
      </c>
      <c r="AF23" s="2">
        <f t="shared" ref="AF23" si="204">+AF22+AE23</f>
        <v>818877.0903251851</v>
      </c>
      <c r="AG23" s="2">
        <f t="shared" ref="AG23" si="205">+AG22+AF23</f>
        <v>855236.4779510384</v>
      </c>
      <c r="AH23" s="2">
        <f t="shared" ref="AH23" si="206">+AH22+AG23</f>
        <v>892297.53455415706</v>
      </c>
      <c r="AI23" s="2">
        <f t="shared" ref="AI23" si="207">+AI22+AH23</f>
        <v>930072.89017613186</v>
      </c>
      <c r="AJ23" s="2">
        <f t="shared" ref="AJ23" si="208">+AJ22+AI23</f>
        <v>968575.40219930222</v>
      </c>
      <c r="AK23" s="2">
        <f t="shared" ref="AK23" si="209">+AK22+AJ23</f>
        <v>1007818.1594388897</v>
      </c>
      <c r="AL23" s="2">
        <f t="shared" ref="AL23" si="210">+AL22+AK23</f>
        <v>1047814.4863087897</v>
      </c>
      <c r="AM23" s="2">
        <f t="shared" ref="AM23" si="211">+AM22+AL23</f>
        <v>1088577.947062348</v>
      </c>
      <c r="AN23" s="2">
        <f t="shared" ref="AN23" si="212">+AN22+AM23</f>
        <v>1130122.3501094703</v>
      </c>
      <c r="AO23" s="2">
        <f t="shared" ref="AO23" si="213">+AO22+AN23</f>
        <v>1172461.7524114407</v>
      </c>
      <c r="AP23" s="2">
        <f t="shared" ref="AP23" si="214">+AP22+AO23</f>
        <v>1215610.4639548466</v>
      </c>
      <c r="AQ23" s="2">
        <f t="shared" ref="AQ23" si="215">+AQ22+AP23</f>
        <v>1259583.0523060339</v>
      </c>
      <c r="AR23" s="2">
        <f t="shared" ref="AR23" si="216">+AR22+AQ23</f>
        <v>1304394.3472475426</v>
      </c>
      <c r="AS23" s="2">
        <f t="shared" ref="AS23" si="217">+AS22+AR23</f>
        <v>1350059.4454979983</v>
      </c>
      <c r="AT23" s="2">
        <f t="shared" ref="AT23" si="218">+AT22+AS23</f>
        <v>1396593.7155169623</v>
      </c>
      <c r="AU23" s="2">
        <f t="shared" ref="AU23" si="219">+AU22+AT23</f>
        <v>1444012.8023962677</v>
      </c>
      <c r="AV23" s="2">
        <f t="shared" ref="AV23" si="220">+AV22+AU23</f>
        <v>1492332.6328394006</v>
      </c>
      <c r="AW23" s="2">
        <f t="shared" ref="AW23" si="221">+AW22+AV23</f>
        <v>1541569.4202305097</v>
      </c>
      <c r="AX23" s="2">
        <f t="shared" ref="AX23" si="222">+AX22+AW23</f>
        <v>1591739.6697946589</v>
      </c>
      <c r="AY23" s="2">
        <f t="shared" ref="AY23" si="223">+AY22+AX23</f>
        <v>1642860.1838509627</v>
      </c>
      <c r="AZ23" s="2">
        <f t="shared" ref="AZ23" si="224">+AZ22+AY23</f>
        <v>1694948.06716028</v>
      </c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63" x14ac:dyDescent="0.25">
      <c r="A24" s="8" t="s">
        <v>15</v>
      </c>
      <c r="B24" s="2">
        <f>+B17-B22</f>
        <v>1000000</v>
      </c>
      <c r="C24" s="2">
        <f>+C17-C23</f>
        <v>1000156.4</v>
      </c>
      <c r="D24" s="2">
        <f>+D17-D23</f>
        <v>1000268.4151999999</v>
      </c>
      <c r="E24" s="2">
        <f t="shared" ref="E24:L24" si="225">+E17-E23</f>
        <v>1000335.2466736</v>
      </c>
      <c r="F24" s="2">
        <f t="shared" si="225"/>
        <v>1000356.0811137249</v>
      </c>
      <c r="G24" s="2">
        <f t="shared" si="225"/>
        <v>1000330.0905737719</v>
      </c>
      <c r="H24" s="2">
        <f t="shared" si="225"/>
        <v>1000256.4322040998</v>
      </c>
      <c r="I24" s="2">
        <f t="shared" si="225"/>
        <v>1000134.2479837735</v>
      </c>
      <c r="J24" s="2">
        <f t="shared" si="225"/>
        <v>999962.66444748128</v>
      </c>
      <c r="K24" s="2">
        <f t="shared" si="225"/>
        <v>999740.79240753595</v>
      </c>
      <c r="L24" s="2">
        <f t="shared" si="225"/>
        <v>999467.72667087172</v>
      </c>
      <c r="M24" s="2">
        <f t="shared" ref="M24" si="226">+M17-M23</f>
        <v>999142.54575094744</v>
      </c>
      <c r="N24" s="2">
        <f t="shared" ref="N24" si="227">+N17-N23</f>
        <v>998764.31157446466</v>
      </c>
      <c r="O24" s="2">
        <f t="shared" ref="O24" si="228">+O17-O23</f>
        <v>998332.06918280502</v>
      </c>
      <c r="P24" s="2">
        <f t="shared" ref="P24" si="229">+P17-P23</f>
        <v>997844.8464280956</v>
      </c>
      <c r="Q24" s="2">
        <f t="shared" ref="Q24" si="230">+Q17-Q23</f>
        <v>997301.65366380126</v>
      </c>
      <c r="R24" s="2">
        <f t="shared" ref="R24" si="231">+R17-R23</f>
        <v>996701.48342974973</v>
      </c>
      <c r="S24" s="2">
        <f t="shared" ref="S24" si="232">+S17-S23</f>
        <v>996043.31013148534</v>
      </c>
      <c r="T24" s="2">
        <f t="shared" ref="T24" si="233">+T17-T23</f>
        <v>995326.08971385215</v>
      </c>
      <c r="U24" s="2">
        <f t="shared" ref="U24" si="234">+U17-U23</f>
        <v>994548.75932870142</v>
      </c>
      <c r="V24" s="2">
        <f t="shared" ref="V24" si="235">+V17-V23</f>
        <v>993710.23699661787</v>
      </c>
      <c r="W24" s="2">
        <f t="shared" ref="W24" si="236">+W17-W23</f>
        <v>992809.42126255704</v>
      </c>
      <c r="X24" s="2">
        <f t="shared" ref="X24" si="237">+X17-X23</f>
        <v>991845.1908452831</v>
      </c>
      <c r="Y24" s="2">
        <f t="shared" ref="Y24" si="238">+Y17-Y23</f>
        <v>990816.40428049827</v>
      </c>
      <c r="Z24" s="2">
        <f t="shared" ref="Z24" si="239">+Z17-Z23</f>
        <v>989721.89955754718</v>
      </c>
      <c r="AA24" s="2">
        <f t="shared" ref="AA24" si="240">+AA17-AA23</f>
        <v>988560.49374958314</v>
      </c>
      <c r="AB24" s="2">
        <f t="shared" ref="AB24" si="241">+AB17-AB23</f>
        <v>987330.98263707559</v>
      </c>
      <c r="AC24" s="2">
        <f t="shared" ref="AC24" si="242">+AC17-AC23</f>
        <v>986032.140324543</v>
      </c>
      <c r="AD24" s="2">
        <f t="shared" ref="AD24" si="243">+AD17-AD23</f>
        <v>984662.7188503847</v>
      </c>
      <c r="AE24" s="2">
        <f t="shared" ref="AE24" si="244">+AE17-AE23</f>
        <v>983221.44778969151</v>
      </c>
      <c r="AF24" s="2">
        <f t="shared" ref="AF24" si="245">+AF17-AF23</f>
        <v>981707.03384990594</v>
      </c>
      <c r="AG24" s="2">
        <f t="shared" ref="AG24" si="246">+AG17-AG23</f>
        <v>980118.16045920434</v>
      </c>
      <c r="AH24" s="2">
        <f t="shared" ref="AH24" si="247">+AH17-AH23</f>
        <v>978453.48734747001</v>
      </c>
      <c r="AI24" s="2">
        <f t="shared" ref="AI24" si="248">+AI17-AI23</f>
        <v>976711.65011972445</v>
      </c>
      <c r="AJ24" s="2">
        <f t="shared" ref="AJ24" si="249">+AJ17-AJ23</f>
        <v>974891.25982187956</v>
      </c>
      <c r="AK24" s="2">
        <f t="shared" ref="AK24" si="250">+AK17-AK23</f>
        <v>972990.90249867341</v>
      </c>
      <c r="AL24" s="2">
        <f t="shared" ref="AL24" si="251">+AL17-AL23</f>
        <v>971009.13874364959</v>
      </c>
      <c r="AM24" s="2">
        <f t="shared" ref="AM24" si="252">+AM17-AM23</f>
        <v>968944.50324103516</v>
      </c>
      <c r="AN24" s="2">
        <f t="shared" ref="AN24" si="253">+AN17-AN23</f>
        <v>966795.50429937383</v>
      </c>
      <c r="AO24" s="2">
        <f t="shared" ref="AO24" si="254">+AO17-AO23</f>
        <v>964560.62337676273</v>
      </c>
      <c r="AP24" s="2">
        <f t="shared" ref="AP24" si="255">+AP17-AP23</f>
        <v>962238.31459754449</v>
      </c>
      <c r="AQ24" s="2">
        <f t="shared" ref="AQ24" si="256">+AQ17-AQ23</f>
        <v>959827.00426030043</v>
      </c>
      <c r="AR24" s="2">
        <f t="shared" ref="AR24" si="257">+AR17-AR23</f>
        <v>957325.09033698565</v>
      </c>
      <c r="AS24" s="2">
        <f t="shared" ref="AS24" si="258">+AS17-AS23</f>
        <v>954730.94196305168</v>
      </c>
      <c r="AT24" s="2">
        <f t="shared" ref="AT24" si="259">+AT17-AT23</f>
        <v>952042.89891838632</v>
      </c>
      <c r="AU24" s="2">
        <f t="shared" ref="AU24" si="260">+AU17-AU23</f>
        <v>949259.27109891735</v>
      </c>
      <c r="AV24" s="2">
        <f t="shared" ref="AV24" si="261">+AV17-AV23</f>
        <v>946378.33797869761</v>
      </c>
      <c r="AW24" s="2">
        <f t="shared" ref="AW24" si="262">+AW17-AW23</f>
        <v>943398.34806231409</v>
      </c>
      <c r="AX24" s="2">
        <f t="shared" ref="AX24" si="263">+AX17-AX23</f>
        <v>940317.51832743571</v>
      </c>
      <c r="AY24" s="2">
        <f t="shared" ref="AY24" si="264">+AY17-AY23</f>
        <v>937134.03365732962</v>
      </c>
      <c r="AZ24" s="2">
        <f t="shared" ref="AZ24" si="265">+AZ17-AZ23</f>
        <v>933846.04626316158</v>
      </c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x14ac:dyDescent="0.25">
      <c r="A25" s="8" t="s">
        <v>22</v>
      </c>
      <c r="B25" s="2"/>
      <c r="C25" s="5">
        <f>+(C24-B24)/B24</f>
        <v>1.5640000000002329E-4</v>
      </c>
      <c r="D25" s="5">
        <f t="shared" ref="D25:AZ25" si="266">+(D24-C24)/C24</f>
        <v>1.1199768356219793E-4</v>
      </c>
      <c r="E25" s="5">
        <f t="shared" si="266"/>
        <v>6.6813539830463058E-5</v>
      </c>
      <c r="F25" s="5">
        <f t="shared" si="266"/>
        <v>2.0827457788859964E-5</v>
      </c>
      <c r="G25" s="5">
        <f t="shared" si="266"/>
        <v>-2.5981288506848661E-5</v>
      </c>
      <c r="H25" s="5">
        <f t="shared" si="266"/>
        <v>-7.3634063761662799E-5</v>
      </c>
      <c r="I25" s="5">
        <f t="shared" si="266"/>
        <v>-1.2215289638990747E-4</v>
      </c>
      <c r="J25" s="5">
        <f t="shared" si="266"/>
        <v>-1.7156050464035033E-4</v>
      </c>
      <c r="K25" s="5">
        <f t="shared" si="266"/>
        <v>-2.2188032396981892E-4</v>
      </c>
      <c r="L25" s="5">
        <f t="shared" si="266"/>
        <v>-2.7313653572806634E-4</v>
      </c>
      <c r="M25" s="5">
        <f t="shared" si="266"/>
        <v>-3.2535409723276489E-4</v>
      </c>
      <c r="N25" s="5">
        <f t="shared" si="266"/>
        <v>-3.7855877331146448E-4</v>
      </c>
      <c r="O25" s="5">
        <f t="shared" si="266"/>
        <v>-4.3277716939870727E-4</v>
      </c>
      <c r="P25" s="5">
        <f t="shared" si="266"/>
        <v>-4.8803676627181153E-4</v>
      </c>
      <c r="Q25" s="5">
        <f t="shared" si="266"/>
        <v>-5.4436595652997252E-4</v>
      </c>
      <c r="R25" s="5">
        <f t="shared" si="266"/>
        <v>-6.0179408291030016E-4</v>
      </c>
      <c r="S25" s="5">
        <f t="shared" si="266"/>
        <v>-6.6035147855860279E-4</v>
      </c>
      <c r="T25" s="5">
        <f t="shared" si="266"/>
        <v>-7.2006950936551986E-4</v>
      </c>
      <c r="U25" s="5">
        <f t="shared" si="266"/>
        <v>-7.8098061849681151E-4</v>
      </c>
      <c r="V25" s="5">
        <f t="shared" si="266"/>
        <v>-8.4311837325053271E-4</v>
      </c>
      <c r="W25" s="5">
        <f t="shared" si="266"/>
        <v>-9.0651751438472537E-4</v>
      </c>
      <c r="X25" s="5">
        <f t="shared" si="266"/>
        <v>-9.7121400806987265E-4</v>
      </c>
      <c r="Y25" s="5">
        <f t="shared" si="266"/>
        <v>-1.0372451006271021E-3</v>
      </c>
      <c r="Z25" s="5">
        <f t="shared" si="266"/>
        <v>-1.1046493762342314E-3</v>
      </c>
      <c r="AA25" s="5">
        <f t="shared" si="266"/>
        <v>-1.1734668177830984E-3</v>
      </c>
      <c r="AB25" s="5">
        <f t="shared" si="266"/>
        <v>-1.2437388710973536E-3</v>
      </c>
      <c r="AC25" s="5">
        <f t="shared" si="266"/>
        <v>-1.315508512721335E-3</v>
      </c>
      <c r="AD25" s="5">
        <f t="shared" si="266"/>
        <v>-1.3888203215237653E-3</v>
      </c>
      <c r="AE25" s="5">
        <f t="shared" si="266"/>
        <v>-1.4637205543598824E-3</v>
      </c>
      <c r="AF25" s="5">
        <f t="shared" si="266"/>
        <v>-1.5402572260704902E-3</v>
      </c>
      <c r="AG25" s="5">
        <f t="shared" si="266"/>
        <v>-1.6184801941069964E-3</v>
      </c>
      <c r="AH25" s="5">
        <f t="shared" si="266"/>
        <v>-1.6984412480984927E-3</v>
      </c>
      <c r="AI25" s="5">
        <f t="shared" si="266"/>
        <v>-1.7801942047011169E-3</v>
      </c>
      <c r="AJ25" s="5">
        <f t="shared" si="266"/>
        <v>-1.8637950080986007E-3</v>
      </c>
      <c r="AK25" s="5">
        <f t="shared" si="266"/>
        <v>-1.9493018365487826E-3</v>
      </c>
      <c r="AL25" s="5">
        <f t="shared" si="266"/>
        <v>-2.0367752154049875E-3</v>
      </c>
      <c r="AM25" s="5">
        <f t="shared" si="266"/>
        <v>-2.1262781370788957E-3</v>
      </c>
      <c r="AN25" s="5">
        <f t="shared" si="266"/>
        <v>-2.217876188443311E-3</v>
      </c>
      <c r="AO25" s="5">
        <f t="shared" si="266"/>
        <v>-2.3116376862247598E-3</v>
      </c>
      <c r="AP25" s="5">
        <f t="shared" si="266"/>
        <v>-2.4076338209704498E-3</v>
      </c>
      <c r="AQ25" s="5">
        <f t="shared" si="266"/>
        <v>-2.5059388102339243E-3</v>
      </c>
      <c r="AR25" s="5">
        <f t="shared" si="266"/>
        <v>-2.6066300616775164E-3</v>
      </c>
      <c r="AS25" s="5">
        <f t="shared" si="266"/>
        <v>-2.7097883468413168E-3</v>
      </c>
      <c r="AT25" s="5">
        <f t="shared" si="266"/>
        <v>-2.8154979864153085E-3</v>
      </c>
      <c r="AU25" s="5">
        <f t="shared" si="266"/>
        <v>-2.9238470478918951E-3</v>
      </c>
      <c r="AV25" s="5">
        <f t="shared" si="266"/>
        <v>-3.0349275566037936E-3</v>
      </c>
      <c r="AW25" s="5">
        <f t="shared" si="266"/>
        <v>-3.1488357211855362E-3</v>
      </c>
      <c r="AX25" s="5">
        <f t="shared" si="266"/>
        <v>-3.2656721746505374E-3</v>
      </c>
      <c r="AY25" s="5">
        <f t="shared" si="266"/>
        <v>-3.3855422323393761E-3</v>
      </c>
      <c r="AZ25" s="5">
        <f t="shared" si="266"/>
        <v>-3.5085561681460816E-3</v>
      </c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63" x14ac:dyDescent="0.25">
      <c r="A26" s="8"/>
    </row>
    <row r="27" spans="1:63" x14ac:dyDescent="0.25">
      <c r="A27" s="8" t="s">
        <v>3</v>
      </c>
      <c r="C27" s="2">
        <f>+C24*$B$7</f>
        <v>80012.512000000002</v>
      </c>
      <c r="D27" s="2">
        <f>+D24*$B$7</f>
        <v>80021.473215999999</v>
      </c>
      <c r="E27" s="2">
        <f t="shared" ref="E27:L27" si="267">+E24*$B$7</f>
        <v>80026.819733888013</v>
      </c>
      <c r="F27" s="2">
        <f t="shared" si="267"/>
        <v>80028.486489097995</v>
      </c>
      <c r="G27" s="2">
        <f t="shared" si="267"/>
        <v>80026.407245901748</v>
      </c>
      <c r="H27" s="2">
        <f t="shared" si="267"/>
        <v>80020.514576327987</v>
      </c>
      <c r="I27" s="2">
        <f t="shared" si="267"/>
        <v>80010.739838701877</v>
      </c>
      <c r="J27" s="2">
        <f t="shared" si="267"/>
        <v>79997.013155798501</v>
      </c>
      <c r="K27" s="2">
        <f t="shared" si="267"/>
        <v>79979.263392602879</v>
      </c>
      <c r="L27" s="2">
        <f t="shared" si="267"/>
        <v>79957.418133669737</v>
      </c>
      <c r="M27" s="2">
        <f t="shared" ref="M27:AZ27" si="268">+M24*$B$7</f>
        <v>79931.403660075797</v>
      </c>
      <c r="N27" s="2">
        <f t="shared" si="268"/>
        <v>79901.144925957182</v>
      </c>
      <c r="O27" s="2">
        <f t="shared" si="268"/>
        <v>79866.565534624402</v>
      </c>
      <c r="P27" s="2">
        <f t="shared" si="268"/>
        <v>79827.587714247653</v>
      </c>
      <c r="Q27" s="2">
        <f t="shared" si="268"/>
        <v>79784.132293104107</v>
      </c>
      <c r="R27" s="2">
        <f t="shared" si="268"/>
        <v>79736.118674379977</v>
      </c>
      <c r="S27" s="2">
        <f t="shared" si="268"/>
        <v>79683.464810518824</v>
      </c>
      <c r="T27" s="2">
        <f t="shared" si="268"/>
        <v>79626.087177108173</v>
      </c>
      <c r="U27" s="2">
        <f t="shared" si="268"/>
        <v>79563.900746296116</v>
      </c>
      <c r="V27" s="2">
        <f t="shared" si="268"/>
        <v>79496.818959729426</v>
      </c>
      <c r="W27" s="2">
        <f t="shared" si="268"/>
        <v>79424.753701004563</v>
      </c>
      <c r="X27" s="2">
        <f t="shared" si="268"/>
        <v>79347.615267622648</v>
      </c>
      <c r="Y27" s="2">
        <f t="shared" si="268"/>
        <v>79265.312342439865</v>
      </c>
      <c r="Z27" s="2">
        <f t="shared" si="268"/>
        <v>79177.751964603769</v>
      </c>
      <c r="AA27" s="2">
        <f t="shared" si="268"/>
        <v>79084.839499966649</v>
      </c>
      <c r="AB27" s="2">
        <f t="shared" si="268"/>
        <v>78986.478610966049</v>
      </c>
      <c r="AC27" s="2">
        <f t="shared" si="268"/>
        <v>78882.571225963446</v>
      </c>
      <c r="AD27" s="2">
        <f t="shared" si="268"/>
        <v>78773.017508030782</v>
      </c>
      <c r="AE27" s="2">
        <f t="shared" si="268"/>
        <v>78657.715823175327</v>
      </c>
      <c r="AF27" s="2">
        <f t="shared" si="268"/>
        <v>78536.562707992474</v>
      </c>
      <c r="AG27" s="2">
        <f t="shared" si="268"/>
        <v>78409.452836736353</v>
      </c>
      <c r="AH27" s="2">
        <f t="shared" si="268"/>
        <v>78276.278987797603</v>
      </c>
      <c r="AI27" s="2">
        <f t="shared" si="268"/>
        <v>78136.932009577955</v>
      </c>
      <c r="AJ27" s="2">
        <f t="shared" si="268"/>
        <v>77991.300785750369</v>
      </c>
      <c r="AK27" s="2">
        <f t="shared" si="268"/>
        <v>77839.27219989388</v>
      </c>
      <c r="AL27" s="2">
        <f t="shared" si="268"/>
        <v>77680.731099491968</v>
      </c>
      <c r="AM27" s="2">
        <f t="shared" si="268"/>
        <v>77515.560259282807</v>
      </c>
      <c r="AN27" s="2">
        <f t="shared" si="268"/>
        <v>77343.640343949912</v>
      </c>
      <c r="AO27" s="2">
        <f t="shared" si="268"/>
        <v>77164.849870141014</v>
      </c>
      <c r="AP27" s="2">
        <f t="shared" si="268"/>
        <v>76979.065167803565</v>
      </c>
      <c r="AQ27" s="2">
        <f t="shared" si="268"/>
        <v>76786.160340824033</v>
      </c>
      <c r="AR27" s="2">
        <f t="shared" si="268"/>
        <v>76586.007226958856</v>
      </c>
      <c r="AS27" s="2">
        <f t="shared" si="268"/>
        <v>76378.475357044139</v>
      </c>
      <c r="AT27" s="2">
        <f t="shared" si="268"/>
        <v>76163.431913470908</v>
      </c>
      <c r="AU27" s="2">
        <f t="shared" si="268"/>
        <v>75940.741687913396</v>
      </c>
      <c r="AV27" s="2">
        <f t="shared" si="268"/>
        <v>75710.267038295817</v>
      </c>
      <c r="AW27" s="2">
        <f t="shared" si="268"/>
        <v>75471.867844985129</v>
      </c>
      <c r="AX27" s="2">
        <f t="shared" si="268"/>
        <v>75225.40146619486</v>
      </c>
      <c r="AY27" s="2">
        <f t="shared" si="268"/>
        <v>74970.722692586365</v>
      </c>
      <c r="AZ27" s="2">
        <f t="shared" si="268"/>
        <v>74707.683701052927</v>
      </c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</row>
    <row r="28" spans="1:63" x14ac:dyDescent="0.25">
      <c r="A28" s="8" t="s">
        <v>2</v>
      </c>
      <c r="C28" s="2">
        <f>+C22</f>
        <v>20203.599999999999</v>
      </c>
      <c r="D28" s="2">
        <f>+D22</f>
        <v>20614.464800000002</v>
      </c>
      <c r="E28" s="2">
        <f t="shared" ref="E28:L28" si="269">+E22</f>
        <v>21032.7251664</v>
      </c>
      <c r="F28" s="2">
        <f t="shared" si="269"/>
        <v>21458.514219395202</v>
      </c>
      <c r="G28" s="2">
        <f t="shared" si="269"/>
        <v>21891.967475344318</v>
      </c>
      <c r="H28" s="2">
        <f t="shared" si="269"/>
        <v>22333.222889900513</v>
      </c>
      <c r="I28" s="2">
        <f t="shared" si="269"/>
        <v>22782.420901918722</v>
      </c>
      <c r="J28" s="2">
        <f t="shared" si="269"/>
        <v>23239.70447815326</v>
      </c>
      <c r="K28" s="2">
        <f t="shared" si="269"/>
        <v>23705.219158760014</v>
      </c>
      <c r="L28" s="2">
        <f t="shared" si="269"/>
        <v>24179.113103617696</v>
      </c>
      <c r="M28" s="2">
        <f t="shared" ref="M28:AZ28" si="270">+M22</f>
        <v>24661.537139482814</v>
      </c>
      <c r="N28" s="2">
        <f t="shared" si="270"/>
        <v>25152.644807993507</v>
      </c>
      <c r="O28" s="2">
        <f t="shared" si="270"/>
        <v>25652.59241453739</v>
      </c>
      <c r="P28" s="2">
        <f t="shared" si="270"/>
        <v>26161.539077999067</v>
      </c>
      <c r="Q28" s="2">
        <f t="shared" si="270"/>
        <v>26679.646781403051</v>
      </c>
      <c r="R28" s="2">
        <f t="shared" si="270"/>
        <v>27207.080423468306</v>
      </c>
      <c r="S28" s="2">
        <f t="shared" si="270"/>
        <v>27744.007871090736</v>
      </c>
      <c r="T28" s="2">
        <f t="shared" si="270"/>
        <v>28290.60001277037</v>
      </c>
      <c r="U28" s="2">
        <f t="shared" si="270"/>
        <v>28847.030813000238</v>
      </c>
      <c r="V28" s="2">
        <f t="shared" si="270"/>
        <v>29413.477367634241</v>
      </c>
      <c r="W28" s="2">
        <f t="shared" si="270"/>
        <v>29990.119960251657</v>
      </c>
      <c r="X28" s="2">
        <f t="shared" si="270"/>
        <v>30577.142119536184</v>
      </c>
      <c r="Y28" s="2">
        <f t="shared" si="270"/>
        <v>31174.730677687839</v>
      </c>
      <c r="Z28" s="2">
        <f t="shared" si="270"/>
        <v>31783.07582988622</v>
      </c>
      <c r="AA28" s="2">
        <f t="shared" si="270"/>
        <v>32402.371194824169</v>
      </c>
      <c r="AB28" s="2">
        <f t="shared" si="270"/>
        <v>33032.813876331005</v>
      </c>
      <c r="AC28" s="2">
        <f t="shared" si="270"/>
        <v>33674.604526104966</v>
      </c>
      <c r="AD28" s="2">
        <f t="shared" si="270"/>
        <v>34327.947407574859</v>
      </c>
      <c r="AE28" s="2">
        <f t="shared" si="270"/>
        <v>34993.050460911203</v>
      </c>
      <c r="AF28" s="2">
        <f t="shared" si="270"/>
        <v>35670.125369207599</v>
      </c>
      <c r="AG28" s="2">
        <f t="shared" si="270"/>
        <v>36359.387625853335</v>
      </c>
      <c r="AH28" s="2">
        <f t="shared" si="270"/>
        <v>37061.056603118697</v>
      </c>
      <c r="AI28" s="2">
        <f t="shared" si="270"/>
        <v>37775.355621974835</v>
      </c>
      <c r="AJ28" s="2">
        <f t="shared" si="270"/>
        <v>38502.512023170377</v>
      </c>
      <c r="AK28" s="2">
        <f t="shared" si="270"/>
        <v>39242.757239587445</v>
      </c>
      <c r="AL28" s="2">
        <f t="shared" si="270"/>
        <v>39996.326869900025</v>
      </c>
      <c r="AM28" s="2">
        <f t="shared" si="270"/>
        <v>40763.460753558225</v>
      </c>
      <c r="AN28" s="2">
        <f t="shared" si="270"/>
        <v>41544.403047122272</v>
      </c>
      <c r="AO28" s="2">
        <f t="shared" si="270"/>
        <v>42339.402301970476</v>
      </c>
      <c r="AP28" s="2">
        <f t="shared" si="270"/>
        <v>43148.711543405945</v>
      </c>
      <c r="AQ28" s="2">
        <f t="shared" si="270"/>
        <v>43972.588351187253</v>
      </c>
      <c r="AR28" s="2">
        <f t="shared" si="270"/>
        <v>44811.294941508626</v>
      </c>
      <c r="AS28" s="2">
        <f t="shared" si="270"/>
        <v>45665.098250455783</v>
      </c>
      <c r="AT28" s="2">
        <f t="shared" si="270"/>
        <v>46534.270018963987</v>
      </c>
      <c r="AU28" s="2">
        <f t="shared" si="270"/>
        <v>47419.086879305338</v>
      </c>
      <c r="AV28" s="2">
        <f t="shared" si="270"/>
        <v>48319.830443132836</v>
      </c>
      <c r="AW28" s="2">
        <f t="shared" si="270"/>
        <v>49236.787391109225</v>
      </c>
      <c r="AX28" s="2">
        <f t="shared" si="270"/>
        <v>50170.249564149184</v>
      </c>
      <c r="AY28" s="2">
        <f t="shared" si="270"/>
        <v>51120.514056303866</v>
      </c>
      <c r="AZ28" s="2">
        <f t="shared" si="270"/>
        <v>52087.883309317338</v>
      </c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</row>
    <row r="29" spans="1:63" x14ac:dyDescent="0.25">
      <c r="A29" s="8" t="s">
        <v>17</v>
      </c>
      <c r="C29" s="2">
        <f>+C27+C28</f>
        <v>100216.11199999999</v>
      </c>
      <c r="D29" s="2">
        <f t="shared" ref="D29:AZ29" si="271">+D27+D28</f>
        <v>100635.938016</v>
      </c>
      <c r="E29" s="2">
        <f t="shared" si="271"/>
        <v>101059.54490028802</v>
      </c>
      <c r="F29" s="2">
        <f t="shared" si="271"/>
        <v>101487.0007084932</v>
      </c>
      <c r="G29" s="2">
        <f t="shared" si="271"/>
        <v>101918.37472124607</v>
      </c>
      <c r="H29" s="2">
        <f t="shared" si="271"/>
        <v>102353.7374662285</v>
      </c>
      <c r="I29" s="2">
        <f t="shared" si="271"/>
        <v>102793.1607406206</v>
      </c>
      <c r="J29" s="2">
        <f t="shared" si="271"/>
        <v>103236.71763395176</v>
      </c>
      <c r="K29" s="2">
        <f t="shared" si="271"/>
        <v>103684.48255136289</v>
      </c>
      <c r="L29" s="2">
        <f t="shared" si="271"/>
        <v>104136.53123728743</v>
      </c>
      <c r="M29" s="2">
        <f t="shared" si="271"/>
        <v>104592.94079955861</v>
      </c>
      <c r="N29" s="2">
        <f t="shared" si="271"/>
        <v>105053.78973395069</v>
      </c>
      <c r="O29" s="2">
        <f t="shared" si="271"/>
        <v>105519.15794916179</v>
      </c>
      <c r="P29" s="2">
        <f t="shared" si="271"/>
        <v>105989.12679224672</v>
      </c>
      <c r="Q29" s="2">
        <f t="shared" si="271"/>
        <v>106463.77907450715</v>
      </c>
      <c r="R29" s="2">
        <f t="shared" si="271"/>
        <v>106943.19909784828</v>
      </c>
      <c r="S29" s="2">
        <f t="shared" si="271"/>
        <v>107427.47268160956</v>
      </c>
      <c r="T29" s="2">
        <f t="shared" si="271"/>
        <v>107916.68718987855</v>
      </c>
      <c r="U29" s="2">
        <f t="shared" si="271"/>
        <v>108410.93155929635</v>
      </c>
      <c r="V29" s="2">
        <f t="shared" si="271"/>
        <v>108910.29632736367</v>
      </c>
      <c r="W29" s="2">
        <f t="shared" si="271"/>
        <v>109414.87366125622</v>
      </c>
      <c r="X29" s="2">
        <f t="shared" si="271"/>
        <v>109924.75738715884</v>
      </c>
      <c r="Y29" s="2">
        <f t="shared" si="271"/>
        <v>110440.0430201277</v>
      </c>
      <c r="Z29" s="2">
        <f t="shared" si="271"/>
        <v>110960.82779448999</v>
      </c>
      <c r="AA29" s="2">
        <f t="shared" si="271"/>
        <v>111487.21069479082</v>
      </c>
      <c r="AB29" s="2">
        <f t="shared" si="271"/>
        <v>112019.29248729706</v>
      </c>
      <c r="AC29" s="2">
        <f t="shared" si="271"/>
        <v>112557.1757520684</v>
      </c>
      <c r="AD29" s="2">
        <f t="shared" si="271"/>
        <v>113100.96491560564</v>
      </c>
      <c r="AE29" s="2">
        <f t="shared" si="271"/>
        <v>113650.76628408654</v>
      </c>
      <c r="AF29" s="2">
        <f t="shared" si="271"/>
        <v>114206.68807720007</v>
      </c>
      <c r="AG29" s="2">
        <f t="shared" si="271"/>
        <v>114768.84046258969</v>
      </c>
      <c r="AH29" s="2">
        <f t="shared" si="271"/>
        <v>115337.33559091631</v>
      </c>
      <c r="AI29" s="2">
        <f t="shared" si="271"/>
        <v>115912.28763155278</v>
      </c>
      <c r="AJ29" s="2">
        <f t="shared" si="271"/>
        <v>116493.81280892075</v>
      </c>
      <c r="AK29" s="2">
        <f t="shared" si="271"/>
        <v>117082.02943948132</v>
      </c>
      <c r="AL29" s="2">
        <f t="shared" si="271"/>
        <v>117677.05796939199</v>
      </c>
      <c r="AM29" s="2">
        <f t="shared" si="271"/>
        <v>118279.02101284103</v>
      </c>
      <c r="AN29" s="2">
        <f t="shared" si="271"/>
        <v>118888.04339107219</v>
      </c>
      <c r="AO29" s="2">
        <f t="shared" si="271"/>
        <v>119504.25217211149</v>
      </c>
      <c r="AP29" s="2">
        <f t="shared" si="271"/>
        <v>120127.7767112095</v>
      </c>
      <c r="AQ29" s="2">
        <f t="shared" si="271"/>
        <v>120758.74869201129</v>
      </c>
      <c r="AR29" s="2">
        <f t="shared" si="271"/>
        <v>121397.30216846749</v>
      </c>
      <c r="AS29" s="2">
        <f t="shared" si="271"/>
        <v>122043.57360749991</v>
      </c>
      <c r="AT29" s="2">
        <f t="shared" si="271"/>
        <v>122697.70193243489</v>
      </c>
      <c r="AU29" s="2">
        <f t="shared" si="271"/>
        <v>123359.82856721873</v>
      </c>
      <c r="AV29" s="2">
        <f t="shared" si="271"/>
        <v>124030.09748142865</v>
      </c>
      <c r="AW29" s="2">
        <f t="shared" si="271"/>
        <v>124708.65523609435</v>
      </c>
      <c r="AX29" s="2">
        <f t="shared" si="271"/>
        <v>125395.65103034404</v>
      </c>
      <c r="AY29" s="2">
        <f t="shared" si="271"/>
        <v>126091.23674889022</v>
      </c>
      <c r="AZ29" s="2">
        <f t="shared" si="271"/>
        <v>126795.56701037026</v>
      </c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</row>
    <row r="30" spans="1:63" x14ac:dyDescent="0.25">
      <c r="A30" s="8" t="s">
        <v>30</v>
      </c>
      <c r="C30" s="2">
        <f>+(C29/(1-$B$10))*$B$10</f>
        <v>17685.196235294115</v>
      </c>
      <c r="D30" s="2">
        <f>+C30*(1+$B$11)</f>
        <v>18003.52976752941</v>
      </c>
      <c r="E30" s="2">
        <f t="shared" ref="E30:AZ30" si="272">+D30*(1+$B$11)</f>
        <v>18327.59330334494</v>
      </c>
      <c r="F30" s="2">
        <f t="shared" si="272"/>
        <v>18657.489982805149</v>
      </c>
      <c r="G30" s="2">
        <f t="shared" si="272"/>
        <v>18993.324802495641</v>
      </c>
      <c r="H30" s="2">
        <f t="shared" si="272"/>
        <v>19335.204648940562</v>
      </c>
      <c r="I30" s="2">
        <f t="shared" si="272"/>
        <v>19683.238332621491</v>
      </c>
      <c r="J30" s="2">
        <f t="shared" si="272"/>
        <v>20037.536622608677</v>
      </c>
      <c r="K30" s="2">
        <f t="shared" si="272"/>
        <v>20398.212281815635</v>
      </c>
      <c r="L30" s="2">
        <f t="shared" si="272"/>
        <v>20765.380102888317</v>
      </c>
      <c r="M30" s="2">
        <f t="shared" si="272"/>
        <v>21139.156944740309</v>
      </c>
      <c r="N30" s="2">
        <f t="shared" si="272"/>
        <v>21519.661769745635</v>
      </c>
      <c r="O30" s="2">
        <f t="shared" si="272"/>
        <v>21907.015681601057</v>
      </c>
      <c r="P30" s="2">
        <f t="shared" si="272"/>
        <v>22301.341963869876</v>
      </c>
      <c r="Q30" s="2">
        <f t="shared" si="272"/>
        <v>22702.766119219534</v>
      </c>
      <c r="R30" s="2">
        <f t="shared" si="272"/>
        <v>23111.415909365485</v>
      </c>
      <c r="S30" s="2">
        <f t="shared" si="272"/>
        <v>23527.421395734065</v>
      </c>
      <c r="T30" s="2">
        <f t="shared" si="272"/>
        <v>23950.91498085728</v>
      </c>
      <c r="U30" s="2">
        <f t="shared" si="272"/>
        <v>24382.03145051271</v>
      </c>
      <c r="V30" s="2">
        <f t="shared" si="272"/>
        <v>24820.908016621939</v>
      </c>
      <c r="W30" s="2">
        <f t="shared" si="272"/>
        <v>25267.684360921136</v>
      </c>
      <c r="X30" s="2">
        <f t="shared" si="272"/>
        <v>25722.502679417717</v>
      </c>
      <c r="Y30" s="2">
        <f t="shared" si="272"/>
        <v>26185.507727647237</v>
      </c>
      <c r="Z30" s="2">
        <f t="shared" si="272"/>
        <v>26656.846866744887</v>
      </c>
      <c r="AA30" s="2">
        <f t="shared" si="272"/>
        <v>27136.670110346295</v>
      </c>
      <c r="AB30" s="2">
        <f t="shared" si="272"/>
        <v>27625.130172332527</v>
      </c>
      <c r="AC30" s="2">
        <f t="shared" si="272"/>
        <v>28122.382515434514</v>
      </c>
      <c r="AD30" s="2">
        <f t="shared" si="272"/>
        <v>28628.585400712334</v>
      </c>
      <c r="AE30" s="2">
        <f t="shared" si="272"/>
        <v>29143.899937925158</v>
      </c>
      <c r="AF30" s="2">
        <f t="shared" si="272"/>
        <v>29668.49013680781</v>
      </c>
      <c r="AG30" s="2">
        <f t="shared" si="272"/>
        <v>30202.522959270351</v>
      </c>
      <c r="AH30" s="2">
        <f t="shared" si="272"/>
        <v>30746.168372537217</v>
      </c>
      <c r="AI30" s="2">
        <f t="shared" si="272"/>
        <v>31299.599403242886</v>
      </c>
      <c r="AJ30" s="2">
        <f t="shared" si="272"/>
        <v>31862.99219250126</v>
      </c>
      <c r="AK30" s="2">
        <f t="shared" si="272"/>
        <v>32436.526051966284</v>
      </c>
      <c r="AL30" s="2">
        <f t="shared" si="272"/>
        <v>33020.383520901676</v>
      </c>
      <c r="AM30" s="2">
        <f t="shared" si="272"/>
        <v>33614.750424277903</v>
      </c>
      <c r="AN30" s="2">
        <f t="shared" si="272"/>
        <v>34219.815931914905</v>
      </c>
      <c r="AO30" s="2">
        <f t="shared" si="272"/>
        <v>34835.772618689378</v>
      </c>
      <c r="AP30" s="2">
        <f t="shared" si="272"/>
        <v>35462.816525825787</v>
      </c>
      <c r="AQ30" s="2">
        <f t="shared" si="272"/>
        <v>36101.147223290653</v>
      </c>
      <c r="AR30" s="2">
        <f t="shared" si="272"/>
        <v>36750.967873309884</v>
      </c>
      <c r="AS30" s="2">
        <f t="shared" si="272"/>
        <v>37412.485295029466</v>
      </c>
      <c r="AT30" s="2">
        <f t="shared" si="272"/>
        <v>38085.910030339997</v>
      </c>
      <c r="AU30" s="2">
        <f t="shared" si="272"/>
        <v>38771.456410886116</v>
      </c>
      <c r="AV30" s="2">
        <f t="shared" si="272"/>
        <v>39469.342626282065</v>
      </c>
      <c r="AW30" s="2">
        <f t="shared" si="272"/>
        <v>40179.790793555141</v>
      </c>
      <c r="AX30" s="2">
        <f t="shared" si="272"/>
        <v>40903.027027839133</v>
      </c>
      <c r="AY30" s="2">
        <f t="shared" si="272"/>
        <v>41639.28151434024</v>
      </c>
      <c r="AZ30" s="2">
        <f t="shared" si="272"/>
        <v>42388.788581598368</v>
      </c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1:63" x14ac:dyDescent="0.25">
      <c r="A31" s="8"/>
    </row>
    <row r="32" spans="1:63" x14ac:dyDescent="0.25">
      <c r="A32" s="8" t="s">
        <v>18</v>
      </c>
      <c r="C32" s="2">
        <f>+C29+C30</f>
        <v>117901.30823529411</v>
      </c>
      <c r="D32" s="2">
        <f>+D29+D30</f>
        <v>118639.46778352941</v>
      </c>
      <c r="E32" s="2">
        <f t="shared" ref="E32:L32" si="273">+E29+E30</f>
        <v>119387.13820363296</v>
      </c>
      <c r="F32" s="2">
        <f t="shared" si="273"/>
        <v>120144.49069129836</v>
      </c>
      <c r="G32" s="2">
        <f t="shared" si="273"/>
        <v>120911.69952374171</v>
      </c>
      <c r="H32" s="2">
        <f t="shared" si="273"/>
        <v>121688.94211516906</v>
      </c>
      <c r="I32" s="2">
        <f t="shared" si="273"/>
        <v>122476.39907324209</v>
      </c>
      <c r="J32" s="2">
        <f t="shared" si="273"/>
        <v>123274.25425656044</v>
      </c>
      <c r="K32" s="2">
        <f t="shared" si="273"/>
        <v>124082.69483317852</v>
      </c>
      <c r="L32" s="2">
        <f t="shared" si="273"/>
        <v>124901.91134017575</v>
      </c>
      <c r="M32" s="2">
        <f t="shared" ref="M32:AZ32" si="274">+M29+M30</f>
        <v>125732.09774429892</v>
      </c>
      <c r="N32" s="2">
        <f t="shared" si="274"/>
        <v>126573.45150369633</v>
      </c>
      <c r="O32" s="2">
        <f t="shared" si="274"/>
        <v>127426.17363076285</v>
      </c>
      <c r="P32" s="2">
        <f t="shared" si="274"/>
        <v>128290.46875611661</v>
      </c>
      <c r="Q32" s="2">
        <f t="shared" si="274"/>
        <v>129166.54519372669</v>
      </c>
      <c r="R32" s="2">
        <f t="shared" si="274"/>
        <v>130054.61500721377</v>
      </c>
      <c r="S32" s="2">
        <f t="shared" si="274"/>
        <v>130954.89407734363</v>
      </c>
      <c r="T32" s="2">
        <f t="shared" si="274"/>
        <v>131867.60217073583</v>
      </c>
      <c r="U32" s="2">
        <f t="shared" si="274"/>
        <v>132792.96300980906</v>
      </c>
      <c r="V32" s="2">
        <f t="shared" si="274"/>
        <v>133731.20434398562</v>
      </c>
      <c r="W32" s="2">
        <f t="shared" si="274"/>
        <v>134682.55802217737</v>
      </c>
      <c r="X32" s="2">
        <f t="shared" si="274"/>
        <v>135647.26006657656</v>
      </c>
      <c r="Y32" s="2">
        <f t="shared" si="274"/>
        <v>136625.55074777495</v>
      </c>
      <c r="Z32" s="2">
        <f t="shared" si="274"/>
        <v>137617.67466123487</v>
      </c>
      <c r="AA32" s="2">
        <f t="shared" si="274"/>
        <v>138623.8808051371</v>
      </c>
      <c r="AB32" s="2">
        <f t="shared" si="274"/>
        <v>139644.42265962958</v>
      </c>
      <c r="AC32" s="2">
        <f t="shared" si="274"/>
        <v>140679.55826750293</v>
      </c>
      <c r="AD32" s="2">
        <f t="shared" si="274"/>
        <v>141729.55031631797</v>
      </c>
      <c r="AE32" s="2">
        <f t="shared" si="274"/>
        <v>142794.6662220117</v>
      </c>
      <c r="AF32" s="2">
        <f t="shared" si="274"/>
        <v>143875.17821400787</v>
      </c>
      <c r="AG32" s="2">
        <f t="shared" si="274"/>
        <v>144971.36342186003</v>
      </c>
      <c r="AH32" s="2">
        <f t="shared" si="274"/>
        <v>146083.50396345352</v>
      </c>
      <c r="AI32" s="2">
        <f t="shared" si="274"/>
        <v>147211.88703479565</v>
      </c>
      <c r="AJ32" s="2">
        <f t="shared" si="274"/>
        <v>148356.80500142201</v>
      </c>
      <c r="AK32" s="2">
        <f t="shared" si="274"/>
        <v>149518.55549144762</v>
      </c>
      <c r="AL32" s="2">
        <f t="shared" si="274"/>
        <v>150697.44149029366</v>
      </c>
      <c r="AM32" s="2">
        <f t="shared" si="274"/>
        <v>151893.77143711894</v>
      </c>
      <c r="AN32" s="2">
        <f t="shared" si="274"/>
        <v>153107.85932298709</v>
      </c>
      <c r="AO32" s="2">
        <f t="shared" si="274"/>
        <v>154340.02479080088</v>
      </c>
      <c r="AP32" s="2">
        <f t="shared" si="274"/>
        <v>155590.5932370353</v>
      </c>
      <c r="AQ32" s="2">
        <f t="shared" si="274"/>
        <v>156859.89591530192</v>
      </c>
      <c r="AR32" s="2">
        <f t="shared" si="274"/>
        <v>158148.27004177737</v>
      </c>
      <c r="AS32" s="2">
        <f t="shared" si="274"/>
        <v>159456.05890252939</v>
      </c>
      <c r="AT32" s="2">
        <f t="shared" si="274"/>
        <v>160783.61196277488</v>
      </c>
      <c r="AU32" s="2">
        <f t="shared" si="274"/>
        <v>162131.28497810484</v>
      </c>
      <c r="AV32" s="2">
        <f t="shared" si="274"/>
        <v>163499.44010771072</v>
      </c>
      <c r="AW32" s="2">
        <f t="shared" si="274"/>
        <v>164888.44602964949</v>
      </c>
      <c r="AX32" s="2">
        <f t="shared" si="274"/>
        <v>166298.67805818317</v>
      </c>
      <c r="AY32" s="2">
        <f t="shared" si="274"/>
        <v>167730.51826323045</v>
      </c>
      <c r="AZ32" s="2">
        <f t="shared" si="274"/>
        <v>169184.35559196863</v>
      </c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x14ac:dyDescent="0.25">
      <c r="A33" s="8" t="s">
        <v>20</v>
      </c>
      <c r="D33" s="5">
        <f>+(D32-C32)/C32</f>
        <v>6.260825764224473E-3</v>
      </c>
      <c r="E33" s="5">
        <f t="shared" ref="E33:L33" si="275">+(E32-D32)/D32</f>
        <v>6.3020378805791017E-3</v>
      </c>
      <c r="F33" s="5">
        <f t="shared" si="275"/>
        <v>6.3436690003710224E-3</v>
      </c>
      <c r="G33" s="5">
        <f t="shared" si="275"/>
        <v>6.3857179636695842E-3</v>
      </c>
      <c r="H33" s="5">
        <f t="shared" si="275"/>
        <v>6.4281834966245927E-3</v>
      </c>
      <c r="I33" s="5">
        <f t="shared" si="275"/>
        <v>6.4710642099901306E-3</v>
      </c>
      <c r="J33" s="5">
        <f t="shared" si="275"/>
        <v>6.5143585977019084E-3</v>
      </c>
      <c r="K33" s="5">
        <f t="shared" si="275"/>
        <v>6.5580650355064911E-3</v>
      </c>
      <c r="L33" s="5">
        <f t="shared" si="275"/>
        <v>6.6021817796479273E-3</v>
      </c>
      <c r="M33" s="5">
        <f t="shared" ref="M33" si="276">+(M32-L32)/L32</f>
        <v>6.64670696561341E-3</v>
      </c>
      <c r="N33" s="5">
        <f t="shared" ref="N33" si="277">+(N32-M32)/M32</f>
        <v>6.6916386069407873E-3</v>
      </c>
      <c r="O33" s="5">
        <f t="shared" ref="O33" si="278">+(O32-N32)/N32</f>
        <v>6.736974594088679E-3</v>
      </c>
      <c r="P33" s="5">
        <f t="shared" ref="P33" si="279">+(P32-O32)/O32</f>
        <v>6.7827126933764081E-3</v>
      </c>
      <c r="Q33" s="5">
        <f t="shared" ref="Q33" si="280">+(Q32-P32)/P32</f>
        <v>6.828850545986611E-3</v>
      </c>
      <c r="R33" s="5">
        <f t="shared" ref="R33" si="281">+(R32-Q32)/Q32</f>
        <v>6.8753856670481558E-3</v>
      </c>
      <c r="S33" s="5">
        <f t="shared" ref="S33" si="282">+(S32-R32)/R32</f>
        <v>6.9223154447839432E-3</v>
      </c>
      <c r="T33" s="5">
        <f t="shared" ref="T33" si="283">+(T32-S32)/S32</f>
        <v>6.9696371397401915E-3</v>
      </c>
      <c r="U33" s="5">
        <f t="shared" ref="U33" si="284">+(U32-T32)/T32</f>
        <v>7.0173478840929657E-3</v>
      </c>
      <c r="V33" s="5">
        <f t="shared" ref="V33" si="285">+(V32-U32)/U32</f>
        <v>7.0654446810352349E-3</v>
      </c>
      <c r="W33" s="5">
        <f t="shared" ref="W33" si="286">+(W32-V32)/V32</f>
        <v>7.1139244042449689E-3</v>
      </c>
      <c r="X33" s="5">
        <f t="shared" ref="X33" si="287">+(X32-W32)/W32</f>
        <v>7.1627837974412509E-3</v>
      </c>
      <c r="Y33" s="5">
        <f t="shared" ref="Y33" si="288">+(Y32-X32)/X32</f>
        <v>7.2120194740257441E-3</v>
      </c>
      <c r="Z33" s="5">
        <f t="shared" ref="Z33" si="289">+(Z32-Y32)/Y32</f>
        <v>7.2616279168124329E-3</v>
      </c>
      <c r="AA33" s="5">
        <f t="shared" ref="AA33" si="290">+(AA32-Z32)/Z32</f>
        <v>7.311605477851253E-3</v>
      </c>
      <c r="AB33" s="5">
        <f t="shared" ref="AB33" si="291">+(AB32-AA32)/AA32</f>
        <v>7.3619483783392749E-3</v>
      </c>
      <c r="AC33" s="5">
        <f t="shared" ref="AC33" si="292">+(AC32-AB32)/AB32</f>
        <v>7.4126527086326912E-3</v>
      </c>
      <c r="AD33" s="5">
        <f t="shared" ref="AD33" si="293">+(AD32-AC32)/AC32</f>
        <v>7.4637144283498024E-3</v>
      </c>
      <c r="AE33" s="5">
        <f t="shared" ref="AE33" si="294">+(AE32-AD32)/AD32</f>
        <v>7.5151293665757192E-3</v>
      </c>
      <c r="AF33" s="5">
        <f t="shared" ref="AF33" si="295">+(AF32-AE32)/AE32</f>
        <v>7.5668932221616301E-3</v>
      </c>
      <c r="AG33" s="5">
        <f t="shared" ref="AG33" si="296">+(AG32-AF32)/AF32</f>
        <v>7.6190015641310702E-3</v>
      </c>
      <c r="AH33" s="5">
        <f t="shared" ref="AH33" si="297">+(AH32-AG32)/AG32</f>
        <v>7.6714498321796692E-3</v>
      </c>
      <c r="AI33" s="5">
        <f t="shared" ref="AI33" si="298">+(AI32-AH32)/AH32</f>
        <v>7.7242333372865117E-3</v>
      </c>
      <c r="AJ33" s="5">
        <f t="shared" ref="AJ33" si="299">+(AJ32-AI32)/AI32</f>
        <v>7.7773472624240855E-3</v>
      </c>
      <c r="AK33" s="5">
        <f t="shared" ref="AK33" si="300">+(AK32-AJ32)/AJ32</f>
        <v>7.8307866633720094E-3</v>
      </c>
      <c r="AL33" s="5">
        <f t="shared" ref="AL33" si="301">+(AL32-AK32)/AK32</f>
        <v>7.8845464696417778E-3</v>
      </c>
      <c r="AM33" s="5">
        <f t="shared" ref="AM33" si="302">+(AM32-AL32)/AL32</f>
        <v>7.9386214855036927E-3</v>
      </c>
      <c r="AN33" s="5">
        <f t="shared" ref="AN33" si="303">+(AN32-AM32)/AM32</f>
        <v>7.9930063911196145E-3</v>
      </c>
      <c r="AO33" s="5">
        <f t="shared" ref="AO33" si="304">+(AO32-AN32)/AN32</f>
        <v>8.0476957437859795E-3</v>
      </c>
      <c r="AP33" s="5">
        <f t="shared" ref="AP33" si="305">+(AP32-AO32)/AO32</f>
        <v>8.1026839792820819E-3</v>
      </c>
      <c r="AQ33" s="5">
        <f t="shared" ref="AQ33" si="306">+(AQ32-AP32)/AP32</f>
        <v>8.1579654133261247E-3</v>
      </c>
      <c r="AR33" s="5">
        <f t="shared" ref="AR33" si="307">+(AR32-AQ32)/AQ32</f>
        <v>8.2135342431383512E-3</v>
      </c>
      <c r="AS33" s="5">
        <f t="shared" ref="AS33" si="308">+(AS32-AR32)/AR32</f>
        <v>8.2693845491104093E-3</v>
      </c>
      <c r="AT33" s="5">
        <f t="shared" ref="AT33" si="309">+(AT32-AS32)/AS32</f>
        <v>8.3255102965826399E-3</v>
      </c>
      <c r="AU33" s="5">
        <f t="shared" ref="AU33" si="310">+(AU32-AT32)/AT32</f>
        <v>8.3819053377279223E-3</v>
      </c>
      <c r="AV33" s="5">
        <f t="shared" ref="AV33" si="311">+(AV32-AU32)/AU32</f>
        <v>8.4385634135363749E-3</v>
      </c>
      <c r="AW33" s="5">
        <f t="shared" ref="AW33" si="312">+(AW32-AV32)/AV32</f>
        <v>8.4954781559112534E-3</v>
      </c>
      <c r="AX33" s="5">
        <f t="shared" ref="AX33" si="313">+(AX32-AW32)/AW32</f>
        <v>8.5526430898626698E-3</v>
      </c>
      <c r="AY33" s="5">
        <f t="shared" ref="AY33" si="314">+(AY32-AX32)/AX32</f>
        <v>8.6100516358062658E-3</v>
      </c>
      <c r="AZ33" s="5">
        <f t="shared" ref="AZ33" si="315">+(AZ32-AY32)/AY32</f>
        <v>8.6676971119625471E-3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</row>
    <row r="34" spans="1:63" x14ac:dyDescent="0.25">
      <c r="A34" s="8" t="s">
        <v>21</v>
      </c>
      <c r="D34" s="6">
        <f>+D33/$B$8</f>
        <v>0.3478236535680263</v>
      </c>
      <c r="E34" s="6">
        <f t="shared" ref="E34:AZ34" si="316">+E33/$B$8</f>
        <v>0.3501132155877279</v>
      </c>
      <c r="F34" s="6">
        <f t="shared" si="316"/>
        <v>0.35242605557616796</v>
      </c>
      <c r="G34" s="6">
        <f t="shared" si="316"/>
        <v>0.35476210909275468</v>
      </c>
      <c r="H34" s="6">
        <f t="shared" si="316"/>
        <v>0.35712130536803294</v>
      </c>
      <c r="I34" s="6">
        <f t="shared" si="316"/>
        <v>0.35950356722167393</v>
      </c>
      <c r="J34" s="6">
        <f t="shared" si="316"/>
        <v>0.36190881098343941</v>
      </c>
      <c r="K34" s="6">
        <f t="shared" si="316"/>
        <v>0.3643369464170273</v>
      </c>
      <c r="L34" s="6">
        <f t="shared" si="316"/>
        <v>0.3667878766471071</v>
      </c>
      <c r="M34" s="6">
        <f t="shared" si="316"/>
        <v>0.36926149808963393</v>
      </c>
      <c r="N34" s="6">
        <f t="shared" si="316"/>
        <v>0.3717577003855993</v>
      </c>
      <c r="O34" s="6">
        <f t="shared" si="316"/>
        <v>0.37427636633825995</v>
      </c>
      <c r="P34" s="6">
        <f t="shared" si="316"/>
        <v>0.37681737185424491</v>
      </c>
      <c r="Q34" s="6">
        <f t="shared" si="316"/>
        <v>0.37938058588814511</v>
      </c>
      <c r="R34" s="6">
        <f t="shared" si="316"/>
        <v>0.38196587039156427</v>
      </c>
      <c r="S34" s="6">
        <f t="shared" si="316"/>
        <v>0.38457308026577464</v>
      </c>
      <c r="T34" s="6">
        <f t="shared" si="316"/>
        <v>0.38720206331889956</v>
      </c>
      <c r="U34" s="6">
        <f t="shared" si="316"/>
        <v>0.38985266022738702</v>
      </c>
      <c r="V34" s="6">
        <f t="shared" si="316"/>
        <v>0.39252470450195753</v>
      </c>
      <c r="W34" s="6">
        <f t="shared" si="316"/>
        <v>0.39521802245805387</v>
      </c>
      <c r="X34" s="6">
        <f t="shared" si="316"/>
        <v>0.39793243319118066</v>
      </c>
      <c r="Y34" s="6">
        <f t="shared" si="316"/>
        <v>0.40066774855698584</v>
      </c>
      <c r="Z34" s="6">
        <f t="shared" si="316"/>
        <v>0.40342377315624628</v>
      </c>
      <c r="AA34" s="6">
        <f t="shared" si="316"/>
        <v>0.40620030432506965</v>
      </c>
      <c r="AB34" s="6">
        <f t="shared" si="316"/>
        <v>0.40899713212995975</v>
      </c>
      <c r="AC34" s="6">
        <f t="shared" si="316"/>
        <v>0.41181403936848288</v>
      </c>
      <c r="AD34" s="6">
        <f t="shared" si="316"/>
        <v>0.41465080157498907</v>
      </c>
      <c r="AE34" s="6">
        <f t="shared" si="316"/>
        <v>0.41750718703198442</v>
      </c>
      <c r="AF34" s="6">
        <f t="shared" si="316"/>
        <v>0.42038295678675724</v>
      </c>
      <c r="AG34" s="6">
        <f t="shared" si="316"/>
        <v>0.4232778646739484</v>
      </c>
      <c r="AH34" s="6">
        <f t="shared" si="316"/>
        <v>0.42619165734331499</v>
      </c>
      <c r="AI34" s="6">
        <f t="shared" si="316"/>
        <v>0.42912407429369515</v>
      </c>
      <c r="AJ34" s="6">
        <f t="shared" si="316"/>
        <v>0.43207484791244921</v>
      </c>
      <c r="AK34" s="6">
        <f t="shared" si="316"/>
        <v>0.43504370352066724</v>
      </c>
      <c r="AL34" s="6">
        <f t="shared" si="316"/>
        <v>0.43803035942454327</v>
      </c>
      <c r="AM34" s="6">
        <f t="shared" si="316"/>
        <v>0.4410345269724274</v>
      </c>
      <c r="AN34" s="6">
        <f t="shared" si="316"/>
        <v>0.4440559106177564</v>
      </c>
      <c r="AO34" s="6">
        <f t="shared" si="316"/>
        <v>0.44709420798811</v>
      </c>
      <c r="AP34" s="6">
        <f t="shared" si="316"/>
        <v>0.4501491099601157</v>
      </c>
      <c r="AQ34" s="6">
        <f t="shared" si="316"/>
        <v>0.45322030074034031</v>
      </c>
      <c r="AR34" s="6">
        <f t="shared" si="316"/>
        <v>0.45630745795213068</v>
      </c>
      <c r="AS34" s="6">
        <f t="shared" si="316"/>
        <v>0.45941025272835612</v>
      </c>
      <c r="AT34" s="6">
        <f t="shared" si="316"/>
        <v>0.46252834981014668</v>
      </c>
      <c r="AU34" s="6">
        <f t="shared" si="316"/>
        <v>0.46566140765155128</v>
      </c>
      <c r="AV34" s="6">
        <f t="shared" si="316"/>
        <v>0.46880907852979864</v>
      </c>
      <c r="AW34" s="6">
        <f t="shared" si="316"/>
        <v>0.47197100866173636</v>
      </c>
      <c r="AX34" s="6">
        <f t="shared" si="316"/>
        <v>0.47514683832570392</v>
      </c>
      <c r="AY34" s="6">
        <f t="shared" si="316"/>
        <v>0.47833620198923704</v>
      </c>
      <c r="AZ34" s="6">
        <f t="shared" si="316"/>
        <v>0.48153872844236378</v>
      </c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2016-10-03T20:52:41Z</dcterms:created>
  <dcterms:modified xsi:type="dcterms:W3CDTF">2016-10-03T20:52:46Z</dcterms:modified>
</cp:coreProperties>
</file>