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880" windowHeight="6795"/>
  </bookViews>
  <sheets>
    <sheet name="Sheet1" sheetId="1" r:id="rId1"/>
  </sheets>
  <definedNames>
    <definedName name="_xlnm.Print_Area" localSheetId="0">Sheet1!$A$1:$G$86</definedName>
    <definedName name="_xlnm.Print_Titles" localSheetId="0">Sheet1!$1:$3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78" i="1" l="1"/>
  <c r="D72" i="1"/>
  <c r="D70" i="1"/>
  <c r="D66" i="1"/>
  <c r="D64" i="1"/>
  <c r="D62" i="1"/>
  <c r="D60" i="1"/>
  <c r="D57" i="1"/>
  <c r="D55" i="1"/>
  <c r="D51" i="1"/>
  <c r="D42" i="1"/>
  <c r="D36" i="1"/>
  <c r="D34" i="1"/>
  <c r="D29" i="1"/>
  <c r="D27" i="1"/>
  <c r="D8" i="1"/>
  <c r="D5" i="1"/>
</calcChain>
</file>

<file path=xl/sharedStrings.xml><?xml version="1.0" encoding="utf-8"?>
<sst xmlns="http://schemas.openxmlformats.org/spreadsheetml/2006/main" count="226" uniqueCount="140">
  <si>
    <t>Exhibit 2: Proxy Group Company Relevant Indicators</t>
  </si>
  <si>
    <t>Parent Company Ticker</t>
  </si>
  <si>
    <t>Operating Company</t>
  </si>
  <si>
    <t>State or Province</t>
  </si>
  <si>
    <t>Weighted Common Equity/Total Cap (%)</t>
  </si>
  <si>
    <t>S&amp;P Credit Rating</t>
  </si>
  <si>
    <t>Operating Revenue: Electric</t>
  </si>
  <si>
    <t>ALE</t>
  </si>
  <si>
    <t>ALLETE (Minnesota Power)</t>
  </si>
  <si>
    <t>MN</t>
  </si>
  <si>
    <t>ALE [1]</t>
  </si>
  <si>
    <t>BBB+</t>
  </si>
  <si>
    <t>AEE</t>
  </si>
  <si>
    <t>Union Electric Company</t>
  </si>
  <si>
    <t>MO</t>
  </si>
  <si>
    <t>Ameren Illinois Company</t>
  </si>
  <si>
    <t>IL</t>
  </si>
  <si>
    <t>AEE [1]</t>
  </si>
  <si>
    <t>AEP</t>
  </si>
  <si>
    <t>Columbus Southern Power Company</t>
  </si>
  <si>
    <t>OH</t>
  </si>
  <si>
    <t>Ohio Power Company</t>
  </si>
  <si>
    <t>Appalachian Power Company</t>
  </si>
  <si>
    <t>WV</t>
  </si>
  <si>
    <t>Indiana Michigan Power Company</t>
  </si>
  <si>
    <t>IN</t>
  </si>
  <si>
    <t>VA</t>
  </si>
  <si>
    <t>MI</t>
  </si>
  <si>
    <t>Southwestern Electric Power Company</t>
  </si>
  <si>
    <t>AR</t>
  </si>
  <si>
    <t>AEP Texas Central Company</t>
  </si>
  <si>
    <t>TX</t>
  </si>
  <si>
    <t>AEP Texas North Company</t>
  </si>
  <si>
    <t>AEP [1]</t>
  </si>
  <si>
    <t>BBB</t>
  </si>
  <si>
    <t>DUK</t>
  </si>
  <si>
    <t>Duke Energy Ohio, Inc.</t>
  </si>
  <si>
    <t>Duke Energy Indiana, LLC</t>
  </si>
  <si>
    <t>Duke Energy Florida, LLC</t>
  </si>
  <si>
    <t>FL</t>
  </si>
  <si>
    <t>Duke Energy Carolinas, LLC</t>
  </si>
  <si>
    <t>SC</t>
  </si>
  <si>
    <t>Duke Energy Progress, LLC</t>
  </si>
  <si>
    <t>NC</t>
  </si>
  <si>
    <t>DUK [1]</t>
  </si>
  <si>
    <t>A-</t>
  </si>
  <si>
    <t>EIX</t>
  </si>
  <si>
    <t>Southern California Edison Company</t>
  </si>
  <si>
    <t>CA</t>
  </si>
  <si>
    <t>EIX [1]</t>
  </si>
  <si>
    <t>EE [2]</t>
  </si>
  <si>
    <t>El Paso Electric Company</t>
  </si>
  <si>
    <t>NA</t>
  </si>
  <si>
    <t>EMA</t>
  </si>
  <si>
    <t>Maine Public Service Company</t>
  </si>
  <si>
    <t>ME</t>
  </si>
  <si>
    <t>Emera Maine</t>
  </si>
  <si>
    <t>Nova Scotia Power Inc.</t>
  </si>
  <si>
    <t>Nova Scotia</t>
  </si>
  <si>
    <t>EMA [1]</t>
  </si>
  <si>
    <t>ETR</t>
  </si>
  <si>
    <t>Entergy Arkansas, Inc. [3]</t>
  </si>
  <si>
    <t>ETR [1]</t>
  </si>
  <si>
    <t>FE</t>
  </si>
  <si>
    <t>Cleveland Electric Illuminating Company</t>
  </si>
  <si>
    <t>Ohio Edison Company</t>
  </si>
  <si>
    <t>Toledo Edison Company</t>
  </si>
  <si>
    <t>Potomac Edison Company</t>
  </si>
  <si>
    <t>Jersey Central Power &amp; Light Company</t>
  </si>
  <si>
    <t>NJ</t>
  </si>
  <si>
    <t>FE [1]</t>
  </si>
  <si>
    <t>BBB-</t>
  </si>
  <si>
    <t>FTS</t>
  </si>
  <si>
    <t>Central Hudson Gas &amp; Electric Corporation</t>
  </si>
  <si>
    <t>NY</t>
  </si>
  <si>
    <t>Tucson Electric Power Company</t>
  </si>
  <si>
    <t>AZ</t>
  </si>
  <si>
    <t>UNS Electric, Inc.</t>
  </si>
  <si>
    <t>Fortis BC Electric</t>
  </si>
  <si>
    <t>British Columbia</t>
  </si>
  <si>
    <t xml:space="preserve">Fortis Alberta </t>
  </si>
  <si>
    <t>Alberta</t>
  </si>
  <si>
    <t>Newfoundland Power</t>
  </si>
  <si>
    <t>Newfoundland &amp; Labrador</t>
  </si>
  <si>
    <t>Maritime Electric</t>
  </si>
  <si>
    <t>Prince Edward Island</t>
  </si>
  <si>
    <t>Fortis Ontario</t>
  </si>
  <si>
    <t>Ontario</t>
  </si>
  <si>
    <t>FTS [1]</t>
  </si>
  <si>
    <t>GXP</t>
  </si>
  <si>
    <t>KCP&amp;L Greater Missouri Operations Company</t>
  </si>
  <si>
    <t>Kansas City Power &amp; Light Company</t>
  </si>
  <si>
    <t>KS</t>
  </si>
  <si>
    <t>GXP Weighted Average [1]</t>
  </si>
  <si>
    <t>IDA</t>
  </si>
  <si>
    <t>Idaho Power Co.</t>
  </si>
  <si>
    <t>OR</t>
  </si>
  <si>
    <t>IDA [1]</t>
  </si>
  <si>
    <t>NEE [2]</t>
  </si>
  <si>
    <t>NextEra Energy Inc.</t>
  </si>
  <si>
    <t>PCG</t>
  </si>
  <si>
    <t>Pacific Gas and Electric Company</t>
  </si>
  <si>
    <t>PCG [1]</t>
  </si>
  <si>
    <t>PNW</t>
  </si>
  <si>
    <t>Arizona Public Service Company</t>
  </si>
  <si>
    <t>PNW [1]</t>
  </si>
  <si>
    <t>PNM</t>
  </si>
  <si>
    <t>Texas-New Mexico Power Company</t>
  </si>
  <si>
    <t>PNM [1]</t>
  </si>
  <si>
    <t>POR</t>
  </si>
  <si>
    <t>Portland General Electric Company</t>
  </si>
  <si>
    <t>POR [1]</t>
  </si>
  <si>
    <t>SO</t>
  </si>
  <si>
    <t>Mississippi Power Company</t>
  </si>
  <si>
    <t>MS</t>
  </si>
  <si>
    <t>Alabama Power Company</t>
  </si>
  <si>
    <t>AL</t>
  </si>
  <si>
    <t>Georgia Power Company</t>
  </si>
  <si>
    <t>GA</t>
  </si>
  <si>
    <t>SO [1]</t>
  </si>
  <si>
    <t>WR</t>
  </si>
  <si>
    <t>Kansas Gas and Electric Company</t>
  </si>
  <si>
    <t>WR [1]</t>
  </si>
  <si>
    <t>XEL</t>
  </si>
  <si>
    <t>Northern States Power Company - MN</t>
  </si>
  <si>
    <t>ND</t>
  </si>
  <si>
    <t>Public Service Company of Colorado</t>
  </si>
  <si>
    <t>CO</t>
  </si>
  <si>
    <t>Northern States Power Company - WI</t>
  </si>
  <si>
    <t>WI</t>
  </si>
  <si>
    <t>Southwestern Public Service Company</t>
  </si>
  <si>
    <t>XEL [1]</t>
  </si>
  <si>
    <t>OPG</t>
  </si>
  <si>
    <t>Notes:</t>
  </si>
  <si>
    <t>[3] Equity ratio adjusted to exclude zero cost capital items.</t>
  </si>
  <si>
    <t xml:space="preserve">[1] Equity Ratio Weighted by Total Retail Electric Customers. Excludes companies for which most recent rate case parameters were not </t>
  </si>
  <si>
    <t>provided and/or public information was not available via SNL.</t>
  </si>
  <si>
    <t>[2] Recent authorized equity ratios for the operating companies of El Paso Electric Company and NextEra Energy Inc. were not available</t>
  </si>
  <si>
    <t xml:space="preserve"> via SNL.  Therefore, the equity ratios for those companies are listed as NA.</t>
  </si>
  <si>
    <t>Customer % of Company (only includes total of companies with cases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</si>
</sst>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mbria"/>
      <family val="1"/>
    </font>
    <font>
      <sz val="9"/>
      <color theme="1"/>
      <name val="Cambria"/>
      <family val="1"/>
    </font>
    <font>
      <sz val="9"/>
      <color rgb="FF00B0F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64" fontId="0" fillId="0" borderId="0" xfId="0" applyNumberFormat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top"/>
    </xf>
    <xf numFmtId="0" fontId="5" fillId="2" borderId="3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0" fontId="0" fillId="0" borderId="2" xfId="0" applyBorder="1" applyAlignment="1">
      <alignment vertical="top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4" fillId="2" borderId="4" xfId="0" applyNumberFormat="1" applyFont="1" applyFill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2" fontId="5" fillId="2" borderId="4" xfId="0" applyNumberFormat="1" applyFont="1" applyFill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2" fontId="6" fillId="0" borderId="4" xfId="0" applyNumberFormat="1" applyFont="1" applyBorder="1" applyAlignment="1">
      <alignment vertical="center"/>
    </xf>
    <xf numFmtId="9" fontId="6" fillId="0" borderId="2" xfId="1" applyFont="1" applyBorder="1" applyAlignment="1">
      <alignment vertical="center"/>
    </xf>
    <xf numFmtId="9" fontId="5" fillId="2" borderId="4" xfId="1" applyFont="1" applyFill="1" applyBorder="1" applyAlignment="1">
      <alignment vertical="center"/>
    </xf>
    <xf numFmtId="9" fontId="0" fillId="0" borderId="4" xfId="1" applyFont="1" applyBorder="1" applyAlignment="1">
      <alignment vertical="top"/>
    </xf>
    <xf numFmtId="9" fontId="0" fillId="0" borderId="2" xfId="1" applyFont="1" applyBorder="1" applyAlignment="1">
      <alignment vertical="top"/>
    </xf>
    <xf numFmtId="9" fontId="5" fillId="2" borderId="2" xfId="1" applyFont="1" applyFill="1" applyBorder="1" applyAlignment="1">
      <alignment vertical="center"/>
    </xf>
    <xf numFmtId="9" fontId="6" fillId="2" borderId="4" xfId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6"/>
  <sheetViews>
    <sheetView tabSelected="1" view="pageLayout" zoomScaleNormal="110" workbookViewId="0">
      <selection sqref="A1:XFD1"/>
    </sheetView>
  </sheetViews>
  <sheetFormatPr defaultRowHeight="15" x14ac:dyDescent="0.25"/>
  <cols>
    <col min="1" max="1" width="19.42578125" customWidth="1"/>
    <col min="2" max="2" width="38.42578125" bestFit="1" customWidth="1"/>
    <col min="3" max="3" width="22.140625" bestFit="1" customWidth="1"/>
    <col min="4" max="4" width="15.85546875" customWidth="1"/>
    <col min="5" max="5" width="11.85546875" customWidth="1"/>
    <col min="6" max="6" width="18.42578125" customWidth="1"/>
    <col min="7" max="7" width="19.42578125" customWidth="1"/>
    <col min="11" max="16" width="15.85546875" customWidth="1"/>
    <col min="22" max="22" width="9.7109375" bestFit="1" customWidth="1"/>
  </cols>
  <sheetData>
    <row r="2" spans="1:16" ht="16.5" thickBot="1" x14ac:dyDescent="0.3">
      <c r="A2" s="1" t="s">
        <v>0</v>
      </c>
    </row>
    <row r="3" spans="1:16" ht="60.75" thickBot="1" x14ac:dyDescent="0.3">
      <c r="A3" s="37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139</v>
      </c>
    </row>
    <row r="4" spans="1:16" ht="15.75" thickBot="1" x14ac:dyDescent="0.3">
      <c r="A4" s="4" t="s">
        <v>7</v>
      </c>
      <c r="B4" s="5" t="s">
        <v>8</v>
      </c>
      <c r="C4" s="5" t="s">
        <v>9</v>
      </c>
      <c r="D4" s="27">
        <v>54.29</v>
      </c>
      <c r="E4" s="5"/>
      <c r="F4" s="6"/>
      <c r="G4" s="31">
        <v>1</v>
      </c>
    </row>
    <row r="5" spans="1:16" ht="15.75" thickBot="1" x14ac:dyDescent="0.3">
      <c r="A5" s="12" t="s">
        <v>10</v>
      </c>
      <c r="B5" s="7"/>
      <c r="C5" s="7"/>
      <c r="D5" s="28">
        <f>SUMPRODUCT(D4,$G4)</f>
        <v>54.29</v>
      </c>
      <c r="E5" s="7" t="s">
        <v>11</v>
      </c>
      <c r="F5" s="13">
        <v>1013221</v>
      </c>
      <c r="G5" s="32"/>
      <c r="P5" s="8"/>
    </row>
    <row r="6" spans="1:16" ht="15.75" thickBot="1" x14ac:dyDescent="0.3">
      <c r="A6" s="9" t="s">
        <v>12</v>
      </c>
      <c r="B6" s="10" t="s">
        <v>13</v>
      </c>
      <c r="C6" s="10" t="s">
        <v>14</v>
      </c>
      <c r="D6" s="29">
        <v>51.76</v>
      </c>
      <c r="E6" s="11"/>
      <c r="F6" s="11"/>
      <c r="G6" s="33">
        <v>0.4948927198988442</v>
      </c>
    </row>
    <row r="7" spans="1:16" ht="15.75" thickBot="1" x14ac:dyDescent="0.3">
      <c r="A7" s="9" t="s">
        <v>12</v>
      </c>
      <c r="B7" s="10" t="s">
        <v>15</v>
      </c>
      <c r="C7" s="10" t="s">
        <v>16</v>
      </c>
      <c r="D7" s="29">
        <v>50</v>
      </c>
      <c r="E7" s="11"/>
      <c r="F7" s="11"/>
      <c r="G7" s="33">
        <v>0.5051072801011558</v>
      </c>
    </row>
    <row r="8" spans="1:16" ht="15.75" thickBot="1" x14ac:dyDescent="0.3">
      <c r="A8" s="12" t="s">
        <v>17</v>
      </c>
      <c r="B8" s="7"/>
      <c r="C8" s="7"/>
      <c r="D8" s="28">
        <f>SUMPRODUCT(D6:D7,$G6:$G7)</f>
        <v>50.871011187021963</v>
      </c>
      <c r="E8" s="7" t="s">
        <v>11</v>
      </c>
      <c r="F8" s="13">
        <v>4953315</v>
      </c>
      <c r="G8" s="32"/>
      <c r="P8" s="8"/>
    </row>
    <row r="9" spans="1:16" ht="15.75" thickBot="1" x14ac:dyDescent="0.3">
      <c r="A9" s="9" t="s">
        <v>18</v>
      </c>
      <c r="B9" s="10" t="s">
        <v>19</v>
      </c>
      <c r="C9" s="10" t="s">
        <v>20</v>
      </c>
      <c r="D9" s="29">
        <v>50.64</v>
      </c>
      <c r="E9" s="11"/>
      <c r="F9" s="11"/>
      <c r="G9" s="33">
        <v>0.17477846023826796</v>
      </c>
    </row>
    <row r="10" spans="1:16" ht="15.75" thickBot="1" x14ac:dyDescent="0.3">
      <c r="A10" s="9" t="s">
        <v>18</v>
      </c>
      <c r="B10" s="10" t="s">
        <v>21</v>
      </c>
      <c r="C10" s="10" t="s">
        <v>20</v>
      </c>
      <c r="D10" s="29">
        <v>53.79</v>
      </c>
      <c r="E10" s="11"/>
      <c r="F10" s="11"/>
      <c r="G10" s="33">
        <v>0.16472903828206609</v>
      </c>
    </row>
    <row r="11" spans="1:16" ht="15.75" thickBot="1" x14ac:dyDescent="0.3">
      <c r="A11" s="9" t="s">
        <v>18</v>
      </c>
      <c r="B11" s="10" t="s">
        <v>22</v>
      </c>
      <c r="C11" s="10" t="s">
        <v>23</v>
      </c>
      <c r="D11" s="29">
        <v>47.16</v>
      </c>
      <c r="E11" s="11"/>
      <c r="F11" s="11"/>
      <c r="G11" s="33">
        <v>0.10051315186475018</v>
      </c>
    </row>
    <row r="12" spans="1:16" ht="15.75" thickBot="1" x14ac:dyDescent="0.3">
      <c r="A12" s="9" t="s">
        <v>18</v>
      </c>
      <c r="B12" s="10" t="s">
        <v>24</v>
      </c>
      <c r="C12" s="10" t="s">
        <v>25</v>
      </c>
      <c r="D12" s="29">
        <v>42.67</v>
      </c>
      <c r="E12" s="11"/>
      <c r="F12" s="11"/>
      <c r="G12" s="33">
        <v>0.10625300339720171</v>
      </c>
    </row>
    <row r="13" spans="1:16" ht="15.75" thickBot="1" x14ac:dyDescent="0.3">
      <c r="A13" s="9" t="s">
        <v>18</v>
      </c>
      <c r="B13" s="10" t="s">
        <v>22</v>
      </c>
      <c r="C13" s="10" t="s">
        <v>26</v>
      </c>
      <c r="D13" s="29">
        <v>42.89</v>
      </c>
      <c r="E13" s="11"/>
      <c r="F13" s="11"/>
      <c r="G13" s="33">
        <v>0.12167539004736787</v>
      </c>
    </row>
    <row r="14" spans="1:16" ht="15.75" thickBot="1" x14ac:dyDescent="0.3">
      <c r="A14" s="9" t="s">
        <v>18</v>
      </c>
      <c r="B14" s="10" t="s">
        <v>24</v>
      </c>
      <c r="C14" s="10" t="s">
        <v>27</v>
      </c>
      <c r="D14" s="29">
        <v>42.07</v>
      </c>
      <c r="E14" s="11"/>
      <c r="F14" s="11"/>
      <c r="G14" s="33">
        <v>2.9624396769411455E-2</v>
      </c>
    </row>
    <row r="15" spans="1:16" ht="15.75" thickBot="1" x14ac:dyDescent="0.3">
      <c r="A15" s="9" t="s">
        <v>18</v>
      </c>
      <c r="B15" s="10" t="s">
        <v>28</v>
      </c>
      <c r="C15" s="10" t="s">
        <v>29</v>
      </c>
      <c r="D15" s="29">
        <v>33.99</v>
      </c>
      <c r="E15" s="11"/>
      <c r="F15" s="11"/>
      <c r="G15" s="33">
        <v>2.6767110782914914E-2</v>
      </c>
    </row>
    <row r="16" spans="1:16" ht="15.75" thickBot="1" x14ac:dyDescent="0.3">
      <c r="A16" s="9" t="s">
        <v>18</v>
      </c>
      <c r="B16" s="10" t="s">
        <v>30</v>
      </c>
      <c r="C16" s="10" t="s">
        <v>31</v>
      </c>
      <c r="D16" s="29">
        <v>40</v>
      </c>
      <c r="E16" s="11"/>
      <c r="F16" s="11"/>
      <c r="G16" s="33">
        <v>0.18948073465646703</v>
      </c>
    </row>
    <row r="17" spans="1:16" ht="15.75" thickBot="1" x14ac:dyDescent="0.3">
      <c r="A17" s="9" t="s">
        <v>18</v>
      </c>
      <c r="B17" s="10" t="s">
        <v>32</v>
      </c>
      <c r="C17" s="10" t="s">
        <v>31</v>
      </c>
      <c r="D17" s="29">
        <v>40</v>
      </c>
      <c r="E17" s="11"/>
      <c r="F17" s="11"/>
      <c r="G17" s="33">
        <v>4.3833364565571929E-2</v>
      </c>
    </row>
    <row r="18" spans="1:16" ht="15.75" thickBot="1" x14ac:dyDescent="0.3">
      <c r="A18" s="9" t="s">
        <v>18</v>
      </c>
      <c r="B18" s="10" t="s">
        <v>28</v>
      </c>
      <c r="C18" s="10" t="s">
        <v>31</v>
      </c>
      <c r="D18" s="29">
        <v>49.1</v>
      </c>
      <c r="E18" s="11"/>
      <c r="F18" s="11"/>
      <c r="G18" s="33">
        <v>4.2345349395980877E-2</v>
      </c>
    </row>
    <row r="19" spans="1:16" ht="15.75" thickBot="1" x14ac:dyDescent="0.3">
      <c r="A19" s="12" t="s">
        <v>33</v>
      </c>
      <c r="B19" s="7"/>
      <c r="C19" s="7"/>
      <c r="D19" s="28">
        <f>SUMPRODUCT(D9:D18,$G9:$G18)</f>
        <v>45.772062663514689</v>
      </c>
      <c r="E19" s="7" t="s">
        <v>34</v>
      </c>
      <c r="F19" s="13">
        <v>14490000</v>
      </c>
      <c r="G19" s="32"/>
      <c r="P19" s="8"/>
    </row>
    <row r="20" spans="1:16" ht="15.75" thickBot="1" x14ac:dyDescent="0.3">
      <c r="A20" s="4" t="s">
        <v>35</v>
      </c>
      <c r="B20" s="5" t="s">
        <v>36</v>
      </c>
      <c r="C20" s="5" t="s">
        <v>20</v>
      </c>
      <c r="D20" s="27">
        <v>53.3</v>
      </c>
      <c r="E20" s="11"/>
      <c r="F20" s="11"/>
      <c r="G20" s="33">
        <v>9.7838495796915101E-2</v>
      </c>
    </row>
    <row r="21" spans="1:16" ht="15.75" thickBot="1" x14ac:dyDescent="0.3">
      <c r="A21" s="4" t="s">
        <v>35</v>
      </c>
      <c r="B21" s="5" t="s">
        <v>37</v>
      </c>
      <c r="C21" s="5" t="s">
        <v>25</v>
      </c>
      <c r="D21" s="27">
        <v>44.44</v>
      </c>
      <c r="E21" s="14"/>
      <c r="F21" s="14"/>
      <c r="G21" s="34">
        <v>0.11209257032207325</v>
      </c>
    </row>
    <row r="22" spans="1:16" ht="15.75" thickBot="1" x14ac:dyDescent="0.3">
      <c r="A22" s="9" t="s">
        <v>35</v>
      </c>
      <c r="B22" s="10" t="s">
        <v>38</v>
      </c>
      <c r="C22" s="10" t="s">
        <v>39</v>
      </c>
      <c r="D22" s="29">
        <v>45.74</v>
      </c>
      <c r="E22" s="11"/>
      <c r="F22" s="11"/>
      <c r="G22" s="33">
        <v>0.23878972404663765</v>
      </c>
    </row>
    <row r="23" spans="1:16" ht="15.75" thickBot="1" x14ac:dyDescent="0.3">
      <c r="A23" s="9" t="s">
        <v>35</v>
      </c>
      <c r="B23" s="10" t="s">
        <v>40</v>
      </c>
      <c r="C23" s="10" t="s">
        <v>41</v>
      </c>
      <c r="D23" s="29">
        <v>53</v>
      </c>
      <c r="E23" s="11"/>
      <c r="F23" s="11"/>
      <c r="G23" s="33">
        <v>7.8139447160084044E-2</v>
      </c>
    </row>
    <row r="24" spans="1:16" ht="15.75" thickBot="1" x14ac:dyDescent="0.3">
      <c r="A24" s="9" t="s">
        <v>35</v>
      </c>
      <c r="B24" s="10" t="s">
        <v>42</v>
      </c>
      <c r="C24" s="10" t="s">
        <v>41</v>
      </c>
      <c r="D24" s="29">
        <v>44.72</v>
      </c>
      <c r="E24" s="11"/>
      <c r="F24" s="11"/>
      <c r="G24" s="33">
        <v>2.3463997439907895E-2</v>
      </c>
    </row>
    <row r="25" spans="1:16" ht="15.75" thickBot="1" x14ac:dyDescent="0.3">
      <c r="A25" s="9" t="s">
        <v>35</v>
      </c>
      <c r="B25" s="10" t="s">
        <v>42</v>
      </c>
      <c r="C25" s="10" t="s">
        <v>43</v>
      </c>
      <c r="D25" s="29">
        <v>53</v>
      </c>
      <c r="E25" s="11"/>
      <c r="F25" s="11"/>
      <c r="G25" s="33">
        <v>0.18319120203042175</v>
      </c>
    </row>
    <row r="26" spans="1:16" ht="15.75" thickBot="1" x14ac:dyDescent="0.3">
      <c r="A26" s="9" t="s">
        <v>35</v>
      </c>
      <c r="B26" s="10" t="s">
        <v>40</v>
      </c>
      <c r="C26" s="10" t="s">
        <v>43</v>
      </c>
      <c r="D26" s="29">
        <v>53</v>
      </c>
      <c r="E26" s="11"/>
      <c r="F26" s="11"/>
      <c r="G26" s="33">
        <v>0.26648456320396036</v>
      </c>
    </row>
    <row r="27" spans="1:16" ht="15.75" thickBot="1" x14ac:dyDescent="0.3">
      <c r="A27" s="12" t="s">
        <v>44</v>
      </c>
      <c r="B27" s="7"/>
      <c r="C27" s="7"/>
      <c r="D27" s="28">
        <f>SUMPRODUCT(D20:D26,$G20:$G26)</f>
        <v>50.141943851401095</v>
      </c>
      <c r="E27" s="7" t="s">
        <v>45</v>
      </c>
      <c r="F27" s="13">
        <v>22581161</v>
      </c>
      <c r="G27" s="32"/>
      <c r="P27" s="8"/>
    </row>
    <row r="28" spans="1:16" ht="15.75" thickBot="1" x14ac:dyDescent="0.3">
      <c r="A28" s="9" t="s">
        <v>46</v>
      </c>
      <c r="B28" s="10" t="s">
        <v>47</v>
      </c>
      <c r="C28" s="10" t="s">
        <v>48</v>
      </c>
      <c r="D28" s="29">
        <v>48</v>
      </c>
      <c r="E28" s="11"/>
      <c r="F28" s="11"/>
      <c r="G28" s="33">
        <v>1</v>
      </c>
    </row>
    <row r="29" spans="1:16" ht="15.75" thickBot="1" x14ac:dyDescent="0.3">
      <c r="A29" s="12" t="s">
        <v>49</v>
      </c>
      <c r="B29" s="7"/>
      <c r="C29" s="7"/>
      <c r="D29" s="28">
        <f>SUMPRODUCT(D28,$G28)</f>
        <v>48</v>
      </c>
      <c r="E29" s="7" t="s">
        <v>11</v>
      </c>
      <c r="F29" s="13">
        <v>14195273</v>
      </c>
      <c r="G29" s="32"/>
      <c r="P29" s="8"/>
    </row>
    <row r="30" spans="1:16" ht="15.75" thickBot="1" x14ac:dyDescent="0.3">
      <c r="A30" s="12" t="s">
        <v>50</v>
      </c>
      <c r="B30" s="7" t="s">
        <v>51</v>
      </c>
      <c r="C30" s="7"/>
      <c r="D30" s="28" t="s">
        <v>52</v>
      </c>
      <c r="E30" s="7" t="s">
        <v>34</v>
      </c>
      <c r="F30" s="13">
        <v>917525</v>
      </c>
      <c r="G30" s="32"/>
      <c r="P30" s="8"/>
    </row>
    <row r="31" spans="1:16" ht="15.75" thickBot="1" x14ac:dyDescent="0.3">
      <c r="A31" s="9" t="s">
        <v>53</v>
      </c>
      <c r="B31" s="10" t="s">
        <v>54</v>
      </c>
      <c r="C31" s="10" t="s">
        <v>55</v>
      </c>
      <c r="D31" s="29">
        <v>50</v>
      </c>
      <c r="E31" s="11"/>
      <c r="F31" s="11"/>
      <c r="G31" s="33">
        <v>5.5008856652032832E-2</v>
      </c>
    </row>
    <row r="32" spans="1:16" ht="15.75" thickBot="1" x14ac:dyDescent="0.3">
      <c r="A32" s="9" t="s">
        <v>53</v>
      </c>
      <c r="B32" s="10" t="s">
        <v>56</v>
      </c>
      <c r="C32" s="10" t="s">
        <v>55</v>
      </c>
      <c r="D32" s="29">
        <v>49</v>
      </c>
      <c r="E32" s="11"/>
      <c r="F32" s="11"/>
      <c r="G32" s="33">
        <v>0.18148665775911432</v>
      </c>
    </row>
    <row r="33" spans="1:16" ht="15.75" thickBot="1" x14ac:dyDescent="0.3">
      <c r="A33" s="15" t="s">
        <v>53</v>
      </c>
      <c r="B33" s="16" t="s">
        <v>57</v>
      </c>
      <c r="C33" s="16" t="s">
        <v>58</v>
      </c>
      <c r="D33" s="30">
        <v>37.5</v>
      </c>
      <c r="E33" s="11"/>
      <c r="F33" s="11"/>
      <c r="G33" s="33">
        <v>0.76350448558885287</v>
      </c>
    </row>
    <row r="34" spans="1:16" ht="15.75" thickBot="1" x14ac:dyDescent="0.3">
      <c r="A34" s="12" t="s">
        <v>59</v>
      </c>
      <c r="B34" s="17"/>
      <c r="C34" s="17"/>
      <c r="D34" s="28">
        <f>SUMPRODUCT(D31:D33,$G31:$G33)</f>
        <v>40.274707272380226</v>
      </c>
      <c r="E34" s="7" t="s">
        <v>11</v>
      </c>
      <c r="F34" s="13">
        <v>2067200</v>
      </c>
      <c r="G34" s="32"/>
      <c r="P34" s="8"/>
    </row>
    <row r="35" spans="1:16" ht="15.75" thickBot="1" x14ac:dyDescent="0.3">
      <c r="A35" s="9" t="s">
        <v>60</v>
      </c>
      <c r="B35" s="10" t="s">
        <v>61</v>
      </c>
      <c r="C35" s="10" t="s">
        <v>29</v>
      </c>
      <c r="D35" s="29">
        <v>46.27</v>
      </c>
      <c r="E35" s="11"/>
      <c r="F35" s="11"/>
      <c r="G35" s="33">
        <v>1</v>
      </c>
    </row>
    <row r="36" spans="1:16" ht="15.75" thickBot="1" x14ac:dyDescent="0.3">
      <c r="A36" s="12" t="s">
        <v>62</v>
      </c>
      <c r="B36" s="7"/>
      <c r="C36" s="7"/>
      <c r="D36" s="28">
        <f>SUMPRODUCT(D35,$G35)</f>
        <v>46.27</v>
      </c>
      <c r="E36" s="7" t="s">
        <v>34</v>
      </c>
      <c r="F36" s="13">
        <v>10904103</v>
      </c>
      <c r="G36" s="32"/>
      <c r="P36" s="8"/>
    </row>
    <row r="37" spans="1:16" ht="15.75" thickBot="1" x14ac:dyDescent="0.3">
      <c r="A37" s="9" t="s">
        <v>63</v>
      </c>
      <c r="B37" s="10" t="s">
        <v>64</v>
      </c>
      <c r="C37" s="10" t="s">
        <v>20</v>
      </c>
      <c r="D37" s="29">
        <v>49</v>
      </c>
      <c r="E37" s="11"/>
      <c r="F37" s="11"/>
      <c r="G37" s="33">
        <v>0.22385076395216316</v>
      </c>
    </row>
    <row r="38" spans="1:16" ht="15.75" thickBot="1" x14ac:dyDescent="0.3">
      <c r="A38" s="9" t="s">
        <v>63</v>
      </c>
      <c r="B38" s="10" t="s">
        <v>65</v>
      </c>
      <c r="C38" s="10" t="s">
        <v>20</v>
      </c>
      <c r="D38" s="29">
        <v>49</v>
      </c>
      <c r="E38" s="11"/>
      <c r="F38" s="11"/>
      <c r="G38" s="33">
        <v>0.31126306958114192</v>
      </c>
    </row>
    <row r="39" spans="1:16" ht="15.75" thickBot="1" x14ac:dyDescent="0.3">
      <c r="A39" s="4" t="s">
        <v>63</v>
      </c>
      <c r="B39" s="5" t="s">
        <v>66</v>
      </c>
      <c r="C39" s="5" t="s">
        <v>20</v>
      </c>
      <c r="D39" s="27">
        <v>49</v>
      </c>
      <c r="E39" s="14"/>
      <c r="F39" s="14"/>
      <c r="G39" s="34">
        <v>9.257428273296707E-2</v>
      </c>
    </row>
    <row r="40" spans="1:16" ht="15.75" thickBot="1" x14ac:dyDescent="0.3">
      <c r="A40" s="9" t="s">
        <v>63</v>
      </c>
      <c r="B40" s="10" t="s">
        <v>67</v>
      </c>
      <c r="C40" s="10" t="s">
        <v>23</v>
      </c>
      <c r="D40" s="29">
        <v>46.42</v>
      </c>
      <c r="E40" s="11"/>
      <c r="F40" s="11"/>
      <c r="G40" s="33">
        <v>4.1342126075411899E-2</v>
      </c>
    </row>
    <row r="41" spans="1:16" ht="15.75" thickBot="1" x14ac:dyDescent="0.3">
      <c r="A41" s="9" t="s">
        <v>63</v>
      </c>
      <c r="B41" s="10" t="s">
        <v>68</v>
      </c>
      <c r="C41" s="10" t="s">
        <v>69</v>
      </c>
      <c r="D41" s="29">
        <v>50</v>
      </c>
      <c r="E41" s="11"/>
      <c r="F41" s="11"/>
      <c r="G41" s="33">
        <v>0.33096975765831599</v>
      </c>
    </row>
    <row r="42" spans="1:16" ht="15.75" thickBot="1" x14ac:dyDescent="0.3">
      <c r="A42" s="12" t="s">
        <v>70</v>
      </c>
      <c r="B42" s="7"/>
      <c r="C42" s="7"/>
      <c r="D42" s="28">
        <f>SUMPRODUCT(D37:D41,$G37:$G41)</f>
        <v>49.224307072383759</v>
      </c>
      <c r="E42" s="7" t="s">
        <v>71</v>
      </c>
      <c r="F42" s="13">
        <v>9871000</v>
      </c>
      <c r="G42" s="32"/>
      <c r="P42" s="8"/>
    </row>
    <row r="43" spans="1:16" ht="15.75" thickBot="1" x14ac:dyDescent="0.3">
      <c r="A43" s="9" t="s">
        <v>72</v>
      </c>
      <c r="B43" s="10" t="s">
        <v>73</v>
      </c>
      <c r="C43" s="10" t="s">
        <v>74</v>
      </c>
      <c r="D43" s="29">
        <v>48</v>
      </c>
      <c r="E43" s="11"/>
      <c r="F43" s="11"/>
      <c r="G43" s="33">
        <v>0.15767047093411704</v>
      </c>
    </row>
    <row r="44" spans="1:16" ht="15.75" thickBot="1" x14ac:dyDescent="0.3">
      <c r="A44" s="9" t="s">
        <v>72</v>
      </c>
      <c r="B44" s="10" t="s">
        <v>75</v>
      </c>
      <c r="C44" s="10" t="s">
        <v>76</v>
      </c>
      <c r="D44" s="29">
        <v>43.5</v>
      </c>
      <c r="E44" s="11"/>
      <c r="F44" s="11"/>
      <c r="G44" s="33">
        <v>0.21750927991625787</v>
      </c>
    </row>
    <row r="45" spans="1:16" ht="15.75" thickBot="1" x14ac:dyDescent="0.3">
      <c r="A45" s="9" t="s">
        <v>72</v>
      </c>
      <c r="B45" s="10" t="s">
        <v>77</v>
      </c>
      <c r="C45" s="10" t="s">
        <v>76</v>
      </c>
      <c r="D45" s="29">
        <v>52.6</v>
      </c>
      <c r="E45" s="11"/>
      <c r="F45" s="11"/>
      <c r="G45" s="33">
        <v>4.8988203309618283E-2</v>
      </c>
    </row>
    <row r="46" spans="1:16" ht="15.75" thickBot="1" x14ac:dyDescent="0.3">
      <c r="A46" s="15" t="s">
        <v>72</v>
      </c>
      <c r="B46" s="16" t="s">
        <v>78</v>
      </c>
      <c r="C46" s="16" t="s">
        <v>79</v>
      </c>
      <c r="D46" s="30">
        <v>40</v>
      </c>
      <c r="E46" s="11"/>
      <c r="F46" s="11"/>
      <c r="G46" s="33">
        <v>8.7056575236285183E-2</v>
      </c>
    </row>
    <row r="47" spans="1:16" ht="15.75" thickBot="1" x14ac:dyDescent="0.3">
      <c r="A47" s="15" t="s">
        <v>72</v>
      </c>
      <c r="B47" s="16" t="s">
        <v>80</v>
      </c>
      <c r="C47" s="16" t="s">
        <v>81</v>
      </c>
      <c r="D47" s="30">
        <v>40</v>
      </c>
      <c r="E47" s="11"/>
      <c r="F47" s="11"/>
      <c r="G47" s="33">
        <v>0.27795171611585029</v>
      </c>
    </row>
    <row r="48" spans="1:16" ht="15.75" thickBot="1" x14ac:dyDescent="0.3">
      <c r="A48" s="15" t="s">
        <v>72</v>
      </c>
      <c r="B48" s="16" t="s">
        <v>82</v>
      </c>
      <c r="C48" s="16" t="s">
        <v>83</v>
      </c>
      <c r="D48" s="30">
        <v>45</v>
      </c>
      <c r="E48" s="11"/>
      <c r="F48" s="11"/>
      <c r="G48" s="33">
        <v>0.13425592325595787</v>
      </c>
    </row>
    <row r="49" spans="1:16" ht="15.75" thickBot="1" x14ac:dyDescent="0.3">
      <c r="A49" s="15" t="s">
        <v>72</v>
      </c>
      <c r="B49" s="16" t="s">
        <v>84</v>
      </c>
      <c r="C49" s="16" t="s">
        <v>85</v>
      </c>
      <c r="D49" s="30">
        <v>40</v>
      </c>
      <c r="E49" s="11"/>
      <c r="F49" s="11"/>
      <c r="G49" s="33">
        <v>4.0381664416831074E-2</v>
      </c>
    </row>
    <row r="50" spans="1:16" ht="15.75" thickBot="1" x14ac:dyDescent="0.3">
      <c r="A50" s="15" t="s">
        <v>72</v>
      </c>
      <c r="B50" s="16" t="s">
        <v>86</v>
      </c>
      <c r="C50" s="16" t="s">
        <v>87</v>
      </c>
      <c r="D50" s="30">
        <v>40</v>
      </c>
      <c r="E50" s="11"/>
      <c r="F50" s="11"/>
      <c r="G50" s="33">
        <v>3.6186166815082396E-2</v>
      </c>
    </row>
    <row r="51" spans="1:16" ht="15.75" thickBot="1" x14ac:dyDescent="0.3">
      <c r="A51" s="12" t="s">
        <v>88</v>
      </c>
      <c r="B51" s="17"/>
      <c r="C51" s="17"/>
      <c r="D51" s="28">
        <f>SUMPRODUCT(D43:D50,$G43:$G50)</f>
        <v>43.311177225160826</v>
      </c>
      <c r="E51" s="7" t="s">
        <v>45</v>
      </c>
      <c r="F51" s="13">
        <v>3554612</v>
      </c>
      <c r="G51" s="32"/>
      <c r="P51" s="8"/>
    </row>
    <row r="52" spans="1:16" ht="15.75" thickBot="1" x14ac:dyDescent="0.3">
      <c r="A52" s="9" t="s">
        <v>89</v>
      </c>
      <c r="B52" s="10" t="s">
        <v>90</v>
      </c>
      <c r="C52" s="10" t="s">
        <v>14</v>
      </c>
      <c r="D52" s="29">
        <v>52.3</v>
      </c>
      <c r="E52" s="11"/>
      <c r="F52" s="11"/>
      <c r="G52" s="33">
        <v>0.37894862390792261</v>
      </c>
    </row>
    <row r="53" spans="1:16" ht="15.75" thickBot="1" x14ac:dyDescent="0.3">
      <c r="A53" s="9" t="s">
        <v>89</v>
      </c>
      <c r="B53" s="10" t="s">
        <v>91</v>
      </c>
      <c r="C53" s="10" t="s">
        <v>14</v>
      </c>
      <c r="D53" s="29">
        <v>50.09</v>
      </c>
      <c r="E53" s="11"/>
      <c r="F53" s="11"/>
      <c r="G53" s="33">
        <v>0.32622118853803261</v>
      </c>
    </row>
    <row r="54" spans="1:16" ht="15.75" thickBot="1" x14ac:dyDescent="0.3">
      <c r="A54" s="9" t="s">
        <v>89</v>
      </c>
      <c r="B54" s="10" t="s">
        <v>91</v>
      </c>
      <c r="C54" s="10" t="s">
        <v>92</v>
      </c>
      <c r="D54" s="29">
        <v>50.48</v>
      </c>
      <c r="E54" s="11"/>
      <c r="F54" s="11"/>
      <c r="G54" s="33">
        <v>0.29483018755404478</v>
      </c>
    </row>
    <row r="55" spans="1:16" ht="15.75" thickBot="1" x14ac:dyDescent="0.3">
      <c r="A55" s="12" t="s">
        <v>93</v>
      </c>
      <c r="B55" s="7"/>
      <c r="C55" s="7"/>
      <c r="D55" s="28">
        <f>SUMPRODUCT(D52:D54,$G52:$G54)</f>
        <v>51.042460231982588</v>
      </c>
      <c r="E55" s="7" t="s">
        <v>11</v>
      </c>
      <c r="F55" s="13">
        <v>2568200</v>
      </c>
      <c r="G55" s="32"/>
      <c r="P55" s="8"/>
    </row>
    <row r="56" spans="1:16" ht="15.75" thickBot="1" x14ac:dyDescent="0.3">
      <c r="A56" s="9" t="s">
        <v>94</v>
      </c>
      <c r="B56" s="10" t="s">
        <v>95</v>
      </c>
      <c r="C56" s="10" t="s">
        <v>96</v>
      </c>
      <c r="D56" s="29">
        <v>49.9</v>
      </c>
      <c r="E56" s="11"/>
      <c r="F56" s="11"/>
      <c r="G56" s="33">
        <v>1</v>
      </c>
    </row>
    <row r="57" spans="1:16" ht="15.75" thickBot="1" x14ac:dyDescent="0.3">
      <c r="A57" s="18" t="s">
        <v>97</v>
      </c>
      <c r="B57" s="19"/>
      <c r="C57" s="19"/>
      <c r="D57" s="28">
        <f>SUMPRODUCT(D56,$G56)</f>
        <v>49.9</v>
      </c>
      <c r="E57" s="19" t="s">
        <v>34</v>
      </c>
      <c r="F57" s="20">
        <v>1278651</v>
      </c>
      <c r="G57" s="35"/>
      <c r="P57" s="8"/>
    </row>
    <row r="58" spans="1:16" ht="15.75" thickBot="1" x14ac:dyDescent="0.3">
      <c r="A58" s="12" t="s">
        <v>98</v>
      </c>
      <c r="B58" s="7" t="s">
        <v>99</v>
      </c>
      <c r="C58" s="7"/>
      <c r="D58" s="28" t="s">
        <v>52</v>
      </c>
      <c r="E58" s="7" t="s">
        <v>45</v>
      </c>
      <c r="F58" s="13">
        <v>11421000</v>
      </c>
      <c r="G58" s="32"/>
      <c r="P58" s="8"/>
    </row>
    <row r="59" spans="1:16" ht="15.75" thickBot="1" x14ac:dyDescent="0.3">
      <c r="A59" s="9" t="s">
        <v>100</v>
      </c>
      <c r="B59" s="10" t="s">
        <v>101</v>
      </c>
      <c r="C59" s="10" t="s">
        <v>48</v>
      </c>
      <c r="D59" s="29">
        <v>52</v>
      </c>
      <c r="E59" s="11"/>
      <c r="F59" s="11"/>
      <c r="G59" s="33">
        <v>1</v>
      </c>
    </row>
    <row r="60" spans="1:16" ht="15.75" thickBot="1" x14ac:dyDescent="0.3">
      <c r="A60" s="12" t="s">
        <v>102</v>
      </c>
      <c r="B60" s="7"/>
      <c r="C60" s="7"/>
      <c r="D60" s="28">
        <f>SUMPRODUCT(D59,$G59)</f>
        <v>52</v>
      </c>
      <c r="E60" s="7" t="s">
        <v>34</v>
      </c>
      <c r="F60" s="13">
        <v>13658000</v>
      </c>
      <c r="G60" s="32"/>
      <c r="P60" s="8"/>
    </row>
    <row r="61" spans="1:16" ht="15.75" thickBot="1" x14ac:dyDescent="0.3">
      <c r="A61" s="9" t="s">
        <v>103</v>
      </c>
      <c r="B61" s="10" t="s">
        <v>104</v>
      </c>
      <c r="C61" s="10" t="s">
        <v>76</v>
      </c>
      <c r="D61" s="29">
        <v>53.94</v>
      </c>
      <c r="E61" s="11"/>
      <c r="F61" s="11"/>
      <c r="G61" s="33">
        <v>1</v>
      </c>
    </row>
    <row r="62" spans="1:16" ht="15.75" thickBot="1" x14ac:dyDescent="0.3">
      <c r="A62" s="12" t="s">
        <v>105</v>
      </c>
      <c r="B62" s="7"/>
      <c r="C62" s="7"/>
      <c r="D62" s="28">
        <f>SUMPRODUCT(D61,$G61)</f>
        <v>53.94</v>
      </c>
      <c r="E62" s="7" t="s">
        <v>45</v>
      </c>
      <c r="F62" s="13">
        <v>3491632</v>
      </c>
      <c r="G62" s="32"/>
      <c r="P62" s="8"/>
    </row>
    <row r="63" spans="1:16" ht="15.75" thickBot="1" x14ac:dyDescent="0.3">
      <c r="A63" s="9" t="s">
        <v>106</v>
      </c>
      <c r="B63" s="10" t="s">
        <v>107</v>
      </c>
      <c r="C63" s="10" t="s">
        <v>31</v>
      </c>
      <c r="D63" s="29">
        <v>45</v>
      </c>
      <c r="E63" s="11"/>
      <c r="F63" s="11"/>
      <c r="G63" s="33">
        <v>1</v>
      </c>
    </row>
    <row r="64" spans="1:16" ht="15.75" thickBot="1" x14ac:dyDescent="0.3">
      <c r="A64" s="12" t="s">
        <v>108</v>
      </c>
      <c r="B64" s="7"/>
      <c r="C64" s="7"/>
      <c r="D64" s="28">
        <f>SUMPRODUCT(D63,$G63)</f>
        <v>45</v>
      </c>
      <c r="E64" s="7" t="s">
        <v>11</v>
      </c>
      <c r="F64" s="13">
        <v>1435853</v>
      </c>
      <c r="G64" s="32"/>
      <c r="P64" s="8"/>
    </row>
    <row r="65" spans="1:16" ht="15.75" thickBot="1" x14ac:dyDescent="0.3">
      <c r="A65" s="9" t="s">
        <v>109</v>
      </c>
      <c r="B65" s="10" t="s">
        <v>110</v>
      </c>
      <c r="C65" s="10" t="s">
        <v>96</v>
      </c>
      <c r="D65" s="29">
        <v>50</v>
      </c>
      <c r="E65" s="11"/>
      <c r="F65" s="11"/>
      <c r="G65" s="33">
        <v>1</v>
      </c>
    </row>
    <row r="66" spans="1:16" ht="15.75" thickBot="1" x14ac:dyDescent="0.3">
      <c r="A66" s="12" t="s">
        <v>111</v>
      </c>
      <c r="B66" s="7"/>
      <c r="C66" s="7"/>
      <c r="D66" s="28">
        <f>SUMPRODUCT(D65,$G65)</f>
        <v>50</v>
      </c>
      <c r="E66" s="7" t="s">
        <v>34</v>
      </c>
      <c r="F66" s="13">
        <v>1900000</v>
      </c>
      <c r="G66" s="32"/>
      <c r="P66" s="8"/>
    </row>
    <row r="67" spans="1:16" ht="15.75" thickBot="1" x14ac:dyDescent="0.3">
      <c r="A67" s="9" t="s">
        <v>112</v>
      </c>
      <c r="B67" s="10" t="s">
        <v>113</v>
      </c>
      <c r="C67" s="10" t="s">
        <v>114</v>
      </c>
      <c r="D67" s="29">
        <v>53.68</v>
      </c>
      <c r="E67" s="11"/>
      <c r="F67" s="11"/>
      <c r="G67" s="33">
        <v>4.6088852696523394E-2</v>
      </c>
    </row>
    <row r="68" spans="1:16" ht="15.75" thickBot="1" x14ac:dyDescent="0.3">
      <c r="A68" s="9" t="s">
        <v>112</v>
      </c>
      <c r="B68" s="10" t="s">
        <v>115</v>
      </c>
      <c r="C68" s="10" t="s">
        <v>116</v>
      </c>
      <c r="D68" s="29">
        <v>45.6</v>
      </c>
      <c r="E68" s="11"/>
      <c r="F68" s="11"/>
      <c r="G68" s="33">
        <v>0.35847267009725492</v>
      </c>
    </row>
    <row r="69" spans="1:16" ht="15.75" thickBot="1" x14ac:dyDescent="0.3">
      <c r="A69" s="9" t="s">
        <v>112</v>
      </c>
      <c r="B69" s="10" t="s">
        <v>117</v>
      </c>
      <c r="C69" s="10" t="s">
        <v>118</v>
      </c>
      <c r="D69" s="29">
        <v>50.84</v>
      </c>
      <c r="E69" s="11"/>
      <c r="F69" s="11"/>
      <c r="G69" s="33">
        <v>0.59543847720622167</v>
      </c>
    </row>
    <row r="70" spans="1:16" ht="15.75" thickBot="1" x14ac:dyDescent="0.3">
      <c r="A70" s="12" t="s">
        <v>119</v>
      </c>
      <c r="B70" s="7"/>
      <c r="C70" s="7"/>
      <c r="D70" s="28">
        <f>SUMPRODUCT(D67:D69,$G67:$G69)</f>
        <v>49.092495550348517</v>
      </c>
      <c r="E70" s="7" t="s">
        <v>45</v>
      </c>
      <c r="F70" s="13">
        <v>17354000</v>
      </c>
      <c r="G70" s="32"/>
      <c r="P70" s="8"/>
    </row>
    <row r="71" spans="1:16" ht="15.75" thickBot="1" x14ac:dyDescent="0.3">
      <c r="A71" s="9" t="s">
        <v>120</v>
      </c>
      <c r="B71" s="10" t="s">
        <v>121</v>
      </c>
      <c r="C71" s="10" t="s">
        <v>92</v>
      </c>
      <c r="D71" s="29">
        <v>50.13</v>
      </c>
      <c r="E71" s="11"/>
      <c r="F71" s="11"/>
      <c r="G71" s="33">
        <v>1</v>
      </c>
    </row>
    <row r="72" spans="1:16" ht="15.75" thickBot="1" x14ac:dyDescent="0.3">
      <c r="A72" s="12" t="s">
        <v>122</v>
      </c>
      <c r="B72" s="7"/>
      <c r="C72" s="7"/>
      <c r="D72" s="28">
        <f>SUMPRODUCT(D71,$G71)</f>
        <v>50.13</v>
      </c>
      <c r="E72" s="7" t="s">
        <v>11</v>
      </c>
      <c r="F72" s="13">
        <v>2601703</v>
      </c>
      <c r="G72" s="32"/>
      <c r="P72" s="8"/>
    </row>
    <row r="73" spans="1:16" ht="15.75" thickBot="1" x14ac:dyDescent="0.3">
      <c r="A73" s="9" t="s">
        <v>123</v>
      </c>
      <c r="B73" s="10" t="s">
        <v>124</v>
      </c>
      <c r="C73" s="10" t="s">
        <v>125</v>
      </c>
      <c r="D73" s="29">
        <v>52.56</v>
      </c>
      <c r="E73" s="11"/>
      <c r="F73" s="11"/>
      <c r="G73" s="33">
        <v>2.8025902537514778E-2</v>
      </c>
    </row>
    <row r="74" spans="1:16" ht="15.75" thickBot="1" x14ac:dyDescent="0.3">
      <c r="A74" s="9" t="s">
        <v>123</v>
      </c>
      <c r="B74" s="10" t="s">
        <v>126</v>
      </c>
      <c r="C74" s="10" t="s">
        <v>127</v>
      </c>
      <c r="D74" s="29">
        <v>56</v>
      </c>
      <c r="E74" s="11"/>
      <c r="F74" s="11"/>
      <c r="G74" s="33">
        <v>0.43138886357786238</v>
      </c>
    </row>
    <row r="75" spans="1:16" ht="15.75" thickBot="1" x14ac:dyDescent="0.3">
      <c r="A75" s="4" t="s">
        <v>123</v>
      </c>
      <c r="B75" s="5" t="s">
        <v>128</v>
      </c>
      <c r="C75" s="5" t="s">
        <v>129</v>
      </c>
      <c r="D75" s="27">
        <v>52.49</v>
      </c>
      <c r="E75" s="14"/>
      <c r="F75" s="14"/>
      <c r="G75" s="34">
        <v>7.517896429733982E-2</v>
      </c>
    </row>
    <row r="76" spans="1:16" ht="15.75" thickBot="1" x14ac:dyDescent="0.3">
      <c r="A76" s="9" t="s">
        <v>123</v>
      </c>
      <c r="B76" s="10" t="s">
        <v>130</v>
      </c>
      <c r="C76" s="10" t="s">
        <v>31</v>
      </c>
      <c r="D76" s="29">
        <v>51</v>
      </c>
      <c r="E76" s="11"/>
      <c r="F76" s="11"/>
      <c r="G76" s="33">
        <v>8.1864450095706365E-2</v>
      </c>
    </row>
    <row r="77" spans="1:16" ht="15.75" thickBot="1" x14ac:dyDescent="0.3">
      <c r="A77" s="9" t="s">
        <v>123</v>
      </c>
      <c r="B77" s="10" t="s">
        <v>124</v>
      </c>
      <c r="C77" s="10" t="s">
        <v>9</v>
      </c>
      <c r="D77" s="29">
        <v>52.5</v>
      </c>
      <c r="E77" s="11"/>
      <c r="F77" s="11"/>
      <c r="G77" s="33">
        <v>0.38354181949157662</v>
      </c>
    </row>
    <row r="78" spans="1:16" ht="15.75" thickBot="1" x14ac:dyDescent="0.3">
      <c r="A78" s="12" t="s">
        <v>131</v>
      </c>
      <c r="B78" s="7"/>
      <c r="C78" s="7"/>
      <c r="D78" s="28">
        <f>SUMPRODUCT(D73:D77,$G73:$G77)</f>
        <v>53.887994111888233</v>
      </c>
      <c r="E78" s="7" t="s">
        <v>45</v>
      </c>
      <c r="F78" s="13">
        <v>9467664</v>
      </c>
      <c r="G78" s="32"/>
      <c r="P78" s="8"/>
    </row>
    <row r="79" spans="1:16" ht="15.75" thickBot="1" x14ac:dyDescent="0.3">
      <c r="A79" s="21" t="s">
        <v>132</v>
      </c>
      <c r="B79" s="22"/>
      <c r="C79" s="22" t="s">
        <v>87</v>
      </c>
      <c r="D79" s="26">
        <v>45</v>
      </c>
      <c r="E79" s="23" t="s">
        <v>11</v>
      </c>
      <c r="F79" s="24">
        <v>4963000</v>
      </c>
      <c r="G79" s="36"/>
      <c r="P79" s="8"/>
    </row>
    <row r="81" spans="1:1" x14ac:dyDescent="0.25">
      <c r="A81" s="25" t="s">
        <v>133</v>
      </c>
    </row>
    <row r="82" spans="1:1" x14ac:dyDescent="0.25">
      <c r="A82" s="25" t="s">
        <v>135</v>
      </c>
    </row>
    <row r="83" spans="1:1" x14ac:dyDescent="0.25">
      <c r="A83" s="25" t="s">
        <v>136</v>
      </c>
    </row>
    <row r="84" spans="1:1" x14ac:dyDescent="0.25">
      <c r="A84" s="25" t="s">
        <v>137</v>
      </c>
    </row>
    <row r="85" spans="1:1" x14ac:dyDescent="0.25">
      <c r="A85" s="25" t="s">
        <v>138</v>
      </c>
    </row>
    <row r="86" spans="1:1" x14ac:dyDescent="0.25">
      <c r="A86" s="25" t="s">
        <v>134</v>
      </c>
    </row>
  </sheetData>
  <pageMargins left="0.7" right="0.7" top="1.2775000000000001" bottom="0.75" header="0.3" footer="0.3"/>
  <pageSetup scale="84" orientation="landscape" r:id="rId1"/>
  <headerFooter>
    <oddHeader>&amp;RFiled: 2016-10-26
EB-2016-0152
Ex. L, Tab 3.1, Schedule 1 Staff-014 
 &amp;"-,Bold"Exhibit  2&amp;"-,Regular"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Crimmins</dc:creator>
  <cp:lastModifiedBy>Lillian Ing</cp:lastModifiedBy>
  <cp:lastPrinted>2016-10-12T15:38:50Z</cp:lastPrinted>
  <dcterms:created xsi:type="dcterms:W3CDTF">2016-09-29T19:51:24Z</dcterms:created>
  <dcterms:modified xsi:type="dcterms:W3CDTF">2016-10-26T19:38:25Z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{7C577B43-FB32-479A-BEB5-D9A9AD616D29}</vt:lpwstr>
  </property>
</Properties>
</file>