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9980" windowHeight="7815"/>
  </bookViews>
  <sheets>
    <sheet name="Sheet1" sheetId="1" r:id="rId1"/>
  </sheets>
  <externalReferences>
    <externalReference r:id="rId2"/>
  </externalReferences>
  <definedNames>
    <definedName name="_xlnm.Print_Area" localSheetId="0">Sheet1!$A$1:$Z$61</definedName>
  </definedNames>
  <calcPr calcId="145621"/>
</workbook>
</file>

<file path=xl/calcChain.xml><?xml version="1.0" encoding="utf-8"?>
<calcChain xmlns="http://schemas.openxmlformats.org/spreadsheetml/2006/main">
  <c r="H24" i="1" l="1"/>
  <c r="H30" i="1" s="1"/>
  <c r="B24" i="1"/>
  <c r="B30" i="1" s="1"/>
  <c r="H23" i="1"/>
  <c r="H29" i="1" s="1"/>
  <c r="B23" i="1"/>
  <c r="B29" i="1" s="1"/>
  <c r="H20" i="1"/>
  <c r="B20" i="1"/>
  <c r="H18" i="1"/>
  <c r="I30" i="1" s="1"/>
  <c r="B18" i="1"/>
  <c r="C30" i="1" s="1"/>
  <c r="H17" i="1"/>
  <c r="I29" i="1" s="1"/>
  <c r="B17" i="1"/>
  <c r="C29" i="1" s="1"/>
  <c r="J30" i="1" l="1"/>
  <c r="M18" i="1"/>
  <c r="N30" i="1" s="1"/>
  <c r="D30" i="1"/>
  <c r="D29" i="1"/>
  <c r="J29" i="1"/>
  <c r="M17" i="1"/>
  <c r="R18" i="1" l="1"/>
  <c r="S30" i="1" s="1"/>
  <c r="W18" i="1"/>
  <c r="X30" i="1" s="1"/>
  <c r="N29" i="1"/>
  <c r="R17" i="1"/>
  <c r="J31" i="1"/>
  <c r="K30" i="1" s="1"/>
  <c r="H39" i="1" s="1"/>
  <c r="I39" i="1" s="1"/>
  <c r="J39" i="1" s="1"/>
  <c r="D31" i="1"/>
  <c r="E30" i="1" s="1"/>
  <c r="B39" i="1" s="1"/>
  <c r="C39" i="1" s="1"/>
  <c r="D39" i="1" s="1"/>
  <c r="E29" i="1" l="1"/>
  <c r="K29" i="1"/>
  <c r="S29" i="1"/>
  <c r="W17" i="1"/>
  <c r="B43" i="1" l="1"/>
  <c r="B38" i="1"/>
  <c r="X29" i="1"/>
  <c r="H43" i="1"/>
  <c r="H38" i="1"/>
  <c r="B44" i="1" l="1"/>
  <c r="C44" i="1" s="1"/>
  <c r="D44" i="1" s="1"/>
  <c r="E44" i="1" s="1"/>
  <c r="C43" i="1"/>
  <c r="H40" i="1"/>
  <c r="I38" i="1"/>
  <c r="J38" i="1" s="1"/>
  <c r="J40" i="1" s="1"/>
  <c r="H44" i="1"/>
  <c r="I44" i="1" s="1"/>
  <c r="J44" i="1" s="1"/>
  <c r="I43" i="1"/>
  <c r="B40" i="1"/>
  <c r="C38" i="1"/>
  <c r="D38" i="1" s="1"/>
  <c r="D40" i="1" s="1"/>
  <c r="I45" i="1" l="1"/>
  <c r="J43" i="1"/>
  <c r="C45" i="1"/>
  <c r="D43" i="1"/>
  <c r="M24" i="1"/>
  <c r="M30" i="1" s="1"/>
  <c r="O30" i="1" s="1"/>
  <c r="K44" i="1"/>
  <c r="B49" i="1" l="1"/>
  <c r="B50" i="1" s="1"/>
  <c r="E43" i="1"/>
  <c r="E45" i="1" s="1"/>
  <c r="B48" i="1"/>
  <c r="H49" i="1"/>
  <c r="H50" i="1" s="1"/>
  <c r="H48" i="1"/>
  <c r="K43" i="1"/>
  <c r="K45" i="1" s="1"/>
  <c r="M23" i="1"/>
  <c r="M29" i="1" l="1"/>
  <c r="O29" i="1" s="1"/>
  <c r="M20" i="1"/>
  <c r="O31" i="1" l="1"/>
  <c r="P30" i="1" s="1"/>
  <c r="M39" i="1" s="1"/>
  <c r="N39" i="1" s="1"/>
  <c r="O39" i="1" s="1"/>
  <c r="P29" i="1" l="1"/>
  <c r="M43" i="1" l="1"/>
  <c r="M38" i="1"/>
  <c r="M44" i="1" l="1"/>
  <c r="N44" i="1" s="1"/>
  <c r="O44" i="1" s="1"/>
  <c r="N43" i="1"/>
  <c r="N38" i="1"/>
  <c r="O38" i="1" s="1"/>
  <c r="O40" i="1" s="1"/>
  <c r="M40" i="1"/>
  <c r="P44" i="1" l="1"/>
  <c r="R24" i="1"/>
  <c r="R30" i="1" s="1"/>
  <c r="T30" i="1" s="1"/>
  <c r="N45" i="1"/>
  <c r="O43" i="1"/>
  <c r="M48" i="1" l="1"/>
  <c r="R23" i="1"/>
  <c r="P43" i="1"/>
  <c r="P45" i="1" s="1"/>
  <c r="M49" i="1"/>
  <c r="M50" i="1" s="1"/>
  <c r="R29" i="1" l="1"/>
  <c r="T29" i="1" s="1"/>
  <c r="R20" i="1"/>
  <c r="T31" i="1" l="1"/>
  <c r="U30" i="1" s="1"/>
  <c r="R39" i="1" s="1"/>
  <c r="S39" i="1" s="1"/>
  <c r="T39" i="1" s="1"/>
  <c r="U29" i="1" l="1"/>
  <c r="R43" i="1" l="1"/>
  <c r="R38" i="1"/>
  <c r="R44" i="1" l="1"/>
  <c r="S44" i="1" s="1"/>
  <c r="T44" i="1" s="1"/>
  <c r="S43" i="1"/>
  <c r="R40" i="1"/>
  <c r="S38" i="1"/>
  <c r="T38" i="1" s="1"/>
  <c r="T40" i="1" s="1"/>
  <c r="S45" i="1" l="1"/>
  <c r="T43" i="1"/>
  <c r="U44" i="1"/>
  <c r="W24" i="1"/>
  <c r="W30" i="1" s="1"/>
  <c r="Y30" i="1" s="1"/>
  <c r="R49" i="1" l="1"/>
  <c r="R50" i="1" s="1"/>
  <c r="U43" i="1"/>
  <c r="U45" i="1" s="1"/>
  <c r="W23" i="1"/>
  <c r="R48" i="1"/>
  <c r="W29" i="1" l="1"/>
  <c r="Y29" i="1" s="1"/>
  <c r="W20" i="1"/>
  <c r="Y31" i="1" l="1"/>
  <c r="Z30" i="1" s="1"/>
  <c r="W39" i="1" s="1"/>
  <c r="X39" i="1" s="1"/>
  <c r="Y39" i="1" s="1"/>
  <c r="Z29" i="1" l="1"/>
  <c r="W43" i="1" l="1"/>
  <c r="W38" i="1"/>
  <c r="W40" i="1" l="1"/>
  <c r="X38" i="1"/>
  <c r="Y38" i="1" s="1"/>
  <c r="Y40" i="1" s="1"/>
  <c r="W44" i="1"/>
  <c r="X44" i="1" s="1"/>
  <c r="Y44" i="1" s="1"/>
  <c r="Z44" i="1" s="1"/>
  <c r="X43" i="1"/>
  <c r="X45" i="1" l="1"/>
  <c r="Y43" i="1"/>
  <c r="W48" i="1" l="1"/>
  <c r="W49" i="1"/>
  <c r="W50" i="1" s="1"/>
  <c r="Z43" i="1"/>
  <c r="Z45" i="1" s="1"/>
</calcChain>
</file>

<file path=xl/sharedStrings.xml><?xml version="1.0" encoding="utf-8"?>
<sst xmlns="http://schemas.openxmlformats.org/spreadsheetml/2006/main" count="271" uniqueCount="48">
  <si>
    <t>Back to Index</t>
  </si>
  <si>
    <t>File Number:</t>
  </si>
  <si>
    <t>EB-2015-0003</t>
  </si>
  <si>
    <t>Exhibit:</t>
  </si>
  <si>
    <t>Tab:</t>
  </si>
  <si>
    <t>Schedule:</t>
  </si>
  <si>
    <t>Page:</t>
  </si>
  <si>
    <t>Date:</t>
  </si>
  <si>
    <t>Appendix 2-PA</t>
  </si>
  <si>
    <t>New Rate Design Policy For Residential Customers - 2016</t>
  </si>
  <si>
    <t>New Rate Design Policy For Residential Customers - 2017</t>
  </si>
  <si>
    <t>New Rate Design Policy For Residential Customers - 2018</t>
  </si>
  <si>
    <t>New Rate Design Policy For Residential Customers - 2019</t>
  </si>
  <si>
    <t>New Rate Design Policy For Residential Customers - 2020</t>
  </si>
  <si>
    <t>Please complete the following tables.</t>
  </si>
  <si>
    <t>A)  Data Inputs</t>
  </si>
  <si>
    <t>Test Year Billing Determinants for Residential Class</t>
  </si>
  <si>
    <t>Customers</t>
  </si>
  <si>
    <t>kWh</t>
  </si>
  <si>
    <r>
      <t>Proposed Residential Class Specific Revenue Requirement</t>
    </r>
    <r>
      <rPr>
        <vertAlign val="superscript"/>
        <sz val="10"/>
        <rFont val="Arial"/>
        <family val="2"/>
      </rPr>
      <t>1</t>
    </r>
  </si>
  <si>
    <t>Residential Base Rates on Current Tariff</t>
  </si>
  <si>
    <t>Monthly Fixed Charge ($)</t>
  </si>
  <si>
    <t>Distribution Volumetric Rate ($/kWh)</t>
  </si>
  <si>
    <t>B) Current Fixed/Variable Split</t>
  </si>
  <si>
    <t>Base Rates</t>
  </si>
  <si>
    <t>Billing Determinants</t>
  </si>
  <si>
    <t>Revenue</t>
  </si>
  <si>
    <t>% of Total Revenue</t>
  </si>
  <si>
    <t>Fixed</t>
  </si>
  <si>
    <t>Variable</t>
  </si>
  <si>
    <t>TOTAL</t>
  </si>
  <si>
    <t>-</t>
  </si>
  <si>
    <t>C) Calculating Test Year Base Rates</t>
  </si>
  <si>
    <r>
      <t>Number of Required Rate Design Policy Transition Years</t>
    </r>
    <r>
      <rPr>
        <vertAlign val="superscript"/>
        <sz val="10"/>
        <rFont val="Arial"/>
        <family val="2"/>
      </rPr>
      <t>2</t>
    </r>
  </si>
  <si>
    <t>Test Year Revenue @ Current F/V Split</t>
  </si>
  <si>
    <t>Test Year Base Rates @ Current F/V Split</t>
  </si>
  <si>
    <t>Reconciliation - Test Year Base Rates @ Current F/V Split</t>
  </si>
  <si>
    <t>New F/V Split</t>
  </si>
  <si>
    <t>Revenue @ new
 F/V Split</t>
  </si>
  <si>
    <t>Final Adjusted 
Base Rates</t>
  </si>
  <si>
    <t>Revenue Reconciliation @ Adjusted Rates</t>
  </si>
  <si>
    <r>
      <t>Checks</t>
    </r>
    <r>
      <rPr>
        <b/>
        <vertAlign val="superscript"/>
        <sz val="10"/>
        <rFont val="Arial"/>
        <family val="2"/>
      </rPr>
      <t>3</t>
    </r>
  </si>
  <si>
    <t>Change in Fixed Rate</t>
  </si>
  <si>
    <t>Difference Between Revenues @ Proposed Rates and Class Specific Revenue Requirement</t>
  </si>
  <si>
    <t>Notes:</t>
  </si>
  <si>
    <r>
      <rPr>
        <sz val="10"/>
        <rFont val="Arial"/>
        <family val="2"/>
      </rPr>
      <t>1</t>
    </r>
    <r>
      <rPr>
        <b/>
        <sz val="10"/>
        <rFont val="Arial"/>
        <family val="2"/>
      </rPr>
      <t xml:space="preserve">     </t>
    </r>
    <r>
      <rPr>
        <sz val="10"/>
        <rFont val="Arial"/>
        <family val="2"/>
      </rPr>
      <t>The final residential class specific revenue requirement, as shown in Appendix 2-P, should be used (i.e. the revenue requirement after any proposed adjustments to R/C ratios).</t>
    </r>
  </si>
  <si>
    <t>2     Default number of transition years for rate design policy change is 4. Where the change in the residential rate design will result in the fixed charge increasing by more than $4/year, a distributor may propose an additional transition year.</t>
  </si>
  <si>
    <t>3     Change in fixed rate due to rate design policy should be less than $4. The difference between the proposed class revenue requirement and the revenue at calculated base rates should be minimal (i.e. should be reasonably considered as a rounding error)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</si>
</sst>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_-* #,##0_-;\-* #,##0_-;_-* &quot;-&quot;??_-;_-@_-"/>
    <numFmt numFmtId="166" formatCode="_-&quot;$&quot;* #,##0.00_-;\-&quot;$&quot;* #,##0.00_-;_-&quot;$&quot;* &quot;-&quot;??_-;_-@_-"/>
  </numFmts>
  <fonts count="8" x14ac:knownFonts="1">
    <font>
      <sz val="11"/>
      <color theme="1"/>
      <name val="Calibri"/>
      <family val="2"/>
      <scheme val="minor"/>
    </font>
    <font>
      <u/>
      <sz val="10"/>
      <color indexed="12"/>
      <name val="Arial"/>
      <family val="2"/>
    </font>
    <font>
      <sz val="10"/>
      <name val="Arial"/>
      <family val="2"/>
    </font>
    <font>
      <b/>
      <sz val="10"/>
      <name val="Arial"/>
      <family val="2"/>
    </font>
    <font>
      <sz val="8"/>
      <name val="Arial"/>
      <family val="2"/>
    </font>
    <font>
      <b/>
      <sz val="14"/>
      <name val="Arial"/>
      <family val="2"/>
    </font>
    <font>
      <vertAlign val="superscript"/>
      <sz val="10"/>
      <name val="Arial"/>
      <family val="2"/>
    </font>
    <font>
      <b/>
      <vertAlign val="superscript"/>
      <sz val="10"/>
      <name val="Arial"/>
      <family val="2"/>
    </font>
  </fonts>
  <fills count="3">
    <fill>
      <patternFill patternType="none"/>
    </fill>
    <fill>
      <patternFill patternType="gray125"/>
    </fill>
    <fill>
      <patternFill patternType="solid">
        <fgColor indexed="42"/>
        <bgColor indexed="64"/>
      </patternFill>
    </fill>
  </fills>
  <borders count="31">
    <border>
      <left/>
      <right/>
      <top/>
      <bottom/>
      <diagonal/>
    </border>
    <border>
      <left/>
      <right/>
      <top/>
      <bottom style="thin">
        <color indexed="9"/>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2" fillId="0" borderId="0"/>
    <xf numFmtId="164" fontId="2" fillId="0" borderId="0" applyFont="0" applyFill="0" applyBorder="0" applyAlignment="0" applyProtection="0"/>
    <xf numFmtId="166" fontId="2" fillId="0" borderId="0" applyFont="0" applyFill="0" applyBorder="0" applyAlignment="0" applyProtection="0"/>
    <xf numFmtId="9" fontId="2" fillId="0" borderId="0" applyFont="0" applyFill="0" applyBorder="0" applyAlignment="0" applyProtection="0"/>
  </cellStyleXfs>
  <cellXfs count="75">
    <xf numFmtId="0" fontId="0" fillId="0" borderId="0" xfId="0"/>
    <xf numFmtId="0" fontId="1" fillId="0" borderId="0" xfId="1" applyAlignment="1" applyProtection="1"/>
    <xf numFmtId="0" fontId="2" fillId="0" borderId="0" xfId="2" applyProtection="1">
      <protection locked="0"/>
    </xf>
    <xf numFmtId="0" fontId="3" fillId="0" borderId="0" xfId="2" applyFont="1" applyAlignment="1" applyProtection="1">
      <alignment horizontal="left"/>
      <protection locked="0"/>
    </xf>
    <xf numFmtId="0" fontId="4" fillId="0" borderId="0" xfId="2" applyFont="1" applyAlignment="1" applyProtection="1">
      <alignment horizontal="right" vertical="top"/>
      <protection locked="0"/>
    </xf>
    <xf numFmtId="0" fontId="4" fillId="2" borderId="1" xfId="2" applyFont="1" applyFill="1" applyBorder="1" applyAlignment="1" applyProtection="1">
      <alignment horizontal="right" vertical="top"/>
      <protection locked="0"/>
    </xf>
    <xf numFmtId="0" fontId="4" fillId="2" borderId="0" xfId="2" applyFont="1" applyFill="1" applyAlignment="1" applyProtection="1">
      <alignment horizontal="right" vertical="top"/>
      <protection locked="0"/>
    </xf>
    <xf numFmtId="0" fontId="2" fillId="0" borderId="0" xfId="2" applyFont="1" applyProtection="1">
      <protection locked="0"/>
    </xf>
    <xf numFmtId="0" fontId="3" fillId="0" borderId="0" xfId="2" applyFont="1" applyProtection="1">
      <protection locked="0"/>
    </xf>
    <xf numFmtId="0" fontId="2" fillId="0" borderId="4" xfId="2" applyFont="1" applyBorder="1" applyProtection="1">
      <protection locked="0"/>
    </xf>
    <xf numFmtId="165" fontId="2" fillId="2" borderId="5" xfId="3" applyNumberFormat="1" applyFont="1" applyFill="1" applyBorder="1" applyAlignment="1" applyProtection="1">
      <alignment horizontal="right" vertical="top"/>
      <protection locked="0"/>
    </xf>
    <xf numFmtId="0" fontId="2" fillId="0" borderId="6" xfId="2" applyFont="1" applyBorder="1" applyProtection="1">
      <protection locked="0"/>
    </xf>
    <xf numFmtId="165" fontId="2" fillId="2" borderId="7" xfId="3" applyNumberFormat="1" applyFont="1" applyFill="1" applyBorder="1" applyAlignment="1" applyProtection="1">
      <alignment horizontal="right" vertical="top"/>
      <protection locked="0"/>
    </xf>
    <xf numFmtId="0" fontId="2" fillId="0" borderId="8" xfId="2" applyFont="1" applyBorder="1" applyAlignment="1" applyProtection="1">
      <alignment wrapText="1"/>
      <protection locked="0"/>
    </xf>
    <xf numFmtId="166" fontId="2" fillId="2" borderId="9" xfId="4" applyFont="1" applyFill="1" applyBorder="1" applyAlignment="1" applyProtection="1">
      <alignment horizontal="right" vertical="top"/>
      <protection locked="0"/>
    </xf>
    <xf numFmtId="0" fontId="2" fillId="2" borderId="5" xfId="2" applyFont="1" applyFill="1" applyBorder="1" applyAlignment="1" applyProtection="1">
      <alignment horizontal="right" vertical="top"/>
      <protection locked="0"/>
    </xf>
    <xf numFmtId="2" fontId="2" fillId="2" borderId="5" xfId="2" applyNumberFormat="1" applyFont="1" applyFill="1" applyBorder="1" applyAlignment="1" applyProtection="1">
      <alignment horizontal="right" vertical="top"/>
      <protection locked="0"/>
    </xf>
    <xf numFmtId="0" fontId="2" fillId="2" borderId="7" xfId="2" applyFont="1" applyFill="1" applyBorder="1" applyAlignment="1" applyProtection="1">
      <alignment horizontal="right" vertical="top"/>
      <protection locked="0"/>
    </xf>
    <xf numFmtId="0" fontId="2" fillId="0" borderId="10" xfId="2" applyBorder="1" applyAlignment="1" applyProtection="1">
      <alignment horizontal="center"/>
      <protection locked="0"/>
    </xf>
    <xf numFmtId="0" fontId="3" fillId="0" borderId="11" xfId="2" applyFont="1" applyBorder="1" applyAlignment="1" applyProtection="1">
      <alignment horizontal="center"/>
      <protection locked="0"/>
    </xf>
    <xf numFmtId="0" fontId="3" fillId="0" borderId="12" xfId="2" applyFont="1" applyBorder="1" applyAlignment="1" applyProtection="1">
      <alignment horizontal="center"/>
      <protection locked="0"/>
    </xf>
    <xf numFmtId="0" fontId="3" fillId="0" borderId="13" xfId="2" applyFont="1" applyBorder="1" applyAlignment="1" applyProtection="1">
      <alignment horizontal="center"/>
      <protection locked="0"/>
    </xf>
    <xf numFmtId="0" fontId="3" fillId="0" borderId="14" xfId="2" applyFont="1" applyBorder="1" applyAlignment="1" applyProtection="1">
      <alignment horizontal="center"/>
      <protection locked="0"/>
    </xf>
    <xf numFmtId="0" fontId="2" fillId="0" borderId="15" xfId="2" applyBorder="1" applyProtection="1">
      <protection locked="0"/>
    </xf>
    <xf numFmtId="165" fontId="0" fillId="0" borderId="16" xfId="3" applyNumberFormat="1" applyFont="1" applyBorder="1" applyProtection="1">
      <protection locked="0"/>
    </xf>
    <xf numFmtId="166" fontId="0" fillId="0" borderId="15" xfId="4" applyFont="1" applyBorder="1" applyProtection="1">
      <protection locked="0"/>
    </xf>
    <xf numFmtId="10" fontId="0" fillId="0" borderId="5" xfId="5" applyNumberFormat="1" applyFont="1" applyBorder="1" applyProtection="1">
      <protection locked="0"/>
    </xf>
    <xf numFmtId="2" fontId="0" fillId="0" borderId="0" xfId="0" applyNumberFormat="1"/>
    <xf numFmtId="165" fontId="0" fillId="0" borderId="17" xfId="3" applyNumberFormat="1" applyFont="1" applyBorder="1" applyProtection="1">
      <protection locked="0"/>
    </xf>
    <xf numFmtId="0" fontId="3" fillId="0" borderId="6" xfId="2" applyFont="1" applyBorder="1" applyProtection="1">
      <protection locked="0"/>
    </xf>
    <xf numFmtId="0" fontId="2" fillId="0" borderId="18" xfId="2" applyFont="1" applyBorder="1" applyAlignment="1" applyProtection="1">
      <alignment horizontal="center"/>
      <protection locked="0"/>
    </xf>
    <xf numFmtId="165" fontId="2" fillId="0" borderId="19" xfId="3" applyNumberFormat="1" applyFont="1" applyBorder="1" applyAlignment="1" applyProtection="1">
      <alignment horizontal="center"/>
      <protection locked="0"/>
    </xf>
    <xf numFmtId="166" fontId="0" fillId="0" borderId="20" xfId="4" applyFont="1" applyBorder="1" applyProtection="1">
      <protection locked="0"/>
    </xf>
    <xf numFmtId="0" fontId="2" fillId="0" borderId="7" xfId="2" applyFont="1" applyBorder="1" applyAlignment="1" applyProtection="1">
      <alignment horizontal="center"/>
      <protection locked="0"/>
    </xf>
    <xf numFmtId="0" fontId="3" fillId="0" borderId="0" xfId="2" applyFont="1" applyFill="1" applyBorder="1" applyProtection="1">
      <protection locked="0"/>
    </xf>
    <xf numFmtId="0" fontId="2" fillId="0" borderId="8" xfId="2" applyFont="1" applyFill="1" applyBorder="1" applyAlignment="1" applyProtection="1">
      <alignment wrapText="1"/>
      <protection locked="0"/>
    </xf>
    <xf numFmtId="0" fontId="2" fillId="2" borderId="9" xfId="2" applyFont="1" applyFill="1" applyBorder="1" applyAlignment="1" applyProtection="1">
      <alignment horizontal="center" vertical="center"/>
      <protection locked="0"/>
    </xf>
    <xf numFmtId="0" fontId="2" fillId="0" borderId="10" xfId="2" applyFont="1" applyBorder="1" applyProtection="1">
      <protection locked="0"/>
    </xf>
    <xf numFmtId="0" fontId="3" fillId="0" borderId="12" xfId="2" applyFont="1" applyBorder="1" applyAlignment="1" applyProtection="1">
      <alignment horizontal="center" vertical="center" wrapText="1"/>
      <protection locked="0"/>
    </xf>
    <xf numFmtId="0" fontId="3" fillId="0" borderId="11" xfId="2" applyFont="1" applyBorder="1" applyAlignment="1" applyProtection="1">
      <alignment horizontal="center" vertical="center" wrapText="1"/>
      <protection locked="0"/>
    </xf>
    <xf numFmtId="0" fontId="3" fillId="0" borderId="21" xfId="2" applyFont="1" applyBorder="1" applyAlignment="1" applyProtection="1">
      <alignment horizontal="center" wrapText="1"/>
      <protection locked="0"/>
    </xf>
    <xf numFmtId="0" fontId="2" fillId="0" borderId="22" xfId="2" applyBorder="1" applyProtection="1">
      <protection locked="0"/>
    </xf>
    <xf numFmtId="166" fontId="0" fillId="0" borderId="5" xfId="4" applyFont="1" applyBorder="1" applyProtection="1">
      <protection locked="0"/>
    </xf>
    <xf numFmtId="0" fontId="2" fillId="0" borderId="23" xfId="2" applyFont="1" applyBorder="1" applyProtection="1">
      <protection locked="0"/>
    </xf>
    <xf numFmtId="166" fontId="0" fillId="0" borderId="17" xfId="4" applyFont="1" applyBorder="1" applyProtection="1">
      <protection locked="0"/>
    </xf>
    <xf numFmtId="0" fontId="2" fillId="0" borderId="24" xfId="2" applyBorder="1" applyProtection="1">
      <protection locked="0"/>
    </xf>
    <xf numFmtId="0" fontId="2" fillId="0" borderId="25" xfId="2" applyFont="1" applyFill="1" applyBorder="1" applyProtection="1">
      <protection locked="0"/>
    </xf>
    <xf numFmtId="166" fontId="0" fillId="0" borderId="19" xfId="4" applyFont="1" applyBorder="1" applyProtection="1">
      <protection locked="0"/>
    </xf>
    <xf numFmtId="0" fontId="2" fillId="0" borderId="26" xfId="2" applyBorder="1" applyAlignment="1" applyProtection="1">
      <alignment horizontal="center"/>
      <protection locked="0"/>
    </xf>
    <xf numFmtId="166" fontId="0" fillId="0" borderId="27" xfId="4" applyFont="1" applyBorder="1" applyProtection="1">
      <protection locked="0"/>
    </xf>
    <xf numFmtId="0" fontId="3" fillId="0" borderId="12" xfId="2" applyFont="1" applyBorder="1" applyAlignment="1" applyProtection="1">
      <alignment horizontal="center" wrapText="1"/>
      <protection locked="0"/>
    </xf>
    <xf numFmtId="0" fontId="3" fillId="0" borderId="11" xfId="2" applyFont="1" applyBorder="1" applyAlignment="1" applyProtection="1">
      <alignment horizontal="center" wrapText="1"/>
      <protection locked="0"/>
    </xf>
    <xf numFmtId="0" fontId="3" fillId="0" borderId="14" xfId="2" applyFont="1" applyBorder="1" applyAlignment="1" applyProtection="1">
      <alignment horizontal="center" wrapText="1"/>
      <protection locked="0"/>
    </xf>
    <xf numFmtId="10" fontId="0" fillId="0" borderId="15" xfId="5" applyNumberFormat="1" applyFont="1" applyBorder="1" applyProtection="1">
      <protection locked="0"/>
    </xf>
    <xf numFmtId="166" fontId="2" fillId="0" borderId="15" xfId="2" applyNumberFormat="1" applyBorder="1" applyProtection="1">
      <protection locked="0"/>
    </xf>
    <xf numFmtId="10" fontId="0" fillId="0" borderId="17" xfId="5" applyNumberFormat="1" applyFont="1" applyBorder="1" applyProtection="1">
      <protection locked="0"/>
    </xf>
    <xf numFmtId="166" fontId="2" fillId="0" borderId="17" xfId="2" applyNumberFormat="1" applyBorder="1" applyProtection="1">
      <protection locked="0"/>
    </xf>
    <xf numFmtId="166" fontId="0" fillId="0" borderId="28" xfId="4" applyFont="1" applyBorder="1" applyProtection="1">
      <protection locked="0"/>
    </xf>
    <xf numFmtId="0" fontId="2" fillId="0" borderId="19" xfId="2" applyBorder="1" applyAlignment="1" applyProtection="1">
      <alignment horizontal="center"/>
      <protection locked="0"/>
    </xf>
    <xf numFmtId="166" fontId="0" fillId="0" borderId="7" xfId="4" applyFont="1" applyBorder="1" applyProtection="1">
      <protection locked="0"/>
    </xf>
    <xf numFmtId="0" fontId="0" fillId="0" borderId="29" xfId="0" applyBorder="1"/>
    <xf numFmtId="2" fontId="0" fillId="0" borderId="29" xfId="0" applyNumberFormat="1" applyBorder="1"/>
    <xf numFmtId="10" fontId="0" fillId="0" borderId="7" xfId="5" applyNumberFormat="1" applyFont="1" applyBorder="1" applyProtection="1">
      <protection locked="0"/>
    </xf>
    <xf numFmtId="0" fontId="2" fillId="0" borderId="0" xfId="2" applyFont="1" applyFill="1" applyAlignment="1" applyProtection="1">
      <alignment vertical="top" wrapText="1"/>
      <protection locked="0"/>
    </xf>
    <xf numFmtId="0" fontId="2" fillId="0" borderId="0" xfId="2" applyFont="1" applyFill="1" applyAlignment="1" applyProtection="1">
      <alignment horizontal="left" vertical="top" wrapText="1"/>
      <protection locked="0"/>
    </xf>
    <xf numFmtId="0" fontId="2" fillId="0" borderId="0" xfId="2" applyFill="1" applyAlignment="1" applyProtection="1">
      <alignment horizontal="left" vertical="top" wrapText="1"/>
      <protection locked="0"/>
    </xf>
    <xf numFmtId="0" fontId="5" fillId="0" borderId="0" xfId="2" applyFont="1" applyAlignment="1" applyProtection="1">
      <alignment horizontal="center"/>
      <protection locked="0"/>
    </xf>
    <xf numFmtId="0" fontId="3" fillId="0" borderId="2" xfId="2" applyFont="1" applyBorder="1" applyAlignment="1" applyProtection="1">
      <alignment horizontal="center"/>
      <protection locked="0"/>
    </xf>
    <xf numFmtId="0" fontId="3" fillId="0" borderId="3" xfId="2" applyFont="1" applyBorder="1" applyAlignment="1" applyProtection="1">
      <alignment horizontal="center"/>
      <protection locked="0"/>
    </xf>
    <xf numFmtId="0" fontId="2" fillId="0" borderId="23" xfId="2" applyFont="1" applyBorder="1" applyAlignment="1" applyProtection="1">
      <alignment wrapText="1"/>
      <protection locked="0"/>
    </xf>
    <xf numFmtId="0" fontId="2" fillId="0" borderId="30" xfId="2" applyFont="1" applyBorder="1" applyAlignment="1" applyProtection="1">
      <alignment wrapText="1"/>
      <protection locked="0"/>
    </xf>
    <xf numFmtId="0" fontId="3" fillId="0" borderId="10" xfId="2" applyFont="1" applyBorder="1" applyAlignment="1" applyProtection="1">
      <alignment horizontal="center"/>
      <protection locked="0"/>
    </xf>
    <xf numFmtId="0" fontId="3" fillId="0" borderId="14" xfId="2" applyFont="1" applyBorder="1" applyAlignment="1" applyProtection="1">
      <alignment horizontal="center"/>
      <protection locked="0"/>
    </xf>
    <xf numFmtId="0" fontId="2" fillId="0" borderId="0" xfId="2" applyFont="1" applyFill="1" applyAlignment="1" applyProtection="1">
      <alignment horizontal="left" vertical="top" wrapText="1"/>
      <protection locked="0"/>
    </xf>
    <xf numFmtId="0" fontId="3" fillId="0" borderId="0" xfId="2" applyFont="1" applyFill="1" applyAlignment="1" applyProtection="1">
      <alignment horizontal="left" vertical="center" wrapText="1"/>
      <protection locked="0"/>
    </xf>
  </cellXfs>
  <cellStyles count="6">
    <cellStyle name="Comma 9" xfId="3"/>
    <cellStyle name="Currency 11" xfId="4"/>
    <cellStyle name="Hyperlink" xfId="1" builtinId="8"/>
    <cellStyle name="Normal" xfId="0" builtinId="0"/>
    <cellStyle name="Normal 2" xfId="2"/>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tes%20Group/2016%20Custom%20IR/Models/DECISION%20Models_Board%20Approved/D_2016%20%20EDR%20model_Nov%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nputs"/>
      <sheetName val="Rates"/>
      <sheetName val="TB PS and Cons"/>
      <sheetName val="Summary PS "/>
      <sheetName val="Summary Cons"/>
      <sheetName val="Depreciation Details"/>
      <sheetName val="Transformer Credit"/>
      <sheetName val="Distrib. Revenue summary"/>
      <sheetName val="Shared Services Summary"/>
      <sheetName val="Total Distrib Expenses "/>
      <sheetName val="Detailed OM&amp;A table"/>
      <sheetName val="Detailed OM&amp;A analysis "/>
      <sheetName val="FA variance analysis"/>
      <sheetName val="CAPEX "/>
      <sheetName val="OM&amp;A_Exp_Summary"/>
      <sheetName val="OM&amp;A_Variance_Analysis"/>
      <sheetName val="App.2-JA_OM&amp;A_Recoverable_Summ"/>
      <sheetName val="App.2-JB OM&amp;A_Cost Driver"/>
      <sheetName val="App.2-JC_OM&amp;A_Programs"/>
      <sheetName val="App.2-L_OM&amp;A_Cust_FTEE "/>
      <sheetName val="Capital Structure"/>
      <sheetName val="App.2-OA Capitalization"/>
      <sheetName val="App.2-OB_Debt Instruments"/>
      <sheetName val="Cost of capital"/>
      <sheetName val="WC Allowance"/>
      <sheetName val="Rate Base"/>
      <sheetName val="Net Income_existing rates"/>
      <sheetName val="Target Net Income "/>
      <sheetName val="Revenue Requirement"/>
      <sheetName val="Revenue deficiency surplus"/>
      <sheetName val="Ex F Tables"/>
      <sheetName val="Revenue Allocation "/>
      <sheetName val=" Rates - BRR"/>
      <sheetName val="Distribution Rates "/>
      <sheetName val="Fixed Charges"/>
      <sheetName val="Rate Design"/>
      <sheetName val="App. 2-PA"/>
      <sheetName val="Cost Allocation"/>
      <sheetName val="Cost Allocation App 2-P "/>
      <sheetName val="Validation"/>
      <sheetName val="Transformer Allowance"/>
      <sheetName val="LV Allocation "/>
      <sheetName val="Rates - LV"/>
      <sheetName val="IRM Lag"/>
      <sheetName val="Extraordinary Items"/>
      <sheetName val="DVAs_Mitigation_DRO"/>
      <sheetName val="DVAs_Summary  DRO"/>
      <sheetName val="Proposed Rates"/>
      <sheetName val="Misc tables Rates"/>
      <sheetName val="Tariff 2016_new"/>
      <sheetName val="Tariff 2017_new"/>
      <sheetName val="Assets Input to CA"/>
      <sheetName val="Rate Schedule 2018"/>
      <sheetName val="Rate Schedule 2019"/>
      <sheetName val="Rate Schedule 2020"/>
      <sheetName val="TB Utility"/>
      <sheetName val="Summary  Utility"/>
      <sheetName val="Rate Mitigation"/>
      <sheetName val="Revenue Decoupling"/>
      <sheetName val="Rate Design_Transition"/>
      <sheetName val="Groups"/>
      <sheetName val="Compatibility Report (1)"/>
    </sheetNames>
    <sheetDataSet>
      <sheetData sheetId="0"/>
      <sheetData sheetId="1"/>
      <sheetData sheetId="2">
        <row r="15">
          <cell r="L15">
            <v>12.67</v>
          </cell>
          <cell r="N15">
            <v>12.9</v>
          </cell>
        </row>
        <row r="20">
          <cell r="L20">
            <v>1.4E-2</v>
          </cell>
          <cell r="N20">
            <v>1.43E-2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33">
          <cell r="D33">
            <v>331460.91666666669</v>
          </cell>
          <cell r="E33">
            <v>2689802036.6913514</v>
          </cell>
        </row>
      </sheetData>
      <sheetData sheetId="34"/>
      <sheetData sheetId="35"/>
      <sheetData sheetId="36"/>
      <sheetData sheetId="37"/>
      <sheetData sheetId="38">
        <row r="63">
          <cell r="N63">
            <v>108478185.88040568</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33">
          <cell r="D33">
            <v>89774319.024686337</v>
          </cell>
        </row>
      </sheetData>
      <sheetData sheetId="61"/>
      <sheetData sheetId="6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tabSelected="1" view="pageBreakPreview" topLeftCell="G1" zoomScale="85" zoomScaleNormal="100" zoomScaleSheetLayoutView="85" workbookViewId="0">
      <selection activeCell="L9" sqref="L9:P9"/>
    </sheetView>
  </sheetViews>
  <sheetFormatPr defaultRowHeight="12.75" outlineLevelCol="1" x14ac:dyDescent="0.2"/>
  <cols>
    <col min="1" max="1" width="32" style="2" hidden="1" customWidth="1" outlineLevel="1"/>
    <col min="2" max="2" width="21.5703125" style="2" hidden="1" customWidth="1" outlineLevel="1"/>
    <col min="3" max="4" width="21" style="2" hidden="1" customWidth="1" outlineLevel="1"/>
    <col min="5" max="5" width="19.7109375" style="2" hidden="1" customWidth="1" outlineLevel="1"/>
    <col min="6" max="6" width="15" style="2" hidden="1" customWidth="1" outlineLevel="1"/>
    <col min="7" max="7" width="33.85546875" style="2" customWidth="1" collapsed="1"/>
    <col min="8" max="8" width="21.5703125" style="2" customWidth="1"/>
    <col min="9" max="10" width="21" style="2" customWidth="1"/>
    <col min="11" max="11" width="19.7109375" style="2" customWidth="1"/>
    <col min="12" max="12" width="33.140625" style="2" customWidth="1"/>
    <col min="13" max="13" width="21.5703125" style="2" customWidth="1"/>
    <col min="14" max="15" width="21" style="2" customWidth="1"/>
    <col min="16" max="16" width="19.7109375" style="2" customWidth="1"/>
    <col min="17" max="17" width="33.140625" style="2" customWidth="1"/>
    <col min="18" max="18" width="21.5703125" style="2" customWidth="1"/>
    <col min="19" max="20" width="21" style="2" customWidth="1"/>
    <col min="21" max="21" width="19.7109375" style="2" customWidth="1"/>
    <col min="22" max="22" width="33.42578125" style="2" customWidth="1"/>
    <col min="23" max="23" width="21.5703125" style="2" customWidth="1"/>
    <col min="24" max="25" width="21" style="2" customWidth="1"/>
    <col min="26" max="26" width="19.7109375" style="2" customWidth="1"/>
    <col min="27" max="27" width="15" style="2" customWidth="1"/>
    <col min="28" max="253" width="9.140625" style="2"/>
    <col min="254" max="259" width="0" style="2" hidden="1" customWidth="1"/>
    <col min="260" max="260" width="32" style="2" customWidth="1"/>
    <col min="261" max="261" width="21.5703125" style="2" customWidth="1"/>
    <col min="262" max="263" width="21" style="2" customWidth="1"/>
    <col min="264" max="264" width="19.7109375" style="2" customWidth="1"/>
    <col min="265" max="265" width="15" style="2" customWidth="1"/>
    <col min="266" max="266" width="32" style="2" customWidth="1"/>
    <col min="267" max="267" width="21.5703125" style="2" customWidth="1"/>
    <col min="268" max="269" width="21" style="2" customWidth="1"/>
    <col min="270" max="270" width="19.7109375" style="2" customWidth="1"/>
    <col min="271" max="271" width="15" style="2" customWidth="1"/>
    <col min="272" max="272" width="32" style="2" customWidth="1"/>
    <col min="273" max="273" width="21.5703125" style="2" customWidth="1"/>
    <col min="274" max="275" width="21" style="2" customWidth="1"/>
    <col min="276" max="276" width="19.7109375" style="2" customWidth="1"/>
    <col min="277" max="277" width="15" style="2" customWidth="1"/>
    <col min="278" max="278" width="32" style="2" customWidth="1"/>
    <col min="279" max="279" width="21.5703125" style="2" customWidth="1"/>
    <col min="280" max="281" width="21" style="2" customWidth="1"/>
    <col min="282" max="282" width="19.7109375" style="2" customWidth="1"/>
    <col min="283" max="283" width="15" style="2" customWidth="1"/>
    <col min="284" max="509" width="9.140625" style="2"/>
    <col min="510" max="515" width="0" style="2" hidden="1" customWidth="1"/>
    <col min="516" max="516" width="32" style="2" customWidth="1"/>
    <col min="517" max="517" width="21.5703125" style="2" customWidth="1"/>
    <col min="518" max="519" width="21" style="2" customWidth="1"/>
    <col min="520" max="520" width="19.7109375" style="2" customWidth="1"/>
    <col min="521" max="521" width="15" style="2" customWidth="1"/>
    <col min="522" max="522" width="32" style="2" customWidth="1"/>
    <col min="523" max="523" width="21.5703125" style="2" customWidth="1"/>
    <col min="524" max="525" width="21" style="2" customWidth="1"/>
    <col min="526" max="526" width="19.7109375" style="2" customWidth="1"/>
    <col min="527" max="527" width="15" style="2" customWidth="1"/>
    <col min="528" max="528" width="32" style="2" customWidth="1"/>
    <col min="529" max="529" width="21.5703125" style="2" customWidth="1"/>
    <col min="530" max="531" width="21" style="2" customWidth="1"/>
    <col min="532" max="532" width="19.7109375" style="2" customWidth="1"/>
    <col min="533" max="533" width="15" style="2" customWidth="1"/>
    <col min="534" max="534" width="32" style="2" customWidth="1"/>
    <col min="535" max="535" width="21.5703125" style="2" customWidth="1"/>
    <col min="536" max="537" width="21" style="2" customWidth="1"/>
    <col min="538" max="538" width="19.7109375" style="2" customWidth="1"/>
    <col min="539" max="539" width="15" style="2" customWidth="1"/>
    <col min="540" max="765" width="9.140625" style="2"/>
    <col min="766" max="771" width="0" style="2" hidden="1" customWidth="1"/>
    <col min="772" max="772" width="32" style="2" customWidth="1"/>
    <col min="773" max="773" width="21.5703125" style="2" customWidth="1"/>
    <col min="774" max="775" width="21" style="2" customWidth="1"/>
    <col min="776" max="776" width="19.7109375" style="2" customWidth="1"/>
    <col min="777" max="777" width="15" style="2" customWidth="1"/>
    <col min="778" max="778" width="32" style="2" customWidth="1"/>
    <col min="779" max="779" width="21.5703125" style="2" customWidth="1"/>
    <col min="780" max="781" width="21" style="2" customWidth="1"/>
    <col min="782" max="782" width="19.7109375" style="2" customWidth="1"/>
    <col min="783" max="783" width="15" style="2" customWidth="1"/>
    <col min="784" max="784" width="32" style="2" customWidth="1"/>
    <col min="785" max="785" width="21.5703125" style="2" customWidth="1"/>
    <col min="786" max="787" width="21" style="2" customWidth="1"/>
    <col min="788" max="788" width="19.7109375" style="2" customWidth="1"/>
    <col min="789" max="789" width="15" style="2" customWidth="1"/>
    <col min="790" max="790" width="32" style="2" customWidth="1"/>
    <col min="791" max="791" width="21.5703125" style="2" customWidth="1"/>
    <col min="792" max="793" width="21" style="2" customWidth="1"/>
    <col min="794" max="794" width="19.7109375" style="2" customWidth="1"/>
    <col min="795" max="795" width="15" style="2" customWidth="1"/>
    <col min="796" max="1021" width="9.140625" style="2"/>
    <col min="1022" max="1027" width="0" style="2" hidden="1" customWidth="1"/>
    <col min="1028" max="1028" width="32" style="2" customWidth="1"/>
    <col min="1029" max="1029" width="21.5703125" style="2" customWidth="1"/>
    <col min="1030" max="1031" width="21" style="2" customWidth="1"/>
    <col min="1032" max="1032" width="19.7109375" style="2" customWidth="1"/>
    <col min="1033" max="1033" width="15" style="2" customWidth="1"/>
    <col min="1034" max="1034" width="32" style="2" customWidth="1"/>
    <col min="1035" max="1035" width="21.5703125" style="2" customWidth="1"/>
    <col min="1036" max="1037" width="21" style="2" customWidth="1"/>
    <col min="1038" max="1038" width="19.7109375" style="2" customWidth="1"/>
    <col min="1039" max="1039" width="15" style="2" customWidth="1"/>
    <col min="1040" max="1040" width="32" style="2" customWidth="1"/>
    <col min="1041" max="1041" width="21.5703125" style="2" customWidth="1"/>
    <col min="1042" max="1043" width="21" style="2" customWidth="1"/>
    <col min="1044" max="1044" width="19.7109375" style="2" customWidth="1"/>
    <col min="1045" max="1045" width="15" style="2" customWidth="1"/>
    <col min="1046" max="1046" width="32" style="2" customWidth="1"/>
    <col min="1047" max="1047" width="21.5703125" style="2" customWidth="1"/>
    <col min="1048" max="1049" width="21" style="2" customWidth="1"/>
    <col min="1050" max="1050" width="19.7109375" style="2" customWidth="1"/>
    <col min="1051" max="1051" width="15" style="2" customWidth="1"/>
    <col min="1052" max="1277" width="9.140625" style="2"/>
    <col min="1278" max="1283" width="0" style="2" hidden="1" customWidth="1"/>
    <col min="1284" max="1284" width="32" style="2" customWidth="1"/>
    <col min="1285" max="1285" width="21.5703125" style="2" customWidth="1"/>
    <col min="1286" max="1287" width="21" style="2" customWidth="1"/>
    <col min="1288" max="1288" width="19.7109375" style="2" customWidth="1"/>
    <col min="1289" max="1289" width="15" style="2" customWidth="1"/>
    <col min="1290" max="1290" width="32" style="2" customWidth="1"/>
    <col min="1291" max="1291" width="21.5703125" style="2" customWidth="1"/>
    <col min="1292" max="1293" width="21" style="2" customWidth="1"/>
    <col min="1294" max="1294" width="19.7109375" style="2" customWidth="1"/>
    <col min="1295" max="1295" width="15" style="2" customWidth="1"/>
    <col min="1296" max="1296" width="32" style="2" customWidth="1"/>
    <col min="1297" max="1297" width="21.5703125" style="2" customWidth="1"/>
    <col min="1298" max="1299" width="21" style="2" customWidth="1"/>
    <col min="1300" max="1300" width="19.7109375" style="2" customWidth="1"/>
    <col min="1301" max="1301" width="15" style="2" customWidth="1"/>
    <col min="1302" max="1302" width="32" style="2" customWidth="1"/>
    <col min="1303" max="1303" width="21.5703125" style="2" customWidth="1"/>
    <col min="1304" max="1305" width="21" style="2" customWidth="1"/>
    <col min="1306" max="1306" width="19.7109375" style="2" customWidth="1"/>
    <col min="1307" max="1307" width="15" style="2" customWidth="1"/>
    <col min="1308" max="1533" width="9.140625" style="2"/>
    <col min="1534" max="1539" width="0" style="2" hidden="1" customWidth="1"/>
    <col min="1540" max="1540" width="32" style="2" customWidth="1"/>
    <col min="1541" max="1541" width="21.5703125" style="2" customWidth="1"/>
    <col min="1542" max="1543" width="21" style="2" customWidth="1"/>
    <col min="1544" max="1544" width="19.7109375" style="2" customWidth="1"/>
    <col min="1545" max="1545" width="15" style="2" customWidth="1"/>
    <col min="1546" max="1546" width="32" style="2" customWidth="1"/>
    <col min="1547" max="1547" width="21.5703125" style="2" customWidth="1"/>
    <col min="1548" max="1549" width="21" style="2" customWidth="1"/>
    <col min="1550" max="1550" width="19.7109375" style="2" customWidth="1"/>
    <col min="1551" max="1551" width="15" style="2" customWidth="1"/>
    <col min="1552" max="1552" width="32" style="2" customWidth="1"/>
    <col min="1553" max="1553" width="21.5703125" style="2" customWidth="1"/>
    <col min="1554" max="1555" width="21" style="2" customWidth="1"/>
    <col min="1556" max="1556" width="19.7109375" style="2" customWidth="1"/>
    <col min="1557" max="1557" width="15" style="2" customWidth="1"/>
    <col min="1558" max="1558" width="32" style="2" customWidth="1"/>
    <col min="1559" max="1559" width="21.5703125" style="2" customWidth="1"/>
    <col min="1560" max="1561" width="21" style="2" customWidth="1"/>
    <col min="1562" max="1562" width="19.7109375" style="2" customWidth="1"/>
    <col min="1563" max="1563" width="15" style="2" customWidth="1"/>
    <col min="1564" max="1789" width="9.140625" style="2"/>
    <col min="1790" max="1795" width="0" style="2" hidden="1" customWidth="1"/>
    <col min="1796" max="1796" width="32" style="2" customWidth="1"/>
    <col min="1797" max="1797" width="21.5703125" style="2" customWidth="1"/>
    <col min="1798" max="1799" width="21" style="2" customWidth="1"/>
    <col min="1800" max="1800" width="19.7109375" style="2" customWidth="1"/>
    <col min="1801" max="1801" width="15" style="2" customWidth="1"/>
    <col min="1802" max="1802" width="32" style="2" customWidth="1"/>
    <col min="1803" max="1803" width="21.5703125" style="2" customWidth="1"/>
    <col min="1804" max="1805" width="21" style="2" customWidth="1"/>
    <col min="1806" max="1806" width="19.7109375" style="2" customWidth="1"/>
    <col min="1807" max="1807" width="15" style="2" customWidth="1"/>
    <col min="1808" max="1808" width="32" style="2" customWidth="1"/>
    <col min="1809" max="1809" width="21.5703125" style="2" customWidth="1"/>
    <col min="1810" max="1811" width="21" style="2" customWidth="1"/>
    <col min="1812" max="1812" width="19.7109375" style="2" customWidth="1"/>
    <col min="1813" max="1813" width="15" style="2" customWidth="1"/>
    <col min="1814" max="1814" width="32" style="2" customWidth="1"/>
    <col min="1815" max="1815" width="21.5703125" style="2" customWidth="1"/>
    <col min="1816" max="1817" width="21" style="2" customWidth="1"/>
    <col min="1818" max="1818" width="19.7109375" style="2" customWidth="1"/>
    <col min="1819" max="1819" width="15" style="2" customWidth="1"/>
    <col min="1820" max="2045" width="9.140625" style="2"/>
    <col min="2046" max="2051" width="0" style="2" hidden="1" customWidth="1"/>
    <col min="2052" max="2052" width="32" style="2" customWidth="1"/>
    <col min="2053" max="2053" width="21.5703125" style="2" customWidth="1"/>
    <col min="2054" max="2055" width="21" style="2" customWidth="1"/>
    <col min="2056" max="2056" width="19.7109375" style="2" customWidth="1"/>
    <col min="2057" max="2057" width="15" style="2" customWidth="1"/>
    <col min="2058" max="2058" width="32" style="2" customWidth="1"/>
    <col min="2059" max="2059" width="21.5703125" style="2" customWidth="1"/>
    <col min="2060" max="2061" width="21" style="2" customWidth="1"/>
    <col min="2062" max="2062" width="19.7109375" style="2" customWidth="1"/>
    <col min="2063" max="2063" width="15" style="2" customWidth="1"/>
    <col min="2064" max="2064" width="32" style="2" customWidth="1"/>
    <col min="2065" max="2065" width="21.5703125" style="2" customWidth="1"/>
    <col min="2066" max="2067" width="21" style="2" customWidth="1"/>
    <col min="2068" max="2068" width="19.7109375" style="2" customWidth="1"/>
    <col min="2069" max="2069" width="15" style="2" customWidth="1"/>
    <col min="2070" max="2070" width="32" style="2" customWidth="1"/>
    <col min="2071" max="2071" width="21.5703125" style="2" customWidth="1"/>
    <col min="2072" max="2073" width="21" style="2" customWidth="1"/>
    <col min="2074" max="2074" width="19.7109375" style="2" customWidth="1"/>
    <col min="2075" max="2075" width="15" style="2" customWidth="1"/>
    <col min="2076" max="2301" width="9.140625" style="2"/>
    <col min="2302" max="2307" width="0" style="2" hidden="1" customWidth="1"/>
    <col min="2308" max="2308" width="32" style="2" customWidth="1"/>
    <col min="2309" max="2309" width="21.5703125" style="2" customWidth="1"/>
    <col min="2310" max="2311" width="21" style="2" customWidth="1"/>
    <col min="2312" max="2312" width="19.7109375" style="2" customWidth="1"/>
    <col min="2313" max="2313" width="15" style="2" customWidth="1"/>
    <col min="2314" max="2314" width="32" style="2" customWidth="1"/>
    <col min="2315" max="2315" width="21.5703125" style="2" customWidth="1"/>
    <col min="2316" max="2317" width="21" style="2" customWidth="1"/>
    <col min="2318" max="2318" width="19.7109375" style="2" customWidth="1"/>
    <col min="2319" max="2319" width="15" style="2" customWidth="1"/>
    <col min="2320" max="2320" width="32" style="2" customWidth="1"/>
    <col min="2321" max="2321" width="21.5703125" style="2" customWidth="1"/>
    <col min="2322" max="2323" width="21" style="2" customWidth="1"/>
    <col min="2324" max="2324" width="19.7109375" style="2" customWidth="1"/>
    <col min="2325" max="2325" width="15" style="2" customWidth="1"/>
    <col min="2326" max="2326" width="32" style="2" customWidth="1"/>
    <col min="2327" max="2327" width="21.5703125" style="2" customWidth="1"/>
    <col min="2328" max="2329" width="21" style="2" customWidth="1"/>
    <col min="2330" max="2330" width="19.7109375" style="2" customWidth="1"/>
    <col min="2331" max="2331" width="15" style="2" customWidth="1"/>
    <col min="2332" max="2557" width="9.140625" style="2"/>
    <col min="2558" max="2563" width="0" style="2" hidden="1" customWidth="1"/>
    <col min="2564" max="2564" width="32" style="2" customWidth="1"/>
    <col min="2565" max="2565" width="21.5703125" style="2" customWidth="1"/>
    <col min="2566" max="2567" width="21" style="2" customWidth="1"/>
    <col min="2568" max="2568" width="19.7109375" style="2" customWidth="1"/>
    <col min="2569" max="2569" width="15" style="2" customWidth="1"/>
    <col min="2570" max="2570" width="32" style="2" customWidth="1"/>
    <col min="2571" max="2571" width="21.5703125" style="2" customWidth="1"/>
    <col min="2572" max="2573" width="21" style="2" customWidth="1"/>
    <col min="2574" max="2574" width="19.7109375" style="2" customWidth="1"/>
    <col min="2575" max="2575" width="15" style="2" customWidth="1"/>
    <col min="2576" max="2576" width="32" style="2" customWidth="1"/>
    <col min="2577" max="2577" width="21.5703125" style="2" customWidth="1"/>
    <col min="2578" max="2579" width="21" style="2" customWidth="1"/>
    <col min="2580" max="2580" width="19.7109375" style="2" customWidth="1"/>
    <col min="2581" max="2581" width="15" style="2" customWidth="1"/>
    <col min="2582" max="2582" width="32" style="2" customWidth="1"/>
    <col min="2583" max="2583" width="21.5703125" style="2" customWidth="1"/>
    <col min="2584" max="2585" width="21" style="2" customWidth="1"/>
    <col min="2586" max="2586" width="19.7109375" style="2" customWidth="1"/>
    <col min="2587" max="2587" width="15" style="2" customWidth="1"/>
    <col min="2588" max="2813" width="9.140625" style="2"/>
    <col min="2814" max="2819" width="0" style="2" hidden="1" customWidth="1"/>
    <col min="2820" max="2820" width="32" style="2" customWidth="1"/>
    <col min="2821" max="2821" width="21.5703125" style="2" customWidth="1"/>
    <col min="2822" max="2823" width="21" style="2" customWidth="1"/>
    <col min="2824" max="2824" width="19.7109375" style="2" customWidth="1"/>
    <col min="2825" max="2825" width="15" style="2" customWidth="1"/>
    <col min="2826" max="2826" width="32" style="2" customWidth="1"/>
    <col min="2827" max="2827" width="21.5703125" style="2" customWidth="1"/>
    <col min="2828" max="2829" width="21" style="2" customWidth="1"/>
    <col min="2830" max="2830" width="19.7109375" style="2" customWidth="1"/>
    <col min="2831" max="2831" width="15" style="2" customWidth="1"/>
    <col min="2832" max="2832" width="32" style="2" customWidth="1"/>
    <col min="2833" max="2833" width="21.5703125" style="2" customWidth="1"/>
    <col min="2834" max="2835" width="21" style="2" customWidth="1"/>
    <col min="2836" max="2836" width="19.7109375" style="2" customWidth="1"/>
    <col min="2837" max="2837" width="15" style="2" customWidth="1"/>
    <col min="2838" max="2838" width="32" style="2" customWidth="1"/>
    <col min="2839" max="2839" width="21.5703125" style="2" customWidth="1"/>
    <col min="2840" max="2841" width="21" style="2" customWidth="1"/>
    <col min="2842" max="2842" width="19.7109375" style="2" customWidth="1"/>
    <col min="2843" max="2843" width="15" style="2" customWidth="1"/>
    <col min="2844" max="3069" width="9.140625" style="2"/>
    <col min="3070" max="3075" width="0" style="2" hidden="1" customWidth="1"/>
    <col min="3076" max="3076" width="32" style="2" customWidth="1"/>
    <col min="3077" max="3077" width="21.5703125" style="2" customWidth="1"/>
    <col min="3078" max="3079" width="21" style="2" customWidth="1"/>
    <col min="3080" max="3080" width="19.7109375" style="2" customWidth="1"/>
    <col min="3081" max="3081" width="15" style="2" customWidth="1"/>
    <col min="3082" max="3082" width="32" style="2" customWidth="1"/>
    <col min="3083" max="3083" width="21.5703125" style="2" customWidth="1"/>
    <col min="3084" max="3085" width="21" style="2" customWidth="1"/>
    <col min="3086" max="3086" width="19.7109375" style="2" customWidth="1"/>
    <col min="3087" max="3087" width="15" style="2" customWidth="1"/>
    <col min="3088" max="3088" width="32" style="2" customWidth="1"/>
    <col min="3089" max="3089" width="21.5703125" style="2" customWidth="1"/>
    <col min="3090" max="3091" width="21" style="2" customWidth="1"/>
    <col min="3092" max="3092" width="19.7109375" style="2" customWidth="1"/>
    <col min="3093" max="3093" width="15" style="2" customWidth="1"/>
    <col min="3094" max="3094" width="32" style="2" customWidth="1"/>
    <col min="3095" max="3095" width="21.5703125" style="2" customWidth="1"/>
    <col min="3096" max="3097" width="21" style="2" customWidth="1"/>
    <col min="3098" max="3098" width="19.7109375" style="2" customWidth="1"/>
    <col min="3099" max="3099" width="15" style="2" customWidth="1"/>
    <col min="3100" max="3325" width="9.140625" style="2"/>
    <col min="3326" max="3331" width="0" style="2" hidden="1" customWidth="1"/>
    <col min="3332" max="3332" width="32" style="2" customWidth="1"/>
    <col min="3333" max="3333" width="21.5703125" style="2" customWidth="1"/>
    <col min="3334" max="3335" width="21" style="2" customWidth="1"/>
    <col min="3336" max="3336" width="19.7109375" style="2" customWidth="1"/>
    <col min="3337" max="3337" width="15" style="2" customWidth="1"/>
    <col min="3338" max="3338" width="32" style="2" customWidth="1"/>
    <col min="3339" max="3339" width="21.5703125" style="2" customWidth="1"/>
    <col min="3340" max="3341" width="21" style="2" customWidth="1"/>
    <col min="3342" max="3342" width="19.7109375" style="2" customWidth="1"/>
    <col min="3343" max="3343" width="15" style="2" customWidth="1"/>
    <col min="3344" max="3344" width="32" style="2" customWidth="1"/>
    <col min="3345" max="3345" width="21.5703125" style="2" customWidth="1"/>
    <col min="3346" max="3347" width="21" style="2" customWidth="1"/>
    <col min="3348" max="3348" width="19.7109375" style="2" customWidth="1"/>
    <col min="3349" max="3349" width="15" style="2" customWidth="1"/>
    <col min="3350" max="3350" width="32" style="2" customWidth="1"/>
    <col min="3351" max="3351" width="21.5703125" style="2" customWidth="1"/>
    <col min="3352" max="3353" width="21" style="2" customWidth="1"/>
    <col min="3354" max="3354" width="19.7109375" style="2" customWidth="1"/>
    <col min="3355" max="3355" width="15" style="2" customWidth="1"/>
    <col min="3356" max="3581" width="9.140625" style="2"/>
    <col min="3582" max="3587" width="0" style="2" hidden="1" customWidth="1"/>
    <col min="3588" max="3588" width="32" style="2" customWidth="1"/>
    <col min="3589" max="3589" width="21.5703125" style="2" customWidth="1"/>
    <col min="3590" max="3591" width="21" style="2" customWidth="1"/>
    <col min="3592" max="3592" width="19.7109375" style="2" customWidth="1"/>
    <col min="3593" max="3593" width="15" style="2" customWidth="1"/>
    <col min="3594" max="3594" width="32" style="2" customWidth="1"/>
    <col min="3595" max="3595" width="21.5703125" style="2" customWidth="1"/>
    <col min="3596" max="3597" width="21" style="2" customWidth="1"/>
    <col min="3598" max="3598" width="19.7109375" style="2" customWidth="1"/>
    <col min="3599" max="3599" width="15" style="2" customWidth="1"/>
    <col min="3600" max="3600" width="32" style="2" customWidth="1"/>
    <col min="3601" max="3601" width="21.5703125" style="2" customWidth="1"/>
    <col min="3602" max="3603" width="21" style="2" customWidth="1"/>
    <col min="3604" max="3604" width="19.7109375" style="2" customWidth="1"/>
    <col min="3605" max="3605" width="15" style="2" customWidth="1"/>
    <col min="3606" max="3606" width="32" style="2" customWidth="1"/>
    <col min="3607" max="3607" width="21.5703125" style="2" customWidth="1"/>
    <col min="3608" max="3609" width="21" style="2" customWidth="1"/>
    <col min="3610" max="3610" width="19.7109375" style="2" customWidth="1"/>
    <col min="3611" max="3611" width="15" style="2" customWidth="1"/>
    <col min="3612" max="3837" width="9.140625" style="2"/>
    <col min="3838" max="3843" width="0" style="2" hidden="1" customWidth="1"/>
    <col min="3844" max="3844" width="32" style="2" customWidth="1"/>
    <col min="3845" max="3845" width="21.5703125" style="2" customWidth="1"/>
    <col min="3846" max="3847" width="21" style="2" customWidth="1"/>
    <col min="3848" max="3848" width="19.7109375" style="2" customWidth="1"/>
    <col min="3849" max="3849" width="15" style="2" customWidth="1"/>
    <col min="3850" max="3850" width="32" style="2" customWidth="1"/>
    <col min="3851" max="3851" width="21.5703125" style="2" customWidth="1"/>
    <col min="3852" max="3853" width="21" style="2" customWidth="1"/>
    <col min="3854" max="3854" width="19.7109375" style="2" customWidth="1"/>
    <col min="3855" max="3855" width="15" style="2" customWidth="1"/>
    <col min="3856" max="3856" width="32" style="2" customWidth="1"/>
    <col min="3857" max="3857" width="21.5703125" style="2" customWidth="1"/>
    <col min="3858" max="3859" width="21" style="2" customWidth="1"/>
    <col min="3860" max="3860" width="19.7109375" style="2" customWidth="1"/>
    <col min="3861" max="3861" width="15" style="2" customWidth="1"/>
    <col min="3862" max="3862" width="32" style="2" customWidth="1"/>
    <col min="3863" max="3863" width="21.5703125" style="2" customWidth="1"/>
    <col min="3864" max="3865" width="21" style="2" customWidth="1"/>
    <col min="3866" max="3866" width="19.7109375" style="2" customWidth="1"/>
    <col min="3867" max="3867" width="15" style="2" customWidth="1"/>
    <col min="3868" max="4093" width="9.140625" style="2"/>
    <col min="4094" max="4099" width="0" style="2" hidden="1" customWidth="1"/>
    <col min="4100" max="4100" width="32" style="2" customWidth="1"/>
    <col min="4101" max="4101" width="21.5703125" style="2" customWidth="1"/>
    <col min="4102" max="4103" width="21" style="2" customWidth="1"/>
    <col min="4104" max="4104" width="19.7109375" style="2" customWidth="1"/>
    <col min="4105" max="4105" width="15" style="2" customWidth="1"/>
    <col min="4106" max="4106" width="32" style="2" customWidth="1"/>
    <col min="4107" max="4107" width="21.5703125" style="2" customWidth="1"/>
    <col min="4108" max="4109" width="21" style="2" customWidth="1"/>
    <col min="4110" max="4110" width="19.7109375" style="2" customWidth="1"/>
    <col min="4111" max="4111" width="15" style="2" customWidth="1"/>
    <col min="4112" max="4112" width="32" style="2" customWidth="1"/>
    <col min="4113" max="4113" width="21.5703125" style="2" customWidth="1"/>
    <col min="4114" max="4115" width="21" style="2" customWidth="1"/>
    <col min="4116" max="4116" width="19.7109375" style="2" customWidth="1"/>
    <col min="4117" max="4117" width="15" style="2" customWidth="1"/>
    <col min="4118" max="4118" width="32" style="2" customWidth="1"/>
    <col min="4119" max="4119" width="21.5703125" style="2" customWidth="1"/>
    <col min="4120" max="4121" width="21" style="2" customWidth="1"/>
    <col min="4122" max="4122" width="19.7109375" style="2" customWidth="1"/>
    <col min="4123" max="4123" width="15" style="2" customWidth="1"/>
    <col min="4124" max="4349" width="9.140625" style="2"/>
    <col min="4350" max="4355" width="0" style="2" hidden="1" customWidth="1"/>
    <col min="4356" max="4356" width="32" style="2" customWidth="1"/>
    <col min="4357" max="4357" width="21.5703125" style="2" customWidth="1"/>
    <col min="4358" max="4359" width="21" style="2" customWidth="1"/>
    <col min="4360" max="4360" width="19.7109375" style="2" customWidth="1"/>
    <col min="4361" max="4361" width="15" style="2" customWidth="1"/>
    <col min="4362" max="4362" width="32" style="2" customWidth="1"/>
    <col min="4363" max="4363" width="21.5703125" style="2" customWidth="1"/>
    <col min="4364" max="4365" width="21" style="2" customWidth="1"/>
    <col min="4366" max="4366" width="19.7109375" style="2" customWidth="1"/>
    <col min="4367" max="4367" width="15" style="2" customWidth="1"/>
    <col min="4368" max="4368" width="32" style="2" customWidth="1"/>
    <col min="4369" max="4369" width="21.5703125" style="2" customWidth="1"/>
    <col min="4370" max="4371" width="21" style="2" customWidth="1"/>
    <col min="4372" max="4372" width="19.7109375" style="2" customWidth="1"/>
    <col min="4373" max="4373" width="15" style="2" customWidth="1"/>
    <col min="4374" max="4374" width="32" style="2" customWidth="1"/>
    <col min="4375" max="4375" width="21.5703125" style="2" customWidth="1"/>
    <col min="4376" max="4377" width="21" style="2" customWidth="1"/>
    <col min="4378" max="4378" width="19.7109375" style="2" customWidth="1"/>
    <col min="4379" max="4379" width="15" style="2" customWidth="1"/>
    <col min="4380" max="4605" width="9.140625" style="2"/>
    <col min="4606" max="4611" width="0" style="2" hidden="1" customWidth="1"/>
    <col min="4612" max="4612" width="32" style="2" customWidth="1"/>
    <col min="4613" max="4613" width="21.5703125" style="2" customWidth="1"/>
    <col min="4614" max="4615" width="21" style="2" customWidth="1"/>
    <col min="4616" max="4616" width="19.7109375" style="2" customWidth="1"/>
    <col min="4617" max="4617" width="15" style="2" customWidth="1"/>
    <col min="4618" max="4618" width="32" style="2" customWidth="1"/>
    <col min="4619" max="4619" width="21.5703125" style="2" customWidth="1"/>
    <col min="4620" max="4621" width="21" style="2" customWidth="1"/>
    <col min="4622" max="4622" width="19.7109375" style="2" customWidth="1"/>
    <col min="4623" max="4623" width="15" style="2" customWidth="1"/>
    <col min="4624" max="4624" width="32" style="2" customWidth="1"/>
    <col min="4625" max="4625" width="21.5703125" style="2" customWidth="1"/>
    <col min="4626" max="4627" width="21" style="2" customWidth="1"/>
    <col min="4628" max="4628" width="19.7109375" style="2" customWidth="1"/>
    <col min="4629" max="4629" width="15" style="2" customWidth="1"/>
    <col min="4630" max="4630" width="32" style="2" customWidth="1"/>
    <col min="4631" max="4631" width="21.5703125" style="2" customWidth="1"/>
    <col min="4632" max="4633" width="21" style="2" customWidth="1"/>
    <col min="4634" max="4634" width="19.7109375" style="2" customWidth="1"/>
    <col min="4635" max="4635" width="15" style="2" customWidth="1"/>
    <col min="4636" max="4861" width="9.140625" style="2"/>
    <col min="4862" max="4867" width="0" style="2" hidden="1" customWidth="1"/>
    <col min="4868" max="4868" width="32" style="2" customWidth="1"/>
    <col min="4869" max="4869" width="21.5703125" style="2" customWidth="1"/>
    <col min="4870" max="4871" width="21" style="2" customWidth="1"/>
    <col min="4872" max="4872" width="19.7109375" style="2" customWidth="1"/>
    <col min="4873" max="4873" width="15" style="2" customWidth="1"/>
    <col min="4874" max="4874" width="32" style="2" customWidth="1"/>
    <col min="4875" max="4875" width="21.5703125" style="2" customWidth="1"/>
    <col min="4876" max="4877" width="21" style="2" customWidth="1"/>
    <col min="4878" max="4878" width="19.7109375" style="2" customWidth="1"/>
    <col min="4879" max="4879" width="15" style="2" customWidth="1"/>
    <col min="4880" max="4880" width="32" style="2" customWidth="1"/>
    <col min="4881" max="4881" width="21.5703125" style="2" customWidth="1"/>
    <col min="4882" max="4883" width="21" style="2" customWidth="1"/>
    <col min="4884" max="4884" width="19.7109375" style="2" customWidth="1"/>
    <col min="4885" max="4885" width="15" style="2" customWidth="1"/>
    <col min="4886" max="4886" width="32" style="2" customWidth="1"/>
    <col min="4887" max="4887" width="21.5703125" style="2" customWidth="1"/>
    <col min="4888" max="4889" width="21" style="2" customWidth="1"/>
    <col min="4890" max="4890" width="19.7109375" style="2" customWidth="1"/>
    <col min="4891" max="4891" width="15" style="2" customWidth="1"/>
    <col min="4892" max="5117" width="9.140625" style="2"/>
    <col min="5118" max="5123" width="0" style="2" hidden="1" customWidth="1"/>
    <col min="5124" max="5124" width="32" style="2" customWidth="1"/>
    <col min="5125" max="5125" width="21.5703125" style="2" customWidth="1"/>
    <col min="5126" max="5127" width="21" style="2" customWidth="1"/>
    <col min="5128" max="5128" width="19.7109375" style="2" customWidth="1"/>
    <col min="5129" max="5129" width="15" style="2" customWidth="1"/>
    <col min="5130" max="5130" width="32" style="2" customWidth="1"/>
    <col min="5131" max="5131" width="21.5703125" style="2" customWidth="1"/>
    <col min="5132" max="5133" width="21" style="2" customWidth="1"/>
    <col min="5134" max="5134" width="19.7109375" style="2" customWidth="1"/>
    <col min="5135" max="5135" width="15" style="2" customWidth="1"/>
    <col min="5136" max="5136" width="32" style="2" customWidth="1"/>
    <col min="5137" max="5137" width="21.5703125" style="2" customWidth="1"/>
    <col min="5138" max="5139" width="21" style="2" customWidth="1"/>
    <col min="5140" max="5140" width="19.7109375" style="2" customWidth="1"/>
    <col min="5141" max="5141" width="15" style="2" customWidth="1"/>
    <col min="5142" max="5142" width="32" style="2" customWidth="1"/>
    <col min="5143" max="5143" width="21.5703125" style="2" customWidth="1"/>
    <col min="5144" max="5145" width="21" style="2" customWidth="1"/>
    <col min="5146" max="5146" width="19.7109375" style="2" customWidth="1"/>
    <col min="5147" max="5147" width="15" style="2" customWidth="1"/>
    <col min="5148" max="5373" width="9.140625" style="2"/>
    <col min="5374" max="5379" width="0" style="2" hidden="1" customWidth="1"/>
    <col min="5380" max="5380" width="32" style="2" customWidth="1"/>
    <col min="5381" max="5381" width="21.5703125" style="2" customWidth="1"/>
    <col min="5382" max="5383" width="21" style="2" customWidth="1"/>
    <col min="5384" max="5384" width="19.7109375" style="2" customWidth="1"/>
    <col min="5385" max="5385" width="15" style="2" customWidth="1"/>
    <col min="5386" max="5386" width="32" style="2" customWidth="1"/>
    <col min="5387" max="5387" width="21.5703125" style="2" customWidth="1"/>
    <col min="5388" max="5389" width="21" style="2" customWidth="1"/>
    <col min="5390" max="5390" width="19.7109375" style="2" customWidth="1"/>
    <col min="5391" max="5391" width="15" style="2" customWidth="1"/>
    <col min="5392" max="5392" width="32" style="2" customWidth="1"/>
    <col min="5393" max="5393" width="21.5703125" style="2" customWidth="1"/>
    <col min="5394" max="5395" width="21" style="2" customWidth="1"/>
    <col min="5396" max="5396" width="19.7109375" style="2" customWidth="1"/>
    <col min="5397" max="5397" width="15" style="2" customWidth="1"/>
    <col min="5398" max="5398" width="32" style="2" customWidth="1"/>
    <col min="5399" max="5399" width="21.5703125" style="2" customWidth="1"/>
    <col min="5400" max="5401" width="21" style="2" customWidth="1"/>
    <col min="5402" max="5402" width="19.7109375" style="2" customWidth="1"/>
    <col min="5403" max="5403" width="15" style="2" customWidth="1"/>
    <col min="5404" max="5629" width="9.140625" style="2"/>
    <col min="5630" max="5635" width="0" style="2" hidden="1" customWidth="1"/>
    <col min="5636" max="5636" width="32" style="2" customWidth="1"/>
    <col min="5637" max="5637" width="21.5703125" style="2" customWidth="1"/>
    <col min="5638" max="5639" width="21" style="2" customWidth="1"/>
    <col min="5640" max="5640" width="19.7109375" style="2" customWidth="1"/>
    <col min="5641" max="5641" width="15" style="2" customWidth="1"/>
    <col min="5642" max="5642" width="32" style="2" customWidth="1"/>
    <col min="5643" max="5643" width="21.5703125" style="2" customWidth="1"/>
    <col min="5644" max="5645" width="21" style="2" customWidth="1"/>
    <col min="5646" max="5646" width="19.7109375" style="2" customWidth="1"/>
    <col min="5647" max="5647" width="15" style="2" customWidth="1"/>
    <col min="5648" max="5648" width="32" style="2" customWidth="1"/>
    <col min="5649" max="5649" width="21.5703125" style="2" customWidth="1"/>
    <col min="5650" max="5651" width="21" style="2" customWidth="1"/>
    <col min="5652" max="5652" width="19.7109375" style="2" customWidth="1"/>
    <col min="5653" max="5653" width="15" style="2" customWidth="1"/>
    <col min="5654" max="5654" width="32" style="2" customWidth="1"/>
    <col min="5655" max="5655" width="21.5703125" style="2" customWidth="1"/>
    <col min="5656" max="5657" width="21" style="2" customWidth="1"/>
    <col min="5658" max="5658" width="19.7109375" style="2" customWidth="1"/>
    <col min="5659" max="5659" width="15" style="2" customWidth="1"/>
    <col min="5660" max="5885" width="9.140625" style="2"/>
    <col min="5886" max="5891" width="0" style="2" hidden="1" customWidth="1"/>
    <col min="5892" max="5892" width="32" style="2" customWidth="1"/>
    <col min="5893" max="5893" width="21.5703125" style="2" customWidth="1"/>
    <col min="5894" max="5895" width="21" style="2" customWidth="1"/>
    <col min="5896" max="5896" width="19.7109375" style="2" customWidth="1"/>
    <col min="5897" max="5897" width="15" style="2" customWidth="1"/>
    <col min="5898" max="5898" width="32" style="2" customWidth="1"/>
    <col min="5899" max="5899" width="21.5703125" style="2" customWidth="1"/>
    <col min="5900" max="5901" width="21" style="2" customWidth="1"/>
    <col min="5902" max="5902" width="19.7109375" style="2" customWidth="1"/>
    <col min="5903" max="5903" width="15" style="2" customWidth="1"/>
    <col min="5904" max="5904" width="32" style="2" customWidth="1"/>
    <col min="5905" max="5905" width="21.5703125" style="2" customWidth="1"/>
    <col min="5906" max="5907" width="21" style="2" customWidth="1"/>
    <col min="5908" max="5908" width="19.7109375" style="2" customWidth="1"/>
    <col min="5909" max="5909" width="15" style="2" customWidth="1"/>
    <col min="5910" max="5910" width="32" style="2" customWidth="1"/>
    <col min="5911" max="5911" width="21.5703125" style="2" customWidth="1"/>
    <col min="5912" max="5913" width="21" style="2" customWidth="1"/>
    <col min="5914" max="5914" width="19.7109375" style="2" customWidth="1"/>
    <col min="5915" max="5915" width="15" style="2" customWidth="1"/>
    <col min="5916" max="6141" width="9.140625" style="2"/>
    <col min="6142" max="6147" width="0" style="2" hidden="1" customWidth="1"/>
    <col min="6148" max="6148" width="32" style="2" customWidth="1"/>
    <col min="6149" max="6149" width="21.5703125" style="2" customWidth="1"/>
    <col min="6150" max="6151" width="21" style="2" customWidth="1"/>
    <col min="6152" max="6152" width="19.7109375" style="2" customWidth="1"/>
    <col min="6153" max="6153" width="15" style="2" customWidth="1"/>
    <col min="6154" max="6154" width="32" style="2" customWidth="1"/>
    <col min="6155" max="6155" width="21.5703125" style="2" customWidth="1"/>
    <col min="6156" max="6157" width="21" style="2" customWidth="1"/>
    <col min="6158" max="6158" width="19.7109375" style="2" customWidth="1"/>
    <col min="6159" max="6159" width="15" style="2" customWidth="1"/>
    <col min="6160" max="6160" width="32" style="2" customWidth="1"/>
    <col min="6161" max="6161" width="21.5703125" style="2" customWidth="1"/>
    <col min="6162" max="6163" width="21" style="2" customWidth="1"/>
    <col min="6164" max="6164" width="19.7109375" style="2" customWidth="1"/>
    <col min="6165" max="6165" width="15" style="2" customWidth="1"/>
    <col min="6166" max="6166" width="32" style="2" customWidth="1"/>
    <col min="6167" max="6167" width="21.5703125" style="2" customWidth="1"/>
    <col min="6168" max="6169" width="21" style="2" customWidth="1"/>
    <col min="6170" max="6170" width="19.7109375" style="2" customWidth="1"/>
    <col min="6171" max="6171" width="15" style="2" customWidth="1"/>
    <col min="6172" max="6397" width="9.140625" style="2"/>
    <col min="6398" max="6403" width="0" style="2" hidden="1" customWidth="1"/>
    <col min="6404" max="6404" width="32" style="2" customWidth="1"/>
    <col min="6405" max="6405" width="21.5703125" style="2" customWidth="1"/>
    <col min="6406" max="6407" width="21" style="2" customWidth="1"/>
    <col min="6408" max="6408" width="19.7109375" style="2" customWidth="1"/>
    <col min="6409" max="6409" width="15" style="2" customWidth="1"/>
    <col min="6410" max="6410" width="32" style="2" customWidth="1"/>
    <col min="6411" max="6411" width="21.5703125" style="2" customWidth="1"/>
    <col min="6412" max="6413" width="21" style="2" customWidth="1"/>
    <col min="6414" max="6414" width="19.7109375" style="2" customWidth="1"/>
    <col min="6415" max="6415" width="15" style="2" customWidth="1"/>
    <col min="6416" max="6416" width="32" style="2" customWidth="1"/>
    <col min="6417" max="6417" width="21.5703125" style="2" customWidth="1"/>
    <col min="6418" max="6419" width="21" style="2" customWidth="1"/>
    <col min="6420" max="6420" width="19.7109375" style="2" customWidth="1"/>
    <col min="6421" max="6421" width="15" style="2" customWidth="1"/>
    <col min="6422" max="6422" width="32" style="2" customWidth="1"/>
    <col min="6423" max="6423" width="21.5703125" style="2" customWidth="1"/>
    <col min="6424" max="6425" width="21" style="2" customWidth="1"/>
    <col min="6426" max="6426" width="19.7109375" style="2" customWidth="1"/>
    <col min="6427" max="6427" width="15" style="2" customWidth="1"/>
    <col min="6428" max="6653" width="9.140625" style="2"/>
    <col min="6654" max="6659" width="0" style="2" hidden="1" customWidth="1"/>
    <col min="6660" max="6660" width="32" style="2" customWidth="1"/>
    <col min="6661" max="6661" width="21.5703125" style="2" customWidth="1"/>
    <col min="6662" max="6663" width="21" style="2" customWidth="1"/>
    <col min="6664" max="6664" width="19.7109375" style="2" customWidth="1"/>
    <col min="6665" max="6665" width="15" style="2" customWidth="1"/>
    <col min="6666" max="6666" width="32" style="2" customWidth="1"/>
    <col min="6667" max="6667" width="21.5703125" style="2" customWidth="1"/>
    <col min="6668" max="6669" width="21" style="2" customWidth="1"/>
    <col min="6670" max="6670" width="19.7109375" style="2" customWidth="1"/>
    <col min="6671" max="6671" width="15" style="2" customWidth="1"/>
    <col min="6672" max="6672" width="32" style="2" customWidth="1"/>
    <col min="6673" max="6673" width="21.5703125" style="2" customWidth="1"/>
    <col min="6674" max="6675" width="21" style="2" customWidth="1"/>
    <col min="6676" max="6676" width="19.7109375" style="2" customWidth="1"/>
    <col min="6677" max="6677" width="15" style="2" customWidth="1"/>
    <col min="6678" max="6678" width="32" style="2" customWidth="1"/>
    <col min="6679" max="6679" width="21.5703125" style="2" customWidth="1"/>
    <col min="6680" max="6681" width="21" style="2" customWidth="1"/>
    <col min="6682" max="6682" width="19.7109375" style="2" customWidth="1"/>
    <col min="6683" max="6683" width="15" style="2" customWidth="1"/>
    <col min="6684" max="6909" width="9.140625" style="2"/>
    <col min="6910" max="6915" width="0" style="2" hidden="1" customWidth="1"/>
    <col min="6916" max="6916" width="32" style="2" customWidth="1"/>
    <col min="6917" max="6917" width="21.5703125" style="2" customWidth="1"/>
    <col min="6918" max="6919" width="21" style="2" customWidth="1"/>
    <col min="6920" max="6920" width="19.7109375" style="2" customWidth="1"/>
    <col min="6921" max="6921" width="15" style="2" customWidth="1"/>
    <col min="6922" max="6922" width="32" style="2" customWidth="1"/>
    <col min="6923" max="6923" width="21.5703125" style="2" customWidth="1"/>
    <col min="6924" max="6925" width="21" style="2" customWidth="1"/>
    <col min="6926" max="6926" width="19.7109375" style="2" customWidth="1"/>
    <col min="6927" max="6927" width="15" style="2" customWidth="1"/>
    <col min="6928" max="6928" width="32" style="2" customWidth="1"/>
    <col min="6929" max="6929" width="21.5703125" style="2" customWidth="1"/>
    <col min="6930" max="6931" width="21" style="2" customWidth="1"/>
    <col min="6932" max="6932" width="19.7109375" style="2" customWidth="1"/>
    <col min="6933" max="6933" width="15" style="2" customWidth="1"/>
    <col min="6934" max="6934" width="32" style="2" customWidth="1"/>
    <col min="6935" max="6935" width="21.5703125" style="2" customWidth="1"/>
    <col min="6936" max="6937" width="21" style="2" customWidth="1"/>
    <col min="6938" max="6938" width="19.7109375" style="2" customWidth="1"/>
    <col min="6939" max="6939" width="15" style="2" customWidth="1"/>
    <col min="6940" max="7165" width="9.140625" style="2"/>
    <col min="7166" max="7171" width="0" style="2" hidden="1" customWidth="1"/>
    <col min="7172" max="7172" width="32" style="2" customWidth="1"/>
    <col min="7173" max="7173" width="21.5703125" style="2" customWidth="1"/>
    <col min="7174" max="7175" width="21" style="2" customWidth="1"/>
    <col min="7176" max="7176" width="19.7109375" style="2" customWidth="1"/>
    <col min="7177" max="7177" width="15" style="2" customWidth="1"/>
    <col min="7178" max="7178" width="32" style="2" customWidth="1"/>
    <col min="7179" max="7179" width="21.5703125" style="2" customWidth="1"/>
    <col min="7180" max="7181" width="21" style="2" customWidth="1"/>
    <col min="7182" max="7182" width="19.7109375" style="2" customWidth="1"/>
    <col min="7183" max="7183" width="15" style="2" customWidth="1"/>
    <col min="7184" max="7184" width="32" style="2" customWidth="1"/>
    <col min="7185" max="7185" width="21.5703125" style="2" customWidth="1"/>
    <col min="7186" max="7187" width="21" style="2" customWidth="1"/>
    <col min="7188" max="7188" width="19.7109375" style="2" customWidth="1"/>
    <col min="7189" max="7189" width="15" style="2" customWidth="1"/>
    <col min="7190" max="7190" width="32" style="2" customWidth="1"/>
    <col min="7191" max="7191" width="21.5703125" style="2" customWidth="1"/>
    <col min="7192" max="7193" width="21" style="2" customWidth="1"/>
    <col min="7194" max="7194" width="19.7109375" style="2" customWidth="1"/>
    <col min="7195" max="7195" width="15" style="2" customWidth="1"/>
    <col min="7196" max="7421" width="9.140625" style="2"/>
    <col min="7422" max="7427" width="0" style="2" hidden="1" customWidth="1"/>
    <col min="7428" max="7428" width="32" style="2" customWidth="1"/>
    <col min="7429" max="7429" width="21.5703125" style="2" customWidth="1"/>
    <col min="7430" max="7431" width="21" style="2" customWidth="1"/>
    <col min="7432" max="7432" width="19.7109375" style="2" customWidth="1"/>
    <col min="7433" max="7433" width="15" style="2" customWidth="1"/>
    <col min="7434" max="7434" width="32" style="2" customWidth="1"/>
    <col min="7435" max="7435" width="21.5703125" style="2" customWidth="1"/>
    <col min="7436" max="7437" width="21" style="2" customWidth="1"/>
    <col min="7438" max="7438" width="19.7109375" style="2" customWidth="1"/>
    <col min="7439" max="7439" width="15" style="2" customWidth="1"/>
    <col min="7440" max="7440" width="32" style="2" customWidth="1"/>
    <col min="7441" max="7441" width="21.5703125" style="2" customWidth="1"/>
    <col min="7442" max="7443" width="21" style="2" customWidth="1"/>
    <col min="7444" max="7444" width="19.7109375" style="2" customWidth="1"/>
    <col min="7445" max="7445" width="15" style="2" customWidth="1"/>
    <col min="7446" max="7446" width="32" style="2" customWidth="1"/>
    <col min="7447" max="7447" width="21.5703125" style="2" customWidth="1"/>
    <col min="7448" max="7449" width="21" style="2" customWidth="1"/>
    <col min="7450" max="7450" width="19.7109375" style="2" customWidth="1"/>
    <col min="7451" max="7451" width="15" style="2" customWidth="1"/>
    <col min="7452" max="7677" width="9.140625" style="2"/>
    <col min="7678" max="7683" width="0" style="2" hidden="1" customWidth="1"/>
    <col min="7684" max="7684" width="32" style="2" customWidth="1"/>
    <col min="7685" max="7685" width="21.5703125" style="2" customWidth="1"/>
    <col min="7686" max="7687" width="21" style="2" customWidth="1"/>
    <col min="7688" max="7688" width="19.7109375" style="2" customWidth="1"/>
    <col min="7689" max="7689" width="15" style="2" customWidth="1"/>
    <col min="7690" max="7690" width="32" style="2" customWidth="1"/>
    <col min="7691" max="7691" width="21.5703125" style="2" customWidth="1"/>
    <col min="7692" max="7693" width="21" style="2" customWidth="1"/>
    <col min="7694" max="7694" width="19.7109375" style="2" customWidth="1"/>
    <col min="7695" max="7695" width="15" style="2" customWidth="1"/>
    <col min="7696" max="7696" width="32" style="2" customWidth="1"/>
    <col min="7697" max="7697" width="21.5703125" style="2" customWidth="1"/>
    <col min="7698" max="7699" width="21" style="2" customWidth="1"/>
    <col min="7700" max="7700" width="19.7109375" style="2" customWidth="1"/>
    <col min="7701" max="7701" width="15" style="2" customWidth="1"/>
    <col min="7702" max="7702" width="32" style="2" customWidth="1"/>
    <col min="7703" max="7703" width="21.5703125" style="2" customWidth="1"/>
    <col min="7704" max="7705" width="21" style="2" customWidth="1"/>
    <col min="7706" max="7706" width="19.7109375" style="2" customWidth="1"/>
    <col min="7707" max="7707" width="15" style="2" customWidth="1"/>
    <col min="7708" max="7933" width="9.140625" style="2"/>
    <col min="7934" max="7939" width="0" style="2" hidden="1" customWidth="1"/>
    <col min="7940" max="7940" width="32" style="2" customWidth="1"/>
    <col min="7941" max="7941" width="21.5703125" style="2" customWidth="1"/>
    <col min="7942" max="7943" width="21" style="2" customWidth="1"/>
    <col min="7944" max="7944" width="19.7109375" style="2" customWidth="1"/>
    <col min="7945" max="7945" width="15" style="2" customWidth="1"/>
    <col min="7946" max="7946" width="32" style="2" customWidth="1"/>
    <col min="7947" max="7947" width="21.5703125" style="2" customWidth="1"/>
    <col min="7948" max="7949" width="21" style="2" customWidth="1"/>
    <col min="7950" max="7950" width="19.7109375" style="2" customWidth="1"/>
    <col min="7951" max="7951" width="15" style="2" customWidth="1"/>
    <col min="7952" max="7952" width="32" style="2" customWidth="1"/>
    <col min="7953" max="7953" width="21.5703125" style="2" customWidth="1"/>
    <col min="7954" max="7955" width="21" style="2" customWidth="1"/>
    <col min="7956" max="7956" width="19.7109375" style="2" customWidth="1"/>
    <col min="7957" max="7957" width="15" style="2" customWidth="1"/>
    <col min="7958" max="7958" width="32" style="2" customWidth="1"/>
    <col min="7959" max="7959" width="21.5703125" style="2" customWidth="1"/>
    <col min="7960" max="7961" width="21" style="2" customWidth="1"/>
    <col min="7962" max="7962" width="19.7109375" style="2" customWidth="1"/>
    <col min="7963" max="7963" width="15" style="2" customWidth="1"/>
    <col min="7964" max="8189" width="9.140625" style="2"/>
    <col min="8190" max="8195" width="0" style="2" hidden="1" customWidth="1"/>
    <col min="8196" max="8196" width="32" style="2" customWidth="1"/>
    <col min="8197" max="8197" width="21.5703125" style="2" customWidth="1"/>
    <col min="8198" max="8199" width="21" style="2" customWidth="1"/>
    <col min="8200" max="8200" width="19.7109375" style="2" customWidth="1"/>
    <col min="8201" max="8201" width="15" style="2" customWidth="1"/>
    <col min="8202" max="8202" width="32" style="2" customWidth="1"/>
    <col min="8203" max="8203" width="21.5703125" style="2" customWidth="1"/>
    <col min="8204" max="8205" width="21" style="2" customWidth="1"/>
    <col min="8206" max="8206" width="19.7109375" style="2" customWidth="1"/>
    <col min="8207" max="8207" width="15" style="2" customWidth="1"/>
    <col min="8208" max="8208" width="32" style="2" customWidth="1"/>
    <col min="8209" max="8209" width="21.5703125" style="2" customWidth="1"/>
    <col min="8210" max="8211" width="21" style="2" customWidth="1"/>
    <col min="8212" max="8212" width="19.7109375" style="2" customWidth="1"/>
    <col min="8213" max="8213" width="15" style="2" customWidth="1"/>
    <col min="8214" max="8214" width="32" style="2" customWidth="1"/>
    <col min="8215" max="8215" width="21.5703125" style="2" customWidth="1"/>
    <col min="8216" max="8217" width="21" style="2" customWidth="1"/>
    <col min="8218" max="8218" width="19.7109375" style="2" customWidth="1"/>
    <col min="8219" max="8219" width="15" style="2" customWidth="1"/>
    <col min="8220" max="8445" width="9.140625" style="2"/>
    <col min="8446" max="8451" width="0" style="2" hidden="1" customWidth="1"/>
    <col min="8452" max="8452" width="32" style="2" customWidth="1"/>
    <col min="8453" max="8453" width="21.5703125" style="2" customWidth="1"/>
    <col min="8454" max="8455" width="21" style="2" customWidth="1"/>
    <col min="8456" max="8456" width="19.7109375" style="2" customWidth="1"/>
    <col min="8457" max="8457" width="15" style="2" customWidth="1"/>
    <col min="8458" max="8458" width="32" style="2" customWidth="1"/>
    <col min="8459" max="8459" width="21.5703125" style="2" customWidth="1"/>
    <col min="8460" max="8461" width="21" style="2" customWidth="1"/>
    <col min="8462" max="8462" width="19.7109375" style="2" customWidth="1"/>
    <col min="8463" max="8463" width="15" style="2" customWidth="1"/>
    <col min="8464" max="8464" width="32" style="2" customWidth="1"/>
    <col min="8465" max="8465" width="21.5703125" style="2" customWidth="1"/>
    <col min="8466" max="8467" width="21" style="2" customWidth="1"/>
    <col min="8468" max="8468" width="19.7109375" style="2" customWidth="1"/>
    <col min="8469" max="8469" width="15" style="2" customWidth="1"/>
    <col min="8470" max="8470" width="32" style="2" customWidth="1"/>
    <col min="8471" max="8471" width="21.5703125" style="2" customWidth="1"/>
    <col min="8472" max="8473" width="21" style="2" customWidth="1"/>
    <col min="8474" max="8474" width="19.7109375" style="2" customWidth="1"/>
    <col min="8475" max="8475" width="15" style="2" customWidth="1"/>
    <col min="8476" max="8701" width="9.140625" style="2"/>
    <col min="8702" max="8707" width="0" style="2" hidden="1" customWidth="1"/>
    <col min="8708" max="8708" width="32" style="2" customWidth="1"/>
    <col min="8709" max="8709" width="21.5703125" style="2" customWidth="1"/>
    <col min="8710" max="8711" width="21" style="2" customWidth="1"/>
    <col min="8712" max="8712" width="19.7109375" style="2" customWidth="1"/>
    <col min="8713" max="8713" width="15" style="2" customWidth="1"/>
    <col min="8714" max="8714" width="32" style="2" customWidth="1"/>
    <col min="8715" max="8715" width="21.5703125" style="2" customWidth="1"/>
    <col min="8716" max="8717" width="21" style="2" customWidth="1"/>
    <col min="8718" max="8718" width="19.7109375" style="2" customWidth="1"/>
    <col min="8719" max="8719" width="15" style="2" customWidth="1"/>
    <col min="8720" max="8720" width="32" style="2" customWidth="1"/>
    <col min="8721" max="8721" width="21.5703125" style="2" customWidth="1"/>
    <col min="8722" max="8723" width="21" style="2" customWidth="1"/>
    <col min="8724" max="8724" width="19.7109375" style="2" customWidth="1"/>
    <col min="8725" max="8725" width="15" style="2" customWidth="1"/>
    <col min="8726" max="8726" width="32" style="2" customWidth="1"/>
    <col min="8727" max="8727" width="21.5703125" style="2" customWidth="1"/>
    <col min="8728" max="8729" width="21" style="2" customWidth="1"/>
    <col min="8730" max="8730" width="19.7109375" style="2" customWidth="1"/>
    <col min="8731" max="8731" width="15" style="2" customWidth="1"/>
    <col min="8732" max="8957" width="9.140625" style="2"/>
    <col min="8958" max="8963" width="0" style="2" hidden="1" customWidth="1"/>
    <col min="8964" max="8964" width="32" style="2" customWidth="1"/>
    <col min="8965" max="8965" width="21.5703125" style="2" customWidth="1"/>
    <col min="8966" max="8967" width="21" style="2" customWidth="1"/>
    <col min="8968" max="8968" width="19.7109375" style="2" customWidth="1"/>
    <col min="8969" max="8969" width="15" style="2" customWidth="1"/>
    <col min="8970" max="8970" width="32" style="2" customWidth="1"/>
    <col min="8971" max="8971" width="21.5703125" style="2" customWidth="1"/>
    <col min="8972" max="8973" width="21" style="2" customWidth="1"/>
    <col min="8974" max="8974" width="19.7109375" style="2" customWidth="1"/>
    <col min="8975" max="8975" width="15" style="2" customWidth="1"/>
    <col min="8976" max="8976" width="32" style="2" customWidth="1"/>
    <col min="8977" max="8977" width="21.5703125" style="2" customWidth="1"/>
    <col min="8978" max="8979" width="21" style="2" customWidth="1"/>
    <col min="8980" max="8980" width="19.7109375" style="2" customWidth="1"/>
    <col min="8981" max="8981" width="15" style="2" customWidth="1"/>
    <col min="8982" max="8982" width="32" style="2" customWidth="1"/>
    <col min="8983" max="8983" width="21.5703125" style="2" customWidth="1"/>
    <col min="8984" max="8985" width="21" style="2" customWidth="1"/>
    <col min="8986" max="8986" width="19.7109375" style="2" customWidth="1"/>
    <col min="8987" max="8987" width="15" style="2" customWidth="1"/>
    <col min="8988" max="9213" width="9.140625" style="2"/>
    <col min="9214" max="9219" width="0" style="2" hidden="1" customWidth="1"/>
    <col min="9220" max="9220" width="32" style="2" customWidth="1"/>
    <col min="9221" max="9221" width="21.5703125" style="2" customWidth="1"/>
    <col min="9222" max="9223" width="21" style="2" customWidth="1"/>
    <col min="9224" max="9224" width="19.7109375" style="2" customWidth="1"/>
    <col min="9225" max="9225" width="15" style="2" customWidth="1"/>
    <col min="9226" max="9226" width="32" style="2" customWidth="1"/>
    <col min="9227" max="9227" width="21.5703125" style="2" customWidth="1"/>
    <col min="9228" max="9229" width="21" style="2" customWidth="1"/>
    <col min="9230" max="9230" width="19.7109375" style="2" customWidth="1"/>
    <col min="9231" max="9231" width="15" style="2" customWidth="1"/>
    <col min="9232" max="9232" width="32" style="2" customWidth="1"/>
    <col min="9233" max="9233" width="21.5703125" style="2" customWidth="1"/>
    <col min="9234" max="9235" width="21" style="2" customWidth="1"/>
    <col min="9236" max="9236" width="19.7109375" style="2" customWidth="1"/>
    <col min="9237" max="9237" width="15" style="2" customWidth="1"/>
    <col min="9238" max="9238" width="32" style="2" customWidth="1"/>
    <col min="9239" max="9239" width="21.5703125" style="2" customWidth="1"/>
    <col min="9240" max="9241" width="21" style="2" customWidth="1"/>
    <col min="9242" max="9242" width="19.7109375" style="2" customWidth="1"/>
    <col min="9243" max="9243" width="15" style="2" customWidth="1"/>
    <col min="9244" max="9469" width="9.140625" style="2"/>
    <col min="9470" max="9475" width="0" style="2" hidden="1" customWidth="1"/>
    <col min="9476" max="9476" width="32" style="2" customWidth="1"/>
    <col min="9477" max="9477" width="21.5703125" style="2" customWidth="1"/>
    <col min="9478" max="9479" width="21" style="2" customWidth="1"/>
    <col min="9480" max="9480" width="19.7109375" style="2" customWidth="1"/>
    <col min="9481" max="9481" width="15" style="2" customWidth="1"/>
    <col min="9482" max="9482" width="32" style="2" customWidth="1"/>
    <col min="9483" max="9483" width="21.5703125" style="2" customWidth="1"/>
    <col min="9484" max="9485" width="21" style="2" customWidth="1"/>
    <col min="9486" max="9486" width="19.7109375" style="2" customWidth="1"/>
    <col min="9487" max="9487" width="15" style="2" customWidth="1"/>
    <col min="9488" max="9488" width="32" style="2" customWidth="1"/>
    <col min="9489" max="9489" width="21.5703125" style="2" customWidth="1"/>
    <col min="9490" max="9491" width="21" style="2" customWidth="1"/>
    <col min="9492" max="9492" width="19.7109375" style="2" customWidth="1"/>
    <col min="9493" max="9493" width="15" style="2" customWidth="1"/>
    <col min="9494" max="9494" width="32" style="2" customWidth="1"/>
    <col min="9495" max="9495" width="21.5703125" style="2" customWidth="1"/>
    <col min="9496" max="9497" width="21" style="2" customWidth="1"/>
    <col min="9498" max="9498" width="19.7109375" style="2" customWidth="1"/>
    <col min="9499" max="9499" width="15" style="2" customWidth="1"/>
    <col min="9500" max="9725" width="9.140625" style="2"/>
    <col min="9726" max="9731" width="0" style="2" hidden="1" customWidth="1"/>
    <col min="9732" max="9732" width="32" style="2" customWidth="1"/>
    <col min="9733" max="9733" width="21.5703125" style="2" customWidth="1"/>
    <col min="9734" max="9735" width="21" style="2" customWidth="1"/>
    <col min="9736" max="9736" width="19.7109375" style="2" customWidth="1"/>
    <col min="9737" max="9737" width="15" style="2" customWidth="1"/>
    <col min="9738" max="9738" width="32" style="2" customWidth="1"/>
    <col min="9739" max="9739" width="21.5703125" style="2" customWidth="1"/>
    <col min="9740" max="9741" width="21" style="2" customWidth="1"/>
    <col min="9742" max="9742" width="19.7109375" style="2" customWidth="1"/>
    <col min="9743" max="9743" width="15" style="2" customWidth="1"/>
    <col min="9744" max="9744" width="32" style="2" customWidth="1"/>
    <col min="9745" max="9745" width="21.5703125" style="2" customWidth="1"/>
    <col min="9746" max="9747" width="21" style="2" customWidth="1"/>
    <col min="9748" max="9748" width="19.7109375" style="2" customWidth="1"/>
    <col min="9749" max="9749" width="15" style="2" customWidth="1"/>
    <col min="9750" max="9750" width="32" style="2" customWidth="1"/>
    <col min="9751" max="9751" width="21.5703125" style="2" customWidth="1"/>
    <col min="9752" max="9753" width="21" style="2" customWidth="1"/>
    <col min="9754" max="9754" width="19.7109375" style="2" customWidth="1"/>
    <col min="9755" max="9755" width="15" style="2" customWidth="1"/>
    <col min="9756" max="9981" width="9.140625" style="2"/>
    <col min="9982" max="9987" width="0" style="2" hidden="1" customWidth="1"/>
    <col min="9988" max="9988" width="32" style="2" customWidth="1"/>
    <col min="9989" max="9989" width="21.5703125" style="2" customWidth="1"/>
    <col min="9990" max="9991" width="21" style="2" customWidth="1"/>
    <col min="9992" max="9992" width="19.7109375" style="2" customWidth="1"/>
    <col min="9993" max="9993" width="15" style="2" customWidth="1"/>
    <col min="9994" max="9994" width="32" style="2" customWidth="1"/>
    <col min="9995" max="9995" width="21.5703125" style="2" customWidth="1"/>
    <col min="9996" max="9997" width="21" style="2" customWidth="1"/>
    <col min="9998" max="9998" width="19.7109375" style="2" customWidth="1"/>
    <col min="9999" max="9999" width="15" style="2" customWidth="1"/>
    <col min="10000" max="10000" width="32" style="2" customWidth="1"/>
    <col min="10001" max="10001" width="21.5703125" style="2" customWidth="1"/>
    <col min="10002" max="10003" width="21" style="2" customWidth="1"/>
    <col min="10004" max="10004" width="19.7109375" style="2" customWidth="1"/>
    <col min="10005" max="10005" width="15" style="2" customWidth="1"/>
    <col min="10006" max="10006" width="32" style="2" customWidth="1"/>
    <col min="10007" max="10007" width="21.5703125" style="2" customWidth="1"/>
    <col min="10008" max="10009" width="21" style="2" customWidth="1"/>
    <col min="10010" max="10010" width="19.7109375" style="2" customWidth="1"/>
    <col min="10011" max="10011" width="15" style="2" customWidth="1"/>
    <col min="10012" max="10237" width="9.140625" style="2"/>
    <col min="10238" max="10243" width="0" style="2" hidden="1" customWidth="1"/>
    <col min="10244" max="10244" width="32" style="2" customWidth="1"/>
    <col min="10245" max="10245" width="21.5703125" style="2" customWidth="1"/>
    <col min="10246" max="10247" width="21" style="2" customWidth="1"/>
    <col min="10248" max="10248" width="19.7109375" style="2" customWidth="1"/>
    <col min="10249" max="10249" width="15" style="2" customWidth="1"/>
    <col min="10250" max="10250" width="32" style="2" customWidth="1"/>
    <col min="10251" max="10251" width="21.5703125" style="2" customWidth="1"/>
    <col min="10252" max="10253" width="21" style="2" customWidth="1"/>
    <col min="10254" max="10254" width="19.7109375" style="2" customWidth="1"/>
    <col min="10255" max="10255" width="15" style="2" customWidth="1"/>
    <col min="10256" max="10256" width="32" style="2" customWidth="1"/>
    <col min="10257" max="10257" width="21.5703125" style="2" customWidth="1"/>
    <col min="10258" max="10259" width="21" style="2" customWidth="1"/>
    <col min="10260" max="10260" width="19.7109375" style="2" customWidth="1"/>
    <col min="10261" max="10261" width="15" style="2" customWidth="1"/>
    <col min="10262" max="10262" width="32" style="2" customWidth="1"/>
    <col min="10263" max="10263" width="21.5703125" style="2" customWidth="1"/>
    <col min="10264" max="10265" width="21" style="2" customWidth="1"/>
    <col min="10266" max="10266" width="19.7109375" style="2" customWidth="1"/>
    <col min="10267" max="10267" width="15" style="2" customWidth="1"/>
    <col min="10268" max="10493" width="9.140625" style="2"/>
    <col min="10494" max="10499" width="0" style="2" hidden="1" customWidth="1"/>
    <col min="10500" max="10500" width="32" style="2" customWidth="1"/>
    <col min="10501" max="10501" width="21.5703125" style="2" customWidth="1"/>
    <col min="10502" max="10503" width="21" style="2" customWidth="1"/>
    <col min="10504" max="10504" width="19.7109375" style="2" customWidth="1"/>
    <col min="10505" max="10505" width="15" style="2" customWidth="1"/>
    <col min="10506" max="10506" width="32" style="2" customWidth="1"/>
    <col min="10507" max="10507" width="21.5703125" style="2" customWidth="1"/>
    <col min="10508" max="10509" width="21" style="2" customWidth="1"/>
    <col min="10510" max="10510" width="19.7109375" style="2" customWidth="1"/>
    <col min="10511" max="10511" width="15" style="2" customWidth="1"/>
    <col min="10512" max="10512" width="32" style="2" customWidth="1"/>
    <col min="10513" max="10513" width="21.5703125" style="2" customWidth="1"/>
    <col min="10514" max="10515" width="21" style="2" customWidth="1"/>
    <col min="10516" max="10516" width="19.7109375" style="2" customWidth="1"/>
    <col min="10517" max="10517" width="15" style="2" customWidth="1"/>
    <col min="10518" max="10518" width="32" style="2" customWidth="1"/>
    <col min="10519" max="10519" width="21.5703125" style="2" customWidth="1"/>
    <col min="10520" max="10521" width="21" style="2" customWidth="1"/>
    <col min="10522" max="10522" width="19.7109375" style="2" customWidth="1"/>
    <col min="10523" max="10523" width="15" style="2" customWidth="1"/>
    <col min="10524" max="10749" width="9.140625" style="2"/>
    <col min="10750" max="10755" width="0" style="2" hidden="1" customWidth="1"/>
    <col min="10756" max="10756" width="32" style="2" customWidth="1"/>
    <col min="10757" max="10757" width="21.5703125" style="2" customWidth="1"/>
    <col min="10758" max="10759" width="21" style="2" customWidth="1"/>
    <col min="10760" max="10760" width="19.7109375" style="2" customWidth="1"/>
    <col min="10761" max="10761" width="15" style="2" customWidth="1"/>
    <col min="10762" max="10762" width="32" style="2" customWidth="1"/>
    <col min="10763" max="10763" width="21.5703125" style="2" customWidth="1"/>
    <col min="10764" max="10765" width="21" style="2" customWidth="1"/>
    <col min="10766" max="10766" width="19.7109375" style="2" customWidth="1"/>
    <col min="10767" max="10767" width="15" style="2" customWidth="1"/>
    <col min="10768" max="10768" width="32" style="2" customWidth="1"/>
    <col min="10769" max="10769" width="21.5703125" style="2" customWidth="1"/>
    <col min="10770" max="10771" width="21" style="2" customWidth="1"/>
    <col min="10772" max="10772" width="19.7109375" style="2" customWidth="1"/>
    <col min="10773" max="10773" width="15" style="2" customWidth="1"/>
    <col min="10774" max="10774" width="32" style="2" customWidth="1"/>
    <col min="10775" max="10775" width="21.5703125" style="2" customWidth="1"/>
    <col min="10776" max="10777" width="21" style="2" customWidth="1"/>
    <col min="10778" max="10778" width="19.7109375" style="2" customWidth="1"/>
    <col min="10779" max="10779" width="15" style="2" customWidth="1"/>
    <col min="10780" max="11005" width="9.140625" style="2"/>
    <col min="11006" max="11011" width="0" style="2" hidden="1" customWidth="1"/>
    <col min="11012" max="11012" width="32" style="2" customWidth="1"/>
    <col min="11013" max="11013" width="21.5703125" style="2" customWidth="1"/>
    <col min="11014" max="11015" width="21" style="2" customWidth="1"/>
    <col min="11016" max="11016" width="19.7109375" style="2" customWidth="1"/>
    <col min="11017" max="11017" width="15" style="2" customWidth="1"/>
    <col min="11018" max="11018" width="32" style="2" customWidth="1"/>
    <col min="11019" max="11019" width="21.5703125" style="2" customWidth="1"/>
    <col min="11020" max="11021" width="21" style="2" customWidth="1"/>
    <col min="11022" max="11022" width="19.7109375" style="2" customWidth="1"/>
    <col min="11023" max="11023" width="15" style="2" customWidth="1"/>
    <col min="11024" max="11024" width="32" style="2" customWidth="1"/>
    <col min="11025" max="11025" width="21.5703125" style="2" customWidth="1"/>
    <col min="11026" max="11027" width="21" style="2" customWidth="1"/>
    <col min="11028" max="11028" width="19.7109375" style="2" customWidth="1"/>
    <col min="11029" max="11029" width="15" style="2" customWidth="1"/>
    <col min="11030" max="11030" width="32" style="2" customWidth="1"/>
    <col min="11031" max="11031" width="21.5703125" style="2" customWidth="1"/>
    <col min="11032" max="11033" width="21" style="2" customWidth="1"/>
    <col min="11034" max="11034" width="19.7109375" style="2" customWidth="1"/>
    <col min="11035" max="11035" width="15" style="2" customWidth="1"/>
    <col min="11036" max="11261" width="9.140625" style="2"/>
    <col min="11262" max="11267" width="0" style="2" hidden="1" customWidth="1"/>
    <col min="11268" max="11268" width="32" style="2" customWidth="1"/>
    <col min="11269" max="11269" width="21.5703125" style="2" customWidth="1"/>
    <col min="11270" max="11271" width="21" style="2" customWidth="1"/>
    <col min="11272" max="11272" width="19.7109375" style="2" customWidth="1"/>
    <col min="11273" max="11273" width="15" style="2" customWidth="1"/>
    <col min="11274" max="11274" width="32" style="2" customWidth="1"/>
    <col min="11275" max="11275" width="21.5703125" style="2" customWidth="1"/>
    <col min="11276" max="11277" width="21" style="2" customWidth="1"/>
    <col min="11278" max="11278" width="19.7109375" style="2" customWidth="1"/>
    <col min="11279" max="11279" width="15" style="2" customWidth="1"/>
    <col min="11280" max="11280" width="32" style="2" customWidth="1"/>
    <col min="11281" max="11281" width="21.5703125" style="2" customWidth="1"/>
    <col min="11282" max="11283" width="21" style="2" customWidth="1"/>
    <col min="11284" max="11284" width="19.7109375" style="2" customWidth="1"/>
    <col min="11285" max="11285" width="15" style="2" customWidth="1"/>
    <col min="11286" max="11286" width="32" style="2" customWidth="1"/>
    <col min="11287" max="11287" width="21.5703125" style="2" customWidth="1"/>
    <col min="11288" max="11289" width="21" style="2" customWidth="1"/>
    <col min="11290" max="11290" width="19.7109375" style="2" customWidth="1"/>
    <col min="11291" max="11291" width="15" style="2" customWidth="1"/>
    <col min="11292" max="11517" width="9.140625" style="2"/>
    <col min="11518" max="11523" width="0" style="2" hidden="1" customWidth="1"/>
    <col min="11524" max="11524" width="32" style="2" customWidth="1"/>
    <col min="11525" max="11525" width="21.5703125" style="2" customWidth="1"/>
    <col min="11526" max="11527" width="21" style="2" customWidth="1"/>
    <col min="11528" max="11528" width="19.7109375" style="2" customWidth="1"/>
    <col min="11529" max="11529" width="15" style="2" customWidth="1"/>
    <col min="11530" max="11530" width="32" style="2" customWidth="1"/>
    <col min="11531" max="11531" width="21.5703125" style="2" customWidth="1"/>
    <col min="11532" max="11533" width="21" style="2" customWidth="1"/>
    <col min="11534" max="11534" width="19.7109375" style="2" customWidth="1"/>
    <col min="11535" max="11535" width="15" style="2" customWidth="1"/>
    <col min="11536" max="11536" width="32" style="2" customWidth="1"/>
    <col min="11537" max="11537" width="21.5703125" style="2" customWidth="1"/>
    <col min="11538" max="11539" width="21" style="2" customWidth="1"/>
    <col min="11540" max="11540" width="19.7109375" style="2" customWidth="1"/>
    <col min="11541" max="11541" width="15" style="2" customWidth="1"/>
    <col min="11542" max="11542" width="32" style="2" customWidth="1"/>
    <col min="11543" max="11543" width="21.5703125" style="2" customWidth="1"/>
    <col min="11544" max="11545" width="21" style="2" customWidth="1"/>
    <col min="11546" max="11546" width="19.7109375" style="2" customWidth="1"/>
    <col min="11547" max="11547" width="15" style="2" customWidth="1"/>
    <col min="11548" max="11773" width="9.140625" style="2"/>
    <col min="11774" max="11779" width="0" style="2" hidden="1" customWidth="1"/>
    <col min="11780" max="11780" width="32" style="2" customWidth="1"/>
    <col min="11781" max="11781" width="21.5703125" style="2" customWidth="1"/>
    <col min="11782" max="11783" width="21" style="2" customWidth="1"/>
    <col min="11784" max="11784" width="19.7109375" style="2" customWidth="1"/>
    <col min="11785" max="11785" width="15" style="2" customWidth="1"/>
    <col min="11786" max="11786" width="32" style="2" customWidth="1"/>
    <col min="11787" max="11787" width="21.5703125" style="2" customWidth="1"/>
    <col min="11788" max="11789" width="21" style="2" customWidth="1"/>
    <col min="11790" max="11790" width="19.7109375" style="2" customWidth="1"/>
    <col min="11791" max="11791" width="15" style="2" customWidth="1"/>
    <col min="11792" max="11792" width="32" style="2" customWidth="1"/>
    <col min="11793" max="11793" width="21.5703125" style="2" customWidth="1"/>
    <col min="11794" max="11795" width="21" style="2" customWidth="1"/>
    <col min="11796" max="11796" width="19.7109375" style="2" customWidth="1"/>
    <col min="11797" max="11797" width="15" style="2" customWidth="1"/>
    <col min="11798" max="11798" width="32" style="2" customWidth="1"/>
    <col min="11799" max="11799" width="21.5703125" style="2" customWidth="1"/>
    <col min="11800" max="11801" width="21" style="2" customWidth="1"/>
    <col min="11802" max="11802" width="19.7109375" style="2" customWidth="1"/>
    <col min="11803" max="11803" width="15" style="2" customWidth="1"/>
    <col min="11804" max="12029" width="9.140625" style="2"/>
    <col min="12030" max="12035" width="0" style="2" hidden="1" customWidth="1"/>
    <col min="12036" max="12036" width="32" style="2" customWidth="1"/>
    <col min="12037" max="12037" width="21.5703125" style="2" customWidth="1"/>
    <col min="12038" max="12039" width="21" style="2" customWidth="1"/>
    <col min="12040" max="12040" width="19.7109375" style="2" customWidth="1"/>
    <col min="12041" max="12041" width="15" style="2" customWidth="1"/>
    <col min="12042" max="12042" width="32" style="2" customWidth="1"/>
    <col min="12043" max="12043" width="21.5703125" style="2" customWidth="1"/>
    <col min="12044" max="12045" width="21" style="2" customWidth="1"/>
    <col min="12046" max="12046" width="19.7109375" style="2" customWidth="1"/>
    <col min="12047" max="12047" width="15" style="2" customWidth="1"/>
    <col min="12048" max="12048" width="32" style="2" customWidth="1"/>
    <col min="12049" max="12049" width="21.5703125" style="2" customWidth="1"/>
    <col min="12050" max="12051" width="21" style="2" customWidth="1"/>
    <col min="12052" max="12052" width="19.7109375" style="2" customWidth="1"/>
    <col min="12053" max="12053" width="15" style="2" customWidth="1"/>
    <col min="12054" max="12054" width="32" style="2" customWidth="1"/>
    <col min="12055" max="12055" width="21.5703125" style="2" customWidth="1"/>
    <col min="12056" max="12057" width="21" style="2" customWidth="1"/>
    <col min="12058" max="12058" width="19.7109375" style="2" customWidth="1"/>
    <col min="12059" max="12059" width="15" style="2" customWidth="1"/>
    <col min="12060" max="12285" width="9.140625" style="2"/>
    <col min="12286" max="12291" width="0" style="2" hidden="1" customWidth="1"/>
    <col min="12292" max="12292" width="32" style="2" customWidth="1"/>
    <col min="12293" max="12293" width="21.5703125" style="2" customWidth="1"/>
    <col min="12294" max="12295" width="21" style="2" customWidth="1"/>
    <col min="12296" max="12296" width="19.7109375" style="2" customWidth="1"/>
    <col min="12297" max="12297" width="15" style="2" customWidth="1"/>
    <col min="12298" max="12298" width="32" style="2" customWidth="1"/>
    <col min="12299" max="12299" width="21.5703125" style="2" customWidth="1"/>
    <col min="12300" max="12301" width="21" style="2" customWidth="1"/>
    <col min="12302" max="12302" width="19.7109375" style="2" customWidth="1"/>
    <col min="12303" max="12303" width="15" style="2" customWidth="1"/>
    <col min="12304" max="12304" width="32" style="2" customWidth="1"/>
    <col min="12305" max="12305" width="21.5703125" style="2" customWidth="1"/>
    <col min="12306" max="12307" width="21" style="2" customWidth="1"/>
    <col min="12308" max="12308" width="19.7109375" style="2" customWidth="1"/>
    <col min="12309" max="12309" width="15" style="2" customWidth="1"/>
    <col min="12310" max="12310" width="32" style="2" customWidth="1"/>
    <col min="12311" max="12311" width="21.5703125" style="2" customWidth="1"/>
    <col min="12312" max="12313" width="21" style="2" customWidth="1"/>
    <col min="12314" max="12314" width="19.7109375" style="2" customWidth="1"/>
    <col min="12315" max="12315" width="15" style="2" customWidth="1"/>
    <col min="12316" max="12541" width="9.140625" style="2"/>
    <col min="12542" max="12547" width="0" style="2" hidden="1" customWidth="1"/>
    <col min="12548" max="12548" width="32" style="2" customWidth="1"/>
    <col min="12549" max="12549" width="21.5703125" style="2" customWidth="1"/>
    <col min="12550" max="12551" width="21" style="2" customWidth="1"/>
    <col min="12552" max="12552" width="19.7109375" style="2" customWidth="1"/>
    <col min="12553" max="12553" width="15" style="2" customWidth="1"/>
    <col min="12554" max="12554" width="32" style="2" customWidth="1"/>
    <col min="12555" max="12555" width="21.5703125" style="2" customWidth="1"/>
    <col min="12556" max="12557" width="21" style="2" customWidth="1"/>
    <col min="12558" max="12558" width="19.7109375" style="2" customWidth="1"/>
    <col min="12559" max="12559" width="15" style="2" customWidth="1"/>
    <col min="12560" max="12560" width="32" style="2" customWidth="1"/>
    <col min="12561" max="12561" width="21.5703125" style="2" customWidth="1"/>
    <col min="12562" max="12563" width="21" style="2" customWidth="1"/>
    <col min="12564" max="12564" width="19.7109375" style="2" customWidth="1"/>
    <col min="12565" max="12565" width="15" style="2" customWidth="1"/>
    <col min="12566" max="12566" width="32" style="2" customWidth="1"/>
    <col min="12567" max="12567" width="21.5703125" style="2" customWidth="1"/>
    <col min="12568" max="12569" width="21" style="2" customWidth="1"/>
    <col min="12570" max="12570" width="19.7109375" style="2" customWidth="1"/>
    <col min="12571" max="12571" width="15" style="2" customWidth="1"/>
    <col min="12572" max="12797" width="9.140625" style="2"/>
    <col min="12798" max="12803" width="0" style="2" hidden="1" customWidth="1"/>
    <col min="12804" max="12804" width="32" style="2" customWidth="1"/>
    <col min="12805" max="12805" width="21.5703125" style="2" customWidth="1"/>
    <col min="12806" max="12807" width="21" style="2" customWidth="1"/>
    <col min="12808" max="12808" width="19.7109375" style="2" customWidth="1"/>
    <col min="12809" max="12809" width="15" style="2" customWidth="1"/>
    <col min="12810" max="12810" width="32" style="2" customWidth="1"/>
    <col min="12811" max="12811" width="21.5703125" style="2" customWidth="1"/>
    <col min="12812" max="12813" width="21" style="2" customWidth="1"/>
    <col min="12814" max="12814" width="19.7109375" style="2" customWidth="1"/>
    <col min="12815" max="12815" width="15" style="2" customWidth="1"/>
    <col min="12816" max="12816" width="32" style="2" customWidth="1"/>
    <col min="12817" max="12817" width="21.5703125" style="2" customWidth="1"/>
    <col min="12818" max="12819" width="21" style="2" customWidth="1"/>
    <col min="12820" max="12820" width="19.7109375" style="2" customWidth="1"/>
    <col min="12821" max="12821" width="15" style="2" customWidth="1"/>
    <col min="12822" max="12822" width="32" style="2" customWidth="1"/>
    <col min="12823" max="12823" width="21.5703125" style="2" customWidth="1"/>
    <col min="12824" max="12825" width="21" style="2" customWidth="1"/>
    <col min="12826" max="12826" width="19.7109375" style="2" customWidth="1"/>
    <col min="12827" max="12827" width="15" style="2" customWidth="1"/>
    <col min="12828" max="13053" width="9.140625" style="2"/>
    <col min="13054" max="13059" width="0" style="2" hidden="1" customWidth="1"/>
    <col min="13060" max="13060" width="32" style="2" customWidth="1"/>
    <col min="13061" max="13061" width="21.5703125" style="2" customWidth="1"/>
    <col min="13062" max="13063" width="21" style="2" customWidth="1"/>
    <col min="13064" max="13064" width="19.7109375" style="2" customWidth="1"/>
    <col min="13065" max="13065" width="15" style="2" customWidth="1"/>
    <col min="13066" max="13066" width="32" style="2" customWidth="1"/>
    <col min="13067" max="13067" width="21.5703125" style="2" customWidth="1"/>
    <col min="13068" max="13069" width="21" style="2" customWidth="1"/>
    <col min="13070" max="13070" width="19.7109375" style="2" customWidth="1"/>
    <col min="13071" max="13071" width="15" style="2" customWidth="1"/>
    <col min="13072" max="13072" width="32" style="2" customWidth="1"/>
    <col min="13073" max="13073" width="21.5703125" style="2" customWidth="1"/>
    <col min="13074" max="13075" width="21" style="2" customWidth="1"/>
    <col min="13076" max="13076" width="19.7109375" style="2" customWidth="1"/>
    <col min="13077" max="13077" width="15" style="2" customWidth="1"/>
    <col min="13078" max="13078" width="32" style="2" customWidth="1"/>
    <col min="13079" max="13079" width="21.5703125" style="2" customWidth="1"/>
    <col min="13080" max="13081" width="21" style="2" customWidth="1"/>
    <col min="13082" max="13082" width="19.7109375" style="2" customWidth="1"/>
    <col min="13083" max="13083" width="15" style="2" customWidth="1"/>
    <col min="13084" max="13309" width="9.140625" style="2"/>
    <col min="13310" max="13315" width="0" style="2" hidden="1" customWidth="1"/>
    <col min="13316" max="13316" width="32" style="2" customWidth="1"/>
    <col min="13317" max="13317" width="21.5703125" style="2" customWidth="1"/>
    <col min="13318" max="13319" width="21" style="2" customWidth="1"/>
    <col min="13320" max="13320" width="19.7109375" style="2" customWidth="1"/>
    <col min="13321" max="13321" width="15" style="2" customWidth="1"/>
    <col min="13322" max="13322" width="32" style="2" customWidth="1"/>
    <col min="13323" max="13323" width="21.5703125" style="2" customWidth="1"/>
    <col min="13324" max="13325" width="21" style="2" customWidth="1"/>
    <col min="13326" max="13326" width="19.7109375" style="2" customWidth="1"/>
    <col min="13327" max="13327" width="15" style="2" customWidth="1"/>
    <col min="13328" max="13328" width="32" style="2" customWidth="1"/>
    <col min="13329" max="13329" width="21.5703125" style="2" customWidth="1"/>
    <col min="13330" max="13331" width="21" style="2" customWidth="1"/>
    <col min="13332" max="13332" width="19.7109375" style="2" customWidth="1"/>
    <col min="13333" max="13333" width="15" style="2" customWidth="1"/>
    <col min="13334" max="13334" width="32" style="2" customWidth="1"/>
    <col min="13335" max="13335" width="21.5703125" style="2" customWidth="1"/>
    <col min="13336" max="13337" width="21" style="2" customWidth="1"/>
    <col min="13338" max="13338" width="19.7109375" style="2" customWidth="1"/>
    <col min="13339" max="13339" width="15" style="2" customWidth="1"/>
    <col min="13340" max="13565" width="9.140625" style="2"/>
    <col min="13566" max="13571" width="0" style="2" hidden="1" customWidth="1"/>
    <col min="13572" max="13572" width="32" style="2" customWidth="1"/>
    <col min="13573" max="13573" width="21.5703125" style="2" customWidth="1"/>
    <col min="13574" max="13575" width="21" style="2" customWidth="1"/>
    <col min="13576" max="13576" width="19.7109375" style="2" customWidth="1"/>
    <col min="13577" max="13577" width="15" style="2" customWidth="1"/>
    <col min="13578" max="13578" width="32" style="2" customWidth="1"/>
    <col min="13579" max="13579" width="21.5703125" style="2" customWidth="1"/>
    <col min="13580" max="13581" width="21" style="2" customWidth="1"/>
    <col min="13582" max="13582" width="19.7109375" style="2" customWidth="1"/>
    <col min="13583" max="13583" width="15" style="2" customWidth="1"/>
    <col min="13584" max="13584" width="32" style="2" customWidth="1"/>
    <col min="13585" max="13585" width="21.5703125" style="2" customWidth="1"/>
    <col min="13586" max="13587" width="21" style="2" customWidth="1"/>
    <col min="13588" max="13588" width="19.7109375" style="2" customWidth="1"/>
    <col min="13589" max="13589" width="15" style="2" customWidth="1"/>
    <col min="13590" max="13590" width="32" style="2" customWidth="1"/>
    <col min="13591" max="13591" width="21.5703125" style="2" customWidth="1"/>
    <col min="13592" max="13593" width="21" style="2" customWidth="1"/>
    <col min="13594" max="13594" width="19.7109375" style="2" customWidth="1"/>
    <col min="13595" max="13595" width="15" style="2" customWidth="1"/>
    <col min="13596" max="13821" width="9.140625" style="2"/>
    <col min="13822" max="13827" width="0" style="2" hidden="1" customWidth="1"/>
    <col min="13828" max="13828" width="32" style="2" customWidth="1"/>
    <col min="13829" max="13829" width="21.5703125" style="2" customWidth="1"/>
    <col min="13830" max="13831" width="21" style="2" customWidth="1"/>
    <col min="13832" max="13832" width="19.7109375" style="2" customWidth="1"/>
    <col min="13833" max="13833" width="15" style="2" customWidth="1"/>
    <col min="13834" max="13834" width="32" style="2" customWidth="1"/>
    <col min="13835" max="13835" width="21.5703125" style="2" customWidth="1"/>
    <col min="13836" max="13837" width="21" style="2" customWidth="1"/>
    <col min="13838" max="13838" width="19.7109375" style="2" customWidth="1"/>
    <col min="13839" max="13839" width="15" style="2" customWidth="1"/>
    <col min="13840" max="13840" width="32" style="2" customWidth="1"/>
    <col min="13841" max="13841" width="21.5703125" style="2" customWidth="1"/>
    <col min="13842" max="13843" width="21" style="2" customWidth="1"/>
    <col min="13844" max="13844" width="19.7109375" style="2" customWidth="1"/>
    <col min="13845" max="13845" width="15" style="2" customWidth="1"/>
    <col min="13846" max="13846" width="32" style="2" customWidth="1"/>
    <col min="13847" max="13847" width="21.5703125" style="2" customWidth="1"/>
    <col min="13848" max="13849" width="21" style="2" customWidth="1"/>
    <col min="13850" max="13850" width="19.7109375" style="2" customWidth="1"/>
    <col min="13851" max="13851" width="15" style="2" customWidth="1"/>
    <col min="13852" max="14077" width="9.140625" style="2"/>
    <col min="14078" max="14083" width="0" style="2" hidden="1" customWidth="1"/>
    <col min="14084" max="14084" width="32" style="2" customWidth="1"/>
    <col min="14085" max="14085" width="21.5703125" style="2" customWidth="1"/>
    <col min="14086" max="14087" width="21" style="2" customWidth="1"/>
    <col min="14088" max="14088" width="19.7109375" style="2" customWidth="1"/>
    <col min="14089" max="14089" width="15" style="2" customWidth="1"/>
    <col min="14090" max="14090" width="32" style="2" customWidth="1"/>
    <col min="14091" max="14091" width="21.5703125" style="2" customWidth="1"/>
    <col min="14092" max="14093" width="21" style="2" customWidth="1"/>
    <col min="14094" max="14094" width="19.7109375" style="2" customWidth="1"/>
    <col min="14095" max="14095" width="15" style="2" customWidth="1"/>
    <col min="14096" max="14096" width="32" style="2" customWidth="1"/>
    <col min="14097" max="14097" width="21.5703125" style="2" customWidth="1"/>
    <col min="14098" max="14099" width="21" style="2" customWidth="1"/>
    <col min="14100" max="14100" width="19.7109375" style="2" customWidth="1"/>
    <col min="14101" max="14101" width="15" style="2" customWidth="1"/>
    <col min="14102" max="14102" width="32" style="2" customWidth="1"/>
    <col min="14103" max="14103" width="21.5703125" style="2" customWidth="1"/>
    <col min="14104" max="14105" width="21" style="2" customWidth="1"/>
    <col min="14106" max="14106" width="19.7109375" style="2" customWidth="1"/>
    <col min="14107" max="14107" width="15" style="2" customWidth="1"/>
    <col min="14108" max="14333" width="9.140625" style="2"/>
    <col min="14334" max="14339" width="0" style="2" hidden="1" customWidth="1"/>
    <col min="14340" max="14340" width="32" style="2" customWidth="1"/>
    <col min="14341" max="14341" width="21.5703125" style="2" customWidth="1"/>
    <col min="14342" max="14343" width="21" style="2" customWidth="1"/>
    <col min="14344" max="14344" width="19.7109375" style="2" customWidth="1"/>
    <col min="14345" max="14345" width="15" style="2" customWidth="1"/>
    <col min="14346" max="14346" width="32" style="2" customWidth="1"/>
    <col min="14347" max="14347" width="21.5703125" style="2" customWidth="1"/>
    <col min="14348" max="14349" width="21" style="2" customWidth="1"/>
    <col min="14350" max="14350" width="19.7109375" style="2" customWidth="1"/>
    <col min="14351" max="14351" width="15" style="2" customWidth="1"/>
    <col min="14352" max="14352" width="32" style="2" customWidth="1"/>
    <col min="14353" max="14353" width="21.5703125" style="2" customWidth="1"/>
    <col min="14354" max="14355" width="21" style="2" customWidth="1"/>
    <col min="14356" max="14356" width="19.7109375" style="2" customWidth="1"/>
    <col min="14357" max="14357" width="15" style="2" customWidth="1"/>
    <col min="14358" max="14358" width="32" style="2" customWidth="1"/>
    <col min="14359" max="14359" width="21.5703125" style="2" customWidth="1"/>
    <col min="14360" max="14361" width="21" style="2" customWidth="1"/>
    <col min="14362" max="14362" width="19.7109375" style="2" customWidth="1"/>
    <col min="14363" max="14363" width="15" style="2" customWidth="1"/>
    <col min="14364" max="14589" width="9.140625" style="2"/>
    <col min="14590" max="14595" width="0" style="2" hidden="1" customWidth="1"/>
    <col min="14596" max="14596" width="32" style="2" customWidth="1"/>
    <col min="14597" max="14597" width="21.5703125" style="2" customWidth="1"/>
    <col min="14598" max="14599" width="21" style="2" customWidth="1"/>
    <col min="14600" max="14600" width="19.7109375" style="2" customWidth="1"/>
    <col min="14601" max="14601" width="15" style="2" customWidth="1"/>
    <col min="14602" max="14602" width="32" style="2" customWidth="1"/>
    <col min="14603" max="14603" width="21.5703125" style="2" customWidth="1"/>
    <col min="14604" max="14605" width="21" style="2" customWidth="1"/>
    <col min="14606" max="14606" width="19.7109375" style="2" customWidth="1"/>
    <col min="14607" max="14607" width="15" style="2" customWidth="1"/>
    <col min="14608" max="14608" width="32" style="2" customWidth="1"/>
    <col min="14609" max="14609" width="21.5703125" style="2" customWidth="1"/>
    <col min="14610" max="14611" width="21" style="2" customWidth="1"/>
    <col min="14612" max="14612" width="19.7109375" style="2" customWidth="1"/>
    <col min="14613" max="14613" width="15" style="2" customWidth="1"/>
    <col min="14614" max="14614" width="32" style="2" customWidth="1"/>
    <col min="14615" max="14615" width="21.5703125" style="2" customWidth="1"/>
    <col min="14616" max="14617" width="21" style="2" customWidth="1"/>
    <col min="14618" max="14618" width="19.7109375" style="2" customWidth="1"/>
    <col min="14619" max="14619" width="15" style="2" customWidth="1"/>
    <col min="14620" max="14845" width="9.140625" style="2"/>
    <col min="14846" max="14851" width="0" style="2" hidden="1" customWidth="1"/>
    <col min="14852" max="14852" width="32" style="2" customWidth="1"/>
    <col min="14853" max="14853" width="21.5703125" style="2" customWidth="1"/>
    <col min="14854" max="14855" width="21" style="2" customWidth="1"/>
    <col min="14856" max="14856" width="19.7109375" style="2" customWidth="1"/>
    <col min="14857" max="14857" width="15" style="2" customWidth="1"/>
    <col min="14858" max="14858" width="32" style="2" customWidth="1"/>
    <col min="14859" max="14859" width="21.5703125" style="2" customWidth="1"/>
    <col min="14860" max="14861" width="21" style="2" customWidth="1"/>
    <col min="14862" max="14862" width="19.7109375" style="2" customWidth="1"/>
    <col min="14863" max="14863" width="15" style="2" customWidth="1"/>
    <col min="14864" max="14864" width="32" style="2" customWidth="1"/>
    <col min="14865" max="14865" width="21.5703125" style="2" customWidth="1"/>
    <col min="14866" max="14867" width="21" style="2" customWidth="1"/>
    <col min="14868" max="14868" width="19.7109375" style="2" customWidth="1"/>
    <col min="14869" max="14869" width="15" style="2" customWidth="1"/>
    <col min="14870" max="14870" width="32" style="2" customWidth="1"/>
    <col min="14871" max="14871" width="21.5703125" style="2" customWidth="1"/>
    <col min="14872" max="14873" width="21" style="2" customWidth="1"/>
    <col min="14874" max="14874" width="19.7109375" style="2" customWidth="1"/>
    <col min="14875" max="14875" width="15" style="2" customWidth="1"/>
    <col min="14876" max="15101" width="9.140625" style="2"/>
    <col min="15102" max="15107" width="0" style="2" hidden="1" customWidth="1"/>
    <col min="15108" max="15108" width="32" style="2" customWidth="1"/>
    <col min="15109" max="15109" width="21.5703125" style="2" customWidth="1"/>
    <col min="15110" max="15111" width="21" style="2" customWidth="1"/>
    <col min="15112" max="15112" width="19.7109375" style="2" customWidth="1"/>
    <col min="15113" max="15113" width="15" style="2" customWidth="1"/>
    <col min="15114" max="15114" width="32" style="2" customWidth="1"/>
    <col min="15115" max="15115" width="21.5703125" style="2" customWidth="1"/>
    <col min="15116" max="15117" width="21" style="2" customWidth="1"/>
    <col min="15118" max="15118" width="19.7109375" style="2" customWidth="1"/>
    <col min="15119" max="15119" width="15" style="2" customWidth="1"/>
    <col min="15120" max="15120" width="32" style="2" customWidth="1"/>
    <col min="15121" max="15121" width="21.5703125" style="2" customWidth="1"/>
    <col min="15122" max="15123" width="21" style="2" customWidth="1"/>
    <col min="15124" max="15124" width="19.7109375" style="2" customWidth="1"/>
    <col min="15125" max="15125" width="15" style="2" customWidth="1"/>
    <col min="15126" max="15126" width="32" style="2" customWidth="1"/>
    <col min="15127" max="15127" width="21.5703125" style="2" customWidth="1"/>
    <col min="15128" max="15129" width="21" style="2" customWidth="1"/>
    <col min="15130" max="15130" width="19.7109375" style="2" customWidth="1"/>
    <col min="15131" max="15131" width="15" style="2" customWidth="1"/>
    <col min="15132" max="15357" width="9.140625" style="2"/>
    <col min="15358" max="15363" width="0" style="2" hidden="1" customWidth="1"/>
    <col min="15364" max="15364" width="32" style="2" customWidth="1"/>
    <col min="15365" max="15365" width="21.5703125" style="2" customWidth="1"/>
    <col min="15366" max="15367" width="21" style="2" customWidth="1"/>
    <col min="15368" max="15368" width="19.7109375" style="2" customWidth="1"/>
    <col min="15369" max="15369" width="15" style="2" customWidth="1"/>
    <col min="15370" max="15370" width="32" style="2" customWidth="1"/>
    <col min="15371" max="15371" width="21.5703125" style="2" customWidth="1"/>
    <col min="15372" max="15373" width="21" style="2" customWidth="1"/>
    <col min="15374" max="15374" width="19.7109375" style="2" customWidth="1"/>
    <col min="15375" max="15375" width="15" style="2" customWidth="1"/>
    <col min="15376" max="15376" width="32" style="2" customWidth="1"/>
    <col min="15377" max="15377" width="21.5703125" style="2" customWidth="1"/>
    <col min="15378" max="15379" width="21" style="2" customWidth="1"/>
    <col min="15380" max="15380" width="19.7109375" style="2" customWidth="1"/>
    <col min="15381" max="15381" width="15" style="2" customWidth="1"/>
    <col min="15382" max="15382" width="32" style="2" customWidth="1"/>
    <col min="15383" max="15383" width="21.5703125" style="2" customWidth="1"/>
    <col min="15384" max="15385" width="21" style="2" customWidth="1"/>
    <col min="15386" max="15386" width="19.7109375" style="2" customWidth="1"/>
    <col min="15387" max="15387" width="15" style="2" customWidth="1"/>
    <col min="15388" max="15613" width="9.140625" style="2"/>
    <col min="15614" max="15619" width="0" style="2" hidden="1" customWidth="1"/>
    <col min="15620" max="15620" width="32" style="2" customWidth="1"/>
    <col min="15621" max="15621" width="21.5703125" style="2" customWidth="1"/>
    <col min="15622" max="15623" width="21" style="2" customWidth="1"/>
    <col min="15624" max="15624" width="19.7109375" style="2" customWidth="1"/>
    <col min="15625" max="15625" width="15" style="2" customWidth="1"/>
    <col min="15626" max="15626" width="32" style="2" customWidth="1"/>
    <col min="15627" max="15627" width="21.5703125" style="2" customWidth="1"/>
    <col min="15628" max="15629" width="21" style="2" customWidth="1"/>
    <col min="15630" max="15630" width="19.7109375" style="2" customWidth="1"/>
    <col min="15631" max="15631" width="15" style="2" customWidth="1"/>
    <col min="15632" max="15632" width="32" style="2" customWidth="1"/>
    <col min="15633" max="15633" width="21.5703125" style="2" customWidth="1"/>
    <col min="15634" max="15635" width="21" style="2" customWidth="1"/>
    <col min="15636" max="15636" width="19.7109375" style="2" customWidth="1"/>
    <col min="15637" max="15637" width="15" style="2" customWidth="1"/>
    <col min="15638" max="15638" width="32" style="2" customWidth="1"/>
    <col min="15639" max="15639" width="21.5703125" style="2" customWidth="1"/>
    <col min="15640" max="15641" width="21" style="2" customWidth="1"/>
    <col min="15642" max="15642" width="19.7109375" style="2" customWidth="1"/>
    <col min="15643" max="15643" width="15" style="2" customWidth="1"/>
    <col min="15644" max="15869" width="9.140625" style="2"/>
    <col min="15870" max="15875" width="0" style="2" hidden="1" customWidth="1"/>
    <col min="15876" max="15876" width="32" style="2" customWidth="1"/>
    <col min="15877" max="15877" width="21.5703125" style="2" customWidth="1"/>
    <col min="15878" max="15879" width="21" style="2" customWidth="1"/>
    <col min="15880" max="15880" width="19.7109375" style="2" customWidth="1"/>
    <col min="15881" max="15881" width="15" style="2" customWidth="1"/>
    <col min="15882" max="15882" width="32" style="2" customWidth="1"/>
    <col min="15883" max="15883" width="21.5703125" style="2" customWidth="1"/>
    <col min="15884" max="15885" width="21" style="2" customWidth="1"/>
    <col min="15886" max="15886" width="19.7109375" style="2" customWidth="1"/>
    <col min="15887" max="15887" width="15" style="2" customWidth="1"/>
    <col min="15888" max="15888" width="32" style="2" customWidth="1"/>
    <col min="15889" max="15889" width="21.5703125" style="2" customWidth="1"/>
    <col min="15890" max="15891" width="21" style="2" customWidth="1"/>
    <col min="15892" max="15892" width="19.7109375" style="2" customWidth="1"/>
    <col min="15893" max="15893" width="15" style="2" customWidth="1"/>
    <col min="15894" max="15894" width="32" style="2" customWidth="1"/>
    <col min="15895" max="15895" width="21.5703125" style="2" customWidth="1"/>
    <col min="15896" max="15897" width="21" style="2" customWidth="1"/>
    <col min="15898" max="15898" width="19.7109375" style="2" customWidth="1"/>
    <col min="15899" max="15899" width="15" style="2" customWidth="1"/>
    <col min="15900" max="16125" width="9.140625" style="2"/>
    <col min="16126" max="16131" width="0" style="2" hidden="1" customWidth="1"/>
    <col min="16132" max="16132" width="32" style="2" customWidth="1"/>
    <col min="16133" max="16133" width="21.5703125" style="2" customWidth="1"/>
    <col min="16134" max="16135" width="21" style="2" customWidth="1"/>
    <col min="16136" max="16136" width="19.7109375" style="2" customWidth="1"/>
    <col min="16137" max="16137" width="15" style="2" customWidth="1"/>
    <col min="16138" max="16138" width="32" style="2" customWidth="1"/>
    <col min="16139" max="16139" width="21.5703125" style="2" customWidth="1"/>
    <col min="16140" max="16141" width="21" style="2" customWidth="1"/>
    <col min="16142" max="16142" width="19.7109375" style="2" customWidth="1"/>
    <col min="16143" max="16143" width="15" style="2" customWidth="1"/>
    <col min="16144" max="16144" width="32" style="2" customWidth="1"/>
    <col min="16145" max="16145" width="21.5703125" style="2" customWidth="1"/>
    <col min="16146" max="16147" width="21" style="2" customWidth="1"/>
    <col min="16148" max="16148" width="19.7109375" style="2" customWidth="1"/>
    <col min="16149" max="16149" width="15" style="2" customWidth="1"/>
    <col min="16150" max="16150" width="32" style="2" customWidth="1"/>
    <col min="16151" max="16151" width="21.5703125" style="2" customWidth="1"/>
    <col min="16152" max="16153" width="21" style="2" customWidth="1"/>
    <col min="16154" max="16154" width="19.7109375" style="2" customWidth="1"/>
    <col min="16155" max="16155" width="15" style="2" customWidth="1"/>
    <col min="16156" max="16384" width="9.140625" style="2"/>
  </cols>
  <sheetData>
    <row r="1" spans="1:27" ht="15" x14ac:dyDescent="0.25">
      <c r="A1" s="1" t="s">
        <v>0</v>
      </c>
      <c r="E1" s="3" t="s">
        <v>1</v>
      </c>
      <c r="F1" t="s">
        <v>2</v>
      </c>
      <c r="J1" s="3" t="s">
        <v>1</v>
      </c>
      <c r="K1" s="4" t="s">
        <v>2</v>
      </c>
      <c r="O1" s="3" t="s">
        <v>1</v>
      </c>
      <c r="P1" s="4" t="s">
        <v>2</v>
      </c>
      <c r="T1" s="3" t="s">
        <v>1</v>
      </c>
      <c r="U1" s="4" t="s">
        <v>2</v>
      </c>
      <c r="Y1" s="3" t="s">
        <v>1</v>
      </c>
      <c r="Z1" s="4" t="s">
        <v>2</v>
      </c>
    </row>
    <row r="2" spans="1:27" x14ac:dyDescent="0.2">
      <c r="E2" s="3" t="s">
        <v>3</v>
      </c>
      <c r="F2" s="5"/>
      <c r="J2" s="3" t="s">
        <v>3</v>
      </c>
      <c r="K2" s="5"/>
      <c r="O2" s="3" t="s">
        <v>3</v>
      </c>
      <c r="P2" s="5"/>
      <c r="T2" s="3" t="s">
        <v>3</v>
      </c>
      <c r="U2" s="5"/>
      <c r="Y2" s="3" t="s">
        <v>3</v>
      </c>
      <c r="Z2" s="5"/>
    </row>
    <row r="3" spans="1:27" x14ac:dyDescent="0.2">
      <c r="E3" s="3" t="s">
        <v>4</v>
      </c>
      <c r="F3" s="5"/>
      <c r="J3" s="3" t="s">
        <v>4</v>
      </c>
      <c r="K3" s="5"/>
      <c r="O3" s="3" t="s">
        <v>4</v>
      </c>
      <c r="P3" s="5"/>
      <c r="T3" s="3" t="s">
        <v>4</v>
      </c>
      <c r="U3" s="5"/>
      <c r="Y3" s="3" t="s">
        <v>4</v>
      </c>
      <c r="Z3" s="5"/>
    </row>
    <row r="4" spans="1:27" x14ac:dyDescent="0.2">
      <c r="E4" s="3" t="s">
        <v>5</v>
      </c>
      <c r="F4" s="5"/>
      <c r="J4" s="3" t="s">
        <v>5</v>
      </c>
      <c r="K4" s="5"/>
      <c r="O4" s="3" t="s">
        <v>5</v>
      </c>
      <c r="P4" s="5"/>
      <c r="T4" s="3" t="s">
        <v>5</v>
      </c>
      <c r="U4" s="5"/>
      <c r="Y4" s="3" t="s">
        <v>5</v>
      </c>
      <c r="Z4" s="5"/>
    </row>
    <row r="5" spans="1:27" x14ac:dyDescent="0.2">
      <c r="E5" s="3" t="s">
        <v>6</v>
      </c>
      <c r="F5" s="6"/>
      <c r="J5" s="3" t="s">
        <v>6</v>
      </c>
      <c r="K5" s="6"/>
      <c r="O5" s="3" t="s">
        <v>6</v>
      </c>
      <c r="P5" s="6"/>
      <c r="T5" s="3" t="s">
        <v>6</v>
      </c>
      <c r="U5" s="6"/>
      <c r="Y5" s="3" t="s">
        <v>6</v>
      </c>
      <c r="Z5" s="6"/>
    </row>
    <row r="6" spans="1:27" x14ac:dyDescent="0.2">
      <c r="E6" s="3"/>
      <c r="F6" s="4"/>
      <c r="J6" s="3"/>
      <c r="K6" s="4"/>
      <c r="O6" s="3"/>
      <c r="P6" s="4"/>
      <c r="T6" s="3"/>
      <c r="U6" s="4"/>
      <c r="Y6" s="3"/>
      <c r="Z6" s="4"/>
    </row>
    <row r="7" spans="1:27" x14ac:dyDescent="0.2">
      <c r="E7" s="3" t="s">
        <v>7</v>
      </c>
      <c r="F7" s="6"/>
      <c r="J7" s="3" t="s">
        <v>7</v>
      </c>
      <c r="K7" s="6"/>
      <c r="O7" s="3" t="s">
        <v>7</v>
      </c>
      <c r="P7" s="6"/>
      <c r="T7" s="3" t="s">
        <v>7</v>
      </c>
      <c r="U7" s="6"/>
      <c r="Y7" s="3" t="s">
        <v>7</v>
      </c>
      <c r="Z7" s="6"/>
    </row>
    <row r="9" spans="1:27" ht="18" x14ac:dyDescent="0.25">
      <c r="A9" s="66" t="s">
        <v>8</v>
      </c>
      <c r="B9" s="66"/>
      <c r="C9" s="66"/>
      <c r="D9" s="66"/>
      <c r="E9" s="66"/>
      <c r="F9" s="66"/>
      <c r="G9" s="66" t="s">
        <v>8</v>
      </c>
      <c r="H9" s="66"/>
      <c r="I9" s="66"/>
      <c r="J9" s="66"/>
      <c r="K9" s="66"/>
      <c r="L9" s="66" t="s">
        <v>8</v>
      </c>
      <c r="M9" s="66"/>
      <c r="N9" s="66"/>
      <c r="O9" s="66"/>
      <c r="P9" s="66"/>
      <c r="Q9" s="66" t="s">
        <v>8</v>
      </c>
      <c r="R9" s="66"/>
      <c r="S9" s="66"/>
      <c r="T9" s="66"/>
      <c r="U9" s="66"/>
      <c r="V9" s="66" t="s">
        <v>8</v>
      </c>
      <c r="W9" s="66"/>
      <c r="X9" s="66"/>
      <c r="Y9" s="66"/>
      <c r="Z9" s="66"/>
      <c r="AA9" s="66"/>
    </row>
    <row r="10" spans="1:27" ht="18" x14ac:dyDescent="0.25">
      <c r="A10" s="66" t="s">
        <v>9</v>
      </c>
      <c r="B10" s="66"/>
      <c r="C10" s="66"/>
      <c r="D10" s="66"/>
      <c r="E10" s="66"/>
      <c r="F10" s="66"/>
      <c r="G10" s="66" t="s">
        <v>10</v>
      </c>
      <c r="H10" s="66"/>
      <c r="I10" s="66"/>
      <c r="J10" s="66"/>
      <c r="K10" s="66"/>
      <c r="L10" s="66" t="s">
        <v>11</v>
      </c>
      <c r="M10" s="66"/>
      <c r="N10" s="66"/>
      <c r="O10" s="66"/>
      <c r="P10" s="66"/>
      <c r="Q10" s="66" t="s">
        <v>12</v>
      </c>
      <c r="R10" s="66"/>
      <c r="S10" s="66"/>
      <c r="T10" s="66"/>
      <c r="U10" s="66"/>
      <c r="V10" s="66" t="s">
        <v>13</v>
      </c>
      <c r="W10" s="66"/>
      <c r="X10" s="66"/>
      <c r="Y10" s="66"/>
      <c r="Z10" s="66"/>
      <c r="AA10" s="66"/>
    </row>
    <row r="12" spans="1:27" x14ac:dyDescent="0.2">
      <c r="A12" s="7" t="s">
        <v>14</v>
      </c>
      <c r="G12" s="7" t="s">
        <v>14</v>
      </c>
      <c r="L12" s="7" t="s">
        <v>14</v>
      </c>
      <c r="Q12" s="7" t="s">
        <v>14</v>
      </c>
      <c r="V12" s="7" t="s">
        <v>14</v>
      </c>
    </row>
    <row r="14" spans="1:27" x14ac:dyDescent="0.2">
      <c r="A14" s="8" t="s">
        <v>15</v>
      </c>
      <c r="B14" s="8"/>
      <c r="G14" s="8" t="s">
        <v>15</v>
      </c>
      <c r="H14" s="8"/>
      <c r="L14" s="8" t="s">
        <v>15</v>
      </c>
      <c r="M14" s="8"/>
      <c r="Q14" s="8" t="s">
        <v>15</v>
      </c>
      <c r="R14" s="8"/>
      <c r="V14" s="8" t="s">
        <v>15</v>
      </c>
      <c r="W14" s="8"/>
    </row>
    <row r="15" spans="1:27" ht="13.5" thickBot="1" x14ac:dyDescent="0.25"/>
    <row r="16" spans="1:27" ht="18" customHeight="1" x14ac:dyDescent="0.2">
      <c r="A16" s="67" t="s">
        <v>16</v>
      </c>
      <c r="B16" s="68"/>
      <c r="C16" s="7"/>
      <c r="G16" s="67" t="s">
        <v>16</v>
      </c>
      <c r="H16" s="68"/>
      <c r="I16" s="7"/>
      <c r="L16" s="67" t="s">
        <v>16</v>
      </c>
      <c r="M16" s="68"/>
      <c r="N16" s="7"/>
      <c r="Q16" s="67" t="s">
        <v>16</v>
      </c>
      <c r="R16" s="68"/>
      <c r="S16" s="7"/>
      <c r="V16" s="67" t="s">
        <v>16</v>
      </c>
      <c r="W16" s="68"/>
      <c r="X16" s="7"/>
    </row>
    <row r="17" spans="1:26" ht="12.75" customHeight="1" x14ac:dyDescent="0.2">
      <c r="A17" s="9" t="s">
        <v>17</v>
      </c>
      <c r="B17" s="10">
        <f>'[1] Rates - BRR'!D33</f>
        <v>331460.91666666669</v>
      </c>
      <c r="G17" s="9" t="s">
        <v>17</v>
      </c>
      <c r="H17" s="10">
        <f>'[1] Rates - BRR'!D33</f>
        <v>331460.91666666669</v>
      </c>
      <c r="L17" s="9" t="s">
        <v>17</v>
      </c>
      <c r="M17" s="10">
        <f>H17</f>
        <v>331460.91666666669</v>
      </c>
      <c r="Q17" s="9" t="s">
        <v>17</v>
      </c>
      <c r="R17" s="10">
        <f>M17</f>
        <v>331460.91666666669</v>
      </c>
      <c r="V17" s="9" t="s">
        <v>17</v>
      </c>
      <c r="W17" s="10">
        <f>R17</f>
        <v>331460.91666666669</v>
      </c>
    </row>
    <row r="18" spans="1:26" ht="12.75" customHeight="1" thickBot="1" x14ac:dyDescent="0.25">
      <c r="A18" s="11" t="s">
        <v>18</v>
      </c>
      <c r="B18" s="12">
        <f>'[1] Rates - BRR'!E33</f>
        <v>2689802036.6913514</v>
      </c>
      <c r="G18" s="11" t="s">
        <v>18</v>
      </c>
      <c r="H18" s="12">
        <f>'[1] Rates - BRR'!E33</f>
        <v>2689802036.6913514</v>
      </c>
      <c r="L18" s="11" t="s">
        <v>18</v>
      </c>
      <c r="M18" s="12">
        <f>H18</f>
        <v>2689802036.6913514</v>
      </c>
      <c r="Q18" s="11" t="s">
        <v>18</v>
      </c>
      <c r="R18" s="12">
        <f>M18</f>
        <v>2689802036.6913514</v>
      </c>
      <c r="V18" s="11" t="s">
        <v>18</v>
      </c>
      <c r="W18" s="12">
        <f>R18</f>
        <v>2689802036.6913514</v>
      </c>
    </row>
    <row r="19" spans="1:26" ht="12.75" customHeight="1" thickBot="1" x14ac:dyDescent="0.25"/>
    <row r="20" spans="1:26" ht="33.75" customHeight="1" thickBot="1" x14ac:dyDescent="0.25">
      <c r="A20" s="13" t="s">
        <v>19</v>
      </c>
      <c r="B20" s="14">
        <f>'[1]Rate Design_Transition'!D33</f>
        <v>89774319.024686337</v>
      </c>
      <c r="G20" s="13" t="s">
        <v>19</v>
      </c>
      <c r="H20" s="14">
        <f>'[1]Cost Allocation'!N63</f>
        <v>108478185.88040568</v>
      </c>
      <c r="L20" s="13" t="s">
        <v>19</v>
      </c>
      <c r="M20" s="14">
        <f>M17*M23*12+M18*M24</f>
        <v>108591525.28698757</v>
      </c>
      <c r="Q20" s="13" t="s">
        <v>19</v>
      </c>
      <c r="R20" s="14">
        <f>R17*R23*12+R18*R24</f>
        <v>108679542.35921477</v>
      </c>
      <c r="V20" s="13" t="s">
        <v>19</v>
      </c>
      <c r="W20" s="14">
        <f>W17*W23*12+W18*W24</f>
        <v>108807334.74144195</v>
      </c>
    </row>
    <row r="21" spans="1:26" ht="12.75" customHeight="1" thickBot="1" x14ac:dyDescent="0.25"/>
    <row r="22" spans="1:26" ht="15.75" customHeight="1" x14ac:dyDescent="0.2">
      <c r="A22" s="67" t="s">
        <v>20</v>
      </c>
      <c r="B22" s="68"/>
      <c r="G22" s="67" t="s">
        <v>20</v>
      </c>
      <c r="H22" s="68"/>
      <c r="L22" s="67" t="s">
        <v>20</v>
      </c>
      <c r="M22" s="68"/>
      <c r="Q22" s="67" t="s">
        <v>20</v>
      </c>
      <c r="R22" s="68"/>
      <c r="V22" s="67" t="s">
        <v>20</v>
      </c>
      <c r="W22" s="68"/>
    </row>
    <row r="23" spans="1:26" ht="12.75" customHeight="1" x14ac:dyDescent="0.2">
      <c r="A23" s="9" t="s">
        <v>21</v>
      </c>
      <c r="B23" s="15">
        <f>[1]Rates!L15</f>
        <v>12.67</v>
      </c>
      <c r="G23" s="9" t="s">
        <v>21</v>
      </c>
      <c r="H23" s="16">
        <f>[1]Rates!N15</f>
        <v>12.9</v>
      </c>
      <c r="L23" s="9" t="s">
        <v>21</v>
      </c>
      <c r="M23" s="15">
        <f>J43</f>
        <v>18.510000000000002</v>
      </c>
      <c r="Q23" s="9" t="s">
        <v>21</v>
      </c>
      <c r="R23" s="15">
        <f>O43</f>
        <v>21.44</v>
      </c>
      <c r="V23" s="9" t="s">
        <v>21</v>
      </c>
      <c r="W23" s="15">
        <f>T43</f>
        <v>24.38</v>
      </c>
    </row>
    <row r="24" spans="1:26" ht="12.75" customHeight="1" thickBot="1" x14ac:dyDescent="0.25">
      <c r="A24" s="11" t="s">
        <v>22</v>
      </c>
      <c r="B24" s="17">
        <f>[1]Rates!L20</f>
        <v>1.4E-2</v>
      </c>
      <c r="G24" s="11" t="s">
        <v>22</v>
      </c>
      <c r="H24" s="17">
        <f>[1]Rates!N20</f>
        <v>1.43E-2</v>
      </c>
      <c r="L24" s="11" t="s">
        <v>22</v>
      </c>
      <c r="M24" s="17">
        <f>J44</f>
        <v>1.2999999999999999E-2</v>
      </c>
      <c r="Q24" s="11" t="s">
        <v>22</v>
      </c>
      <c r="R24" s="17">
        <f>O44</f>
        <v>8.6999999999999994E-3</v>
      </c>
      <c r="V24" s="11" t="s">
        <v>22</v>
      </c>
      <c r="W24" s="17">
        <f>T44</f>
        <v>4.4000000000000003E-3</v>
      </c>
    </row>
    <row r="25" spans="1:26" ht="12.75" customHeight="1" x14ac:dyDescent="0.2"/>
    <row r="26" spans="1:26" ht="12.75" customHeight="1" x14ac:dyDescent="0.2">
      <c r="A26" s="8" t="s">
        <v>23</v>
      </c>
      <c r="G26" s="8" t="s">
        <v>23</v>
      </c>
      <c r="L26" s="8" t="s">
        <v>23</v>
      </c>
      <c r="Q26" s="8" t="s">
        <v>23</v>
      </c>
      <c r="V26" s="8" t="s">
        <v>23</v>
      </c>
    </row>
    <row r="27" spans="1:26" ht="12.75" customHeight="1" thickBot="1" x14ac:dyDescent="0.25"/>
    <row r="28" spans="1:26" ht="12.75" customHeight="1" x14ac:dyDescent="0.2">
      <c r="A28" s="18"/>
      <c r="B28" s="19" t="s">
        <v>24</v>
      </c>
      <c r="C28" s="20" t="s">
        <v>25</v>
      </c>
      <c r="D28" s="21" t="s">
        <v>26</v>
      </c>
      <c r="E28" s="22" t="s">
        <v>27</v>
      </c>
      <c r="G28" s="18"/>
      <c r="H28" s="19" t="s">
        <v>24</v>
      </c>
      <c r="I28" s="20" t="s">
        <v>25</v>
      </c>
      <c r="J28" s="21" t="s">
        <v>26</v>
      </c>
      <c r="K28" s="22" t="s">
        <v>27</v>
      </c>
      <c r="L28" s="18"/>
      <c r="M28" s="19" t="s">
        <v>24</v>
      </c>
      <c r="N28" s="20" t="s">
        <v>25</v>
      </c>
      <c r="O28" s="21" t="s">
        <v>26</v>
      </c>
      <c r="P28" s="22" t="s">
        <v>27</v>
      </c>
      <c r="Q28" s="18"/>
      <c r="R28" s="19" t="s">
        <v>24</v>
      </c>
      <c r="S28" s="20" t="s">
        <v>25</v>
      </c>
      <c r="T28" s="21" t="s">
        <v>26</v>
      </c>
      <c r="U28" s="22" t="s">
        <v>27</v>
      </c>
      <c r="V28" s="18"/>
      <c r="W28" s="19" t="s">
        <v>24</v>
      </c>
      <c r="X28" s="20" t="s">
        <v>25</v>
      </c>
      <c r="Y28" s="21" t="s">
        <v>26</v>
      </c>
      <c r="Z28" s="22" t="s">
        <v>27</v>
      </c>
    </row>
    <row r="29" spans="1:26" ht="12.75" customHeight="1" x14ac:dyDescent="0.25">
      <c r="A29" s="9" t="s">
        <v>28</v>
      </c>
      <c r="B29" s="23">
        <f>IF(B23="","",B23)</f>
        <v>12.67</v>
      </c>
      <c r="C29" s="24">
        <f>IF(B17="","",B17)</f>
        <v>331460.91666666669</v>
      </c>
      <c r="D29" s="25">
        <f>IF(ISERROR(B29*C29*12),"",B29*C29*12)</f>
        <v>50395317.770000003</v>
      </c>
      <c r="E29" s="26">
        <f>IF(ISERROR(D29/D31),"",D29/D31)</f>
        <v>0.57233231629260772</v>
      </c>
      <c r="G29" s="9" t="s">
        <v>28</v>
      </c>
      <c r="H29" s="27">
        <f>IF(H23="","",H23)</f>
        <v>12.9</v>
      </c>
      <c r="I29" s="24">
        <f>IF(H17="","",H17)</f>
        <v>331460.91666666669</v>
      </c>
      <c r="J29" s="25">
        <f>IF(ISERROR(H29*I29*12),"",H29*I29*12)</f>
        <v>51310149.900000006</v>
      </c>
      <c r="K29" s="26">
        <f>IF(ISERROR(J29/J31),"",J29/J31)</f>
        <v>0.57154596612301378</v>
      </c>
      <c r="L29" s="9" t="s">
        <v>28</v>
      </c>
      <c r="M29" s="23">
        <f>IF(M23="","",M23)</f>
        <v>18.510000000000002</v>
      </c>
      <c r="N29" s="24">
        <f>IF(M17="","",M17)</f>
        <v>331460.91666666669</v>
      </c>
      <c r="O29" s="25">
        <f>IF(ISERROR(M29*N29*12),"",M29*N29*12)</f>
        <v>73624098.810000002</v>
      </c>
      <c r="P29" s="26">
        <f>IF(ISERROR(O29/O31),"",O29/O31)</f>
        <v>0.67799120249416289</v>
      </c>
      <c r="Q29" s="9" t="s">
        <v>28</v>
      </c>
      <c r="R29" s="23">
        <f>IF(R23="","",R23)</f>
        <v>21.44</v>
      </c>
      <c r="S29" s="24">
        <f>IF(R17="","",R17)</f>
        <v>331460.91666666669</v>
      </c>
      <c r="T29" s="25">
        <f>IF(ISERROR(R29*S29*12),"",R29*S29*12)</f>
        <v>85278264.640000015</v>
      </c>
      <c r="U29" s="26">
        <f>IF(ISERROR(T29/T31),"",T29/T31)</f>
        <v>0.78467633179879148</v>
      </c>
      <c r="V29" s="9" t="s">
        <v>28</v>
      </c>
      <c r="W29" s="23">
        <f>IF(W23="","",W23)</f>
        <v>24.38</v>
      </c>
      <c r="X29" s="24">
        <f>IF(W17="","",W17)</f>
        <v>331460.91666666669</v>
      </c>
      <c r="Y29" s="25">
        <f>IF(ISERROR(W29*X29*12),"",W29*X29*12)</f>
        <v>96972205.780000001</v>
      </c>
      <c r="Z29" s="26">
        <f>IF(ISERROR(Y29/Y31),"",Y29/Y31)</f>
        <v>0.89122857397834732</v>
      </c>
    </row>
    <row r="30" spans="1:26" ht="12.75" customHeight="1" x14ac:dyDescent="0.25">
      <c r="A30" s="9" t="s">
        <v>29</v>
      </c>
      <c r="B30" s="23">
        <f>IF(B24="","",B24)</f>
        <v>1.4E-2</v>
      </c>
      <c r="C30" s="28">
        <f>IF(B18="","",B18)</f>
        <v>2689802036.6913514</v>
      </c>
      <c r="D30" s="25">
        <f>IF(ISERROR(B30*C30),"",B30*C30)</f>
        <v>37657228.513678923</v>
      </c>
      <c r="E30" s="26">
        <f>IF(ISERROR(D30/D31),"",D30/D31)</f>
        <v>0.42766768370739239</v>
      </c>
      <c r="G30" s="9" t="s">
        <v>29</v>
      </c>
      <c r="H30" s="23">
        <f>IF(H24="","",H24)</f>
        <v>1.43E-2</v>
      </c>
      <c r="I30" s="28">
        <f>IF(H18="","",H18)</f>
        <v>2689802036.6913514</v>
      </c>
      <c r="J30" s="25">
        <f>IF(ISERROR(H30*I30),"",H30*I30)</f>
        <v>38464169.124686323</v>
      </c>
      <c r="K30" s="26">
        <f>IF(ISERROR(J30/J31),"",J30/J31)</f>
        <v>0.42845403387698616</v>
      </c>
      <c r="L30" s="9" t="s">
        <v>29</v>
      </c>
      <c r="M30" s="23">
        <f>IF(M24="","",M24)</f>
        <v>1.2999999999999999E-2</v>
      </c>
      <c r="N30" s="28">
        <f>IF(M18="","",M18)</f>
        <v>2689802036.6913514</v>
      </c>
      <c r="O30" s="25">
        <f>IF(ISERROR(M30*N30),"",M30*N30)</f>
        <v>34967426.476987563</v>
      </c>
      <c r="P30" s="26">
        <f>IF(ISERROR(O30/O31),"",O30/O31)</f>
        <v>0.32200879750583705</v>
      </c>
      <c r="Q30" s="9" t="s">
        <v>29</v>
      </c>
      <c r="R30" s="23">
        <f>IF(R24="","",R24)</f>
        <v>8.6999999999999994E-3</v>
      </c>
      <c r="S30" s="28">
        <f>IF(R18="","",R18)</f>
        <v>2689802036.6913514</v>
      </c>
      <c r="T30" s="25">
        <f>IF(ISERROR(R30*S30),"",R30*S30)</f>
        <v>23401277.719214756</v>
      </c>
      <c r="U30" s="26">
        <f>IF(ISERROR(T30/T31),"",T30/T31)</f>
        <v>0.2153236682012086</v>
      </c>
      <c r="V30" s="9" t="s">
        <v>29</v>
      </c>
      <c r="W30" s="23">
        <f>IF(W24="","",W24)</f>
        <v>4.4000000000000003E-3</v>
      </c>
      <c r="X30" s="28">
        <f>IF(W18="","",W18)</f>
        <v>2689802036.6913514</v>
      </c>
      <c r="Y30" s="25">
        <f>IF(ISERROR(W30*X30),"",W30*X30)</f>
        <v>11835128.961441947</v>
      </c>
      <c r="Z30" s="26">
        <f>IF(ISERROR(Y30/Y31),"",Y30/Y31)</f>
        <v>0.10877142602165263</v>
      </c>
    </row>
    <row r="31" spans="1:26" ht="12.75" customHeight="1" thickBot="1" x14ac:dyDescent="0.3">
      <c r="A31" s="29" t="s">
        <v>30</v>
      </c>
      <c r="B31" s="30" t="s">
        <v>31</v>
      </c>
      <c r="C31" s="31" t="s">
        <v>31</v>
      </c>
      <c r="D31" s="32">
        <f>IF(ISERROR(D29+D30),"",D29+D30)</f>
        <v>88052546.283678919</v>
      </c>
      <c r="E31" s="33" t="s">
        <v>31</v>
      </c>
      <c r="G31" s="29" t="s">
        <v>30</v>
      </c>
      <c r="H31" s="30" t="s">
        <v>31</v>
      </c>
      <c r="I31" s="31" t="s">
        <v>31</v>
      </c>
      <c r="J31" s="32">
        <f>IF(ISERROR(J29+J30),"",J29+J30)</f>
        <v>89774319.024686337</v>
      </c>
      <c r="K31" s="33" t="s">
        <v>31</v>
      </c>
      <c r="L31" s="29" t="s">
        <v>30</v>
      </c>
      <c r="M31" s="30" t="s">
        <v>31</v>
      </c>
      <c r="N31" s="31" t="s">
        <v>31</v>
      </c>
      <c r="O31" s="32">
        <f>IF(ISERROR(O29+O30),"",O29+O30)</f>
        <v>108591525.28698757</v>
      </c>
      <c r="P31" s="33" t="s">
        <v>31</v>
      </c>
      <c r="Q31" s="29" t="s">
        <v>30</v>
      </c>
      <c r="R31" s="30" t="s">
        <v>31</v>
      </c>
      <c r="S31" s="31" t="s">
        <v>31</v>
      </c>
      <c r="T31" s="32">
        <f>IF(ISERROR(T29+T30),"",T29+T30)</f>
        <v>108679542.35921477</v>
      </c>
      <c r="U31" s="33" t="s">
        <v>31</v>
      </c>
      <c r="V31" s="29" t="s">
        <v>30</v>
      </c>
      <c r="W31" s="30" t="s">
        <v>31</v>
      </c>
      <c r="X31" s="31" t="s">
        <v>31</v>
      </c>
      <c r="Y31" s="32">
        <f>IF(ISERROR(Y29+Y30),"",Y29+Y30)</f>
        <v>108807334.74144195</v>
      </c>
      <c r="Z31" s="33" t="s">
        <v>31</v>
      </c>
    </row>
    <row r="32" spans="1:26" ht="12.75" customHeight="1" x14ac:dyDescent="0.2">
      <c r="A32" s="7"/>
      <c r="G32" s="7"/>
      <c r="L32" s="7"/>
      <c r="Q32" s="7"/>
      <c r="V32" s="7"/>
    </row>
    <row r="33" spans="1:27" ht="12.75" customHeight="1" x14ac:dyDescent="0.2">
      <c r="A33" s="34" t="s">
        <v>32</v>
      </c>
      <c r="G33" s="34" t="s">
        <v>32</v>
      </c>
      <c r="L33" s="34" t="s">
        <v>32</v>
      </c>
      <c r="Q33" s="34" t="s">
        <v>32</v>
      </c>
      <c r="V33" s="34" t="s">
        <v>32</v>
      </c>
    </row>
    <row r="34" spans="1:27" ht="12.75" customHeight="1" thickBot="1" x14ac:dyDescent="0.25">
      <c r="A34" s="7"/>
      <c r="G34" s="7"/>
      <c r="L34" s="7"/>
      <c r="Q34" s="7"/>
      <c r="V34" s="7"/>
    </row>
    <row r="35" spans="1:27" ht="33.75" customHeight="1" thickBot="1" x14ac:dyDescent="0.25">
      <c r="A35" s="35" t="s">
        <v>33</v>
      </c>
      <c r="B35" s="36">
        <v>0</v>
      </c>
      <c r="C35" s="7"/>
      <c r="G35" s="35" t="s">
        <v>33</v>
      </c>
      <c r="H35" s="36">
        <v>4</v>
      </c>
      <c r="I35" s="7"/>
      <c r="L35" s="35" t="s">
        <v>33</v>
      </c>
      <c r="M35" s="36">
        <v>3</v>
      </c>
      <c r="N35" s="7"/>
      <c r="Q35" s="35" t="s">
        <v>33</v>
      </c>
      <c r="R35" s="36">
        <v>2</v>
      </c>
      <c r="S35" s="7"/>
      <c r="V35" s="35" t="s">
        <v>33</v>
      </c>
      <c r="W35" s="36">
        <v>1</v>
      </c>
      <c r="X35" s="7"/>
    </row>
    <row r="36" spans="1:27" ht="12.75" customHeight="1" thickBot="1" x14ac:dyDescent="0.25">
      <c r="A36" s="7"/>
      <c r="G36" s="7"/>
      <c r="L36" s="7"/>
      <c r="Q36" s="7"/>
      <c r="V36" s="7"/>
    </row>
    <row r="37" spans="1:27" ht="39" customHeight="1" x14ac:dyDescent="0.2">
      <c r="A37" s="37"/>
      <c r="B37" s="38" t="s">
        <v>34</v>
      </c>
      <c r="C37" s="39" t="s">
        <v>35</v>
      </c>
      <c r="D37" s="40" t="s">
        <v>36</v>
      </c>
      <c r="G37" s="37"/>
      <c r="H37" s="38" t="s">
        <v>34</v>
      </c>
      <c r="I37" s="39" t="s">
        <v>35</v>
      </c>
      <c r="J37" s="40" t="s">
        <v>36</v>
      </c>
      <c r="L37" s="37"/>
      <c r="M37" s="38" t="s">
        <v>34</v>
      </c>
      <c r="N37" s="39" t="s">
        <v>35</v>
      </c>
      <c r="O37" s="40" t="s">
        <v>36</v>
      </c>
      <c r="Q37" s="37"/>
      <c r="R37" s="38" t="s">
        <v>34</v>
      </c>
      <c r="S37" s="39" t="s">
        <v>35</v>
      </c>
      <c r="T37" s="40" t="s">
        <v>36</v>
      </c>
      <c r="V37" s="37"/>
      <c r="W37" s="38" t="s">
        <v>34</v>
      </c>
      <c r="X37" s="39" t="s">
        <v>35</v>
      </c>
      <c r="Y37" s="40" t="s">
        <v>36</v>
      </c>
    </row>
    <row r="38" spans="1:27" ht="12.75" customHeight="1" x14ac:dyDescent="0.25">
      <c r="A38" s="9" t="s">
        <v>28</v>
      </c>
      <c r="B38" s="25">
        <f>IF(ISERROR(B$20*E29),"",B$20*E29)</f>
        <v>51380743.950990252</v>
      </c>
      <c r="C38" s="41">
        <f>IF(ISERROR(ROUND(B38/B17/12,2)),"",ROUND(B38/B17/12,2))</f>
        <v>12.92</v>
      </c>
      <c r="D38" s="42">
        <f>IF(ISERROR(C38*B17*12),"",C38*B17*12)</f>
        <v>51389700.520000011</v>
      </c>
      <c r="G38" s="9" t="s">
        <v>28</v>
      </c>
      <c r="H38" s="25">
        <f>IF(ISERROR(H$20*K29),"",H$20*K29)</f>
        <v>62000269.552288339</v>
      </c>
      <c r="I38">
        <f>IF(ISERROR(ROUND(H38/H17/12,2)),"",ROUND(H38/H17/12,2))</f>
        <v>15.59</v>
      </c>
      <c r="J38" s="42">
        <f>IF(ISERROR(I38*H17*12),"",I38*H17*12)</f>
        <v>62009708.290000007</v>
      </c>
      <c r="K38"/>
      <c r="L38" s="9" t="s">
        <v>28</v>
      </c>
      <c r="M38" s="25">
        <f>IF(ISERROR(M$20*P29),"",M$20*P29)</f>
        <v>73624098.810000002</v>
      </c>
      <c r="N38" s="41">
        <f>IF(ISERROR(ROUND(M38/M17/12,2)),"",ROUND(M38/M17/12,2))</f>
        <v>18.510000000000002</v>
      </c>
      <c r="O38" s="42">
        <f>IF(ISERROR(N38*M17*12),"",N38*M17*12)</f>
        <v>73624098.810000002</v>
      </c>
      <c r="Q38" s="9" t="s">
        <v>28</v>
      </c>
      <c r="R38" s="25">
        <f>IF(ISERROR(R$20*U29),"",R$20*U29)</f>
        <v>85278264.640000015</v>
      </c>
      <c r="S38" s="41">
        <f>IF(ISERROR(ROUND(R38/R17/12,2)),"",ROUND(R38/R17/12,2))</f>
        <v>21.44</v>
      </c>
      <c r="T38" s="42">
        <f>IF(ISERROR(S38*R17*12),"",S38*R17*12)</f>
        <v>85278264.640000015</v>
      </c>
      <c r="V38" s="9" t="s">
        <v>28</v>
      </c>
      <c r="W38" s="25">
        <f>IF(ISERROR(W$20*Z29),"",W$20*Z29)</f>
        <v>96972205.780000001</v>
      </c>
      <c r="X38" s="41">
        <f>IF(ISERROR(ROUND(W38/W17/12,2)),"",ROUND(W38/W17/12,2))</f>
        <v>24.38</v>
      </c>
      <c r="Y38" s="42">
        <f>IF(ISERROR(X38*W17*12),"",X38*W17*12)</f>
        <v>96972205.780000001</v>
      </c>
    </row>
    <row r="39" spans="1:27" ht="12.75" customHeight="1" x14ac:dyDescent="0.25">
      <c r="A39" s="43" t="s">
        <v>29</v>
      </c>
      <c r="B39" s="44">
        <f>IF(ISERROR(B$20*E30),"",B$20*E30)</f>
        <v>38393575.073696092</v>
      </c>
      <c r="C39" s="45">
        <f>IF(ISERROR(ROUND(B39/B18,4)),"",ROUND(B39/B18,4))</f>
        <v>1.43E-2</v>
      </c>
      <c r="D39" s="42">
        <f>IF(ISERROR(C39*B18),"",C39*B18)</f>
        <v>38464169.124686323</v>
      </c>
      <c r="G39" s="43" t="s">
        <v>29</v>
      </c>
      <c r="H39" s="44">
        <f>IF(ISERROR(H$20*K30),"",H$20*K30)</f>
        <v>46477916.328117333</v>
      </c>
      <c r="I39" s="45">
        <f>IF(ISERROR(ROUND(H39/H18,4)),"",ROUND(H39/H18,4))</f>
        <v>1.7299999999999999E-2</v>
      </c>
      <c r="J39" s="42">
        <f>IF(ISERROR(I39*H18),"",I39*H18)</f>
        <v>46533575.234760381</v>
      </c>
      <c r="L39" s="43" t="s">
        <v>29</v>
      </c>
      <c r="M39" s="44">
        <f>IF(ISERROR(M$20*P30),"",M$20*P30)</f>
        <v>34967426.476987563</v>
      </c>
      <c r="N39" s="45">
        <f>IF(ISERROR(ROUND(M39/M18,4)),"",ROUND(M39/M18,4))</f>
        <v>1.2999999999999999E-2</v>
      </c>
      <c r="O39" s="42">
        <f>IF(ISERROR(N39*M18),"",N39*M18)</f>
        <v>34967426.476987563</v>
      </c>
      <c r="Q39" s="43" t="s">
        <v>29</v>
      </c>
      <c r="R39" s="44">
        <f>IF(ISERROR(R$20*U30),"",R$20*U30)</f>
        <v>23401277.719214756</v>
      </c>
      <c r="S39" s="45">
        <f>IF(ISERROR(ROUND(R39/R18,4)),"",ROUND(R39/R18,4))</f>
        <v>8.6999999999999994E-3</v>
      </c>
      <c r="T39" s="42">
        <f>IF(ISERROR(S39*R18),"",S39*R18)</f>
        <v>23401277.719214756</v>
      </c>
      <c r="V39" s="43" t="s">
        <v>29</v>
      </c>
      <c r="W39" s="44">
        <f>IF(ISERROR(W$20*Z30),"",W$20*Z30)</f>
        <v>11835128.961441947</v>
      </c>
      <c r="X39" s="45">
        <f>IF(ISERROR(ROUND(W39/W18,4)),"",ROUND(W39/W18,4))</f>
        <v>4.4000000000000003E-3</v>
      </c>
      <c r="Y39" s="42">
        <f>IF(ISERROR(X39*W18),"",X39*W18)</f>
        <v>11835128.961441947</v>
      </c>
    </row>
    <row r="40" spans="1:27" ht="12.75" customHeight="1" thickBot="1" x14ac:dyDescent="0.3">
      <c r="A40" s="46" t="s">
        <v>30</v>
      </c>
      <c r="B40" s="47">
        <f>IF(ISERROR(B38+B39),"",B38+B39)</f>
        <v>89774319.024686337</v>
      </c>
      <c r="C40" s="48" t="s">
        <v>31</v>
      </c>
      <c r="D40" s="49">
        <f>IF(ISERROR(D38+D39),"",D38+D39)</f>
        <v>89853869.644686341</v>
      </c>
      <c r="G40" s="46" t="s">
        <v>30</v>
      </c>
      <c r="H40" s="47">
        <f>IF(ISERROR(H38+H39),"",H38+H39)</f>
        <v>108478185.88040566</v>
      </c>
      <c r="I40" s="48" t="s">
        <v>31</v>
      </c>
      <c r="J40" s="49">
        <f>IF(ISERROR(J38+J39),"",J38+J39)</f>
        <v>108543283.5247604</v>
      </c>
      <c r="L40" s="46" t="s">
        <v>30</v>
      </c>
      <c r="M40" s="47">
        <f>IF(ISERROR(M38+M39),"",M38+M39)</f>
        <v>108591525.28698757</v>
      </c>
      <c r="N40" s="48" t="s">
        <v>31</v>
      </c>
      <c r="O40" s="49">
        <f>IF(ISERROR(O38+O39),"",O38+O39)</f>
        <v>108591525.28698757</v>
      </c>
      <c r="Q40" s="46" t="s">
        <v>30</v>
      </c>
      <c r="R40" s="47">
        <f>IF(ISERROR(R38+R39),"",R38+R39)</f>
        <v>108679542.35921477</v>
      </c>
      <c r="S40" s="48" t="s">
        <v>31</v>
      </c>
      <c r="T40" s="49">
        <f>IF(ISERROR(T38+T39),"",T38+T39)</f>
        <v>108679542.35921477</v>
      </c>
      <c r="V40" s="46" t="s">
        <v>30</v>
      </c>
      <c r="W40" s="47">
        <f>IF(ISERROR(W38+W39),"",W38+W39)</f>
        <v>108807334.74144195</v>
      </c>
      <c r="X40" s="48" t="s">
        <v>31</v>
      </c>
      <c r="Y40" s="49">
        <f>IF(ISERROR(Y38+Y39),"",Y38+Y39)</f>
        <v>108807334.74144195</v>
      </c>
    </row>
    <row r="41" spans="1:27" ht="12.75" customHeight="1" thickBot="1" x14ac:dyDescent="0.25">
      <c r="A41" s="7"/>
      <c r="G41" s="7"/>
      <c r="L41" s="7"/>
      <c r="Q41" s="7"/>
      <c r="V41" s="7"/>
    </row>
    <row r="42" spans="1:27" ht="27" customHeight="1" x14ac:dyDescent="0.2">
      <c r="A42" s="37"/>
      <c r="B42" s="20" t="s">
        <v>37</v>
      </c>
      <c r="C42" s="50" t="s">
        <v>38</v>
      </c>
      <c r="D42" s="51" t="s">
        <v>39</v>
      </c>
      <c r="E42" s="52" t="s">
        <v>40</v>
      </c>
      <c r="F42" s="7"/>
      <c r="G42" s="37"/>
      <c r="H42" s="20" t="s">
        <v>37</v>
      </c>
      <c r="I42" s="50" t="s">
        <v>38</v>
      </c>
      <c r="J42" s="51" t="s">
        <v>39</v>
      </c>
      <c r="K42" s="52" t="s">
        <v>40</v>
      </c>
      <c r="L42" s="37"/>
      <c r="M42" s="20" t="s">
        <v>37</v>
      </c>
      <c r="N42" s="50" t="s">
        <v>38</v>
      </c>
      <c r="O42" s="51" t="s">
        <v>39</v>
      </c>
      <c r="P42" s="52" t="s">
        <v>40</v>
      </c>
      <c r="Q42" s="37"/>
      <c r="R42" s="20" t="s">
        <v>37</v>
      </c>
      <c r="S42" s="50" t="s">
        <v>38</v>
      </c>
      <c r="T42" s="51" t="s">
        <v>39</v>
      </c>
      <c r="U42" s="52" t="s">
        <v>40</v>
      </c>
      <c r="V42" s="37"/>
      <c r="W42" s="20" t="s">
        <v>37</v>
      </c>
      <c r="X42" s="50" t="s">
        <v>38</v>
      </c>
      <c r="Y42" s="51" t="s">
        <v>39</v>
      </c>
      <c r="Z42" s="52" t="s">
        <v>40</v>
      </c>
      <c r="AA42" s="7"/>
    </row>
    <row r="43" spans="1:27" ht="12.75" customHeight="1" x14ac:dyDescent="0.25">
      <c r="A43" s="9" t="s">
        <v>28</v>
      </c>
      <c r="B43" s="53" t="str">
        <f>IF(ISERROR(((1-E29)/B35)+E29),"",((1-E29)/B35)+E29)</f>
        <v/>
      </c>
      <c r="C43" s="54" t="str">
        <f>IF(ISERROR(B43*B$20),"",B43*B$20)</f>
        <v/>
      </c>
      <c r="D43" t="str">
        <f>IF(ISERROR(ROUND(C43/B17/12,2)),"",ROUND(C43/B17/12,2))</f>
        <v/>
      </c>
      <c r="E43" s="42" t="str">
        <f>IF(ISERROR(D43*12*B17),"",D43*12*B17)</f>
        <v/>
      </c>
      <c r="F43" s="7"/>
      <c r="G43" s="9" t="s">
        <v>28</v>
      </c>
      <c r="H43" s="53">
        <f>IF(ISERROR(((1-K29)/H35)+K29),"",((1-K29)/H35)+K29)</f>
        <v>0.67865947459226028</v>
      </c>
      <c r="I43" s="54">
        <f>IF(ISERROR(H43*H$20),"",H43*H$20)</f>
        <v>73619748.634317666</v>
      </c>
      <c r="J43" s="41">
        <f>IF(ISERROR(ROUND(I43/H17/12,2)),"",ROUND(I43/H17/12,2))</f>
        <v>18.510000000000002</v>
      </c>
      <c r="K43" s="42">
        <f>IF(ISERROR(J43*12*H17),"",J43*12*H17)</f>
        <v>73624098.810000002</v>
      </c>
      <c r="L43" s="9" t="s">
        <v>28</v>
      </c>
      <c r="M43" s="53">
        <f>IF(ISERROR(((1-P29)/M35)+P29),"",((1-P29)/M35)+P29)</f>
        <v>0.78532746832944189</v>
      </c>
      <c r="N43" s="54">
        <f>IF(ISERROR(M43*M$20),"",M43*M$20)</f>
        <v>85279907.635662526</v>
      </c>
      <c r="O43" s="41">
        <f>IF(ISERROR(ROUND(N43/M17/12,2)),"",ROUND(N43/M17/12,2))</f>
        <v>21.44</v>
      </c>
      <c r="P43" s="42">
        <f>IF(ISERROR(O43*12*M17),"",O43*12*M17)</f>
        <v>85278264.640000015</v>
      </c>
      <c r="Q43" s="9" t="s">
        <v>28</v>
      </c>
      <c r="R43" s="53">
        <f>IF(ISERROR(((1-U29)/R35)+U29),"",((1-U29)/R35)+U29)</f>
        <v>0.89233816589939574</v>
      </c>
      <c r="S43" s="54">
        <f>IF(ISERROR(R43*R$20),"",R43*R$20)</f>
        <v>96978903.499607399</v>
      </c>
      <c r="T43" s="41">
        <f>IF(ISERROR(ROUND(S43/R17/12,2)),"",ROUND(S43/R17/12,2))</f>
        <v>24.38</v>
      </c>
      <c r="U43" s="42">
        <f>IF(ISERROR(T43*12*R17),"",T43*12*R17)</f>
        <v>96972205.780000001</v>
      </c>
      <c r="V43" s="9" t="s">
        <v>28</v>
      </c>
      <c r="W43" s="53">
        <f>IF(ISERROR(((1-Z29)/W35)+Z29),"",((1-Z29)/W35)+Z29)</f>
        <v>1</v>
      </c>
      <c r="X43" s="54">
        <f>IF(ISERROR(W43*W$20),"",W43*W$20)</f>
        <v>108807334.74144195</v>
      </c>
      <c r="Y43" s="41">
        <f>IF(ISERROR(ROUND(X43/W17/12,2)),"",ROUND(X43/W17/12,2))</f>
        <v>27.36</v>
      </c>
      <c r="Z43" s="42">
        <f>IF(ISERROR(Y43*12*W17),"",Y43*12*W17)</f>
        <v>108825248.16000001</v>
      </c>
      <c r="AA43" s="7"/>
    </row>
    <row r="44" spans="1:27" ht="12.75" customHeight="1" x14ac:dyDescent="0.25">
      <c r="A44" s="43" t="s">
        <v>29</v>
      </c>
      <c r="B44" s="55" t="str">
        <f>IF(ISERROR(1-B43),"",1-B43)</f>
        <v/>
      </c>
      <c r="C44" s="56" t="str">
        <f>IF(ISERROR(B44*B$20),"",B44*B$20)</f>
        <v/>
      </c>
      <c r="D44" s="45" t="str">
        <f>IF(ISERROR(ROUND(C44/B18,4)),"",ROUND(C44/B18,4))</f>
        <v/>
      </c>
      <c r="E44" s="57" t="str">
        <f>IF(ISERROR(D44*B18),"",D44*B18)</f>
        <v/>
      </c>
      <c r="F44" s="7"/>
      <c r="G44" s="43" t="s">
        <v>29</v>
      </c>
      <c r="H44" s="55">
        <f>IF(ISERROR(1-H43),"",1-H43)</f>
        <v>0.32134052540773972</v>
      </c>
      <c r="I44" s="56">
        <f>IF(ISERROR(H44*H$20),"",H44*H$20)</f>
        <v>34858437.246088013</v>
      </c>
      <c r="J44" s="45">
        <f>IF(ISERROR(ROUND(I44/H18,4)),"",ROUND(I44/H18,4))</f>
        <v>1.2999999999999999E-2</v>
      </c>
      <c r="K44" s="57">
        <f>IF(ISERROR(J44*H18),"",J44*H18)</f>
        <v>34967426.476987563</v>
      </c>
      <c r="L44" s="43" t="s">
        <v>29</v>
      </c>
      <c r="M44" s="55">
        <f>IF(ISERROR(1-M43),"",1-M43)</f>
        <v>0.21467253167055811</v>
      </c>
      <c r="N44" s="56">
        <f>IF(ISERROR(M44*M$20),"",M44*M$20)</f>
        <v>23311617.651325051</v>
      </c>
      <c r="O44" s="45">
        <f>IF(ISERROR(ROUND(N44/M18,4)),"",ROUND(N44/M18,4))</f>
        <v>8.6999999999999994E-3</v>
      </c>
      <c r="P44" s="57">
        <f>IF(ISERROR(O44*M18),"",O44*M18)</f>
        <v>23401277.719214756</v>
      </c>
      <c r="Q44" s="43" t="s">
        <v>29</v>
      </c>
      <c r="R44" s="55">
        <f>IF(ISERROR(1-R43),"",1-R43)</f>
        <v>0.10766183410060426</v>
      </c>
      <c r="S44" s="56">
        <f>IF(ISERROR(R44*R$20),"",R44*R$20)</f>
        <v>11700638.859607374</v>
      </c>
      <c r="T44" s="45">
        <f>IF(ISERROR(ROUND(S44/R18,4)),"",ROUND(S44/R18,4))</f>
        <v>4.4000000000000003E-3</v>
      </c>
      <c r="U44" s="57">
        <f>IF(ISERROR(T44*R18),"",T44*R18)</f>
        <v>11835128.961441947</v>
      </c>
      <c r="V44" s="43" t="s">
        <v>29</v>
      </c>
      <c r="W44" s="55">
        <f>IF(ISERROR(1-W43),"",1-W43)</f>
        <v>0</v>
      </c>
      <c r="X44" s="56">
        <f>IF(ISERROR(W44*W$20),"",W44*W$20)</f>
        <v>0</v>
      </c>
      <c r="Y44" s="45">
        <f>IF(ISERROR(ROUND(X44/W18,4)),"",ROUND(X44/W18,4))</f>
        <v>0</v>
      </c>
      <c r="Z44" s="57">
        <f>IF(ISERROR(Y44*W18),"",Y44*W18)</f>
        <v>0</v>
      </c>
      <c r="AA44" s="7"/>
    </row>
    <row r="45" spans="1:27" ht="12.75" customHeight="1" thickBot="1" x14ac:dyDescent="0.3">
      <c r="A45" s="46" t="s">
        <v>30</v>
      </c>
      <c r="B45" s="58" t="s">
        <v>31</v>
      </c>
      <c r="C45" s="32">
        <f>IF(ISERROR(SUM(C43:C44)),"",SUM(C43:C44))</f>
        <v>0</v>
      </c>
      <c r="D45" s="48" t="s">
        <v>31</v>
      </c>
      <c r="E45" s="59" t="str">
        <f>IF(ISERROR(E43+E44),"",E43+E44)</f>
        <v/>
      </c>
      <c r="G45" s="46" t="s">
        <v>30</v>
      </c>
      <c r="H45" s="58" t="s">
        <v>31</v>
      </c>
      <c r="I45" s="32">
        <f>IF(ISERROR(SUM(I43:I44)),"",SUM(I43:I44))</f>
        <v>108478185.88040568</v>
      </c>
      <c r="J45" s="48" t="s">
        <v>31</v>
      </c>
      <c r="K45" s="59">
        <f>IF(ISERROR(K43+K44),"",K43+K44)</f>
        <v>108591525.28698757</v>
      </c>
      <c r="L45" s="46" t="s">
        <v>30</v>
      </c>
      <c r="M45" s="58" t="s">
        <v>31</v>
      </c>
      <c r="N45" s="32">
        <f>IF(ISERROR(SUM(N43:N44)),"",SUM(N43:N44))</f>
        <v>108591525.28698757</v>
      </c>
      <c r="O45" s="48" t="s">
        <v>31</v>
      </c>
      <c r="P45" s="59">
        <f>IF(ISERROR(P43+P44),"",P43+P44)</f>
        <v>108679542.35921477</v>
      </c>
      <c r="Q45" s="46" t="s">
        <v>30</v>
      </c>
      <c r="R45" s="58" t="s">
        <v>31</v>
      </c>
      <c r="S45" s="32">
        <f>IF(ISERROR(SUM(S43:S44)),"",SUM(S43:S44))</f>
        <v>108679542.35921477</v>
      </c>
      <c r="T45" s="48" t="s">
        <v>31</v>
      </c>
      <c r="U45" s="59">
        <f>IF(ISERROR(U43+U44),"",U43+U44)</f>
        <v>108807334.74144195</v>
      </c>
      <c r="V45" s="46" t="s">
        <v>30</v>
      </c>
      <c r="W45" s="58" t="s">
        <v>31</v>
      </c>
      <c r="X45" s="32">
        <f>IF(ISERROR(SUM(X43:X44)),"",SUM(X43:X44))</f>
        <v>108807334.74144195</v>
      </c>
      <c r="Y45" s="48" t="s">
        <v>31</v>
      </c>
      <c r="Z45" s="59">
        <f>IF(ISERROR(Z43+Z44),"",Z43+Z44)</f>
        <v>108825248.16000001</v>
      </c>
    </row>
    <row r="46" spans="1:27" ht="12.75" customHeight="1" thickBot="1" x14ac:dyDescent="0.25">
      <c r="A46" s="7"/>
      <c r="G46" s="7"/>
      <c r="L46" s="7"/>
      <c r="Q46" s="7"/>
      <c r="V46" s="7"/>
    </row>
    <row r="47" spans="1:27" ht="14.25" customHeight="1" x14ac:dyDescent="0.2">
      <c r="A47" s="71" t="s">
        <v>41</v>
      </c>
      <c r="B47" s="72"/>
      <c r="G47" s="71" t="s">
        <v>41</v>
      </c>
      <c r="H47" s="72"/>
      <c r="L47" s="71" t="s">
        <v>41</v>
      </c>
      <c r="M47" s="72"/>
      <c r="Q47" s="71" t="s">
        <v>41</v>
      </c>
      <c r="R47" s="72"/>
      <c r="V47" s="71" t="s">
        <v>41</v>
      </c>
      <c r="W47" s="72"/>
    </row>
    <row r="48" spans="1:27" customFormat="1" ht="12.75" customHeight="1" x14ac:dyDescent="0.25">
      <c r="A48" t="s">
        <v>42</v>
      </c>
      <c r="B48" s="60" t="str">
        <f>IF(ISERROR(D43-C38),"",D43-C38)</f>
        <v/>
      </c>
      <c r="G48" t="s">
        <v>42</v>
      </c>
      <c r="H48" s="61">
        <f>J43-I38</f>
        <v>2.9200000000000017</v>
      </c>
      <c r="L48" t="s">
        <v>42</v>
      </c>
      <c r="M48" s="61">
        <f>O43-N38</f>
        <v>2.9299999999999997</v>
      </c>
      <c r="Q48" t="s">
        <v>42</v>
      </c>
      <c r="R48" s="60">
        <f>T43-S38</f>
        <v>2.9399999999999977</v>
      </c>
      <c r="V48" t="s">
        <v>42</v>
      </c>
      <c r="W48" s="60">
        <f>Y43-X38</f>
        <v>2.9800000000000004</v>
      </c>
    </row>
    <row r="49" spans="1:27" ht="18" customHeight="1" x14ac:dyDescent="0.25">
      <c r="A49" s="69" t="s">
        <v>43</v>
      </c>
      <c r="B49" s="57" t="str">
        <f>IF(ISERROR((D43*12*B17)+(D44*B18)-B20),"",(D43*12*B17)+(D44*B18)-B20)</f>
        <v/>
      </c>
      <c r="G49" s="69" t="s">
        <v>43</v>
      </c>
      <c r="H49" s="57">
        <f>IF(ISERROR((J43*12*H17)+(J44*H18)-H20),"",(J43*12*H17)+(J44*H18)-H20)</f>
        <v>113339.40658189356</v>
      </c>
      <c r="L49" s="69" t="s">
        <v>43</v>
      </c>
      <c r="M49" s="57">
        <f>IF(ISERROR((O43*12*M17)+(O44*M18)-M20),"",(O43*12*M17)+(O44*M18)-M20)</f>
        <v>88017.072227194905</v>
      </c>
      <c r="Q49" s="69" t="s">
        <v>43</v>
      </c>
      <c r="R49" s="57">
        <f>IF(ISERROR((T43*12*R17)+(T44*R18)-R20),"",(T43*12*R17)+(T44*R18)-R20)</f>
        <v>127792.38222718239</v>
      </c>
      <c r="V49" s="69" t="s">
        <v>43</v>
      </c>
      <c r="W49" s="57">
        <f>IF(ISERROR((Y43*12*W17)+(Y44*W18)-W20),"",(Y43*12*W17)+(Y44*W18)-W20)</f>
        <v>17913.418558061123</v>
      </c>
    </row>
    <row r="50" spans="1:27" ht="21.75" customHeight="1" thickBot="1" x14ac:dyDescent="0.3">
      <c r="A50" s="70"/>
      <c r="B50" s="62" t="str">
        <f>IF(ISERROR(B49/B20), "", B49/B20)</f>
        <v/>
      </c>
      <c r="G50" s="70"/>
      <c r="H50" s="62">
        <f>IF(ISERROR(H49/H20), "", H49/H20)</f>
        <v>1.0448128871444003E-3</v>
      </c>
      <c r="L50" s="70"/>
      <c r="M50" s="62">
        <f>IF(ISERROR(M49/M20), "", M49/M20)</f>
        <v>8.1053352915507772E-4</v>
      </c>
      <c r="Q50" s="70"/>
      <c r="R50" s="62">
        <f>IF(ISERROR(R49/R20), "", R49/R20)</f>
        <v>1.1758641916690688E-3</v>
      </c>
      <c r="V50" s="70"/>
      <c r="W50" s="62">
        <f>IF(ISERROR(W49/W20), "", W49/W20)</f>
        <v>1.6463429235380724E-4</v>
      </c>
    </row>
    <row r="51" spans="1:27" ht="12.75" customHeight="1" x14ac:dyDescent="0.2">
      <c r="A51" s="7"/>
      <c r="G51" s="7"/>
      <c r="L51" s="7"/>
      <c r="Q51" s="7"/>
      <c r="V51" s="7"/>
    </row>
    <row r="52" spans="1:27" ht="12.75" customHeight="1" x14ac:dyDescent="0.2">
      <c r="A52" s="8" t="s">
        <v>44</v>
      </c>
      <c r="G52" s="8" t="s">
        <v>44</v>
      </c>
      <c r="L52" s="8" t="s">
        <v>44</v>
      </c>
      <c r="Q52" s="8" t="s">
        <v>44</v>
      </c>
      <c r="V52" s="8" t="s">
        <v>44</v>
      </c>
    </row>
    <row r="54" spans="1:27" ht="12.75" customHeight="1" x14ac:dyDescent="0.2">
      <c r="A54" s="74" t="s">
        <v>45</v>
      </c>
      <c r="B54" s="74"/>
      <c r="C54" s="74"/>
      <c r="D54" s="74"/>
      <c r="E54" s="74"/>
      <c r="G54" s="74" t="s">
        <v>45</v>
      </c>
      <c r="H54" s="74"/>
      <c r="I54" s="74"/>
      <c r="J54" s="74"/>
      <c r="K54" s="74"/>
      <c r="L54" s="74" t="s">
        <v>45</v>
      </c>
      <c r="M54" s="74"/>
      <c r="N54" s="74"/>
      <c r="O54" s="74"/>
      <c r="P54" s="74"/>
      <c r="Q54" s="74" t="s">
        <v>45</v>
      </c>
      <c r="R54" s="74"/>
      <c r="S54" s="74"/>
      <c r="T54" s="74"/>
      <c r="U54" s="74"/>
      <c r="V54" s="74" t="s">
        <v>45</v>
      </c>
      <c r="W54" s="74"/>
      <c r="X54" s="74"/>
      <c r="Y54" s="74"/>
      <c r="Z54" s="74"/>
    </row>
    <row r="55" spans="1:27" x14ac:dyDescent="0.2">
      <c r="A55" s="74"/>
      <c r="B55" s="74"/>
      <c r="C55" s="74"/>
      <c r="D55" s="74"/>
      <c r="E55" s="74"/>
      <c r="G55" s="74"/>
      <c r="H55" s="74"/>
      <c r="I55" s="74"/>
      <c r="J55" s="74"/>
      <c r="K55" s="74"/>
      <c r="L55" s="74"/>
      <c r="M55" s="74"/>
      <c r="N55" s="74"/>
      <c r="O55" s="74"/>
      <c r="P55" s="74"/>
      <c r="Q55" s="74"/>
      <c r="R55" s="74"/>
      <c r="S55" s="74"/>
      <c r="T55" s="74"/>
      <c r="U55" s="74"/>
      <c r="V55" s="74"/>
      <c r="W55" s="74"/>
      <c r="X55" s="74"/>
      <c r="Y55" s="74"/>
      <c r="Z55" s="74"/>
    </row>
    <row r="56" spans="1:27" x14ac:dyDescent="0.2">
      <c r="B56" s="63"/>
      <c r="C56" s="63"/>
      <c r="D56" s="63"/>
      <c r="E56" s="63"/>
      <c r="F56" s="63"/>
      <c r="H56" s="63"/>
      <c r="I56" s="63"/>
      <c r="J56" s="63"/>
      <c r="K56" s="63"/>
      <c r="M56" s="63"/>
      <c r="N56" s="63"/>
      <c r="O56" s="63"/>
      <c r="P56" s="63"/>
      <c r="R56" s="63"/>
      <c r="S56" s="63"/>
      <c r="T56" s="63"/>
      <c r="U56" s="63"/>
      <c r="W56" s="63"/>
      <c r="X56" s="63"/>
      <c r="Y56" s="63"/>
      <c r="Z56" s="63"/>
      <c r="AA56" s="63"/>
    </row>
    <row r="57" spans="1:27" ht="12.75" customHeight="1" x14ac:dyDescent="0.2">
      <c r="A57" s="73" t="s">
        <v>46</v>
      </c>
      <c r="B57" s="73"/>
      <c r="C57" s="73"/>
      <c r="D57" s="73"/>
      <c r="E57" s="73"/>
      <c r="F57" s="63"/>
      <c r="G57" s="73" t="s">
        <v>46</v>
      </c>
      <c r="H57" s="73"/>
      <c r="I57" s="73"/>
      <c r="J57" s="73"/>
      <c r="K57" s="73"/>
      <c r="L57" s="73" t="s">
        <v>46</v>
      </c>
      <c r="M57" s="73"/>
      <c r="N57" s="73"/>
      <c r="O57" s="73"/>
      <c r="P57" s="73"/>
      <c r="Q57" s="73" t="s">
        <v>46</v>
      </c>
      <c r="R57" s="73"/>
      <c r="S57" s="73"/>
      <c r="T57" s="73"/>
      <c r="U57" s="73"/>
      <c r="V57" s="73" t="s">
        <v>46</v>
      </c>
      <c r="W57" s="73"/>
      <c r="X57" s="73"/>
      <c r="Y57" s="73"/>
      <c r="Z57" s="73"/>
      <c r="AA57" s="63"/>
    </row>
    <row r="58" spans="1:27" x14ac:dyDescent="0.2">
      <c r="A58" s="73"/>
      <c r="B58" s="73"/>
      <c r="C58" s="73"/>
      <c r="D58" s="73"/>
      <c r="E58" s="73"/>
      <c r="F58" s="64"/>
      <c r="G58" s="73"/>
      <c r="H58" s="73"/>
      <c r="I58" s="73"/>
      <c r="J58" s="73"/>
      <c r="K58" s="73"/>
      <c r="L58" s="73"/>
      <c r="M58" s="73"/>
      <c r="N58" s="73"/>
      <c r="O58" s="73"/>
      <c r="P58" s="73"/>
      <c r="Q58" s="73"/>
      <c r="R58" s="73"/>
      <c r="S58" s="73"/>
      <c r="T58" s="73"/>
      <c r="U58" s="73"/>
      <c r="V58" s="73"/>
      <c r="W58" s="73"/>
      <c r="X58" s="73"/>
      <c r="Y58" s="73"/>
      <c r="Z58" s="73"/>
      <c r="AA58" s="64"/>
    </row>
    <row r="59" spans="1:27" x14ac:dyDescent="0.2">
      <c r="A59" s="73"/>
      <c r="B59" s="73"/>
      <c r="C59" s="73"/>
      <c r="D59" s="73"/>
      <c r="E59" s="73"/>
      <c r="F59" s="64"/>
      <c r="G59" s="73"/>
      <c r="H59" s="73"/>
      <c r="I59" s="73"/>
      <c r="J59" s="73"/>
      <c r="K59" s="73"/>
      <c r="L59" s="73"/>
      <c r="M59" s="73"/>
      <c r="N59" s="73"/>
      <c r="O59" s="73"/>
      <c r="P59" s="73"/>
      <c r="Q59" s="73"/>
      <c r="R59" s="73"/>
      <c r="S59" s="73"/>
      <c r="T59" s="73"/>
      <c r="U59" s="73"/>
      <c r="V59" s="73"/>
      <c r="W59" s="73"/>
      <c r="X59" s="73"/>
      <c r="Y59" s="73"/>
      <c r="Z59" s="73"/>
      <c r="AA59" s="64"/>
    </row>
    <row r="60" spans="1:27" ht="12.75" customHeight="1" x14ac:dyDescent="0.2">
      <c r="A60" s="73" t="s">
        <v>47</v>
      </c>
      <c r="B60" s="73"/>
      <c r="C60" s="73"/>
      <c r="D60" s="73"/>
      <c r="E60" s="73"/>
      <c r="F60" s="65"/>
      <c r="G60" s="73" t="s">
        <v>47</v>
      </c>
      <c r="H60" s="73"/>
      <c r="I60" s="73"/>
      <c r="J60" s="73"/>
      <c r="K60" s="73"/>
      <c r="L60" s="73" t="s">
        <v>47</v>
      </c>
      <c r="M60" s="73"/>
      <c r="N60" s="73"/>
      <c r="O60" s="73"/>
      <c r="P60" s="73"/>
      <c r="Q60" s="73" t="s">
        <v>47</v>
      </c>
      <c r="R60" s="73"/>
      <c r="S60" s="73"/>
      <c r="T60" s="73"/>
      <c r="U60" s="73"/>
      <c r="V60" s="73" t="s">
        <v>47</v>
      </c>
      <c r="W60" s="73"/>
      <c r="X60" s="73"/>
      <c r="Y60" s="73"/>
      <c r="Z60" s="73"/>
      <c r="AA60" s="65"/>
    </row>
    <row r="61" spans="1:27" x14ac:dyDescent="0.2">
      <c r="A61" s="73"/>
      <c r="B61" s="73"/>
      <c r="C61" s="73"/>
      <c r="D61" s="73"/>
      <c r="E61" s="73"/>
      <c r="G61" s="73"/>
      <c r="H61" s="73"/>
      <c r="I61" s="73"/>
      <c r="J61" s="73"/>
      <c r="K61" s="73"/>
      <c r="L61" s="73"/>
      <c r="M61" s="73"/>
      <c r="N61" s="73"/>
      <c r="O61" s="73"/>
      <c r="P61" s="73"/>
      <c r="Q61" s="73"/>
      <c r="R61" s="73"/>
      <c r="S61" s="73"/>
      <c r="T61" s="73"/>
      <c r="U61" s="73"/>
      <c r="V61" s="73"/>
      <c r="W61" s="73"/>
      <c r="X61" s="73"/>
      <c r="Y61" s="73"/>
      <c r="Z61" s="73"/>
    </row>
  </sheetData>
  <mergeCells count="45">
    <mergeCell ref="A60:E61"/>
    <mergeCell ref="G60:K61"/>
    <mergeCell ref="L60:P61"/>
    <mergeCell ref="Q60:U61"/>
    <mergeCell ref="V60:Z61"/>
    <mergeCell ref="A54:E55"/>
    <mergeCell ref="G54:K55"/>
    <mergeCell ref="L54:P55"/>
    <mergeCell ref="Q54:U55"/>
    <mergeCell ref="V54:Z55"/>
    <mergeCell ref="A57:E59"/>
    <mergeCell ref="G57:K59"/>
    <mergeCell ref="L57:P59"/>
    <mergeCell ref="Q57:U59"/>
    <mergeCell ref="V57:Z59"/>
    <mergeCell ref="A47:B47"/>
    <mergeCell ref="G47:H47"/>
    <mergeCell ref="L47:M47"/>
    <mergeCell ref="Q47:R47"/>
    <mergeCell ref="V47:W47"/>
    <mergeCell ref="A49:A50"/>
    <mergeCell ref="G49:G50"/>
    <mergeCell ref="L49:L50"/>
    <mergeCell ref="Q49:Q50"/>
    <mergeCell ref="V49:V50"/>
    <mergeCell ref="A16:B16"/>
    <mergeCell ref="G16:H16"/>
    <mergeCell ref="L16:M16"/>
    <mergeCell ref="Q16:R16"/>
    <mergeCell ref="V16:W16"/>
    <mergeCell ref="A22:B22"/>
    <mergeCell ref="G22:H22"/>
    <mergeCell ref="L22:M22"/>
    <mergeCell ref="Q22:R22"/>
    <mergeCell ref="V22:W22"/>
    <mergeCell ref="A9:F9"/>
    <mergeCell ref="G9:K9"/>
    <mergeCell ref="L9:P9"/>
    <mergeCell ref="Q9:U9"/>
    <mergeCell ref="V9:AA9"/>
    <mergeCell ref="A10:F10"/>
    <mergeCell ref="G10:K10"/>
    <mergeCell ref="L10:P10"/>
    <mergeCell ref="Q10:U10"/>
    <mergeCell ref="V10:AA10"/>
  </mergeCells>
  <dataValidations count="1">
    <dataValidation allowBlank="1" showInputMessage="1" showErrorMessage="1" promptTitle="Date Format" prompt="E.g:  &quot;August 1, 2011&quot;" sqref="F7 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F65543 IY65543 SU65543 ACQ65543 AMM65543 AWI65543 BGE65543 BQA65543 BZW65543 CJS65543 CTO65543 DDK65543 DNG65543 DXC65543 EGY65543 EQU65543 FAQ65543 FKM65543 FUI65543 GEE65543 GOA65543 GXW65543 HHS65543 HRO65543 IBK65543 ILG65543 IVC65543 JEY65543 JOU65543 JYQ65543 KIM65543 KSI65543 LCE65543 LMA65543 LVW65543 MFS65543 MPO65543 MZK65543 NJG65543 NTC65543 OCY65543 OMU65543 OWQ65543 PGM65543 PQI65543 QAE65543 QKA65543 QTW65543 RDS65543 RNO65543 RXK65543 SHG65543 SRC65543 TAY65543 TKU65543 TUQ65543 UEM65543 UOI65543 UYE65543 VIA65543 VRW65543 WBS65543 WLO65543 WVK65543 F131079 IY131079 SU131079 ACQ131079 AMM131079 AWI131079 BGE131079 BQA131079 BZW131079 CJS131079 CTO131079 DDK131079 DNG131079 DXC131079 EGY131079 EQU131079 FAQ131079 FKM131079 FUI131079 GEE131079 GOA131079 GXW131079 HHS131079 HRO131079 IBK131079 ILG131079 IVC131079 JEY131079 JOU131079 JYQ131079 KIM131079 KSI131079 LCE131079 LMA131079 LVW131079 MFS131079 MPO131079 MZK131079 NJG131079 NTC131079 OCY131079 OMU131079 OWQ131079 PGM131079 PQI131079 QAE131079 QKA131079 QTW131079 RDS131079 RNO131079 RXK131079 SHG131079 SRC131079 TAY131079 TKU131079 TUQ131079 UEM131079 UOI131079 UYE131079 VIA131079 VRW131079 WBS131079 WLO131079 WVK131079 F196615 IY196615 SU196615 ACQ196615 AMM196615 AWI196615 BGE196615 BQA196615 BZW196615 CJS196615 CTO196615 DDK196615 DNG196615 DXC196615 EGY196615 EQU196615 FAQ196615 FKM196615 FUI196615 GEE196615 GOA196615 GXW196615 HHS196615 HRO196615 IBK196615 ILG196615 IVC196615 JEY196615 JOU196615 JYQ196615 KIM196615 KSI196615 LCE196615 LMA196615 LVW196615 MFS196615 MPO196615 MZK196615 NJG196615 NTC196615 OCY196615 OMU196615 OWQ196615 PGM196615 PQI196615 QAE196615 QKA196615 QTW196615 RDS196615 RNO196615 RXK196615 SHG196615 SRC196615 TAY196615 TKU196615 TUQ196615 UEM196615 UOI196615 UYE196615 VIA196615 VRW196615 WBS196615 WLO196615 WVK196615 F262151 IY262151 SU262151 ACQ262151 AMM262151 AWI262151 BGE262151 BQA262151 BZW262151 CJS262151 CTO262151 DDK262151 DNG262151 DXC262151 EGY262151 EQU262151 FAQ262151 FKM262151 FUI262151 GEE262151 GOA262151 GXW262151 HHS262151 HRO262151 IBK262151 ILG262151 IVC262151 JEY262151 JOU262151 JYQ262151 KIM262151 KSI262151 LCE262151 LMA262151 LVW262151 MFS262151 MPO262151 MZK262151 NJG262151 NTC262151 OCY262151 OMU262151 OWQ262151 PGM262151 PQI262151 QAE262151 QKA262151 QTW262151 RDS262151 RNO262151 RXK262151 SHG262151 SRC262151 TAY262151 TKU262151 TUQ262151 UEM262151 UOI262151 UYE262151 VIA262151 VRW262151 WBS262151 WLO262151 WVK262151 F327687 IY327687 SU327687 ACQ327687 AMM327687 AWI327687 BGE327687 BQA327687 BZW327687 CJS327687 CTO327687 DDK327687 DNG327687 DXC327687 EGY327687 EQU327687 FAQ327687 FKM327687 FUI327687 GEE327687 GOA327687 GXW327687 HHS327687 HRO327687 IBK327687 ILG327687 IVC327687 JEY327687 JOU327687 JYQ327687 KIM327687 KSI327687 LCE327687 LMA327687 LVW327687 MFS327687 MPO327687 MZK327687 NJG327687 NTC327687 OCY327687 OMU327687 OWQ327687 PGM327687 PQI327687 QAE327687 QKA327687 QTW327687 RDS327687 RNO327687 RXK327687 SHG327687 SRC327687 TAY327687 TKU327687 TUQ327687 UEM327687 UOI327687 UYE327687 VIA327687 VRW327687 WBS327687 WLO327687 WVK327687 F393223 IY393223 SU393223 ACQ393223 AMM393223 AWI393223 BGE393223 BQA393223 BZW393223 CJS393223 CTO393223 DDK393223 DNG393223 DXC393223 EGY393223 EQU393223 FAQ393223 FKM393223 FUI393223 GEE393223 GOA393223 GXW393223 HHS393223 HRO393223 IBK393223 ILG393223 IVC393223 JEY393223 JOU393223 JYQ393223 KIM393223 KSI393223 LCE393223 LMA393223 LVW393223 MFS393223 MPO393223 MZK393223 NJG393223 NTC393223 OCY393223 OMU393223 OWQ393223 PGM393223 PQI393223 QAE393223 QKA393223 QTW393223 RDS393223 RNO393223 RXK393223 SHG393223 SRC393223 TAY393223 TKU393223 TUQ393223 UEM393223 UOI393223 UYE393223 VIA393223 VRW393223 WBS393223 WLO393223 WVK393223 F458759 IY458759 SU458759 ACQ458759 AMM458759 AWI458759 BGE458759 BQA458759 BZW458759 CJS458759 CTO458759 DDK458759 DNG458759 DXC458759 EGY458759 EQU458759 FAQ458759 FKM458759 FUI458759 GEE458759 GOA458759 GXW458759 HHS458759 HRO458759 IBK458759 ILG458759 IVC458759 JEY458759 JOU458759 JYQ458759 KIM458759 KSI458759 LCE458759 LMA458759 LVW458759 MFS458759 MPO458759 MZK458759 NJG458759 NTC458759 OCY458759 OMU458759 OWQ458759 PGM458759 PQI458759 QAE458759 QKA458759 QTW458759 RDS458759 RNO458759 RXK458759 SHG458759 SRC458759 TAY458759 TKU458759 TUQ458759 UEM458759 UOI458759 UYE458759 VIA458759 VRW458759 WBS458759 WLO458759 WVK458759 F524295 IY524295 SU524295 ACQ524295 AMM524295 AWI524295 BGE524295 BQA524295 BZW524295 CJS524295 CTO524295 DDK524295 DNG524295 DXC524295 EGY524295 EQU524295 FAQ524295 FKM524295 FUI524295 GEE524295 GOA524295 GXW524295 HHS524295 HRO524295 IBK524295 ILG524295 IVC524295 JEY524295 JOU524295 JYQ524295 KIM524295 KSI524295 LCE524295 LMA524295 LVW524295 MFS524295 MPO524295 MZK524295 NJG524295 NTC524295 OCY524295 OMU524295 OWQ524295 PGM524295 PQI524295 QAE524295 QKA524295 QTW524295 RDS524295 RNO524295 RXK524295 SHG524295 SRC524295 TAY524295 TKU524295 TUQ524295 UEM524295 UOI524295 UYE524295 VIA524295 VRW524295 WBS524295 WLO524295 WVK524295 F589831 IY589831 SU589831 ACQ589831 AMM589831 AWI589831 BGE589831 BQA589831 BZW589831 CJS589831 CTO589831 DDK589831 DNG589831 DXC589831 EGY589831 EQU589831 FAQ589831 FKM589831 FUI589831 GEE589831 GOA589831 GXW589831 HHS589831 HRO589831 IBK589831 ILG589831 IVC589831 JEY589831 JOU589831 JYQ589831 KIM589831 KSI589831 LCE589831 LMA589831 LVW589831 MFS589831 MPO589831 MZK589831 NJG589831 NTC589831 OCY589831 OMU589831 OWQ589831 PGM589831 PQI589831 QAE589831 QKA589831 QTW589831 RDS589831 RNO589831 RXK589831 SHG589831 SRC589831 TAY589831 TKU589831 TUQ589831 UEM589831 UOI589831 UYE589831 VIA589831 VRW589831 WBS589831 WLO589831 WVK589831 F655367 IY655367 SU655367 ACQ655367 AMM655367 AWI655367 BGE655367 BQA655367 BZW655367 CJS655367 CTO655367 DDK655367 DNG655367 DXC655367 EGY655367 EQU655367 FAQ655367 FKM655367 FUI655367 GEE655367 GOA655367 GXW655367 HHS655367 HRO655367 IBK655367 ILG655367 IVC655367 JEY655367 JOU655367 JYQ655367 KIM655367 KSI655367 LCE655367 LMA655367 LVW655367 MFS655367 MPO655367 MZK655367 NJG655367 NTC655367 OCY655367 OMU655367 OWQ655367 PGM655367 PQI655367 QAE655367 QKA655367 QTW655367 RDS655367 RNO655367 RXK655367 SHG655367 SRC655367 TAY655367 TKU655367 TUQ655367 UEM655367 UOI655367 UYE655367 VIA655367 VRW655367 WBS655367 WLO655367 WVK655367 F720903 IY720903 SU720903 ACQ720903 AMM720903 AWI720903 BGE720903 BQA720903 BZW720903 CJS720903 CTO720903 DDK720903 DNG720903 DXC720903 EGY720903 EQU720903 FAQ720903 FKM720903 FUI720903 GEE720903 GOA720903 GXW720903 HHS720903 HRO720903 IBK720903 ILG720903 IVC720903 JEY720903 JOU720903 JYQ720903 KIM720903 KSI720903 LCE720903 LMA720903 LVW720903 MFS720903 MPO720903 MZK720903 NJG720903 NTC720903 OCY720903 OMU720903 OWQ720903 PGM720903 PQI720903 QAE720903 QKA720903 QTW720903 RDS720903 RNO720903 RXK720903 SHG720903 SRC720903 TAY720903 TKU720903 TUQ720903 UEM720903 UOI720903 UYE720903 VIA720903 VRW720903 WBS720903 WLO720903 WVK720903 F786439 IY786439 SU786439 ACQ786439 AMM786439 AWI786439 BGE786439 BQA786439 BZW786439 CJS786439 CTO786439 DDK786439 DNG786439 DXC786439 EGY786439 EQU786439 FAQ786439 FKM786439 FUI786439 GEE786439 GOA786439 GXW786439 HHS786439 HRO786439 IBK786439 ILG786439 IVC786439 JEY786439 JOU786439 JYQ786439 KIM786439 KSI786439 LCE786439 LMA786439 LVW786439 MFS786439 MPO786439 MZK786439 NJG786439 NTC786439 OCY786439 OMU786439 OWQ786439 PGM786439 PQI786439 QAE786439 QKA786439 QTW786439 RDS786439 RNO786439 RXK786439 SHG786439 SRC786439 TAY786439 TKU786439 TUQ786439 UEM786439 UOI786439 UYE786439 VIA786439 VRW786439 WBS786439 WLO786439 WVK786439 F851975 IY851975 SU851975 ACQ851975 AMM851975 AWI851975 BGE851975 BQA851975 BZW851975 CJS851975 CTO851975 DDK851975 DNG851975 DXC851975 EGY851975 EQU851975 FAQ851975 FKM851975 FUI851975 GEE851975 GOA851975 GXW851975 HHS851975 HRO851975 IBK851975 ILG851975 IVC851975 JEY851975 JOU851975 JYQ851975 KIM851975 KSI851975 LCE851975 LMA851975 LVW851975 MFS851975 MPO851975 MZK851975 NJG851975 NTC851975 OCY851975 OMU851975 OWQ851975 PGM851975 PQI851975 QAE851975 QKA851975 QTW851975 RDS851975 RNO851975 RXK851975 SHG851975 SRC851975 TAY851975 TKU851975 TUQ851975 UEM851975 UOI851975 UYE851975 VIA851975 VRW851975 WBS851975 WLO851975 WVK851975 F917511 IY917511 SU917511 ACQ917511 AMM917511 AWI917511 BGE917511 BQA917511 BZW917511 CJS917511 CTO917511 DDK917511 DNG917511 DXC917511 EGY917511 EQU917511 FAQ917511 FKM917511 FUI917511 GEE917511 GOA917511 GXW917511 HHS917511 HRO917511 IBK917511 ILG917511 IVC917511 JEY917511 JOU917511 JYQ917511 KIM917511 KSI917511 LCE917511 LMA917511 LVW917511 MFS917511 MPO917511 MZK917511 NJG917511 NTC917511 OCY917511 OMU917511 OWQ917511 PGM917511 PQI917511 QAE917511 QKA917511 QTW917511 RDS917511 RNO917511 RXK917511 SHG917511 SRC917511 TAY917511 TKU917511 TUQ917511 UEM917511 UOI917511 UYE917511 VIA917511 VRW917511 WBS917511 WLO917511 WVK917511 F983047 IY983047 SU983047 ACQ983047 AMM983047 AWI983047 BGE983047 BQA983047 BZW983047 CJS983047 CTO983047 DDK983047 DNG983047 DXC983047 EGY983047 EQU983047 FAQ983047 FKM983047 FUI983047 GEE983047 GOA983047 GXW983047 HHS983047 HRO983047 IBK983047 ILG983047 IVC983047 JEY983047 JOU983047 JYQ983047 KIM983047 KSI983047 LCE983047 LMA983047 LVW983047 MFS983047 MPO983047 MZK983047 NJG983047 NTC983047 OCY983047 OMU983047 OWQ983047 PGM983047 PQI983047 QAE983047 QKA983047 QTW983047 RDS983047 RNO983047 RXK983047 SHG983047 SRC983047 TAY983047 TKU983047 TUQ983047 UEM983047 UOI983047 UYE983047 VIA983047 VRW983047 WBS983047 WLO983047 WVK983047 K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P7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JK65543 TG65543 ADC65543 AMY65543 AWU65543 BGQ65543 BQM65543 CAI65543 CKE65543 CUA65543 DDW65543 DNS65543 DXO65543 EHK65543 ERG65543 FBC65543 FKY65543 FUU65543 GEQ65543 GOM65543 GYI65543 HIE65543 HSA65543 IBW65543 ILS65543 IVO65543 JFK65543 JPG65543 JZC65543 KIY65543 KSU65543 LCQ65543 LMM65543 LWI65543 MGE65543 MQA65543 MZW65543 NJS65543 NTO65543 ODK65543 ONG65543 OXC65543 PGY65543 PQU65543 QAQ65543 QKM65543 QUI65543 REE65543 ROA65543 RXW65543 SHS65543 SRO65543 TBK65543 TLG65543 TVC65543 UEY65543 UOU65543 UYQ65543 VIM65543 VSI65543 WCE65543 WMA65543 WVW65543 JK131079 TG131079 ADC131079 AMY131079 AWU131079 BGQ131079 BQM131079 CAI131079 CKE131079 CUA131079 DDW131079 DNS131079 DXO131079 EHK131079 ERG131079 FBC131079 FKY131079 FUU131079 GEQ131079 GOM131079 GYI131079 HIE131079 HSA131079 IBW131079 ILS131079 IVO131079 JFK131079 JPG131079 JZC131079 KIY131079 KSU131079 LCQ131079 LMM131079 LWI131079 MGE131079 MQA131079 MZW131079 NJS131079 NTO131079 ODK131079 ONG131079 OXC131079 PGY131079 PQU131079 QAQ131079 QKM131079 QUI131079 REE131079 ROA131079 RXW131079 SHS131079 SRO131079 TBK131079 TLG131079 TVC131079 UEY131079 UOU131079 UYQ131079 VIM131079 VSI131079 WCE131079 WMA131079 WVW131079 JK196615 TG196615 ADC196615 AMY196615 AWU196615 BGQ196615 BQM196615 CAI196615 CKE196615 CUA196615 DDW196615 DNS196615 DXO196615 EHK196615 ERG196615 FBC196615 FKY196615 FUU196615 GEQ196615 GOM196615 GYI196615 HIE196615 HSA196615 IBW196615 ILS196615 IVO196615 JFK196615 JPG196615 JZC196615 KIY196615 KSU196615 LCQ196615 LMM196615 LWI196615 MGE196615 MQA196615 MZW196615 NJS196615 NTO196615 ODK196615 ONG196615 OXC196615 PGY196615 PQU196615 QAQ196615 QKM196615 QUI196615 REE196615 ROA196615 RXW196615 SHS196615 SRO196615 TBK196615 TLG196615 TVC196615 UEY196615 UOU196615 UYQ196615 VIM196615 VSI196615 WCE196615 WMA196615 WVW196615 JK262151 TG262151 ADC262151 AMY262151 AWU262151 BGQ262151 BQM262151 CAI262151 CKE262151 CUA262151 DDW262151 DNS262151 DXO262151 EHK262151 ERG262151 FBC262151 FKY262151 FUU262151 GEQ262151 GOM262151 GYI262151 HIE262151 HSA262151 IBW262151 ILS262151 IVO262151 JFK262151 JPG262151 JZC262151 KIY262151 KSU262151 LCQ262151 LMM262151 LWI262151 MGE262151 MQA262151 MZW262151 NJS262151 NTO262151 ODK262151 ONG262151 OXC262151 PGY262151 PQU262151 QAQ262151 QKM262151 QUI262151 REE262151 ROA262151 RXW262151 SHS262151 SRO262151 TBK262151 TLG262151 TVC262151 UEY262151 UOU262151 UYQ262151 VIM262151 VSI262151 WCE262151 WMA262151 WVW262151 JK327687 TG327687 ADC327687 AMY327687 AWU327687 BGQ327687 BQM327687 CAI327687 CKE327687 CUA327687 DDW327687 DNS327687 DXO327687 EHK327687 ERG327687 FBC327687 FKY327687 FUU327687 GEQ327687 GOM327687 GYI327687 HIE327687 HSA327687 IBW327687 ILS327687 IVO327687 JFK327687 JPG327687 JZC327687 KIY327687 KSU327687 LCQ327687 LMM327687 LWI327687 MGE327687 MQA327687 MZW327687 NJS327687 NTO327687 ODK327687 ONG327687 OXC327687 PGY327687 PQU327687 QAQ327687 QKM327687 QUI327687 REE327687 ROA327687 RXW327687 SHS327687 SRO327687 TBK327687 TLG327687 TVC327687 UEY327687 UOU327687 UYQ327687 VIM327687 VSI327687 WCE327687 WMA327687 WVW327687 JK393223 TG393223 ADC393223 AMY393223 AWU393223 BGQ393223 BQM393223 CAI393223 CKE393223 CUA393223 DDW393223 DNS393223 DXO393223 EHK393223 ERG393223 FBC393223 FKY393223 FUU393223 GEQ393223 GOM393223 GYI393223 HIE393223 HSA393223 IBW393223 ILS393223 IVO393223 JFK393223 JPG393223 JZC393223 KIY393223 KSU393223 LCQ393223 LMM393223 LWI393223 MGE393223 MQA393223 MZW393223 NJS393223 NTO393223 ODK393223 ONG393223 OXC393223 PGY393223 PQU393223 QAQ393223 QKM393223 QUI393223 REE393223 ROA393223 RXW393223 SHS393223 SRO393223 TBK393223 TLG393223 TVC393223 UEY393223 UOU393223 UYQ393223 VIM393223 VSI393223 WCE393223 WMA393223 WVW393223 JK458759 TG458759 ADC458759 AMY458759 AWU458759 BGQ458759 BQM458759 CAI458759 CKE458759 CUA458759 DDW458759 DNS458759 DXO458759 EHK458759 ERG458759 FBC458759 FKY458759 FUU458759 GEQ458759 GOM458759 GYI458759 HIE458759 HSA458759 IBW458759 ILS458759 IVO458759 JFK458759 JPG458759 JZC458759 KIY458759 KSU458759 LCQ458759 LMM458759 LWI458759 MGE458759 MQA458759 MZW458759 NJS458759 NTO458759 ODK458759 ONG458759 OXC458759 PGY458759 PQU458759 QAQ458759 QKM458759 QUI458759 REE458759 ROA458759 RXW458759 SHS458759 SRO458759 TBK458759 TLG458759 TVC458759 UEY458759 UOU458759 UYQ458759 VIM458759 VSI458759 WCE458759 WMA458759 WVW458759 JK524295 TG524295 ADC524295 AMY524295 AWU524295 BGQ524295 BQM524295 CAI524295 CKE524295 CUA524295 DDW524295 DNS524295 DXO524295 EHK524295 ERG524295 FBC524295 FKY524295 FUU524295 GEQ524295 GOM524295 GYI524295 HIE524295 HSA524295 IBW524295 ILS524295 IVO524295 JFK524295 JPG524295 JZC524295 KIY524295 KSU524295 LCQ524295 LMM524295 LWI524295 MGE524295 MQA524295 MZW524295 NJS524295 NTO524295 ODK524295 ONG524295 OXC524295 PGY524295 PQU524295 QAQ524295 QKM524295 QUI524295 REE524295 ROA524295 RXW524295 SHS524295 SRO524295 TBK524295 TLG524295 TVC524295 UEY524295 UOU524295 UYQ524295 VIM524295 VSI524295 WCE524295 WMA524295 WVW524295 JK589831 TG589831 ADC589831 AMY589831 AWU589831 BGQ589831 BQM589831 CAI589831 CKE589831 CUA589831 DDW589831 DNS589831 DXO589831 EHK589831 ERG589831 FBC589831 FKY589831 FUU589831 GEQ589831 GOM589831 GYI589831 HIE589831 HSA589831 IBW589831 ILS589831 IVO589831 JFK589831 JPG589831 JZC589831 KIY589831 KSU589831 LCQ589831 LMM589831 LWI589831 MGE589831 MQA589831 MZW589831 NJS589831 NTO589831 ODK589831 ONG589831 OXC589831 PGY589831 PQU589831 QAQ589831 QKM589831 QUI589831 REE589831 ROA589831 RXW589831 SHS589831 SRO589831 TBK589831 TLG589831 TVC589831 UEY589831 UOU589831 UYQ589831 VIM589831 VSI589831 WCE589831 WMA589831 WVW589831 JK655367 TG655367 ADC655367 AMY655367 AWU655367 BGQ655367 BQM655367 CAI655367 CKE655367 CUA655367 DDW655367 DNS655367 DXO655367 EHK655367 ERG655367 FBC655367 FKY655367 FUU655367 GEQ655367 GOM655367 GYI655367 HIE655367 HSA655367 IBW655367 ILS655367 IVO655367 JFK655367 JPG655367 JZC655367 KIY655367 KSU655367 LCQ655367 LMM655367 LWI655367 MGE655367 MQA655367 MZW655367 NJS655367 NTO655367 ODK655367 ONG655367 OXC655367 PGY655367 PQU655367 QAQ655367 QKM655367 QUI655367 REE655367 ROA655367 RXW655367 SHS655367 SRO655367 TBK655367 TLG655367 TVC655367 UEY655367 UOU655367 UYQ655367 VIM655367 VSI655367 WCE655367 WMA655367 WVW655367 JK720903 TG720903 ADC720903 AMY720903 AWU720903 BGQ720903 BQM720903 CAI720903 CKE720903 CUA720903 DDW720903 DNS720903 DXO720903 EHK720903 ERG720903 FBC720903 FKY720903 FUU720903 GEQ720903 GOM720903 GYI720903 HIE720903 HSA720903 IBW720903 ILS720903 IVO720903 JFK720903 JPG720903 JZC720903 KIY720903 KSU720903 LCQ720903 LMM720903 LWI720903 MGE720903 MQA720903 MZW720903 NJS720903 NTO720903 ODK720903 ONG720903 OXC720903 PGY720903 PQU720903 QAQ720903 QKM720903 QUI720903 REE720903 ROA720903 RXW720903 SHS720903 SRO720903 TBK720903 TLG720903 TVC720903 UEY720903 UOU720903 UYQ720903 VIM720903 VSI720903 WCE720903 WMA720903 WVW720903 JK786439 TG786439 ADC786439 AMY786439 AWU786439 BGQ786439 BQM786439 CAI786439 CKE786439 CUA786439 DDW786439 DNS786439 DXO786439 EHK786439 ERG786439 FBC786439 FKY786439 FUU786439 GEQ786439 GOM786439 GYI786439 HIE786439 HSA786439 IBW786439 ILS786439 IVO786439 JFK786439 JPG786439 JZC786439 KIY786439 KSU786439 LCQ786439 LMM786439 LWI786439 MGE786439 MQA786439 MZW786439 NJS786439 NTO786439 ODK786439 ONG786439 OXC786439 PGY786439 PQU786439 QAQ786439 QKM786439 QUI786439 REE786439 ROA786439 RXW786439 SHS786439 SRO786439 TBK786439 TLG786439 TVC786439 UEY786439 UOU786439 UYQ786439 VIM786439 VSI786439 WCE786439 WMA786439 WVW786439 JK851975 TG851975 ADC851975 AMY851975 AWU851975 BGQ851975 BQM851975 CAI851975 CKE851975 CUA851975 DDW851975 DNS851975 DXO851975 EHK851975 ERG851975 FBC851975 FKY851975 FUU851975 GEQ851975 GOM851975 GYI851975 HIE851975 HSA851975 IBW851975 ILS851975 IVO851975 JFK851975 JPG851975 JZC851975 KIY851975 KSU851975 LCQ851975 LMM851975 LWI851975 MGE851975 MQA851975 MZW851975 NJS851975 NTO851975 ODK851975 ONG851975 OXC851975 PGY851975 PQU851975 QAQ851975 QKM851975 QUI851975 REE851975 ROA851975 RXW851975 SHS851975 SRO851975 TBK851975 TLG851975 TVC851975 UEY851975 UOU851975 UYQ851975 VIM851975 VSI851975 WCE851975 WMA851975 WVW851975 JK917511 TG917511 ADC917511 AMY917511 AWU917511 BGQ917511 BQM917511 CAI917511 CKE917511 CUA917511 DDW917511 DNS917511 DXO917511 EHK917511 ERG917511 FBC917511 FKY917511 FUU917511 GEQ917511 GOM917511 GYI917511 HIE917511 HSA917511 IBW917511 ILS917511 IVO917511 JFK917511 JPG917511 JZC917511 KIY917511 KSU917511 LCQ917511 LMM917511 LWI917511 MGE917511 MQA917511 MZW917511 NJS917511 NTO917511 ODK917511 ONG917511 OXC917511 PGY917511 PQU917511 QAQ917511 QKM917511 QUI917511 REE917511 ROA917511 RXW917511 SHS917511 SRO917511 TBK917511 TLG917511 TVC917511 UEY917511 UOU917511 UYQ917511 VIM917511 VSI917511 WCE917511 WMA917511 WVW917511 JK983047 TG983047 ADC983047 AMY983047 AWU983047 BGQ983047 BQM983047 CAI983047 CKE983047 CUA983047 DDW983047 DNS983047 DXO983047 EHK983047 ERG983047 FBC983047 FKY983047 FUU983047 GEQ983047 GOM983047 GYI983047 HIE983047 HSA983047 IBW983047 ILS983047 IVO983047 JFK983047 JPG983047 JZC983047 KIY983047 KSU983047 LCQ983047 LMM983047 LWI983047 MGE983047 MQA983047 MZW983047 NJS983047 NTO983047 ODK983047 ONG983047 OXC983047 PGY983047 PQU983047 QAQ983047 QKM983047 QUI983047 REE983047 ROA983047 RXW983047 SHS983047 SRO983047 TBK983047 TLG983047 TVC983047 UEY983047 UOU983047 UYQ983047 VIM983047 VSI983047 WCE983047 WMA983047 WVW983047 U7 JQ7 TM7 ADI7 ANE7 AXA7 BGW7 BQS7 CAO7 CKK7 CUG7 DEC7 DNY7 DXU7 EHQ7 ERM7 FBI7 FLE7 FVA7 GEW7 GOS7 GYO7 HIK7 HSG7 ICC7 ILY7 IVU7 JFQ7 JPM7 JZI7 KJE7 KTA7 LCW7 LMS7 LWO7 MGK7 MQG7 NAC7 NJY7 NTU7 ODQ7 ONM7 OXI7 PHE7 PRA7 QAW7 QKS7 QUO7 REK7 ROG7 RYC7 SHY7 SRU7 TBQ7 TLM7 TVI7 UFE7 UPA7 UYW7 VIS7 VSO7 WCK7 WMG7 WWC7 JQ65543 TM65543 ADI65543 ANE65543 AXA65543 BGW65543 BQS65543 CAO65543 CKK65543 CUG65543 DEC65543 DNY65543 DXU65543 EHQ65543 ERM65543 FBI65543 FLE65543 FVA65543 GEW65543 GOS65543 GYO65543 HIK65543 HSG65543 ICC65543 ILY65543 IVU65543 JFQ65543 JPM65543 JZI65543 KJE65543 KTA65543 LCW65543 LMS65543 LWO65543 MGK65543 MQG65543 NAC65543 NJY65543 NTU65543 ODQ65543 ONM65543 OXI65543 PHE65543 PRA65543 QAW65543 QKS65543 QUO65543 REK65543 ROG65543 RYC65543 SHY65543 SRU65543 TBQ65543 TLM65543 TVI65543 UFE65543 UPA65543 UYW65543 VIS65543 VSO65543 WCK65543 WMG65543 WWC65543 JQ131079 TM131079 ADI131079 ANE131079 AXA131079 BGW131079 BQS131079 CAO131079 CKK131079 CUG131079 DEC131079 DNY131079 DXU131079 EHQ131079 ERM131079 FBI131079 FLE131079 FVA131079 GEW131079 GOS131079 GYO131079 HIK131079 HSG131079 ICC131079 ILY131079 IVU131079 JFQ131079 JPM131079 JZI131079 KJE131079 KTA131079 LCW131079 LMS131079 LWO131079 MGK131079 MQG131079 NAC131079 NJY131079 NTU131079 ODQ131079 ONM131079 OXI131079 PHE131079 PRA131079 QAW131079 QKS131079 QUO131079 REK131079 ROG131079 RYC131079 SHY131079 SRU131079 TBQ131079 TLM131079 TVI131079 UFE131079 UPA131079 UYW131079 VIS131079 VSO131079 WCK131079 WMG131079 WWC131079 JQ196615 TM196615 ADI196615 ANE196615 AXA196615 BGW196615 BQS196615 CAO196615 CKK196615 CUG196615 DEC196615 DNY196615 DXU196615 EHQ196615 ERM196615 FBI196615 FLE196615 FVA196615 GEW196615 GOS196615 GYO196615 HIK196615 HSG196615 ICC196615 ILY196615 IVU196615 JFQ196615 JPM196615 JZI196615 KJE196615 KTA196615 LCW196615 LMS196615 LWO196615 MGK196615 MQG196615 NAC196615 NJY196615 NTU196615 ODQ196615 ONM196615 OXI196615 PHE196615 PRA196615 QAW196615 QKS196615 QUO196615 REK196615 ROG196615 RYC196615 SHY196615 SRU196615 TBQ196615 TLM196615 TVI196615 UFE196615 UPA196615 UYW196615 VIS196615 VSO196615 WCK196615 WMG196615 WWC196615 JQ262151 TM262151 ADI262151 ANE262151 AXA262151 BGW262151 BQS262151 CAO262151 CKK262151 CUG262151 DEC262151 DNY262151 DXU262151 EHQ262151 ERM262151 FBI262151 FLE262151 FVA262151 GEW262151 GOS262151 GYO262151 HIK262151 HSG262151 ICC262151 ILY262151 IVU262151 JFQ262151 JPM262151 JZI262151 KJE262151 KTA262151 LCW262151 LMS262151 LWO262151 MGK262151 MQG262151 NAC262151 NJY262151 NTU262151 ODQ262151 ONM262151 OXI262151 PHE262151 PRA262151 QAW262151 QKS262151 QUO262151 REK262151 ROG262151 RYC262151 SHY262151 SRU262151 TBQ262151 TLM262151 TVI262151 UFE262151 UPA262151 UYW262151 VIS262151 VSO262151 WCK262151 WMG262151 WWC262151 JQ327687 TM327687 ADI327687 ANE327687 AXA327687 BGW327687 BQS327687 CAO327687 CKK327687 CUG327687 DEC327687 DNY327687 DXU327687 EHQ327687 ERM327687 FBI327687 FLE327687 FVA327687 GEW327687 GOS327687 GYO327687 HIK327687 HSG327687 ICC327687 ILY327687 IVU327687 JFQ327687 JPM327687 JZI327687 KJE327687 KTA327687 LCW327687 LMS327687 LWO327687 MGK327687 MQG327687 NAC327687 NJY327687 NTU327687 ODQ327687 ONM327687 OXI327687 PHE327687 PRA327687 QAW327687 QKS327687 QUO327687 REK327687 ROG327687 RYC327687 SHY327687 SRU327687 TBQ327687 TLM327687 TVI327687 UFE327687 UPA327687 UYW327687 VIS327687 VSO327687 WCK327687 WMG327687 WWC327687 JQ393223 TM393223 ADI393223 ANE393223 AXA393223 BGW393223 BQS393223 CAO393223 CKK393223 CUG393223 DEC393223 DNY393223 DXU393223 EHQ393223 ERM393223 FBI393223 FLE393223 FVA393223 GEW393223 GOS393223 GYO393223 HIK393223 HSG393223 ICC393223 ILY393223 IVU393223 JFQ393223 JPM393223 JZI393223 KJE393223 KTA393223 LCW393223 LMS393223 LWO393223 MGK393223 MQG393223 NAC393223 NJY393223 NTU393223 ODQ393223 ONM393223 OXI393223 PHE393223 PRA393223 QAW393223 QKS393223 QUO393223 REK393223 ROG393223 RYC393223 SHY393223 SRU393223 TBQ393223 TLM393223 TVI393223 UFE393223 UPA393223 UYW393223 VIS393223 VSO393223 WCK393223 WMG393223 WWC393223 JQ458759 TM458759 ADI458759 ANE458759 AXA458759 BGW458759 BQS458759 CAO458759 CKK458759 CUG458759 DEC458759 DNY458759 DXU458759 EHQ458759 ERM458759 FBI458759 FLE458759 FVA458759 GEW458759 GOS458759 GYO458759 HIK458759 HSG458759 ICC458759 ILY458759 IVU458759 JFQ458759 JPM458759 JZI458759 KJE458759 KTA458759 LCW458759 LMS458759 LWO458759 MGK458759 MQG458759 NAC458759 NJY458759 NTU458759 ODQ458759 ONM458759 OXI458759 PHE458759 PRA458759 QAW458759 QKS458759 QUO458759 REK458759 ROG458759 RYC458759 SHY458759 SRU458759 TBQ458759 TLM458759 TVI458759 UFE458759 UPA458759 UYW458759 VIS458759 VSO458759 WCK458759 WMG458759 WWC458759 JQ524295 TM524295 ADI524295 ANE524295 AXA524295 BGW524295 BQS524295 CAO524295 CKK524295 CUG524295 DEC524295 DNY524295 DXU524295 EHQ524295 ERM524295 FBI524295 FLE524295 FVA524295 GEW524295 GOS524295 GYO524295 HIK524295 HSG524295 ICC524295 ILY524295 IVU524295 JFQ524295 JPM524295 JZI524295 KJE524295 KTA524295 LCW524295 LMS524295 LWO524295 MGK524295 MQG524295 NAC524295 NJY524295 NTU524295 ODQ524295 ONM524295 OXI524295 PHE524295 PRA524295 QAW524295 QKS524295 QUO524295 REK524295 ROG524295 RYC524295 SHY524295 SRU524295 TBQ524295 TLM524295 TVI524295 UFE524295 UPA524295 UYW524295 VIS524295 VSO524295 WCK524295 WMG524295 WWC524295 JQ589831 TM589831 ADI589831 ANE589831 AXA589831 BGW589831 BQS589831 CAO589831 CKK589831 CUG589831 DEC589831 DNY589831 DXU589831 EHQ589831 ERM589831 FBI589831 FLE589831 FVA589831 GEW589831 GOS589831 GYO589831 HIK589831 HSG589831 ICC589831 ILY589831 IVU589831 JFQ589831 JPM589831 JZI589831 KJE589831 KTA589831 LCW589831 LMS589831 LWO589831 MGK589831 MQG589831 NAC589831 NJY589831 NTU589831 ODQ589831 ONM589831 OXI589831 PHE589831 PRA589831 QAW589831 QKS589831 QUO589831 REK589831 ROG589831 RYC589831 SHY589831 SRU589831 TBQ589831 TLM589831 TVI589831 UFE589831 UPA589831 UYW589831 VIS589831 VSO589831 WCK589831 WMG589831 WWC589831 JQ655367 TM655367 ADI655367 ANE655367 AXA655367 BGW655367 BQS655367 CAO655367 CKK655367 CUG655367 DEC655367 DNY655367 DXU655367 EHQ655367 ERM655367 FBI655367 FLE655367 FVA655367 GEW655367 GOS655367 GYO655367 HIK655367 HSG655367 ICC655367 ILY655367 IVU655367 JFQ655367 JPM655367 JZI655367 KJE655367 KTA655367 LCW655367 LMS655367 LWO655367 MGK655367 MQG655367 NAC655367 NJY655367 NTU655367 ODQ655367 ONM655367 OXI655367 PHE655367 PRA655367 QAW655367 QKS655367 QUO655367 REK655367 ROG655367 RYC655367 SHY655367 SRU655367 TBQ655367 TLM655367 TVI655367 UFE655367 UPA655367 UYW655367 VIS655367 VSO655367 WCK655367 WMG655367 WWC655367 JQ720903 TM720903 ADI720903 ANE720903 AXA720903 BGW720903 BQS720903 CAO720903 CKK720903 CUG720903 DEC720903 DNY720903 DXU720903 EHQ720903 ERM720903 FBI720903 FLE720903 FVA720903 GEW720903 GOS720903 GYO720903 HIK720903 HSG720903 ICC720903 ILY720903 IVU720903 JFQ720903 JPM720903 JZI720903 KJE720903 KTA720903 LCW720903 LMS720903 LWO720903 MGK720903 MQG720903 NAC720903 NJY720903 NTU720903 ODQ720903 ONM720903 OXI720903 PHE720903 PRA720903 QAW720903 QKS720903 QUO720903 REK720903 ROG720903 RYC720903 SHY720903 SRU720903 TBQ720903 TLM720903 TVI720903 UFE720903 UPA720903 UYW720903 VIS720903 VSO720903 WCK720903 WMG720903 WWC720903 JQ786439 TM786439 ADI786439 ANE786439 AXA786439 BGW786439 BQS786439 CAO786439 CKK786439 CUG786439 DEC786439 DNY786439 DXU786439 EHQ786439 ERM786439 FBI786439 FLE786439 FVA786439 GEW786439 GOS786439 GYO786439 HIK786439 HSG786439 ICC786439 ILY786439 IVU786439 JFQ786439 JPM786439 JZI786439 KJE786439 KTA786439 LCW786439 LMS786439 LWO786439 MGK786439 MQG786439 NAC786439 NJY786439 NTU786439 ODQ786439 ONM786439 OXI786439 PHE786439 PRA786439 QAW786439 QKS786439 QUO786439 REK786439 ROG786439 RYC786439 SHY786439 SRU786439 TBQ786439 TLM786439 TVI786439 UFE786439 UPA786439 UYW786439 VIS786439 VSO786439 WCK786439 WMG786439 WWC786439 JQ851975 TM851975 ADI851975 ANE851975 AXA851975 BGW851975 BQS851975 CAO851975 CKK851975 CUG851975 DEC851975 DNY851975 DXU851975 EHQ851975 ERM851975 FBI851975 FLE851975 FVA851975 GEW851975 GOS851975 GYO851975 HIK851975 HSG851975 ICC851975 ILY851975 IVU851975 JFQ851975 JPM851975 JZI851975 KJE851975 KTA851975 LCW851975 LMS851975 LWO851975 MGK851975 MQG851975 NAC851975 NJY851975 NTU851975 ODQ851975 ONM851975 OXI851975 PHE851975 PRA851975 QAW851975 QKS851975 QUO851975 REK851975 ROG851975 RYC851975 SHY851975 SRU851975 TBQ851975 TLM851975 TVI851975 UFE851975 UPA851975 UYW851975 VIS851975 VSO851975 WCK851975 WMG851975 WWC851975 JQ917511 TM917511 ADI917511 ANE917511 AXA917511 BGW917511 BQS917511 CAO917511 CKK917511 CUG917511 DEC917511 DNY917511 DXU917511 EHQ917511 ERM917511 FBI917511 FLE917511 FVA917511 GEW917511 GOS917511 GYO917511 HIK917511 HSG917511 ICC917511 ILY917511 IVU917511 JFQ917511 JPM917511 JZI917511 KJE917511 KTA917511 LCW917511 LMS917511 LWO917511 MGK917511 MQG917511 NAC917511 NJY917511 NTU917511 ODQ917511 ONM917511 OXI917511 PHE917511 PRA917511 QAW917511 QKS917511 QUO917511 REK917511 ROG917511 RYC917511 SHY917511 SRU917511 TBQ917511 TLM917511 TVI917511 UFE917511 UPA917511 UYW917511 VIS917511 VSO917511 WCK917511 WMG917511 WWC917511 JQ983047 TM983047 ADI983047 ANE983047 AXA983047 BGW983047 BQS983047 CAO983047 CKK983047 CUG983047 DEC983047 DNY983047 DXU983047 EHQ983047 ERM983047 FBI983047 FLE983047 FVA983047 GEW983047 GOS983047 GYO983047 HIK983047 HSG983047 ICC983047 ILY983047 IVU983047 JFQ983047 JPM983047 JZI983047 KJE983047 KTA983047 LCW983047 LMS983047 LWO983047 MGK983047 MQG983047 NAC983047 NJY983047 NTU983047 ODQ983047 ONM983047 OXI983047 PHE983047 PRA983047 QAW983047 QKS983047 QUO983047 REK983047 ROG983047 RYC983047 SHY983047 SRU983047 TBQ983047 TLM983047 TVI983047 UFE983047 UPA983047 UYW983047 VIS983047 VSO983047 WCK983047 WMG983047 WWC983047 Z7 JW7 TS7 ADO7 ANK7 AXG7 BHC7 BQY7 CAU7 CKQ7 CUM7 DEI7 DOE7 DYA7 EHW7 ERS7 FBO7 FLK7 FVG7 GFC7 GOY7 GYU7 HIQ7 HSM7 ICI7 IME7 IWA7 JFW7 JPS7 JZO7 KJK7 KTG7 LDC7 LMY7 LWU7 MGQ7 MQM7 NAI7 NKE7 NUA7 ODW7 ONS7 OXO7 PHK7 PRG7 QBC7 QKY7 QUU7 REQ7 ROM7 RYI7 SIE7 SSA7 TBW7 TLS7 TVO7 UFK7 UPG7 UZC7 VIY7 VSU7 WCQ7 WMM7 WWI7 AA65543 JW65543 TS65543 ADO65543 ANK65543 AXG65543 BHC65543 BQY65543 CAU65543 CKQ65543 CUM65543 DEI65543 DOE65543 DYA65543 EHW65543 ERS65543 FBO65543 FLK65543 FVG65543 GFC65543 GOY65543 GYU65543 HIQ65543 HSM65543 ICI65543 IME65543 IWA65543 JFW65543 JPS65543 JZO65543 KJK65543 KTG65543 LDC65543 LMY65543 LWU65543 MGQ65543 MQM65543 NAI65543 NKE65543 NUA65543 ODW65543 ONS65543 OXO65543 PHK65543 PRG65543 QBC65543 QKY65543 QUU65543 REQ65543 ROM65543 RYI65543 SIE65543 SSA65543 TBW65543 TLS65543 TVO65543 UFK65543 UPG65543 UZC65543 VIY65543 VSU65543 WCQ65543 WMM65543 WWI65543 AA131079 JW131079 TS131079 ADO131079 ANK131079 AXG131079 BHC131079 BQY131079 CAU131079 CKQ131079 CUM131079 DEI131079 DOE131079 DYA131079 EHW131079 ERS131079 FBO131079 FLK131079 FVG131079 GFC131079 GOY131079 GYU131079 HIQ131079 HSM131079 ICI131079 IME131079 IWA131079 JFW131079 JPS131079 JZO131079 KJK131079 KTG131079 LDC131079 LMY131079 LWU131079 MGQ131079 MQM131079 NAI131079 NKE131079 NUA131079 ODW131079 ONS131079 OXO131079 PHK131079 PRG131079 QBC131079 QKY131079 QUU131079 REQ131079 ROM131079 RYI131079 SIE131079 SSA131079 TBW131079 TLS131079 TVO131079 UFK131079 UPG131079 UZC131079 VIY131079 VSU131079 WCQ131079 WMM131079 WWI131079 AA196615 JW196615 TS196615 ADO196615 ANK196615 AXG196615 BHC196615 BQY196615 CAU196615 CKQ196615 CUM196615 DEI196615 DOE196615 DYA196615 EHW196615 ERS196615 FBO196615 FLK196615 FVG196615 GFC196615 GOY196615 GYU196615 HIQ196615 HSM196615 ICI196615 IME196615 IWA196615 JFW196615 JPS196615 JZO196615 KJK196615 KTG196615 LDC196615 LMY196615 LWU196615 MGQ196615 MQM196615 NAI196615 NKE196615 NUA196615 ODW196615 ONS196615 OXO196615 PHK196615 PRG196615 QBC196615 QKY196615 QUU196615 REQ196615 ROM196615 RYI196615 SIE196615 SSA196615 TBW196615 TLS196615 TVO196615 UFK196615 UPG196615 UZC196615 VIY196615 VSU196615 WCQ196615 WMM196615 WWI196615 AA262151 JW262151 TS262151 ADO262151 ANK262151 AXG262151 BHC262151 BQY262151 CAU262151 CKQ262151 CUM262151 DEI262151 DOE262151 DYA262151 EHW262151 ERS262151 FBO262151 FLK262151 FVG262151 GFC262151 GOY262151 GYU262151 HIQ262151 HSM262151 ICI262151 IME262151 IWA262151 JFW262151 JPS262151 JZO262151 KJK262151 KTG262151 LDC262151 LMY262151 LWU262151 MGQ262151 MQM262151 NAI262151 NKE262151 NUA262151 ODW262151 ONS262151 OXO262151 PHK262151 PRG262151 QBC262151 QKY262151 QUU262151 REQ262151 ROM262151 RYI262151 SIE262151 SSA262151 TBW262151 TLS262151 TVO262151 UFK262151 UPG262151 UZC262151 VIY262151 VSU262151 WCQ262151 WMM262151 WWI262151 AA327687 JW327687 TS327687 ADO327687 ANK327687 AXG327687 BHC327687 BQY327687 CAU327687 CKQ327687 CUM327687 DEI327687 DOE327687 DYA327687 EHW327687 ERS327687 FBO327687 FLK327687 FVG327687 GFC327687 GOY327687 GYU327687 HIQ327687 HSM327687 ICI327687 IME327687 IWA327687 JFW327687 JPS327687 JZO327687 KJK327687 KTG327687 LDC327687 LMY327687 LWU327687 MGQ327687 MQM327687 NAI327687 NKE327687 NUA327687 ODW327687 ONS327687 OXO327687 PHK327687 PRG327687 QBC327687 QKY327687 QUU327687 REQ327687 ROM327687 RYI327687 SIE327687 SSA327687 TBW327687 TLS327687 TVO327687 UFK327687 UPG327687 UZC327687 VIY327687 VSU327687 WCQ327687 WMM327687 WWI327687 AA393223 JW393223 TS393223 ADO393223 ANK393223 AXG393223 BHC393223 BQY393223 CAU393223 CKQ393223 CUM393223 DEI393223 DOE393223 DYA393223 EHW393223 ERS393223 FBO393223 FLK393223 FVG393223 GFC393223 GOY393223 GYU393223 HIQ393223 HSM393223 ICI393223 IME393223 IWA393223 JFW393223 JPS393223 JZO393223 KJK393223 KTG393223 LDC393223 LMY393223 LWU393223 MGQ393223 MQM393223 NAI393223 NKE393223 NUA393223 ODW393223 ONS393223 OXO393223 PHK393223 PRG393223 QBC393223 QKY393223 QUU393223 REQ393223 ROM393223 RYI393223 SIE393223 SSA393223 TBW393223 TLS393223 TVO393223 UFK393223 UPG393223 UZC393223 VIY393223 VSU393223 WCQ393223 WMM393223 WWI393223 AA458759 JW458759 TS458759 ADO458759 ANK458759 AXG458759 BHC458759 BQY458759 CAU458759 CKQ458759 CUM458759 DEI458759 DOE458759 DYA458759 EHW458759 ERS458759 FBO458759 FLK458759 FVG458759 GFC458759 GOY458759 GYU458759 HIQ458759 HSM458759 ICI458759 IME458759 IWA458759 JFW458759 JPS458759 JZO458759 KJK458759 KTG458759 LDC458759 LMY458759 LWU458759 MGQ458759 MQM458759 NAI458759 NKE458759 NUA458759 ODW458759 ONS458759 OXO458759 PHK458759 PRG458759 QBC458759 QKY458759 QUU458759 REQ458759 ROM458759 RYI458759 SIE458759 SSA458759 TBW458759 TLS458759 TVO458759 UFK458759 UPG458759 UZC458759 VIY458759 VSU458759 WCQ458759 WMM458759 WWI458759 AA524295 JW524295 TS524295 ADO524295 ANK524295 AXG524295 BHC524295 BQY524295 CAU524295 CKQ524295 CUM524295 DEI524295 DOE524295 DYA524295 EHW524295 ERS524295 FBO524295 FLK524295 FVG524295 GFC524295 GOY524295 GYU524295 HIQ524295 HSM524295 ICI524295 IME524295 IWA524295 JFW524295 JPS524295 JZO524295 KJK524295 KTG524295 LDC524295 LMY524295 LWU524295 MGQ524295 MQM524295 NAI524295 NKE524295 NUA524295 ODW524295 ONS524295 OXO524295 PHK524295 PRG524295 QBC524295 QKY524295 QUU524295 REQ524295 ROM524295 RYI524295 SIE524295 SSA524295 TBW524295 TLS524295 TVO524295 UFK524295 UPG524295 UZC524295 VIY524295 VSU524295 WCQ524295 WMM524295 WWI524295 AA589831 JW589831 TS589831 ADO589831 ANK589831 AXG589831 BHC589831 BQY589831 CAU589831 CKQ589831 CUM589831 DEI589831 DOE589831 DYA589831 EHW589831 ERS589831 FBO589831 FLK589831 FVG589831 GFC589831 GOY589831 GYU589831 HIQ589831 HSM589831 ICI589831 IME589831 IWA589831 JFW589831 JPS589831 JZO589831 KJK589831 KTG589831 LDC589831 LMY589831 LWU589831 MGQ589831 MQM589831 NAI589831 NKE589831 NUA589831 ODW589831 ONS589831 OXO589831 PHK589831 PRG589831 QBC589831 QKY589831 QUU589831 REQ589831 ROM589831 RYI589831 SIE589831 SSA589831 TBW589831 TLS589831 TVO589831 UFK589831 UPG589831 UZC589831 VIY589831 VSU589831 WCQ589831 WMM589831 WWI589831 AA655367 JW655367 TS655367 ADO655367 ANK655367 AXG655367 BHC655367 BQY655367 CAU655367 CKQ655367 CUM655367 DEI655367 DOE655367 DYA655367 EHW655367 ERS655367 FBO655367 FLK655367 FVG655367 GFC655367 GOY655367 GYU655367 HIQ655367 HSM655367 ICI655367 IME655367 IWA655367 JFW655367 JPS655367 JZO655367 KJK655367 KTG655367 LDC655367 LMY655367 LWU655367 MGQ655367 MQM655367 NAI655367 NKE655367 NUA655367 ODW655367 ONS655367 OXO655367 PHK655367 PRG655367 QBC655367 QKY655367 QUU655367 REQ655367 ROM655367 RYI655367 SIE655367 SSA655367 TBW655367 TLS655367 TVO655367 UFK655367 UPG655367 UZC655367 VIY655367 VSU655367 WCQ655367 WMM655367 WWI655367 AA720903 JW720903 TS720903 ADO720903 ANK720903 AXG720903 BHC720903 BQY720903 CAU720903 CKQ720903 CUM720903 DEI720903 DOE720903 DYA720903 EHW720903 ERS720903 FBO720903 FLK720903 FVG720903 GFC720903 GOY720903 GYU720903 HIQ720903 HSM720903 ICI720903 IME720903 IWA720903 JFW720903 JPS720903 JZO720903 KJK720903 KTG720903 LDC720903 LMY720903 LWU720903 MGQ720903 MQM720903 NAI720903 NKE720903 NUA720903 ODW720903 ONS720903 OXO720903 PHK720903 PRG720903 QBC720903 QKY720903 QUU720903 REQ720903 ROM720903 RYI720903 SIE720903 SSA720903 TBW720903 TLS720903 TVO720903 UFK720903 UPG720903 UZC720903 VIY720903 VSU720903 WCQ720903 WMM720903 WWI720903 AA786439 JW786439 TS786439 ADO786439 ANK786439 AXG786439 BHC786439 BQY786439 CAU786439 CKQ786439 CUM786439 DEI786439 DOE786439 DYA786439 EHW786439 ERS786439 FBO786439 FLK786439 FVG786439 GFC786439 GOY786439 GYU786439 HIQ786439 HSM786439 ICI786439 IME786439 IWA786439 JFW786439 JPS786439 JZO786439 KJK786439 KTG786439 LDC786439 LMY786439 LWU786439 MGQ786439 MQM786439 NAI786439 NKE786439 NUA786439 ODW786439 ONS786439 OXO786439 PHK786439 PRG786439 QBC786439 QKY786439 QUU786439 REQ786439 ROM786439 RYI786439 SIE786439 SSA786439 TBW786439 TLS786439 TVO786439 UFK786439 UPG786439 UZC786439 VIY786439 VSU786439 WCQ786439 WMM786439 WWI786439 AA851975 JW851975 TS851975 ADO851975 ANK851975 AXG851975 BHC851975 BQY851975 CAU851975 CKQ851975 CUM851975 DEI851975 DOE851975 DYA851975 EHW851975 ERS851975 FBO851975 FLK851975 FVG851975 GFC851975 GOY851975 GYU851975 HIQ851975 HSM851975 ICI851975 IME851975 IWA851975 JFW851975 JPS851975 JZO851975 KJK851975 KTG851975 LDC851975 LMY851975 LWU851975 MGQ851975 MQM851975 NAI851975 NKE851975 NUA851975 ODW851975 ONS851975 OXO851975 PHK851975 PRG851975 QBC851975 QKY851975 QUU851975 REQ851975 ROM851975 RYI851975 SIE851975 SSA851975 TBW851975 TLS851975 TVO851975 UFK851975 UPG851975 UZC851975 VIY851975 VSU851975 WCQ851975 WMM851975 WWI851975 AA917511 JW917511 TS917511 ADO917511 ANK917511 AXG917511 BHC917511 BQY917511 CAU917511 CKQ917511 CUM917511 DEI917511 DOE917511 DYA917511 EHW917511 ERS917511 FBO917511 FLK917511 FVG917511 GFC917511 GOY917511 GYU917511 HIQ917511 HSM917511 ICI917511 IME917511 IWA917511 JFW917511 JPS917511 JZO917511 KJK917511 KTG917511 LDC917511 LMY917511 LWU917511 MGQ917511 MQM917511 NAI917511 NKE917511 NUA917511 ODW917511 ONS917511 OXO917511 PHK917511 PRG917511 QBC917511 QKY917511 QUU917511 REQ917511 ROM917511 RYI917511 SIE917511 SSA917511 TBW917511 TLS917511 TVO917511 UFK917511 UPG917511 UZC917511 VIY917511 VSU917511 WCQ917511 WMM917511 WWI917511 AA983047 JW983047 TS983047 ADO983047 ANK983047 AXG983047 BHC983047 BQY983047 CAU983047 CKQ983047 CUM983047 DEI983047 DOE983047 DYA983047 EHW983047 ERS983047 FBO983047 FLK983047 FVG983047 GFC983047 GOY983047 GYU983047 HIQ983047 HSM983047 ICI983047 IME983047 IWA983047 JFW983047 JPS983047 JZO983047 KJK983047 KTG983047 LDC983047 LMY983047 LWU983047 MGQ983047 MQM983047 NAI983047 NKE983047 NUA983047 ODW983047 ONS983047 OXO983047 PHK983047 PRG983047 QBC983047 QKY983047 QUU983047 REQ983047 ROM983047 RYI983047 SIE983047 SSA983047 TBW983047 TLS983047 TVO983047 UFK983047 UPG983047 UZC983047 VIY983047 VSU983047 WCQ983047 WMM983047 WWI983047"/>
  </dataValidations>
  <hyperlinks>
    <hyperlink ref="A1" location="Index" display="Back to Index"/>
  </hyperlinks>
  <pageMargins left="0.7" right="0.7" top="0.75" bottom="0.75" header="0.3" footer="0.3"/>
  <pageSetup scale="6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Vitalika Quenville</dc:creator>
  <cp:lastModifiedBy>Vitalika Quenville</cp:lastModifiedBy>
  <dcterms:created xsi:type="dcterms:W3CDTF">2016-10-31T15:51:07Z</dcterms:created>
  <dcterms:modified xsi:type="dcterms:W3CDTF">2016-10-31T15:58:56Z</dcterms:modified>
</cp:coreProperties>
</file>