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9980" windowHeight="7815"/>
  </bookViews>
  <sheets>
    <sheet name="Sheet1" sheetId="1" r:id="rId1"/>
  </sheets>
  <externalReferences>
    <externalReference r:id="rId2"/>
  </externalReferences>
  <definedNames>
    <definedName name="_xlnm.Print_Area" localSheetId="0">Sheet1!$A$1:$Z$61</definedName>
  </definedNames>
  <calcPr calcId="145621"/>
</workbook>
</file>

<file path=xl/calcChain.xml><?xml version="1.0" encoding="utf-8"?>
<calcChain xmlns="http://schemas.openxmlformats.org/spreadsheetml/2006/main">
  <c r="H24" i="1" l="1"/>
  <c r="H30" i="1" s="1"/>
  <c r="B24" i="1"/>
  <c r="B30" i="1" s="1"/>
  <c r="H23" i="1"/>
  <c r="H29" i="1" s="1"/>
  <c r="B23" i="1"/>
  <c r="B29" i="1" s="1"/>
  <c r="H20" i="1"/>
  <c r="B20" i="1"/>
  <c r="H18" i="1"/>
  <c r="I30" i="1" s="1"/>
  <c r="B18" i="1"/>
  <c r="C30" i="1" s="1"/>
  <c r="H17" i="1"/>
  <c r="I29" i="1" s="1"/>
  <c r="B17" i="1"/>
  <c r="C29" i="1" s="1"/>
  <c r="J30" i="1" l="1"/>
  <c r="M18" i="1"/>
  <c r="N30" i="1" s="1"/>
  <c r="D30" i="1"/>
  <c r="D29" i="1"/>
  <c r="J29" i="1"/>
  <c r="M17" i="1"/>
  <c r="R18" i="1" l="1"/>
  <c r="S30" i="1" s="1"/>
  <c r="W18" i="1"/>
  <c r="X30" i="1" s="1"/>
  <c r="N29" i="1"/>
  <c r="R17" i="1"/>
  <c r="J31" i="1"/>
  <c r="K30" i="1" s="1"/>
  <c r="H39" i="1" s="1"/>
  <c r="I39" i="1" s="1"/>
  <c r="J39" i="1" s="1"/>
  <c r="D31" i="1"/>
  <c r="E30" i="1" s="1"/>
  <c r="B39" i="1" s="1"/>
  <c r="C39" i="1" s="1"/>
  <c r="D39" i="1" s="1"/>
  <c r="E29" i="1" l="1"/>
  <c r="K29" i="1"/>
  <c r="S29" i="1"/>
  <c r="W17" i="1"/>
  <c r="B43" i="1" l="1"/>
  <c r="B38" i="1"/>
  <c r="X29" i="1"/>
  <c r="H43" i="1"/>
  <c r="H38" i="1"/>
  <c r="B44" i="1" l="1"/>
  <c r="C44" i="1" s="1"/>
  <c r="D44" i="1" s="1"/>
  <c r="E44" i="1" s="1"/>
  <c r="C43" i="1"/>
  <c r="H40" i="1"/>
  <c r="I38" i="1"/>
  <c r="J38" i="1" s="1"/>
  <c r="J40" i="1" s="1"/>
  <c r="H44" i="1"/>
  <c r="I44" i="1" s="1"/>
  <c r="J44" i="1" s="1"/>
  <c r="I43" i="1"/>
  <c r="B40" i="1"/>
  <c r="C38" i="1"/>
  <c r="D38" i="1" s="1"/>
  <c r="D40" i="1" s="1"/>
  <c r="I45" i="1" l="1"/>
  <c r="J43" i="1"/>
  <c r="C45" i="1"/>
  <c r="D43" i="1"/>
  <c r="M24" i="1"/>
  <c r="M30" i="1" s="1"/>
  <c r="O30" i="1" s="1"/>
  <c r="K44" i="1"/>
  <c r="B49" i="1" l="1"/>
  <c r="B50" i="1" s="1"/>
  <c r="E43" i="1"/>
  <c r="E45" i="1" s="1"/>
  <c r="B48" i="1"/>
  <c r="H49" i="1"/>
  <c r="H50" i="1" s="1"/>
  <c r="H48" i="1"/>
  <c r="K43" i="1"/>
  <c r="K45" i="1" s="1"/>
  <c r="M23" i="1"/>
  <c r="M29" i="1" l="1"/>
  <c r="O29" i="1" s="1"/>
  <c r="M20" i="1"/>
  <c r="O31" i="1" l="1"/>
  <c r="P30" i="1" s="1"/>
  <c r="M39" i="1" s="1"/>
  <c r="N39" i="1" s="1"/>
  <c r="O39" i="1" s="1"/>
  <c r="P29" i="1" l="1"/>
  <c r="M43" i="1" l="1"/>
  <c r="M38" i="1"/>
  <c r="M44" i="1" l="1"/>
  <c r="N44" i="1" s="1"/>
  <c r="O44" i="1" s="1"/>
  <c r="N43" i="1"/>
  <c r="N38" i="1"/>
  <c r="O38" i="1" s="1"/>
  <c r="O40" i="1" s="1"/>
  <c r="M40" i="1"/>
  <c r="P44" i="1" l="1"/>
  <c r="R24" i="1"/>
  <c r="R30" i="1" s="1"/>
  <c r="T30" i="1" s="1"/>
  <c r="N45" i="1"/>
  <c r="O43" i="1"/>
  <c r="M48" i="1" l="1"/>
  <c r="R23" i="1"/>
  <c r="P43" i="1"/>
  <c r="P45" i="1" s="1"/>
  <c r="M49" i="1"/>
  <c r="M50" i="1" s="1"/>
  <c r="R29" i="1" l="1"/>
  <c r="T29" i="1" s="1"/>
  <c r="R20" i="1"/>
  <c r="T31" i="1" l="1"/>
  <c r="U30" i="1" s="1"/>
  <c r="R39" i="1" s="1"/>
  <c r="S39" i="1" s="1"/>
  <c r="T39" i="1" s="1"/>
  <c r="U29" i="1" l="1"/>
  <c r="R43" i="1" l="1"/>
  <c r="R38" i="1"/>
  <c r="R44" i="1" l="1"/>
  <c r="S44" i="1" s="1"/>
  <c r="T44" i="1" s="1"/>
  <c r="S43" i="1"/>
  <c r="R40" i="1"/>
  <c r="S38" i="1"/>
  <c r="T38" i="1" s="1"/>
  <c r="T40" i="1" s="1"/>
  <c r="S45" i="1" l="1"/>
  <c r="T43" i="1"/>
  <c r="U44" i="1"/>
  <c r="W24" i="1"/>
  <c r="W30" i="1" s="1"/>
  <c r="Y30" i="1" s="1"/>
  <c r="R49" i="1" l="1"/>
  <c r="R50" i="1" s="1"/>
  <c r="U43" i="1"/>
  <c r="U45" i="1" s="1"/>
  <c r="W23" i="1"/>
  <c r="R48" i="1"/>
  <c r="W29" i="1" l="1"/>
  <c r="Y29" i="1" s="1"/>
  <c r="W20" i="1"/>
  <c r="Y31" i="1" l="1"/>
  <c r="Z30" i="1" s="1"/>
  <c r="W39" i="1" s="1"/>
  <c r="X39" i="1" s="1"/>
  <c r="Y39" i="1" s="1"/>
  <c r="Z29" i="1" l="1"/>
  <c r="W43" i="1" l="1"/>
  <c r="W38" i="1"/>
  <c r="W40" i="1" l="1"/>
  <c r="X38" i="1"/>
  <c r="Y38" i="1" s="1"/>
  <c r="Y40" i="1" s="1"/>
  <c r="W44" i="1"/>
  <c r="X44" i="1" s="1"/>
  <c r="Y44" i="1" s="1"/>
  <c r="Z44" i="1" s="1"/>
  <c r="X43" i="1"/>
  <c r="X45" i="1" l="1"/>
  <c r="Y43" i="1"/>
  <c r="W48" i="1" l="1"/>
  <c r="W49" i="1"/>
  <c r="W50" i="1" s="1"/>
  <c r="Z43" i="1"/>
  <c r="Z45" i="1" s="1"/>
</calcChain>
</file>

<file path=xl/sharedStrings.xml><?xml version="1.0" encoding="utf-8"?>
<sst xmlns="http://schemas.openxmlformats.org/spreadsheetml/2006/main" count="271" uniqueCount="48">
  <si>
    <t>Back to Index</t>
  </si>
  <si>
    <t>File Number:</t>
  </si>
  <si>
    <t>EB-2015-0003</t>
  </si>
  <si>
    <t>Exhibit:</t>
  </si>
  <si>
    <t>Tab:</t>
  </si>
  <si>
    <t>Schedule:</t>
  </si>
  <si>
    <t>Page:</t>
  </si>
  <si>
    <t>Date:</t>
  </si>
  <si>
    <t>Appendix 2-PA</t>
  </si>
  <si>
    <t>New Rate Design Policy For Residential Customers - 2016</t>
  </si>
  <si>
    <t>New Rate Design Policy For Residential Customers - 2017</t>
  </si>
  <si>
    <t>New Rate Design Policy For Residential Customers - 2018</t>
  </si>
  <si>
    <t>New Rate Design Policy For Residential Customers - 2019</t>
  </si>
  <si>
    <t>New Rate Design Policy For Residential Customers - 2020</t>
  </si>
  <si>
    <t>Please complete the following tables.</t>
  </si>
  <si>
    <t>A)  Data Inputs</t>
  </si>
  <si>
    <t>Test Year Billing Determinants for Residential Class</t>
  </si>
  <si>
    <t>Customers</t>
  </si>
  <si>
    <t>kWh</t>
  </si>
  <si>
    <r>
      <t>Proposed Residential Class Specific Revenue Requirement</t>
    </r>
    <r>
      <rPr>
        <vertAlign val="superscript"/>
        <sz val="10"/>
        <rFont val="Arial"/>
        <family val="2"/>
      </rPr>
      <t>1</t>
    </r>
  </si>
  <si>
    <t>Residential Base Rates on Current Tariff</t>
  </si>
  <si>
    <t>Monthly Fixed Charge ($)</t>
  </si>
  <si>
    <t>Distribution Volumetric Rate ($/kWh)</t>
  </si>
  <si>
    <t>B) Current Fixed/Variable Split</t>
  </si>
  <si>
    <t>Base Rates</t>
  </si>
  <si>
    <t>Billing Determinants</t>
  </si>
  <si>
    <t>Revenue</t>
  </si>
  <si>
    <t>% of Total Revenue</t>
  </si>
  <si>
    <t>Fixed</t>
  </si>
  <si>
    <t>Variable</t>
  </si>
  <si>
    <t>TOTAL</t>
  </si>
  <si>
    <t>-</t>
  </si>
  <si>
    <t>C) Calculating Test Year Base Rates</t>
  </si>
  <si>
    <r>
      <t>Number of Required Rate Design Policy Transition Years</t>
    </r>
    <r>
      <rPr>
        <vertAlign val="superscript"/>
        <sz val="10"/>
        <rFont val="Arial"/>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</si>
  <si>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</si>
  <si>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</si>
  <si>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</si>
  <si>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</si>
  <si>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</si>
  <si>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</si>
  <si>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</si>
  <si>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</si>
  <si>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</si>
  <si>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</si>
  <si>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Notes:</t>
  </si>
  <si>
    <r>
      <rPr>
        <sz val="10"/>
        <rFont val="Arial"/>
        <family val="2"/>
      </rPr>
      <t>1</t>
    </r>
    <r>
      <rPr>
        <b/>
        <sz val="10"/>
        <rFont val="Arial"/>
        <family val="2"/>
      </rPr>
      <t xml:space="preserve">     </t>
    </r>
    <r>
      <rPr>
        <sz val="10"/>
        <rFont val="Arial"/>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</si>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</sst>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_-&quot;$&quot;* #,##0.00_-;\-&quot;$&quot;* #,##0.00_-;_-&quot;$&quot;* &quot;-&quot;??_-;_-@_-"/>
  </numFmts>
  <fonts count="8" x14ac:knownFonts="1">
    <font>
      <sz val="11"/>
      <color theme="1"/>
      <name val="Calibri"/>
      <family val="2"/>
      <scheme val="minor"/>
    </font>
    <font>
      <u/>
      <sz val="10"/>
      <color indexed="12"/>
      <name val="Arial"/>
      <family val="2"/>
    </font>
    <font>
      <sz val="10"/>
      <name val="Arial"/>
      <family val="2"/>
    </font>
    <font>
      <b/>
      <sz val="10"/>
      <name val="Arial"/>
      <family val="2"/>
    </font>
    <font>
      <sz val="8"/>
      <name val="Arial"/>
      <family val="2"/>
    </font>
    <font>
      <b/>
      <sz val="14"/>
      <name val="Arial"/>
      <family val="2"/>
    </font>
    <font>
      <vertAlign val="superscript"/>
      <sz val="10"/>
      <name val="Arial"/>
      <family val="2"/>
    </font>
    <font>
      <b/>
      <vertAlign val="superscript"/>
      <sz val="10"/>
      <name val="Arial"/>
      <family val="2"/>
    </font>
  </fonts>
  <fills count="3">
    <fill>
      <patternFill patternType="none"/>
    </fill>
    <fill>
      <patternFill patternType="gray125"/>
    </fill>
    <fill>
      <patternFill patternType="solid">
        <fgColor indexed="42"/>
        <bgColor indexed="64"/>
      </patternFill>
    </fill>
  </fills>
  <borders count="31">
    <border>
      <left/>
      <right/>
      <top/>
      <bottom/>
      <diagonal/>
    </border>
    <border>
      <left/>
      <right/>
      <top/>
      <bottom style="thin">
        <color indexed="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cellStyleXfs>
  <cellXfs count="75">
    <xf numFmtId="0" fontId="0" fillId="0" borderId="0" xfId="0"/>
    <xf numFmtId="0" fontId="1" fillId="0" borderId="0" xfId="1" applyAlignment="1" applyProtection="1"/>
    <xf numFmtId="0" fontId="2" fillId="0" borderId="0" xfId="2" applyProtection="1">
      <protection locked="0"/>
    </xf>
    <xf numFmtId="0" fontId="3" fillId="0" borderId="0" xfId="2" applyFont="1" applyAlignment="1" applyProtection="1">
      <alignment horizontal="left"/>
      <protection locked="0"/>
    </xf>
    <xf numFmtId="0" fontId="4" fillId="0" borderId="0" xfId="2"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2" fillId="0" borderId="0" xfId="2" applyFont="1" applyProtection="1">
      <protection locked="0"/>
    </xf>
    <xf numFmtId="0" fontId="3" fillId="0" borderId="0" xfId="2" applyFont="1" applyProtection="1">
      <protection locked="0"/>
    </xf>
    <xf numFmtId="0" fontId="2" fillId="0" borderId="4" xfId="2" applyFont="1" applyBorder="1" applyProtection="1">
      <protection locked="0"/>
    </xf>
    <xf numFmtId="165" fontId="2" fillId="2" borderId="5" xfId="3" applyNumberFormat="1" applyFont="1" applyFill="1" applyBorder="1" applyAlignment="1" applyProtection="1">
      <alignment horizontal="right" vertical="top"/>
      <protection locked="0"/>
    </xf>
    <xf numFmtId="0" fontId="2" fillId="0" borderId="6" xfId="2" applyFont="1" applyBorder="1" applyProtection="1">
      <protection locked="0"/>
    </xf>
    <xf numFmtId="165" fontId="2" fillId="2" borderId="7" xfId="3" applyNumberFormat="1" applyFont="1" applyFill="1" applyBorder="1" applyAlignment="1" applyProtection="1">
      <alignment horizontal="right" vertical="top"/>
      <protection locked="0"/>
    </xf>
    <xf numFmtId="0" fontId="2" fillId="0" borderId="8" xfId="2" applyFont="1" applyBorder="1" applyAlignment="1" applyProtection="1">
      <alignment wrapText="1"/>
      <protection locked="0"/>
    </xf>
    <xf numFmtId="166" fontId="2" fillId="2" borderId="9" xfId="4" applyFont="1" applyFill="1" applyBorder="1" applyAlignment="1" applyProtection="1">
      <alignment horizontal="right" vertical="top"/>
      <protection locked="0"/>
    </xf>
    <xf numFmtId="0" fontId="2" fillId="2" borderId="5" xfId="2" applyFont="1" applyFill="1" applyBorder="1" applyAlignment="1" applyProtection="1">
      <alignment horizontal="right" vertical="top"/>
      <protection locked="0"/>
    </xf>
    <xf numFmtId="2" fontId="2" fillId="2" borderId="5" xfId="2" applyNumberFormat="1" applyFont="1" applyFill="1" applyBorder="1" applyAlignment="1" applyProtection="1">
      <alignment horizontal="right" vertical="top"/>
      <protection locked="0"/>
    </xf>
    <xf numFmtId="0" fontId="2" fillId="2" borderId="7" xfId="2" applyFont="1" applyFill="1" applyBorder="1" applyAlignment="1" applyProtection="1">
      <alignment horizontal="right" vertical="top"/>
      <protection locked="0"/>
    </xf>
    <xf numFmtId="0" fontId="2" fillId="0" borderId="10" xfId="2" applyBorder="1" applyAlignment="1" applyProtection="1">
      <alignment horizontal="center"/>
      <protection locked="0"/>
    </xf>
    <xf numFmtId="0" fontId="3" fillId="0" borderId="11" xfId="2" applyFont="1" applyBorder="1" applyAlignment="1" applyProtection="1">
      <alignment horizontal="center"/>
      <protection locked="0"/>
    </xf>
    <xf numFmtId="0" fontId="3" fillId="0" borderId="12" xfId="2" applyFont="1" applyBorder="1" applyAlignment="1" applyProtection="1">
      <alignment horizontal="center"/>
      <protection locked="0"/>
    </xf>
    <xf numFmtId="0" fontId="3" fillId="0" borderId="13" xfId="2" applyFont="1" applyBorder="1" applyAlignment="1" applyProtection="1">
      <alignment horizontal="center"/>
      <protection locked="0"/>
    </xf>
    <xf numFmtId="0" fontId="3" fillId="0" borderId="14" xfId="2" applyFont="1" applyBorder="1" applyAlignment="1" applyProtection="1">
      <alignment horizontal="center"/>
      <protection locked="0"/>
    </xf>
    <xf numFmtId="0" fontId="2" fillId="0" borderId="15" xfId="2" applyBorder="1" applyProtection="1">
      <protection locked="0"/>
    </xf>
    <xf numFmtId="165" fontId="0" fillId="0" borderId="16" xfId="3" applyNumberFormat="1" applyFont="1" applyBorder="1" applyProtection="1">
      <protection locked="0"/>
    </xf>
    <xf numFmtId="166" fontId="0" fillId="0" borderId="15" xfId="4" applyFont="1" applyBorder="1" applyProtection="1">
      <protection locked="0"/>
    </xf>
    <xf numFmtId="10" fontId="0" fillId="0" borderId="5" xfId="5" applyNumberFormat="1" applyFont="1" applyBorder="1" applyProtection="1">
      <protection locked="0"/>
    </xf>
    <xf numFmtId="2" fontId="0" fillId="0" borderId="0" xfId="0" applyNumberFormat="1"/>
    <xf numFmtId="165" fontId="0" fillId="0" borderId="17" xfId="3" applyNumberFormat="1" applyFont="1" applyBorder="1" applyProtection="1">
      <protection locked="0"/>
    </xf>
    <xf numFmtId="0" fontId="3" fillId="0" borderId="6" xfId="2" applyFont="1" applyBorder="1" applyProtection="1">
      <protection locked="0"/>
    </xf>
    <xf numFmtId="0" fontId="2" fillId="0" borderId="18" xfId="2" applyFont="1" applyBorder="1" applyAlignment="1" applyProtection="1">
      <alignment horizontal="center"/>
      <protection locked="0"/>
    </xf>
    <xf numFmtId="165" fontId="2" fillId="0" borderId="19" xfId="3" applyNumberFormat="1" applyFont="1" applyBorder="1" applyAlignment="1" applyProtection="1">
      <alignment horizontal="center"/>
      <protection locked="0"/>
    </xf>
    <xf numFmtId="166" fontId="0" fillId="0" borderId="20" xfId="4" applyFont="1" applyBorder="1" applyProtection="1">
      <protection locked="0"/>
    </xf>
    <xf numFmtId="0" fontId="2" fillId="0" borderId="7" xfId="2" applyFont="1" applyBorder="1" applyAlignment="1" applyProtection="1">
      <alignment horizontal="center"/>
      <protection locked="0"/>
    </xf>
    <xf numFmtId="0" fontId="3" fillId="0" borderId="0" xfId="2" applyFont="1" applyFill="1" applyBorder="1" applyProtection="1">
      <protection locked="0"/>
    </xf>
    <xf numFmtId="0" fontId="2" fillId="0" borderId="8" xfId="2" applyFont="1" applyFill="1" applyBorder="1" applyAlignment="1" applyProtection="1">
      <alignment wrapText="1"/>
      <protection locked="0"/>
    </xf>
    <xf numFmtId="0" fontId="2" fillId="2" borderId="9" xfId="2" applyFont="1" applyFill="1" applyBorder="1" applyAlignment="1" applyProtection="1">
      <alignment horizontal="center" vertical="center"/>
      <protection locked="0"/>
    </xf>
    <xf numFmtId="0" fontId="2" fillId="0" borderId="10" xfId="2" applyFont="1" applyBorder="1" applyProtection="1">
      <protection locked="0"/>
    </xf>
    <xf numFmtId="0" fontId="3" fillId="0" borderId="12" xfId="2" applyFont="1" applyBorder="1" applyAlignment="1" applyProtection="1">
      <alignment horizontal="center" vertical="center" wrapText="1"/>
      <protection locked="0"/>
    </xf>
    <xf numFmtId="0" fontId="3" fillId="0" borderId="11" xfId="2" applyFont="1" applyBorder="1" applyAlignment="1" applyProtection="1">
      <alignment horizontal="center" vertical="center" wrapText="1"/>
      <protection locked="0"/>
    </xf>
    <xf numFmtId="0" fontId="3" fillId="0" borderId="21" xfId="2" applyFont="1" applyBorder="1" applyAlignment="1" applyProtection="1">
      <alignment horizontal="center" wrapText="1"/>
      <protection locked="0"/>
    </xf>
    <xf numFmtId="0" fontId="2" fillId="0" borderId="22" xfId="2" applyBorder="1" applyProtection="1">
      <protection locked="0"/>
    </xf>
    <xf numFmtId="166" fontId="0" fillId="0" borderId="5" xfId="4" applyFont="1" applyBorder="1" applyProtection="1">
      <protection locked="0"/>
    </xf>
    <xf numFmtId="0" fontId="2" fillId="0" borderId="23" xfId="2" applyFont="1" applyBorder="1" applyProtection="1">
      <protection locked="0"/>
    </xf>
    <xf numFmtId="166" fontId="0" fillId="0" borderId="17" xfId="4" applyFont="1" applyBorder="1" applyProtection="1">
      <protection locked="0"/>
    </xf>
    <xf numFmtId="0" fontId="2" fillId="0" borderId="24" xfId="2" applyBorder="1" applyProtection="1">
      <protection locked="0"/>
    </xf>
    <xf numFmtId="0" fontId="2" fillId="0" borderId="25" xfId="2" applyFont="1" applyFill="1" applyBorder="1" applyProtection="1">
      <protection locked="0"/>
    </xf>
    <xf numFmtId="166" fontId="0" fillId="0" borderId="19" xfId="4" applyFont="1" applyBorder="1" applyProtection="1">
      <protection locked="0"/>
    </xf>
    <xf numFmtId="0" fontId="2" fillId="0" borderId="26" xfId="2" applyBorder="1" applyAlignment="1" applyProtection="1">
      <alignment horizontal="center"/>
      <protection locked="0"/>
    </xf>
    <xf numFmtId="166" fontId="0" fillId="0" borderId="27" xfId="4" applyFont="1" applyBorder="1" applyProtection="1">
      <protection locked="0"/>
    </xf>
    <xf numFmtId="0" fontId="3" fillId="0" borderId="12" xfId="2" applyFont="1" applyBorder="1" applyAlignment="1" applyProtection="1">
      <alignment horizontal="center" wrapText="1"/>
      <protection locked="0"/>
    </xf>
    <xf numFmtId="0" fontId="3" fillId="0" borderId="11" xfId="2" applyFont="1" applyBorder="1" applyAlignment="1" applyProtection="1">
      <alignment horizontal="center" wrapText="1"/>
      <protection locked="0"/>
    </xf>
    <xf numFmtId="0" fontId="3" fillId="0" borderId="14" xfId="2" applyFont="1" applyBorder="1" applyAlignment="1" applyProtection="1">
      <alignment horizontal="center" wrapText="1"/>
      <protection locked="0"/>
    </xf>
    <xf numFmtId="10" fontId="0" fillId="0" borderId="15" xfId="5" applyNumberFormat="1" applyFont="1" applyBorder="1" applyProtection="1">
      <protection locked="0"/>
    </xf>
    <xf numFmtId="166" fontId="2" fillId="0" borderId="15" xfId="2" applyNumberFormat="1" applyBorder="1" applyProtection="1">
      <protection locked="0"/>
    </xf>
    <xf numFmtId="10" fontId="0" fillId="0" borderId="17" xfId="5" applyNumberFormat="1" applyFont="1" applyBorder="1" applyProtection="1">
      <protection locked="0"/>
    </xf>
    <xf numFmtId="166" fontId="2" fillId="0" borderId="17" xfId="2" applyNumberFormat="1" applyBorder="1" applyProtection="1">
      <protection locked="0"/>
    </xf>
    <xf numFmtId="166" fontId="0" fillId="0" borderId="28" xfId="4" applyFont="1" applyBorder="1" applyProtection="1">
      <protection locked="0"/>
    </xf>
    <xf numFmtId="0" fontId="2" fillId="0" borderId="19" xfId="2" applyBorder="1" applyAlignment="1" applyProtection="1">
      <alignment horizontal="center"/>
      <protection locked="0"/>
    </xf>
    <xf numFmtId="166" fontId="0" fillId="0" borderId="7" xfId="4" applyFont="1" applyBorder="1" applyProtection="1">
      <protection locked="0"/>
    </xf>
    <xf numFmtId="0" fontId="0" fillId="0" borderId="29" xfId="0" applyBorder="1"/>
    <xf numFmtId="2" fontId="0" fillId="0" borderId="29" xfId="0" applyNumberFormat="1" applyBorder="1"/>
    <xf numFmtId="10" fontId="0" fillId="0" borderId="7" xfId="5" applyNumberFormat="1" applyFont="1" applyBorder="1" applyProtection="1">
      <protection locked="0"/>
    </xf>
    <xf numFmtId="0" fontId="2" fillId="0" borderId="0" xfId="2" applyFont="1" applyFill="1" applyAlignment="1" applyProtection="1">
      <alignment vertical="top" wrapText="1"/>
      <protection locked="0"/>
    </xf>
    <xf numFmtId="0" fontId="2" fillId="0" borderId="0" xfId="2" applyFont="1" applyFill="1" applyAlignment="1" applyProtection="1">
      <alignment horizontal="left" vertical="top" wrapText="1"/>
      <protection locked="0"/>
    </xf>
    <xf numFmtId="0" fontId="2" fillId="0" borderId="0" xfId="2" applyFill="1" applyAlignment="1" applyProtection="1">
      <alignment horizontal="left" vertical="top" wrapText="1"/>
      <protection locked="0"/>
    </xf>
    <xf numFmtId="0" fontId="5" fillId="0" borderId="0" xfId="2" applyFont="1" applyAlignment="1" applyProtection="1">
      <alignment horizontal="center"/>
      <protection locked="0"/>
    </xf>
    <xf numFmtId="0" fontId="3" fillId="0" borderId="2" xfId="2" applyFont="1" applyBorder="1" applyAlignment="1" applyProtection="1">
      <alignment horizontal="center"/>
      <protection locked="0"/>
    </xf>
    <xf numFmtId="0" fontId="3" fillId="0" borderId="3" xfId="2" applyFont="1" applyBorder="1" applyAlignment="1" applyProtection="1">
      <alignment horizontal="center"/>
      <protection locked="0"/>
    </xf>
    <xf numFmtId="0" fontId="2" fillId="0" borderId="23" xfId="2" applyFont="1" applyBorder="1" applyAlignment="1" applyProtection="1">
      <alignment wrapText="1"/>
      <protection locked="0"/>
    </xf>
    <xf numFmtId="0" fontId="2" fillId="0" borderId="30" xfId="2" applyFont="1" applyBorder="1" applyAlignment="1" applyProtection="1">
      <alignment wrapText="1"/>
      <protection locked="0"/>
    </xf>
    <xf numFmtId="0" fontId="3" fillId="0" borderId="10" xfId="2" applyFont="1" applyBorder="1" applyAlignment="1" applyProtection="1">
      <alignment horizontal="center"/>
      <protection locked="0"/>
    </xf>
    <xf numFmtId="0" fontId="3" fillId="0" borderId="14" xfId="2" applyFont="1" applyBorder="1" applyAlignment="1" applyProtection="1">
      <alignment horizontal="center"/>
      <protection locked="0"/>
    </xf>
    <xf numFmtId="0" fontId="2" fillId="0" borderId="0" xfId="2" applyFont="1" applyFill="1" applyAlignment="1" applyProtection="1">
      <alignment horizontal="left" vertical="top" wrapText="1"/>
      <protection locked="0"/>
    </xf>
    <xf numFmtId="0" fontId="3" fillId="0" borderId="0" xfId="2" applyFont="1" applyFill="1" applyAlignment="1" applyProtection="1">
      <alignment horizontal="left" vertical="center" wrapText="1"/>
      <protection locked="0"/>
    </xf>
  </cellXfs>
  <cellStyles count="6">
    <cellStyle name="Comma 9" xfId="3"/>
    <cellStyle name="Currency 11" xfId="4"/>
    <cellStyle name="Hyperlink" xfId="1" builtinId="8"/>
    <cellStyle name="Normal" xfId="0" builtinId="0"/>
    <cellStyle name="Normal 2" xfId="2"/>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s%20Group/2016%20Custom%20IR/Models/DECISION%20Models_Board%20Approved/D_2016%20%20EDR%20model_Nov%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TB PS and Cons"/>
      <sheetName val="Summary PS "/>
      <sheetName val="Summary Cons"/>
      <sheetName val="Depreciation Details"/>
      <sheetName val="Transformer Credit"/>
      <sheetName val="Distrib. Revenue summary"/>
      <sheetName val="Shared Services Summary"/>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WC Allowance"/>
      <sheetName val="Rate Base"/>
      <sheetName val="Net Income_existing rates"/>
      <sheetName val="Target Net Income "/>
      <sheetName val="Revenue Requirement"/>
      <sheetName val="Revenue deficiency surplus"/>
      <sheetName val="Ex F Tables"/>
      <sheetName val="Revenue Allocation "/>
      <sheetName val=" Rates - BRR"/>
      <sheetName val="Distribution Rates "/>
      <sheetName val="Fixed Charges"/>
      <sheetName val="Rate Design"/>
      <sheetName val="App. 2-PA"/>
      <sheetName val="Cost Allocation"/>
      <sheetName val="Cost Allocation App 2-P "/>
      <sheetName val="Validation"/>
      <sheetName val="Transformer Allowance"/>
      <sheetName val="LV Allocation "/>
      <sheetName val="Rates - LV"/>
      <sheetName val="IRM Lag"/>
      <sheetName val="Extraordinary Items"/>
      <sheetName val="DVAs_Mitigation_DRO"/>
      <sheetName val="DVAs_Summary  DRO"/>
      <sheetName val="Proposed Rates"/>
      <sheetName val="Misc tables Rates"/>
      <sheetName val="Tariff 2016_new"/>
      <sheetName val="Tariff 2017_new"/>
      <sheetName val="Assets Input to CA"/>
      <sheetName val="Rate Schedule 2018"/>
      <sheetName val="Rate Schedule 2019"/>
      <sheetName val="Rate Schedule 2020"/>
      <sheetName val="TB Utility"/>
      <sheetName val="Summary  Utility"/>
      <sheetName val="Rate Mitigation"/>
      <sheetName val="Revenue Decoupling"/>
      <sheetName val="Rate Design_Transition"/>
      <sheetName val="Groups"/>
      <sheetName val="Compatibility Report (1)"/>
    </sheetNames>
    <sheetDataSet>
      <sheetData sheetId="0"/>
      <sheetData sheetId="1"/>
      <sheetData sheetId="2">
        <row r="15">
          <cell r="L15">
            <v>12.67</v>
          </cell>
          <cell r="N15">
            <v>12.9</v>
          </cell>
        </row>
        <row r="20">
          <cell r="L20">
            <v>1.4E-2</v>
          </cell>
          <cell r="N20">
            <v>1.43E-2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33">
          <cell r="D33">
            <v>331460.91666666669</v>
          </cell>
          <cell r="E33">
            <v>2689802036.6913514</v>
          </cell>
        </row>
      </sheetData>
      <sheetData sheetId="34"/>
      <sheetData sheetId="35"/>
      <sheetData sheetId="36"/>
      <sheetData sheetId="37"/>
      <sheetData sheetId="38">
        <row r="63">
          <cell r="N63">
            <v>108478185.88040568</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33">
          <cell r="D33">
            <v>89774319.024686337</v>
          </cell>
        </row>
      </sheetData>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topLeftCell="G1" zoomScale="85" zoomScaleNormal="100" zoomScaleSheetLayoutView="85" workbookViewId="0">
      <selection activeCell="L9" sqref="L9:P9"/>
    </sheetView>
  </sheetViews>
  <sheetFormatPr defaultRowHeight="12.75" outlineLevelCol="1" x14ac:dyDescent="0.2"/>
  <cols>
    <col min="1" max="1" width="32" style="2" hidden="1" customWidth="1" outlineLevel="1"/>
    <col min="2" max="2" width="21.5703125" style="2" hidden="1" customWidth="1" outlineLevel="1"/>
    <col min="3" max="4" width="21" style="2" hidden="1" customWidth="1" outlineLevel="1"/>
    <col min="5" max="5" width="19.7109375" style="2" hidden="1" customWidth="1" outlineLevel="1"/>
    <col min="6" max="6" width="15" style="2" hidden="1" customWidth="1" outlineLevel="1"/>
    <col min="7" max="7" width="33.85546875" style="2" customWidth="1" collapsed="1"/>
    <col min="8" max="8" width="21.5703125" style="2" customWidth="1"/>
    <col min="9" max="10" width="21" style="2" customWidth="1"/>
    <col min="11" max="11" width="19.7109375" style="2" customWidth="1"/>
    <col min="12" max="12" width="33.140625" style="2" customWidth="1"/>
    <col min="13" max="13" width="21.5703125" style="2" customWidth="1"/>
    <col min="14" max="15" width="21" style="2" customWidth="1"/>
    <col min="16" max="16" width="19.7109375" style="2" customWidth="1"/>
    <col min="17" max="17" width="33.140625" style="2" customWidth="1"/>
    <col min="18" max="18" width="21.5703125" style="2" customWidth="1"/>
    <col min="19" max="20" width="21" style="2" customWidth="1"/>
    <col min="21" max="21" width="19.7109375" style="2" customWidth="1"/>
    <col min="22" max="22" width="33.42578125" style="2" customWidth="1"/>
    <col min="23" max="23" width="21.5703125" style="2" customWidth="1"/>
    <col min="24" max="25" width="21" style="2" customWidth="1"/>
    <col min="26" max="26" width="19.7109375" style="2" customWidth="1"/>
    <col min="27" max="27" width="15" style="2" customWidth="1"/>
    <col min="28" max="253" width="9.140625" style="2"/>
    <col min="254" max="259" width="0" style="2" hidden="1" customWidth="1"/>
    <col min="260" max="260" width="32" style="2" customWidth="1"/>
    <col min="261" max="261" width="21.5703125" style="2" customWidth="1"/>
    <col min="262" max="263" width="21" style="2" customWidth="1"/>
    <col min="264" max="264" width="19.7109375" style="2" customWidth="1"/>
    <col min="265" max="265" width="15" style="2" customWidth="1"/>
    <col min="266" max="266" width="32" style="2" customWidth="1"/>
    <col min="267" max="267" width="21.5703125" style="2" customWidth="1"/>
    <col min="268" max="269" width="21" style="2" customWidth="1"/>
    <col min="270" max="270" width="19.7109375" style="2" customWidth="1"/>
    <col min="271" max="271" width="15" style="2" customWidth="1"/>
    <col min="272" max="272" width="32" style="2" customWidth="1"/>
    <col min="273" max="273" width="21.5703125" style="2" customWidth="1"/>
    <col min="274" max="275" width="21" style="2" customWidth="1"/>
    <col min="276" max="276" width="19.7109375" style="2" customWidth="1"/>
    <col min="277" max="277" width="15" style="2" customWidth="1"/>
    <col min="278" max="278" width="32" style="2" customWidth="1"/>
    <col min="279" max="279" width="21.5703125" style="2" customWidth="1"/>
    <col min="280" max="281" width="21" style="2" customWidth="1"/>
    <col min="282" max="282" width="19.7109375" style="2" customWidth="1"/>
    <col min="283" max="283" width="15" style="2" customWidth="1"/>
    <col min="284" max="509" width="9.140625" style="2"/>
    <col min="510" max="515" width="0" style="2" hidden="1" customWidth="1"/>
    <col min="516" max="516" width="32" style="2" customWidth="1"/>
    <col min="517" max="517" width="21.5703125" style="2" customWidth="1"/>
    <col min="518" max="519" width="21" style="2" customWidth="1"/>
    <col min="520" max="520" width="19.7109375" style="2" customWidth="1"/>
    <col min="521" max="521" width="15" style="2" customWidth="1"/>
    <col min="522" max="522" width="32" style="2" customWidth="1"/>
    <col min="523" max="523" width="21.5703125" style="2" customWidth="1"/>
    <col min="524" max="525" width="21" style="2" customWidth="1"/>
    <col min="526" max="526" width="19.7109375" style="2" customWidth="1"/>
    <col min="527" max="527" width="15" style="2" customWidth="1"/>
    <col min="528" max="528" width="32" style="2" customWidth="1"/>
    <col min="529" max="529" width="21.5703125" style="2" customWidth="1"/>
    <col min="530" max="531" width="21" style="2" customWidth="1"/>
    <col min="532" max="532" width="19.7109375" style="2" customWidth="1"/>
    <col min="533" max="533" width="15" style="2" customWidth="1"/>
    <col min="534" max="534" width="32" style="2" customWidth="1"/>
    <col min="535" max="535" width="21.5703125" style="2" customWidth="1"/>
    <col min="536" max="537" width="21" style="2" customWidth="1"/>
    <col min="538" max="538" width="19.7109375" style="2" customWidth="1"/>
    <col min="539" max="539" width="15" style="2" customWidth="1"/>
    <col min="540" max="765" width="9.140625" style="2"/>
    <col min="766" max="771" width="0" style="2" hidden="1" customWidth="1"/>
    <col min="772" max="772" width="32" style="2" customWidth="1"/>
    <col min="773" max="773" width="21.5703125" style="2" customWidth="1"/>
    <col min="774" max="775" width="21" style="2" customWidth="1"/>
    <col min="776" max="776" width="19.7109375" style="2" customWidth="1"/>
    <col min="777" max="777" width="15" style="2" customWidth="1"/>
    <col min="778" max="778" width="32" style="2" customWidth="1"/>
    <col min="779" max="779" width="21.5703125" style="2" customWidth="1"/>
    <col min="780" max="781" width="21" style="2" customWidth="1"/>
    <col min="782" max="782" width="19.7109375" style="2" customWidth="1"/>
    <col min="783" max="783" width="15" style="2" customWidth="1"/>
    <col min="784" max="784" width="32" style="2" customWidth="1"/>
    <col min="785" max="785" width="21.5703125" style="2" customWidth="1"/>
    <col min="786" max="787" width="21" style="2" customWidth="1"/>
    <col min="788" max="788" width="19.7109375" style="2" customWidth="1"/>
    <col min="789" max="789" width="15" style="2" customWidth="1"/>
    <col min="790" max="790" width="32" style="2" customWidth="1"/>
    <col min="791" max="791" width="21.5703125" style="2" customWidth="1"/>
    <col min="792" max="793" width="21" style="2" customWidth="1"/>
    <col min="794" max="794" width="19.7109375" style="2" customWidth="1"/>
    <col min="795" max="795" width="15" style="2" customWidth="1"/>
    <col min="796" max="1021" width="9.140625" style="2"/>
    <col min="1022" max="1027" width="0" style="2" hidden="1" customWidth="1"/>
    <col min="1028" max="1028" width="32" style="2" customWidth="1"/>
    <col min="1029" max="1029" width="21.5703125" style="2" customWidth="1"/>
    <col min="1030" max="1031" width="21" style="2" customWidth="1"/>
    <col min="1032" max="1032" width="19.7109375" style="2" customWidth="1"/>
    <col min="1033" max="1033" width="15" style="2" customWidth="1"/>
    <col min="1034" max="1034" width="32" style="2" customWidth="1"/>
    <col min="1035" max="1035" width="21.5703125" style="2" customWidth="1"/>
    <col min="1036" max="1037" width="21" style="2" customWidth="1"/>
    <col min="1038" max="1038" width="19.7109375" style="2" customWidth="1"/>
    <col min="1039" max="1039" width="15" style="2" customWidth="1"/>
    <col min="1040" max="1040" width="32" style="2" customWidth="1"/>
    <col min="1041" max="1041" width="21.5703125" style="2" customWidth="1"/>
    <col min="1042" max="1043" width="21" style="2" customWidth="1"/>
    <col min="1044" max="1044" width="19.7109375" style="2" customWidth="1"/>
    <col min="1045" max="1045" width="15" style="2" customWidth="1"/>
    <col min="1046" max="1046" width="32" style="2" customWidth="1"/>
    <col min="1047" max="1047" width="21.5703125" style="2" customWidth="1"/>
    <col min="1048" max="1049" width="21" style="2" customWidth="1"/>
    <col min="1050" max="1050" width="19.7109375" style="2" customWidth="1"/>
    <col min="1051" max="1051" width="15" style="2" customWidth="1"/>
    <col min="1052" max="1277" width="9.140625" style="2"/>
    <col min="1278" max="1283" width="0" style="2" hidden="1" customWidth="1"/>
    <col min="1284" max="1284" width="32" style="2" customWidth="1"/>
    <col min="1285" max="1285" width="21.5703125" style="2" customWidth="1"/>
    <col min="1286" max="1287" width="21" style="2" customWidth="1"/>
    <col min="1288" max="1288" width="19.7109375" style="2" customWidth="1"/>
    <col min="1289" max="1289" width="15" style="2" customWidth="1"/>
    <col min="1290" max="1290" width="32" style="2" customWidth="1"/>
    <col min="1291" max="1291" width="21.5703125" style="2" customWidth="1"/>
    <col min="1292" max="1293" width="21" style="2" customWidth="1"/>
    <col min="1294" max="1294" width="19.7109375" style="2" customWidth="1"/>
    <col min="1295" max="1295" width="15" style="2" customWidth="1"/>
    <col min="1296" max="1296" width="32" style="2" customWidth="1"/>
    <col min="1297" max="1297" width="21.5703125" style="2" customWidth="1"/>
    <col min="1298" max="1299" width="21" style="2" customWidth="1"/>
    <col min="1300" max="1300" width="19.7109375" style="2" customWidth="1"/>
    <col min="1301" max="1301" width="15" style="2" customWidth="1"/>
    <col min="1302" max="1302" width="32" style="2" customWidth="1"/>
    <col min="1303" max="1303" width="21.5703125" style="2" customWidth="1"/>
    <col min="1304" max="1305" width="21" style="2" customWidth="1"/>
    <col min="1306" max="1306" width="19.7109375" style="2" customWidth="1"/>
    <col min="1307" max="1307" width="15" style="2" customWidth="1"/>
    <col min="1308" max="1533" width="9.140625" style="2"/>
    <col min="1534" max="1539" width="0" style="2" hidden="1" customWidth="1"/>
    <col min="1540" max="1540" width="32" style="2" customWidth="1"/>
    <col min="1541" max="1541" width="21.5703125" style="2" customWidth="1"/>
    <col min="1542" max="1543" width="21" style="2" customWidth="1"/>
    <col min="1544" max="1544" width="19.7109375" style="2" customWidth="1"/>
    <col min="1545" max="1545" width="15" style="2" customWidth="1"/>
    <col min="1546" max="1546" width="32" style="2" customWidth="1"/>
    <col min="1547" max="1547" width="21.5703125" style="2" customWidth="1"/>
    <col min="1548" max="1549" width="21" style="2" customWidth="1"/>
    <col min="1550" max="1550" width="19.7109375" style="2" customWidth="1"/>
    <col min="1551" max="1551" width="15" style="2" customWidth="1"/>
    <col min="1552" max="1552" width="32" style="2" customWidth="1"/>
    <col min="1553" max="1553" width="21.5703125" style="2" customWidth="1"/>
    <col min="1554" max="1555" width="21" style="2" customWidth="1"/>
    <col min="1556" max="1556" width="19.7109375" style="2" customWidth="1"/>
    <col min="1557" max="1557" width="15" style="2" customWidth="1"/>
    <col min="1558" max="1558" width="32" style="2" customWidth="1"/>
    <col min="1559" max="1559" width="21.5703125" style="2" customWidth="1"/>
    <col min="1560" max="1561" width="21" style="2" customWidth="1"/>
    <col min="1562" max="1562" width="19.7109375" style="2" customWidth="1"/>
    <col min="1563" max="1563" width="15" style="2" customWidth="1"/>
    <col min="1564" max="1789" width="9.140625" style="2"/>
    <col min="1790" max="1795" width="0" style="2" hidden="1" customWidth="1"/>
    <col min="1796" max="1796" width="32" style="2" customWidth="1"/>
    <col min="1797" max="1797" width="21.5703125" style="2" customWidth="1"/>
    <col min="1798" max="1799" width="21" style="2" customWidth="1"/>
    <col min="1800" max="1800" width="19.7109375" style="2" customWidth="1"/>
    <col min="1801" max="1801" width="15" style="2" customWidth="1"/>
    <col min="1802" max="1802" width="32" style="2" customWidth="1"/>
    <col min="1803" max="1803" width="21.5703125" style="2" customWidth="1"/>
    <col min="1804" max="1805" width="21" style="2" customWidth="1"/>
    <col min="1806" max="1806" width="19.7109375" style="2" customWidth="1"/>
    <col min="1807" max="1807" width="15" style="2" customWidth="1"/>
    <col min="1808" max="1808" width="32" style="2" customWidth="1"/>
    <col min="1809" max="1809" width="21.5703125" style="2" customWidth="1"/>
    <col min="1810" max="1811" width="21" style="2" customWidth="1"/>
    <col min="1812" max="1812" width="19.7109375" style="2" customWidth="1"/>
    <col min="1813" max="1813" width="15" style="2" customWidth="1"/>
    <col min="1814" max="1814" width="32" style="2" customWidth="1"/>
    <col min="1815" max="1815" width="21.5703125" style="2" customWidth="1"/>
    <col min="1816" max="1817" width="21" style="2" customWidth="1"/>
    <col min="1818" max="1818" width="19.7109375" style="2" customWidth="1"/>
    <col min="1819" max="1819" width="15" style="2" customWidth="1"/>
    <col min="1820" max="2045" width="9.140625" style="2"/>
    <col min="2046" max="2051" width="0" style="2" hidden="1" customWidth="1"/>
    <col min="2052" max="2052" width="32" style="2" customWidth="1"/>
    <col min="2053" max="2053" width="21.5703125" style="2" customWidth="1"/>
    <col min="2054" max="2055" width="21" style="2" customWidth="1"/>
    <col min="2056" max="2056" width="19.7109375" style="2" customWidth="1"/>
    <col min="2057" max="2057" width="15" style="2" customWidth="1"/>
    <col min="2058" max="2058" width="32" style="2" customWidth="1"/>
    <col min="2059" max="2059" width="21.5703125" style="2" customWidth="1"/>
    <col min="2060" max="2061" width="21" style="2" customWidth="1"/>
    <col min="2062" max="2062" width="19.7109375" style="2" customWidth="1"/>
    <col min="2063" max="2063" width="15" style="2" customWidth="1"/>
    <col min="2064" max="2064" width="32" style="2" customWidth="1"/>
    <col min="2065" max="2065" width="21.5703125" style="2" customWidth="1"/>
    <col min="2066" max="2067" width="21" style="2" customWidth="1"/>
    <col min="2068" max="2068" width="19.7109375" style="2" customWidth="1"/>
    <col min="2069" max="2069" width="15" style="2" customWidth="1"/>
    <col min="2070" max="2070" width="32" style="2" customWidth="1"/>
    <col min="2071" max="2071" width="21.5703125" style="2" customWidth="1"/>
    <col min="2072" max="2073" width="21" style="2" customWidth="1"/>
    <col min="2074" max="2074" width="19.7109375" style="2" customWidth="1"/>
    <col min="2075" max="2075" width="15" style="2" customWidth="1"/>
    <col min="2076" max="2301" width="9.140625" style="2"/>
    <col min="2302" max="2307" width="0" style="2" hidden="1" customWidth="1"/>
    <col min="2308" max="2308" width="32" style="2" customWidth="1"/>
    <col min="2309" max="2309" width="21.5703125" style="2" customWidth="1"/>
    <col min="2310" max="2311" width="21" style="2" customWidth="1"/>
    <col min="2312" max="2312" width="19.7109375" style="2" customWidth="1"/>
    <col min="2313" max="2313" width="15" style="2" customWidth="1"/>
    <col min="2314" max="2314" width="32" style="2" customWidth="1"/>
    <col min="2315" max="2315" width="21.5703125" style="2" customWidth="1"/>
    <col min="2316" max="2317" width="21" style="2" customWidth="1"/>
    <col min="2318" max="2318" width="19.7109375" style="2" customWidth="1"/>
    <col min="2319" max="2319" width="15" style="2" customWidth="1"/>
    <col min="2320" max="2320" width="32" style="2" customWidth="1"/>
    <col min="2321" max="2321" width="21.5703125" style="2" customWidth="1"/>
    <col min="2322" max="2323" width="21" style="2" customWidth="1"/>
    <col min="2324" max="2324" width="19.7109375" style="2" customWidth="1"/>
    <col min="2325" max="2325" width="15" style="2" customWidth="1"/>
    <col min="2326" max="2326" width="32" style="2" customWidth="1"/>
    <col min="2327" max="2327" width="21.5703125" style="2" customWidth="1"/>
    <col min="2328" max="2329" width="21" style="2" customWidth="1"/>
    <col min="2330" max="2330" width="19.7109375" style="2" customWidth="1"/>
    <col min="2331" max="2331" width="15" style="2" customWidth="1"/>
    <col min="2332" max="2557" width="9.140625" style="2"/>
    <col min="2558" max="2563" width="0" style="2" hidden="1" customWidth="1"/>
    <col min="2564" max="2564" width="32" style="2" customWidth="1"/>
    <col min="2565" max="2565" width="21.5703125" style="2" customWidth="1"/>
    <col min="2566" max="2567" width="21" style="2" customWidth="1"/>
    <col min="2568" max="2568" width="19.7109375" style="2" customWidth="1"/>
    <col min="2569" max="2569" width="15" style="2" customWidth="1"/>
    <col min="2570" max="2570" width="32" style="2" customWidth="1"/>
    <col min="2571" max="2571" width="21.5703125" style="2" customWidth="1"/>
    <col min="2572" max="2573" width="21" style="2" customWidth="1"/>
    <col min="2574" max="2574" width="19.7109375" style="2" customWidth="1"/>
    <col min="2575" max="2575" width="15" style="2" customWidth="1"/>
    <col min="2576" max="2576" width="32" style="2" customWidth="1"/>
    <col min="2577" max="2577" width="21.5703125" style="2" customWidth="1"/>
    <col min="2578" max="2579" width="21" style="2" customWidth="1"/>
    <col min="2580" max="2580" width="19.7109375" style="2" customWidth="1"/>
    <col min="2581" max="2581" width="15" style="2" customWidth="1"/>
    <col min="2582" max="2582" width="32" style="2" customWidth="1"/>
    <col min="2583" max="2583" width="21.5703125" style="2" customWidth="1"/>
    <col min="2584" max="2585" width="21" style="2" customWidth="1"/>
    <col min="2586" max="2586" width="19.7109375" style="2" customWidth="1"/>
    <col min="2587" max="2587" width="15" style="2" customWidth="1"/>
    <col min="2588" max="2813" width="9.140625" style="2"/>
    <col min="2814" max="2819" width="0" style="2" hidden="1" customWidth="1"/>
    <col min="2820" max="2820" width="32" style="2" customWidth="1"/>
    <col min="2821" max="2821" width="21.5703125" style="2" customWidth="1"/>
    <col min="2822" max="2823" width="21" style="2" customWidth="1"/>
    <col min="2824" max="2824" width="19.7109375" style="2" customWidth="1"/>
    <col min="2825" max="2825" width="15" style="2" customWidth="1"/>
    <col min="2826" max="2826" width="32" style="2" customWidth="1"/>
    <col min="2827" max="2827" width="21.5703125" style="2" customWidth="1"/>
    <col min="2828" max="2829" width="21" style="2" customWidth="1"/>
    <col min="2830" max="2830" width="19.7109375" style="2" customWidth="1"/>
    <col min="2831" max="2831" width="15" style="2" customWidth="1"/>
    <col min="2832" max="2832" width="32" style="2" customWidth="1"/>
    <col min="2833" max="2833" width="21.5703125" style="2" customWidth="1"/>
    <col min="2834" max="2835" width="21" style="2" customWidth="1"/>
    <col min="2836" max="2836" width="19.7109375" style="2" customWidth="1"/>
    <col min="2837" max="2837" width="15" style="2" customWidth="1"/>
    <col min="2838" max="2838" width="32" style="2" customWidth="1"/>
    <col min="2839" max="2839" width="21.5703125" style="2" customWidth="1"/>
    <col min="2840" max="2841" width="21" style="2" customWidth="1"/>
    <col min="2842" max="2842" width="19.7109375" style="2" customWidth="1"/>
    <col min="2843" max="2843" width="15" style="2" customWidth="1"/>
    <col min="2844" max="3069" width="9.140625" style="2"/>
    <col min="3070" max="3075" width="0" style="2" hidden="1" customWidth="1"/>
    <col min="3076" max="3076" width="32" style="2" customWidth="1"/>
    <col min="3077" max="3077" width="21.5703125" style="2" customWidth="1"/>
    <col min="3078" max="3079" width="21" style="2" customWidth="1"/>
    <col min="3080" max="3080" width="19.7109375" style="2" customWidth="1"/>
    <col min="3081" max="3081" width="15" style="2" customWidth="1"/>
    <col min="3082" max="3082" width="32" style="2" customWidth="1"/>
    <col min="3083" max="3083" width="21.5703125" style="2" customWidth="1"/>
    <col min="3084" max="3085" width="21" style="2" customWidth="1"/>
    <col min="3086" max="3086" width="19.7109375" style="2" customWidth="1"/>
    <col min="3087" max="3087" width="15" style="2" customWidth="1"/>
    <col min="3088" max="3088" width="32" style="2" customWidth="1"/>
    <col min="3089" max="3089" width="21.5703125" style="2" customWidth="1"/>
    <col min="3090" max="3091" width="21" style="2" customWidth="1"/>
    <col min="3092" max="3092" width="19.7109375" style="2" customWidth="1"/>
    <col min="3093" max="3093" width="15" style="2" customWidth="1"/>
    <col min="3094" max="3094" width="32" style="2" customWidth="1"/>
    <col min="3095" max="3095" width="21.5703125" style="2" customWidth="1"/>
    <col min="3096" max="3097" width="21" style="2" customWidth="1"/>
    <col min="3098" max="3098" width="19.7109375" style="2" customWidth="1"/>
    <col min="3099" max="3099" width="15" style="2" customWidth="1"/>
    <col min="3100" max="3325" width="9.140625" style="2"/>
    <col min="3326" max="3331" width="0" style="2" hidden="1" customWidth="1"/>
    <col min="3332" max="3332" width="32" style="2" customWidth="1"/>
    <col min="3333" max="3333" width="21.5703125" style="2" customWidth="1"/>
    <col min="3334" max="3335" width="21" style="2" customWidth="1"/>
    <col min="3336" max="3336" width="19.7109375" style="2" customWidth="1"/>
    <col min="3337" max="3337" width="15" style="2" customWidth="1"/>
    <col min="3338" max="3338" width="32" style="2" customWidth="1"/>
    <col min="3339" max="3339" width="21.5703125" style="2" customWidth="1"/>
    <col min="3340" max="3341" width="21" style="2" customWidth="1"/>
    <col min="3342" max="3342" width="19.7109375" style="2" customWidth="1"/>
    <col min="3343" max="3343" width="15" style="2" customWidth="1"/>
    <col min="3344" max="3344" width="32" style="2" customWidth="1"/>
    <col min="3345" max="3345" width="21.5703125" style="2" customWidth="1"/>
    <col min="3346" max="3347" width="21" style="2" customWidth="1"/>
    <col min="3348" max="3348" width="19.7109375" style="2" customWidth="1"/>
    <col min="3349" max="3349" width="15" style="2" customWidth="1"/>
    <col min="3350" max="3350" width="32" style="2" customWidth="1"/>
    <col min="3351" max="3351" width="21.5703125" style="2" customWidth="1"/>
    <col min="3352" max="3353" width="21" style="2" customWidth="1"/>
    <col min="3354" max="3354" width="19.7109375" style="2" customWidth="1"/>
    <col min="3355" max="3355" width="15" style="2" customWidth="1"/>
    <col min="3356" max="3581" width="9.140625" style="2"/>
    <col min="3582" max="3587" width="0" style="2" hidden="1" customWidth="1"/>
    <col min="3588" max="3588" width="32" style="2" customWidth="1"/>
    <col min="3589" max="3589" width="21.5703125" style="2" customWidth="1"/>
    <col min="3590" max="3591" width="21" style="2" customWidth="1"/>
    <col min="3592" max="3592" width="19.7109375" style="2" customWidth="1"/>
    <col min="3593" max="3593" width="15" style="2" customWidth="1"/>
    <col min="3594" max="3594" width="32" style="2" customWidth="1"/>
    <col min="3595" max="3595" width="21.5703125" style="2" customWidth="1"/>
    <col min="3596" max="3597" width="21" style="2" customWidth="1"/>
    <col min="3598" max="3598" width="19.7109375" style="2" customWidth="1"/>
    <col min="3599" max="3599" width="15" style="2" customWidth="1"/>
    <col min="3600" max="3600" width="32" style="2" customWidth="1"/>
    <col min="3601" max="3601" width="21.5703125" style="2" customWidth="1"/>
    <col min="3602" max="3603" width="21" style="2" customWidth="1"/>
    <col min="3604" max="3604" width="19.7109375" style="2" customWidth="1"/>
    <col min="3605" max="3605" width="15" style="2" customWidth="1"/>
    <col min="3606" max="3606" width="32" style="2" customWidth="1"/>
    <col min="3607" max="3607" width="21.5703125" style="2" customWidth="1"/>
    <col min="3608" max="3609" width="21" style="2" customWidth="1"/>
    <col min="3610" max="3610" width="19.7109375" style="2" customWidth="1"/>
    <col min="3611" max="3611" width="15" style="2" customWidth="1"/>
    <col min="3612" max="3837" width="9.140625" style="2"/>
    <col min="3838" max="3843" width="0" style="2" hidden="1" customWidth="1"/>
    <col min="3844" max="3844" width="32" style="2" customWidth="1"/>
    <col min="3845" max="3845" width="21.5703125" style="2" customWidth="1"/>
    <col min="3846" max="3847" width="21" style="2" customWidth="1"/>
    <col min="3848" max="3848" width="19.7109375" style="2" customWidth="1"/>
    <col min="3849" max="3849" width="15" style="2" customWidth="1"/>
    <col min="3850" max="3850" width="32" style="2" customWidth="1"/>
    <col min="3851" max="3851" width="21.5703125" style="2" customWidth="1"/>
    <col min="3852" max="3853" width="21" style="2" customWidth="1"/>
    <col min="3854" max="3854" width="19.7109375" style="2" customWidth="1"/>
    <col min="3855" max="3855" width="15" style="2" customWidth="1"/>
    <col min="3856" max="3856" width="32" style="2" customWidth="1"/>
    <col min="3857" max="3857" width="21.5703125" style="2" customWidth="1"/>
    <col min="3858" max="3859" width="21" style="2" customWidth="1"/>
    <col min="3860" max="3860" width="19.7109375" style="2" customWidth="1"/>
    <col min="3861" max="3861" width="15" style="2" customWidth="1"/>
    <col min="3862" max="3862" width="32" style="2" customWidth="1"/>
    <col min="3863" max="3863" width="21.5703125" style="2" customWidth="1"/>
    <col min="3864" max="3865" width="21" style="2" customWidth="1"/>
    <col min="3866" max="3866" width="19.7109375" style="2" customWidth="1"/>
    <col min="3867" max="3867" width="15" style="2" customWidth="1"/>
    <col min="3868" max="4093" width="9.140625" style="2"/>
    <col min="4094" max="4099" width="0" style="2" hidden="1" customWidth="1"/>
    <col min="4100" max="4100" width="32" style="2" customWidth="1"/>
    <col min="4101" max="4101" width="21.5703125" style="2" customWidth="1"/>
    <col min="4102" max="4103" width="21" style="2" customWidth="1"/>
    <col min="4104" max="4104" width="19.7109375" style="2" customWidth="1"/>
    <col min="4105" max="4105" width="15" style="2" customWidth="1"/>
    <col min="4106" max="4106" width="32" style="2" customWidth="1"/>
    <col min="4107" max="4107" width="21.5703125" style="2" customWidth="1"/>
    <col min="4108" max="4109" width="21" style="2" customWidth="1"/>
    <col min="4110" max="4110" width="19.7109375" style="2" customWidth="1"/>
    <col min="4111" max="4111" width="15" style="2" customWidth="1"/>
    <col min="4112" max="4112" width="32" style="2" customWidth="1"/>
    <col min="4113" max="4113" width="21.5703125" style="2" customWidth="1"/>
    <col min="4114" max="4115" width="21" style="2" customWidth="1"/>
    <col min="4116" max="4116" width="19.7109375" style="2" customWidth="1"/>
    <col min="4117" max="4117" width="15" style="2" customWidth="1"/>
    <col min="4118" max="4118" width="32" style="2" customWidth="1"/>
    <col min="4119" max="4119" width="21.5703125" style="2" customWidth="1"/>
    <col min="4120" max="4121" width="21" style="2" customWidth="1"/>
    <col min="4122" max="4122" width="19.7109375" style="2" customWidth="1"/>
    <col min="4123" max="4123" width="15" style="2" customWidth="1"/>
    <col min="4124" max="4349" width="9.140625" style="2"/>
    <col min="4350" max="4355" width="0" style="2" hidden="1" customWidth="1"/>
    <col min="4356" max="4356" width="32" style="2" customWidth="1"/>
    <col min="4357" max="4357" width="21.5703125" style="2" customWidth="1"/>
    <col min="4358" max="4359" width="21" style="2" customWidth="1"/>
    <col min="4360" max="4360" width="19.7109375" style="2" customWidth="1"/>
    <col min="4361" max="4361" width="15" style="2" customWidth="1"/>
    <col min="4362" max="4362" width="32" style="2" customWidth="1"/>
    <col min="4363" max="4363" width="21.5703125" style="2" customWidth="1"/>
    <col min="4364" max="4365" width="21" style="2" customWidth="1"/>
    <col min="4366" max="4366" width="19.7109375" style="2" customWidth="1"/>
    <col min="4367" max="4367" width="15" style="2" customWidth="1"/>
    <col min="4368" max="4368" width="32" style="2" customWidth="1"/>
    <col min="4369" max="4369" width="21.5703125" style="2" customWidth="1"/>
    <col min="4370" max="4371" width="21" style="2" customWidth="1"/>
    <col min="4372" max="4372" width="19.7109375" style="2" customWidth="1"/>
    <col min="4373" max="4373" width="15" style="2" customWidth="1"/>
    <col min="4374" max="4374" width="32" style="2" customWidth="1"/>
    <col min="4375" max="4375" width="21.5703125" style="2" customWidth="1"/>
    <col min="4376" max="4377" width="21" style="2" customWidth="1"/>
    <col min="4378" max="4378" width="19.7109375" style="2" customWidth="1"/>
    <col min="4379" max="4379" width="15" style="2" customWidth="1"/>
    <col min="4380" max="4605" width="9.140625" style="2"/>
    <col min="4606" max="4611" width="0" style="2" hidden="1" customWidth="1"/>
    <col min="4612" max="4612" width="32" style="2" customWidth="1"/>
    <col min="4613" max="4613" width="21.5703125" style="2" customWidth="1"/>
    <col min="4614" max="4615" width="21" style="2" customWidth="1"/>
    <col min="4616" max="4616" width="19.7109375" style="2" customWidth="1"/>
    <col min="4617" max="4617" width="15" style="2" customWidth="1"/>
    <col min="4618" max="4618" width="32" style="2" customWidth="1"/>
    <col min="4619" max="4619" width="21.5703125" style="2" customWidth="1"/>
    <col min="4620" max="4621" width="21" style="2" customWidth="1"/>
    <col min="4622" max="4622" width="19.7109375" style="2" customWidth="1"/>
    <col min="4623" max="4623" width="15" style="2" customWidth="1"/>
    <col min="4624" max="4624" width="32" style="2" customWidth="1"/>
    <col min="4625" max="4625" width="21.5703125" style="2" customWidth="1"/>
    <col min="4626" max="4627" width="21" style="2" customWidth="1"/>
    <col min="4628" max="4628" width="19.7109375" style="2" customWidth="1"/>
    <col min="4629" max="4629" width="15" style="2" customWidth="1"/>
    <col min="4630" max="4630" width="32" style="2" customWidth="1"/>
    <col min="4631" max="4631" width="21.5703125" style="2" customWidth="1"/>
    <col min="4632" max="4633" width="21" style="2" customWidth="1"/>
    <col min="4634" max="4634" width="19.7109375" style="2" customWidth="1"/>
    <col min="4635" max="4635" width="15" style="2" customWidth="1"/>
    <col min="4636" max="4861" width="9.140625" style="2"/>
    <col min="4862" max="4867" width="0" style="2" hidden="1" customWidth="1"/>
    <col min="4868" max="4868" width="32" style="2" customWidth="1"/>
    <col min="4869" max="4869" width="21.5703125" style="2" customWidth="1"/>
    <col min="4870" max="4871" width="21" style="2" customWidth="1"/>
    <col min="4872" max="4872" width="19.7109375" style="2" customWidth="1"/>
    <col min="4873" max="4873" width="15" style="2" customWidth="1"/>
    <col min="4874" max="4874" width="32" style="2" customWidth="1"/>
    <col min="4875" max="4875" width="21.5703125" style="2" customWidth="1"/>
    <col min="4876" max="4877" width="21" style="2" customWidth="1"/>
    <col min="4878" max="4878" width="19.7109375" style="2" customWidth="1"/>
    <col min="4879" max="4879" width="15" style="2" customWidth="1"/>
    <col min="4880" max="4880" width="32" style="2" customWidth="1"/>
    <col min="4881" max="4881" width="21.5703125" style="2" customWidth="1"/>
    <col min="4882" max="4883" width="21" style="2" customWidth="1"/>
    <col min="4884" max="4884" width="19.7109375" style="2" customWidth="1"/>
    <col min="4885" max="4885" width="15" style="2" customWidth="1"/>
    <col min="4886" max="4886" width="32" style="2" customWidth="1"/>
    <col min="4887" max="4887" width="21.5703125" style="2" customWidth="1"/>
    <col min="4888" max="4889" width="21" style="2" customWidth="1"/>
    <col min="4890" max="4890" width="19.7109375" style="2" customWidth="1"/>
    <col min="4891" max="4891" width="15" style="2" customWidth="1"/>
    <col min="4892" max="5117" width="9.140625" style="2"/>
    <col min="5118" max="5123" width="0" style="2" hidden="1" customWidth="1"/>
    <col min="5124" max="5124" width="32" style="2" customWidth="1"/>
    <col min="5125" max="5125" width="21.5703125" style="2" customWidth="1"/>
    <col min="5126" max="5127" width="21" style="2" customWidth="1"/>
    <col min="5128" max="5128" width="19.7109375" style="2" customWidth="1"/>
    <col min="5129" max="5129" width="15" style="2" customWidth="1"/>
    <col min="5130" max="5130" width="32" style="2" customWidth="1"/>
    <col min="5131" max="5131" width="21.5703125" style="2" customWidth="1"/>
    <col min="5132" max="5133" width="21" style="2" customWidth="1"/>
    <col min="5134" max="5134" width="19.7109375" style="2" customWidth="1"/>
    <col min="5135" max="5135" width="15" style="2" customWidth="1"/>
    <col min="5136" max="5136" width="32" style="2" customWidth="1"/>
    <col min="5137" max="5137" width="21.5703125" style="2" customWidth="1"/>
    <col min="5138" max="5139" width="21" style="2" customWidth="1"/>
    <col min="5140" max="5140" width="19.7109375" style="2" customWidth="1"/>
    <col min="5141" max="5141" width="15" style="2" customWidth="1"/>
    <col min="5142" max="5142" width="32" style="2" customWidth="1"/>
    <col min="5143" max="5143" width="21.5703125" style="2" customWidth="1"/>
    <col min="5144" max="5145" width="21" style="2" customWidth="1"/>
    <col min="5146" max="5146" width="19.7109375" style="2" customWidth="1"/>
    <col min="5147" max="5147" width="15" style="2" customWidth="1"/>
    <col min="5148" max="5373" width="9.140625" style="2"/>
    <col min="5374" max="5379" width="0" style="2" hidden="1" customWidth="1"/>
    <col min="5380" max="5380" width="32" style="2" customWidth="1"/>
    <col min="5381" max="5381" width="21.5703125" style="2" customWidth="1"/>
    <col min="5382" max="5383" width="21" style="2" customWidth="1"/>
    <col min="5384" max="5384" width="19.7109375" style="2" customWidth="1"/>
    <col min="5385" max="5385" width="15" style="2" customWidth="1"/>
    <col min="5386" max="5386" width="32" style="2" customWidth="1"/>
    <col min="5387" max="5387" width="21.5703125" style="2" customWidth="1"/>
    <col min="5388" max="5389" width="21" style="2" customWidth="1"/>
    <col min="5390" max="5390" width="19.7109375" style="2" customWidth="1"/>
    <col min="5391" max="5391" width="15" style="2" customWidth="1"/>
    <col min="5392" max="5392" width="32" style="2" customWidth="1"/>
    <col min="5393" max="5393" width="21.5703125" style="2" customWidth="1"/>
    <col min="5394" max="5395" width="21" style="2" customWidth="1"/>
    <col min="5396" max="5396" width="19.7109375" style="2" customWidth="1"/>
    <col min="5397" max="5397" width="15" style="2" customWidth="1"/>
    <col min="5398" max="5398" width="32" style="2" customWidth="1"/>
    <col min="5399" max="5399" width="21.5703125" style="2" customWidth="1"/>
    <col min="5400" max="5401" width="21" style="2" customWidth="1"/>
    <col min="5402" max="5402" width="19.7109375" style="2" customWidth="1"/>
    <col min="5403" max="5403" width="15" style="2" customWidth="1"/>
    <col min="5404" max="5629" width="9.140625" style="2"/>
    <col min="5630" max="5635" width="0" style="2" hidden="1" customWidth="1"/>
    <col min="5636" max="5636" width="32" style="2" customWidth="1"/>
    <col min="5637" max="5637" width="21.5703125" style="2" customWidth="1"/>
    <col min="5638" max="5639" width="21" style="2" customWidth="1"/>
    <col min="5640" max="5640" width="19.7109375" style="2" customWidth="1"/>
    <col min="5641" max="5641" width="15" style="2" customWidth="1"/>
    <col min="5642" max="5642" width="32" style="2" customWidth="1"/>
    <col min="5643" max="5643" width="21.5703125" style="2" customWidth="1"/>
    <col min="5644" max="5645" width="21" style="2" customWidth="1"/>
    <col min="5646" max="5646" width="19.7109375" style="2" customWidth="1"/>
    <col min="5647" max="5647" width="15" style="2" customWidth="1"/>
    <col min="5648" max="5648" width="32" style="2" customWidth="1"/>
    <col min="5649" max="5649" width="21.5703125" style="2" customWidth="1"/>
    <col min="5650" max="5651" width="21" style="2" customWidth="1"/>
    <col min="5652" max="5652" width="19.7109375" style="2" customWidth="1"/>
    <col min="5653" max="5653" width="15" style="2" customWidth="1"/>
    <col min="5654" max="5654" width="32" style="2" customWidth="1"/>
    <col min="5655" max="5655" width="21.5703125" style="2" customWidth="1"/>
    <col min="5656" max="5657" width="21" style="2" customWidth="1"/>
    <col min="5658" max="5658" width="19.7109375" style="2" customWidth="1"/>
    <col min="5659" max="5659" width="15" style="2" customWidth="1"/>
    <col min="5660" max="5885" width="9.140625" style="2"/>
    <col min="5886" max="5891" width="0" style="2" hidden="1" customWidth="1"/>
    <col min="5892" max="5892" width="32" style="2" customWidth="1"/>
    <col min="5893" max="5893" width="21.5703125" style="2" customWidth="1"/>
    <col min="5894" max="5895" width="21" style="2" customWidth="1"/>
    <col min="5896" max="5896" width="19.7109375" style="2" customWidth="1"/>
    <col min="5897" max="5897" width="15" style="2" customWidth="1"/>
    <col min="5898" max="5898" width="32" style="2" customWidth="1"/>
    <col min="5899" max="5899" width="21.5703125" style="2" customWidth="1"/>
    <col min="5900" max="5901" width="21" style="2" customWidth="1"/>
    <col min="5902" max="5902" width="19.7109375" style="2" customWidth="1"/>
    <col min="5903" max="5903" width="15" style="2" customWidth="1"/>
    <col min="5904" max="5904" width="32" style="2" customWidth="1"/>
    <col min="5905" max="5905" width="21.5703125" style="2" customWidth="1"/>
    <col min="5906" max="5907" width="21" style="2" customWidth="1"/>
    <col min="5908" max="5908" width="19.7109375" style="2" customWidth="1"/>
    <col min="5909" max="5909" width="15" style="2" customWidth="1"/>
    <col min="5910" max="5910" width="32" style="2" customWidth="1"/>
    <col min="5911" max="5911" width="21.5703125" style="2" customWidth="1"/>
    <col min="5912" max="5913" width="21" style="2" customWidth="1"/>
    <col min="5914" max="5914" width="19.7109375" style="2" customWidth="1"/>
    <col min="5915" max="5915" width="15" style="2" customWidth="1"/>
    <col min="5916" max="6141" width="9.140625" style="2"/>
    <col min="6142" max="6147" width="0" style="2" hidden="1" customWidth="1"/>
    <col min="6148" max="6148" width="32" style="2" customWidth="1"/>
    <col min="6149" max="6149" width="21.5703125" style="2" customWidth="1"/>
    <col min="6150" max="6151" width="21" style="2" customWidth="1"/>
    <col min="6152" max="6152" width="19.7109375" style="2" customWidth="1"/>
    <col min="6153" max="6153" width="15" style="2" customWidth="1"/>
    <col min="6154" max="6154" width="32" style="2" customWidth="1"/>
    <col min="6155" max="6155" width="21.5703125" style="2" customWidth="1"/>
    <col min="6156" max="6157" width="21" style="2" customWidth="1"/>
    <col min="6158" max="6158" width="19.7109375" style="2" customWidth="1"/>
    <col min="6159" max="6159" width="15" style="2" customWidth="1"/>
    <col min="6160" max="6160" width="32" style="2" customWidth="1"/>
    <col min="6161" max="6161" width="21.5703125" style="2" customWidth="1"/>
    <col min="6162" max="6163" width="21" style="2" customWidth="1"/>
    <col min="6164" max="6164" width="19.7109375" style="2" customWidth="1"/>
    <col min="6165" max="6165" width="15" style="2" customWidth="1"/>
    <col min="6166" max="6166" width="32" style="2" customWidth="1"/>
    <col min="6167" max="6167" width="21.5703125" style="2" customWidth="1"/>
    <col min="6168" max="6169" width="21" style="2" customWidth="1"/>
    <col min="6170" max="6170" width="19.7109375" style="2" customWidth="1"/>
    <col min="6171" max="6171" width="15" style="2" customWidth="1"/>
    <col min="6172" max="6397" width="9.140625" style="2"/>
    <col min="6398" max="6403" width="0" style="2" hidden="1" customWidth="1"/>
    <col min="6404" max="6404" width="32" style="2" customWidth="1"/>
    <col min="6405" max="6405" width="21.5703125" style="2" customWidth="1"/>
    <col min="6406" max="6407" width="21" style="2" customWidth="1"/>
    <col min="6408" max="6408" width="19.7109375" style="2" customWidth="1"/>
    <col min="6409" max="6409" width="15" style="2" customWidth="1"/>
    <col min="6410" max="6410" width="32" style="2" customWidth="1"/>
    <col min="6411" max="6411" width="21.5703125" style="2" customWidth="1"/>
    <col min="6412" max="6413" width="21" style="2" customWidth="1"/>
    <col min="6414" max="6414" width="19.7109375" style="2" customWidth="1"/>
    <col min="6415" max="6415" width="15" style="2" customWidth="1"/>
    <col min="6416" max="6416" width="32" style="2" customWidth="1"/>
    <col min="6417" max="6417" width="21.5703125" style="2" customWidth="1"/>
    <col min="6418" max="6419" width="21" style="2" customWidth="1"/>
    <col min="6420" max="6420" width="19.7109375" style="2" customWidth="1"/>
    <col min="6421" max="6421" width="15" style="2" customWidth="1"/>
    <col min="6422" max="6422" width="32" style="2" customWidth="1"/>
    <col min="6423" max="6423" width="21.5703125" style="2" customWidth="1"/>
    <col min="6424" max="6425" width="21" style="2" customWidth="1"/>
    <col min="6426" max="6426" width="19.7109375" style="2" customWidth="1"/>
    <col min="6427" max="6427" width="15" style="2" customWidth="1"/>
    <col min="6428" max="6653" width="9.140625" style="2"/>
    <col min="6654" max="6659" width="0" style="2" hidden="1" customWidth="1"/>
    <col min="6660" max="6660" width="32" style="2" customWidth="1"/>
    <col min="6661" max="6661" width="21.5703125" style="2" customWidth="1"/>
    <col min="6662" max="6663" width="21" style="2" customWidth="1"/>
    <col min="6664" max="6664" width="19.7109375" style="2" customWidth="1"/>
    <col min="6665" max="6665" width="15" style="2" customWidth="1"/>
    <col min="6666" max="6666" width="32" style="2" customWidth="1"/>
    <col min="6667" max="6667" width="21.5703125" style="2" customWidth="1"/>
    <col min="6668" max="6669" width="21" style="2" customWidth="1"/>
    <col min="6670" max="6670" width="19.7109375" style="2" customWidth="1"/>
    <col min="6671" max="6671" width="15" style="2" customWidth="1"/>
    <col min="6672" max="6672" width="32" style="2" customWidth="1"/>
    <col min="6673" max="6673" width="21.5703125" style="2" customWidth="1"/>
    <col min="6674" max="6675" width="21" style="2" customWidth="1"/>
    <col min="6676" max="6676" width="19.7109375" style="2" customWidth="1"/>
    <col min="6677" max="6677" width="15" style="2" customWidth="1"/>
    <col min="6678" max="6678" width="32" style="2" customWidth="1"/>
    <col min="6679" max="6679" width="21.5703125" style="2" customWidth="1"/>
    <col min="6680" max="6681" width="21" style="2" customWidth="1"/>
    <col min="6682" max="6682" width="19.7109375" style="2" customWidth="1"/>
    <col min="6683" max="6683" width="15" style="2" customWidth="1"/>
    <col min="6684" max="6909" width="9.140625" style="2"/>
    <col min="6910" max="6915" width="0" style="2" hidden="1" customWidth="1"/>
    <col min="6916" max="6916" width="32" style="2" customWidth="1"/>
    <col min="6917" max="6917" width="21.5703125" style="2" customWidth="1"/>
    <col min="6918" max="6919" width="21" style="2" customWidth="1"/>
    <col min="6920" max="6920" width="19.7109375" style="2" customWidth="1"/>
    <col min="6921" max="6921" width="15" style="2" customWidth="1"/>
    <col min="6922" max="6922" width="32" style="2" customWidth="1"/>
    <col min="6923" max="6923" width="21.5703125" style="2" customWidth="1"/>
    <col min="6924" max="6925" width="21" style="2" customWidth="1"/>
    <col min="6926" max="6926" width="19.7109375" style="2" customWidth="1"/>
    <col min="6927" max="6927" width="15" style="2" customWidth="1"/>
    <col min="6928" max="6928" width="32" style="2" customWidth="1"/>
    <col min="6929" max="6929" width="21.5703125" style="2" customWidth="1"/>
    <col min="6930" max="6931" width="21" style="2" customWidth="1"/>
    <col min="6932" max="6932" width="19.7109375" style="2" customWidth="1"/>
    <col min="6933" max="6933" width="15" style="2" customWidth="1"/>
    <col min="6934" max="6934" width="32" style="2" customWidth="1"/>
    <col min="6935" max="6935" width="21.5703125" style="2" customWidth="1"/>
    <col min="6936" max="6937" width="21" style="2" customWidth="1"/>
    <col min="6938" max="6938" width="19.7109375" style="2" customWidth="1"/>
    <col min="6939" max="6939" width="15" style="2" customWidth="1"/>
    <col min="6940" max="7165" width="9.140625" style="2"/>
    <col min="7166" max="7171" width="0" style="2" hidden="1" customWidth="1"/>
    <col min="7172" max="7172" width="32" style="2" customWidth="1"/>
    <col min="7173" max="7173" width="21.5703125" style="2" customWidth="1"/>
    <col min="7174" max="7175" width="21" style="2" customWidth="1"/>
    <col min="7176" max="7176" width="19.7109375" style="2" customWidth="1"/>
    <col min="7177" max="7177" width="15" style="2" customWidth="1"/>
    <col min="7178" max="7178" width="32" style="2" customWidth="1"/>
    <col min="7179" max="7179" width="21.5703125" style="2" customWidth="1"/>
    <col min="7180" max="7181" width="21" style="2" customWidth="1"/>
    <col min="7182" max="7182" width="19.7109375" style="2" customWidth="1"/>
    <col min="7183" max="7183" width="15" style="2" customWidth="1"/>
    <col min="7184" max="7184" width="32" style="2" customWidth="1"/>
    <col min="7185" max="7185" width="21.5703125" style="2" customWidth="1"/>
    <col min="7186" max="7187" width="21" style="2" customWidth="1"/>
    <col min="7188" max="7188" width="19.7109375" style="2" customWidth="1"/>
    <col min="7189" max="7189" width="15" style="2" customWidth="1"/>
    <col min="7190" max="7190" width="32" style="2" customWidth="1"/>
    <col min="7191" max="7191" width="21.5703125" style="2" customWidth="1"/>
    <col min="7192" max="7193" width="21" style="2" customWidth="1"/>
    <col min="7194" max="7194" width="19.7109375" style="2" customWidth="1"/>
    <col min="7195" max="7195" width="15" style="2" customWidth="1"/>
    <col min="7196" max="7421" width="9.140625" style="2"/>
    <col min="7422" max="7427" width="0" style="2" hidden="1" customWidth="1"/>
    <col min="7428" max="7428" width="32" style="2" customWidth="1"/>
    <col min="7429" max="7429" width="21.5703125" style="2" customWidth="1"/>
    <col min="7430" max="7431" width="21" style="2" customWidth="1"/>
    <col min="7432" max="7432" width="19.7109375" style="2" customWidth="1"/>
    <col min="7433" max="7433" width="15" style="2" customWidth="1"/>
    <col min="7434" max="7434" width="32" style="2" customWidth="1"/>
    <col min="7435" max="7435" width="21.5703125" style="2" customWidth="1"/>
    <col min="7436" max="7437" width="21" style="2" customWidth="1"/>
    <col min="7438" max="7438" width="19.7109375" style="2" customWidth="1"/>
    <col min="7439" max="7439" width="15" style="2" customWidth="1"/>
    <col min="7440" max="7440" width="32" style="2" customWidth="1"/>
    <col min="7441" max="7441" width="21.5703125" style="2" customWidth="1"/>
    <col min="7442" max="7443" width="21" style="2" customWidth="1"/>
    <col min="7444" max="7444" width="19.7109375" style="2" customWidth="1"/>
    <col min="7445" max="7445" width="15" style="2" customWidth="1"/>
    <col min="7446" max="7446" width="32" style="2" customWidth="1"/>
    <col min="7447" max="7447" width="21.5703125" style="2" customWidth="1"/>
    <col min="7448" max="7449" width="21" style="2" customWidth="1"/>
    <col min="7450" max="7450" width="19.7109375" style="2" customWidth="1"/>
    <col min="7451" max="7451" width="15" style="2" customWidth="1"/>
    <col min="7452" max="7677" width="9.140625" style="2"/>
    <col min="7678" max="7683" width="0" style="2" hidden="1" customWidth="1"/>
    <col min="7684" max="7684" width="32" style="2" customWidth="1"/>
    <col min="7685" max="7685" width="21.5703125" style="2" customWidth="1"/>
    <col min="7686" max="7687" width="21" style="2" customWidth="1"/>
    <col min="7688" max="7688" width="19.7109375" style="2" customWidth="1"/>
    <col min="7689" max="7689" width="15" style="2" customWidth="1"/>
    <col min="7690" max="7690" width="32" style="2" customWidth="1"/>
    <col min="7691" max="7691" width="21.5703125" style="2" customWidth="1"/>
    <col min="7692" max="7693" width="21" style="2" customWidth="1"/>
    <col min="7694" max="7694" width="19.7109375" style="2" customWidth="1"/>
    <col min="7695" max="7695" width="15" style="2" customWidth="1"/>
    <col min="7696" max="7696" width="32" style="2" customWidth="1"/>
    <col min="7697" max="7697" width="21.5703125" style="2" customWidth="1"/>
    <col min="7698" max="7699" width="21" style="2" customWidth="1"/>
    <col min="7700" max="7700" width="19.7109375" style="2" customWidth="1"/>
    <col min="7701" max="7701" width="15" style="2" customWidth="1"/>
    <col min="7702" max="7702" width="32" style="2" customWidth="1"/>
    <col min="7703" max="7703" width="21.5703125" style="2" customWidth="1"/>
    <col min="7704" max="7705" width="21" style="2" customWidth="1"/>
    <col min="7706" max="7706" width="19.7109375" style="2" customWidth="1"/>
    <col min="7707" max="7707" width="15" style="2" customWidth="1"/>
    <col min="7708" max="7933" width="9.140625" style="2"/>
    <col min="7934" max="7939" width="0" style="2" hidden="1" customWidth="1"/>
    <col min="7940" max="7940" width="32" style="2" customWidth="1"/>
    <col min="7941" max="7941" width="21.5703125" style="2" customWidth="1"/>
    <col min="7942" max="7943" width="21" style="2" customWidth="1"/>
    <col min="7944" max="7944" width="19.7109375" style="2" customWidth="1"/>
    <col min="7945" max="7945" width="15" style="2" customWidth="1"/>
    <col min="7946" max="7946" width="32" style="2" customWidth="1"/>
    <col min="7947" max="7947" width="21.5703125" style="2" customWidth="1"/>
    <col min="7948" max="7949" width="21" style="2" customWidth="1"/>
    <col min="7950" max="7950" width="19.7109375" style="2" customWidth="1"/>
    <col min="7951" max="7951" width="15" style="2" customWidth="1"/>
    <col min="7952" max="7952" width="32" style="2" customWidth="1"/>
    <col min="7953" max="7953" width="21.5703125" style="2" customWidth="1"/>
    <col min="7954" max="7955" width="21" style="2" customWidth="1"/>
    <col min="7956" max="7956" width="19.7109375" style="2" customWidth="1"/>
    <col min="7957" max="7957" width="15" style="2" customWidth="1"/>
    <col min="7958" max="7958" width="32" style="2" customWidth="1"/>
    <col min="7959" max="7959" width="21.5703125" style="2" customWidth="1"/>
    <col min="7960" max="7961" width="21" style="2" customWidth="1"/>
    <col min="7962" max="7962" width="19.7109375" style="2" customWidth="1"/>
    <col min="7963" max="7963" width="15" style="2" customWidth="1"/>
    <col min="7964" max="8189" width="9.140625" style="2"/>
    <col min="8190" max="8195" width="0" style="2" hidden="1" customWidth="1"/>
    <col min="8196" max="8196" width="32" style="2" customWidth="1"/>
    <col min="8197" max="8197" width="21.5703125" style="2" customWidth="1"/>
    <col min="8198" max="8199" width="21" style="2" customWidth="1"/>
    <col min="8200" max="8200" width="19.7109375" style="2" customWidth="1"/>
    <col min="8201" max="8201" width="15" style="2" customWidth="1"/>
    <col min="8202" max="8202" width="32" style="2" customWidth="1"/>
    <col min="8203" max="8203" width="21.5703125" style="2" customWidth="1"/>
    <col min="8204" max="8205" width="21" style="2" customWidth="1"/>
    <col min="8206" max="8206" width="19.7109375" style="2" customWidth="1"/>
    <col min="8207" max="8207" width="15" style="2" customWidth="1"/>
    <col min="8208" max="8208" width="32" style="2" customWidth="1"/>
    <col min="8209" max="8209" width="21.5703125" style="2" customWidth="1"/>
    <col min="8210" max="8211" width="21" style="2" customWidth="1"/>
    <col min="8212" max="8212" width="19.7109375" style="2" customWidth="1"/>
    <col min="8213" max="8213" width="15" style="2" customWidth="1"/>
    <col min="8214" max="8214" width="32" style="2" customWidth="1"/>
    <col min="8215" max="8215" width="21.5703125" style="2" customWidth="1"/>
    <col min="8216" max="8217" width="21" style="2" customWidth="1"/>
    <col min="8218" max="8218" width="19.7109375" style="2" customWidth="1"/>
    <col min="8219" max="8219" width="15" style="2" customWidth="1"/>
    <col min="8220" max="8445" width="9.140625" style="2"/>
    <col min="8446" max="8451" width="0" style="2" hidden="1" customWidth="1"/>
    <col min="8452" max="8452" width="32" style="2" customWidth="1"/>
    <col min="8453" max="8453" width="21.5703125" style="2" customWidth="1"/>
    <col min="8454" max="8455" width="21" style="2" customWidth="1"/>
    <col min="8456" max="8456" width="19.7109375" style="2" customWidth="1"/>
    <col min="8457" max="8457" width="15" style="2" customWidth="1"/>
    <col min="8458" max="8458" width="32" style="2" customWidth="1"/>
    <col min="8459" max="8459" width="21.5703125" style="2" customWidth="1"/>
    <col min="8460" max="8461" width="21" style="2" customWidth="1"/>
    <col min="8462" max="8462" width="19.7109375" style="2" customWidth="1"/>
    <col min="8463" max="8463" width="15" style="2" customWidth="1"/>
    <col min="8464" max="8464" width="32" style="2" customWidth="1"/>
    <col min="8465" max="8465" width="21.5703125" style="2" customWidth="1"/>
    <col min="8466" max="8467" width="21" style="2" customWidth="1"/>
    <col min="8468" max="8468" width="19.7109375" style="2" customWidth="1"/>
    <col min="8469" max="8469" width="15" style="2" customWidth="1"/>
    <col min="8470" max="8470" width="32" style="2" customWidth="1"/>
    <col min="8471" max="8471" width="21.5703125" style="2" customWidth="1"/>
    <col min="8472" max="8473" width="21" style="2" customWidth="1"/>
    <col min="8474" max="8474" width="19.7109375" style="2" customWidth="1"/>
    <col min="8475" max="8475" width="15" style="2" customWidth="1"/>
    <col min="8476" max="8701" width="9.140625" style="2"/>
    <col min="8702" max="8707" width="0" style="2" hidden="1" customWidth="1"/>
    <col min="8708" max="8708" width="32" style="2" customWidth="1"/>
    <col min="8709" max="8709" width="21.5703125" style="2" customWidth="1"/>
    <col min="8710" max="8711" width="21" style="2" customWidth="1"/>
    <col min="8712" max="8712" width="19.7109375" style="2" customWidth="1"/>
    <col min="8713" max="8713" width="15" style="2" customWidth="1"/>
    <col min="8714" max="8714" width="32" style="2" customWidth="1"/>
    <col min="8715" max="8715" width="21.5703125" style="2" customWidth="1"/>
    <col min="8716" max="8717" width="21" style="2" customWidth="1"/>
    <col min="8718" max="8718" width="19.7109375" style="2" customWidth="1"/>
    <col min="8719" max="8719" width="15" style="2" customWidth="1"/>
    <col min="8720" max="8720" width="32" style="2" customWidth="1"/>
    <col min="8721" max="8721" width="21.5703125" style="2" customWidth="1"/>
    <col min="8722" max="8723" width="21" style="2" customWidth="1"/>
    <col min="8724" max="8724" width="19.7109375" style="2" customWidth="1"/>
    <col min="8725" max="8725" width="15" style="2" customWidth="1"/>
    <col min="8726" max="8726" width="32" style="2" customWidth="1"/>
    <col min="8727" max="8727" width="21.5703125" style="2" customWidth="1"/>
    <col min="8728" max="8729" width="21" style="2" customWidth="1"/>
    <col min="8730" max="8730" width="19.7109375" style="2" customWidth="1"/>
    <col min="8731" max="8731" width="15" style="2" customWidth="1"/>
    <col min="8732" max="8957" width="9.140625" style="2"/>
    <col min="8958" max="8963" width="0" style="2" hidden="1" customWidth="1"/>
    <col min="8964" max="8964" width="32" style="2" customWidth="1"/>
    <col min="8965" max="8965" width="21.5703125" style="2" customWidth="1"/>
    <col min="8966" max="8967" width="21" style="2" customWidth="1"/>
    <col min="8968" max="8968" width="19.7109375" style="2" customWidth="1"/>
    <col min="8969" max="8969" width="15" style="2" customWidth="1"/>
    <col min="8970" max="8970" width="32" style="2" customWidth="1"/>
    <col min="8971" max="8971" width="21.5703125" style="2" customWidth="1"/>
    <col min="8972" max="8973" width="21" style="2" customWidth="1"/>
    <col min="8974" max="8974" width="19.7109375" style="2" customWidth="1"/>
    <col min="8975" max="8975" width="15" style="2" customWidth="1"/>
    <col min="8976" max="8976" width="32" style="2" customWidth="1"/>
    <col min="8977" max="8977" width="21.5703125" style="2" customWidth="1"/>
    <col min="8978" max="8979" width="21" style="2" customWidth="1"/>
    <col min="8980" max="8980" width="19.7109375" style="2" customWidth="1"/>
    <col min="8981" max="8981" width="15" style="2" customWidth="1"/>
    <col min="8982" max="8982" width="32" style="2" customWidth="1"/>
    <col min="8983" max="8983" width="21.5703125" style="2" customWidth="1"/>
    <col min="8984" max="8985" width="21" style="2" customWidth="1"/>
    <col min="8986" max="8986" width="19.7109375" style="2" customWidth="1"/>
    <col min="8987" max="8987" width="15" style="2" customWidth="1"/>
    <col min="8988" max="9213" width="9.140625" style="2"/>
    <col min="9214" max="9219" width="0" style="2" hidden="1" customWidth="1"/>
    <col min="9220" max="9220" width="32" style="2" customWidth="1"/>
    <col min="9221" max="9221" width="21.5703125" style="2" customWidth="1"/>
    <col min="9222" max="9223" width="21" style="2" customWidth="1"/>
    <col min="9224" max="9224" width="19.7109375" style="2" customWidth="1"/>
    <col min="9225" max="9225" width="15" style="2" customWidth="1"/>
    <col min="9226" max="9226" width="32" style="2" customWidth="1"/>
    <col min="9227" max="9227" width="21.5703125" style="2" customWidth="1"/>
    <col min="9228" max="9229" width="21" style="2" customWidth="1"/>
    <col min="9230" max="9230" width="19.7109375" style="2" customWidth="1"/>
    <col min="9231" max="9231" width="15" style="2" customWidth="1"/>
    <col min="9232" max="9232" width="32" style="2" customWidth="1"/>
    <col min="9233" max="9233" width="21.5703125" style="2" customWidth="1"/>
    <col min="9234" max="9235" width="21" style="2" customWidth="1"/>
    <col min="9236" max="9236" width="19.7109375" style="2" customWidth="1"/>
    <col min="9237" max="9237" width="15" style="2" customWidth="1"/>
    <col min="9238" max="9238" width="32" style="2" customWidth="1"/>
    <col min="9239" max="9239" width="21.5703125" style="2" customWidth="1"/>
    <col min="9240" max="9241" width="21" style="2" customWidth="1"/>
    <col min="9242" max="9242" width="19.7109375" style="2" customWidth="1"/>
    <col min="9243" max="9243" width="15" style="2" customWidth="1"/>
    <col min="9244" max="9469" width="9.140625" style="2"/>
    <col min="9470" max="9475" width="0" style="2" hidden="1" customWidth="1"/>
    <col min="9476" max="9476" width="32" style="2" customWidth="1"/>
    <col min="9477" max="9477" width="21.5703125" style="2" customWidth="1"/>
    <col min="9478" max="9479" width="21" style="2" customWidth="1"/>
    <col min="9480" max="9480" width="19.7109375" style="2" customWidth="1"/>
    <col min="9481" max="9481" width="15" style="2" customWidth="1"/>
    <col min="9482" max="9482" width="32" style="2" customWidth="1"/>
    <col min="9483" max="9483" width="21.5703125" style="2" customWidth="1"/>
    <col min="9484" max="9485" width="21" style="2" customWidth="1"/>
    <col min="9486" max="9486" width="19.7109375" style="2" customWidth="1"/>
    <col min="9487" max="9487" width="15" style="2" customWidth="1"/>
    <col min="9488" max="9488" width="32" style="2" customWidth="1"/>
    <col min="9489" max="9489" width="21.5703125" style="2" customWidth="1"/>
    <col min="9490" max="9491" width="21" style="2" customWidth="1"/>
    <col min="9492" max="9492" width="19.7109375" style="2" customWidth="1"/>
    <col min="9493" max="9493" width="15" style="2" customWidth="1"/>
    <col min="9494" max="9494" width="32" style="2" customWidth="1"/>
    <col min="9495" max="9495" width="21.5703125" style="2" customWidth="1"/>
    <col min="9496" max="9497" width="21" style="2" customWidth="1"/>
    <col min="9498" max="9498" width="19.7109375" style="2" customWidth="1"/>
    <col min="9499" max="9499" width="15" style="2" customWidth="1"/>
    <col min="9500" max="9725" width="9.140625" style="2"/>
    <col min="9726" max="9731" width="0" style="2" hidden="1" customWidth="1"/>
    <col min="9732" max="9732" width="32" style="2" customWidth="1"/>
    <col min="9733" max="9733" width="21.5703125" style="2" customWidth="1"/>
    <col min="9734" max="9735" width="21" style="2" customWidth="1"/>
    <col min="9736" max="9736" width="19.7109375" style="2" customWidth="1"/>
    <col min="9737" max="9737" width="15" style="2" customWidth="1"/>
    <col min="9738" max="9738" width="32" style="2" customWidth="1"/>
    <col min="9739" max="9739" width="21.5703125" style="2" customWidth="1"/>
    <col min="9740" max="9741" width="21" style="2" customWidth="1"/>
    <col min="9742" max="9742" width="19.7109375" style="2" customWidth="1"/>
    <col min="9743" max="9743" width="15" style="2" customWidth="1"/>
    <col min="9744" max="9744" width="32" style="2" customWidth="1"/>
    <col min="9745" max="9745" width="21.5703125" style="2" customWidth="1"/>
    <col min="9746" max="9747" width="21" style="2" customWidth="1"/>
    <col min="9748" max="9748" width="19.7109375" style="2" customWidth="1"/>
    <col min="9749" max="9749" width="15" style="2" customWidth="1"/>
    <col min="9750" max="9750" width="32" style="2" customWidth="1"/>
    <col min="9751" max="9751" width="21.5703125" style="2" customWidth="1"/>
    <col min="9752" max="9753" width="21" style="2" customWidth="1"/>
    <col min="9754" max="9754" width="19.7109375" style="2" customWidth="1"/>
    <col min="9755" max="9755" width="15" style="2" customWidth="1"/>
    <col min="9756" max="9981" width="9.140625" style="2"/>
    <col min="9982" max="9987" width="0" style="2" hidden="1" customWidth="1"/>
    <col min="9988" max="9988" width="32" style="2" customWidth="1"/>
    <col min="9989" max="9989" width="21.5703125" style="2" customWidth="1"/>
    <col min="9990" max="9991" width="21" style="2" customWidth="1"/>
    <col min="9992" max="9992" width="19.7109375" style="2" customWidth="1"/>
    <col min="9993" max="9993" width="15" style="2" customWidth="1"/>
    <col min="9994" max="9994" width="32" style="2" customWidth="1"/>
    <col min="9995" max="9995" width="21.5703125" style="2" customWidth="1"/>
    <col min="9996" max="9997" width="21" style="2" customWidth="1"/>
    <col min="9998" max="9998" width="19.7109375" style="2" customWidth="1"/>
    <col min="9999" max="9999" width="15" style="2" customWidth="1"/>
    <col min="10000" max="10000" width="32" style="2" customWidth="1"/>
    <col min="10001" max="10001" width="21.5703125" style="2" customWidth="1"/>
    <col min="10002" max="10003" width="21" style="2" customWidth="1"/>
    <col min="10004" max="10004" width="19.7109375" style="2" customWidth="1"/>
    <col min="10005" max="10005" width="15" style="2" customWidth="1"/>
    <col min="10006" max="10006" width="32" style="2" customWidth="1"/>
    <col min="10007" max="10007" width="21.5703125" style="2" customWidth="1"/>
    <col min="10008" max="10009" width="21" style="2" customWidth="1"/>
    <col min="10010" max="10010" width="19.7109375" style="2" customWidth="1"/>
    <col min="10011" max="10011" width="15" style="2" customWidth="1"/>
    <col min="10012" max="10237" width="9.140625" style="2"/>
    <col min="10238" max="10243" width="0" style="2" hidden="1" customWidth="1"/>
    <col min="10244" max="10244" width="32" style="2" customWidth="1"/>
    <col min="10245" max="10245" width="21.5703125" style="2" customWidth="1"/>
    <col min="10246" max="10247" width="21" style="2" customWidth="1"/>
    <col min="10248" max="10248" width="19.7109375" style="2" customWidth="1"/>
    <col min="10249" max="10249" width="15" style="2" customWidth="1"/>
    <col min="10250" max="10250" width="32" style="2" customWidth="1"/>
    <col min="10251" max="10251" width="21.5703125" style="2" customWidth="1"/>
    <col min="10252" max="10253" width="21" style="2" customWidth="1"/>
    <col min="10254" max="10254" width="19.7109375" style="2" customWidth="1"/>
    <col min="10255" max="10255" width="15" style="2" customWidth="1"/>
    <col min="10256" max="10256" width="32" style="2" customWidth="1"/>
    <col min="10257" max="10257" width="21.5703125" style="2" customWidth="1"/>
    <col min="10258" max="10259" width="21" style="2" customWidth="1"/>
    <col min="10260" max="10260" width="19.7109375" style="2" customWidth="1"/>
    <col min="10261" max="10261" width="15" style="2" customWidth="1"/>
    <col min="10262" max="10262" width="32" style="2" customWidth="1"/>
    <col min="10263" max="10263" width="21.5703125" style="2" customWidth="1"/>
    <col min="10264" max="10265" width="21" style="2" customWidth="1"/>
    <col min="10266" max="10266" width="19.7109375" style="2" customWidth="1"/>
    <col min="10267" max="10267" width="15" style="2" customWidth="1"/>
    <col min="10268" max="10493" width="9.140625" style="2"/>
    <col min="10494" max="10499" width="0" style="2" hidden="1" customWidth="1"/>
    <col min="10500" max="10500" width="32" style="2" customWidth="1"/>
    <col min="10501" max="10501" width="21.5703125" style="2" customWidth="1"/>
    <col min="10502" max="10503" width="21" style="2" customWidth="1"/>
    <col min="10504" max="10504" width="19.7109375" style="2" customWidth="1"/>
    <col min="10505" max="10505" width="15" style="2" customWidth="1"/>
    <col min="10506" max="10506" width="32" style="2" customWidth="1"/>
    <col min="10507" max="10507" width="21.5703125" style="2" customWidth="1"/>
    <col min="10508" max="10509" width="21" style="2" customWidth="1"/>
    <col min="10510" max="10510" width="19.7109375" style="2" customWidth="1"/>
    <col min="10511" max="10511" width="15" style="2" customWidth="1"/>
    <col min="10512" max="10512" width="32" style="2" customWidth="1"/>
    <col min="10513" max="10513" width="21.5703125" style="2" customWidth="1"/>
    <col min="10514" max="10515" width="21" style="2" customWidth="1"/>
    <col min="10516" max="10516" width="19.7109375" style="2" customWidth="1"/>
    <col min="10517" max="10517" width="15" style="2" customWidth="1"/>
    <col min="10518" max="10518" width="32" style="2" customWidth="1"/>
    <col min="10519" max="10519" width="21.5703125" style="2" customWidth="1"/>
    <col min="10520" max="10521" width="21" style="2" customWidth="1"/>
    <col min="10522" max="10522" width="19.7109375" style="2" customWidth="1"/>
    <col min="10523" max="10523" width="15" style="2" customWidth="1"/>
    <col min="10524" max="10749" width="9.140625" style="2"/>
    <col min="10750" max="10755" width="0" style="2" hidden="1" customWidth="1"/>
    <col min="10756" max="10756" width="32" style="2" customWidth="1"/>
    <col min="10757" max="10757" width="21.5703125" style="2" customWidth="1"/>
    <col min="10758" max="10759" width="21" style="2" customWidth="1"/>
    <col min="10760" max="10760" width="19.7109375" style="2" customWidth="1"/>
    <col min="10761" max="10761" width="15" style="2" customWidth="1"/>
    <col min="10762" max="10762" width="32" style="2" customWidth="1"/>
    <col min="10763" max="10763" width="21.5703125" style="2" customWidth="1"/>
    <col min="10764" max="10765" width="21" style="2" customWidth="1"/>
    <col min="10766" max="10766" width="19.7109375" style="2" customWidth="1"/>
    <col min="10767" max="10767" width="15" style="2" customWidth="1"/>
    <col min="10768" max="10768" width="32" style="2" customWidth="1"/>
    <col min="10769" max="10769" width="21.5703125" style="2" customWidth="1"/>
    <col min="10770" max="10771" width="21" style="2" customWidth="1"/>
    <col min="10772" max="10772" width="19.7109375" style="2" customWidth="1"/>
    <col min="10773" max="10773" width="15" style="2" customWidth="1"/>
    <col min="10774" max="10774" width="32" style="2" customWidth="1"/>
    <col min="10775" max="10775" width="21.5703125" style="2" customWidth="1"/>
    <col min="10776" max="10777" width="21" style="2" customWidth="1"/>
    <col min="10778" max="10778" width="19.7109375" style="2" customWidth="1"/>
    <col min="10779" max="10779" width="15" style="2" customWidth="1"/>
    <col min="10780" max="11005" width="9.140625" style="2"/>
    <col min="11006" max="11011" width="0" style="2" hidden="1" customWidth="1"/>
    <col min="11012" max="11012" width="32" style="2" customWidth="1"/>
    <col min="11013" max="11013" width="21.5703125" style="2" customWidth="1"/>
    <col min="11014" max="11015" width="21" style="2" customWidth="1"/>
    <col min="11016" max="11016" width="19.7109375" style="2" customWidth="1"/>
    <col min="11017" max="11017" width="15" style="2" customWidth="1"/>
    <col min="11018" max="11018" width="32" style="2" customWidth="1"/>
    <col min="11019" max="11019" width="21.5703125" style="2" customWidth="1"/>
    <col min="11020" max="11021" width="21" style="2" customWidth="1"/>
    <col min="11022" max="11022" width="19.7109375" style="2" customWidth="1"/>
    <col min="11023" max="11023" width="15" style="2" customWidth="1"/>
    <col min="11024" max="11024" width="32" style="2" customWidth="1"/>
    <col min="11025" max="11025" width="21.5703125" style="2" customWidth="1"/>
    <col min="11026" max="11027" width="21" style="2" customWidth="1"/>
    <col min="11028" max="11028" width="19.7109375" style="2" customWidth="1"/>
    <col min="11029" max="11029" width="15" style="2" customWidth="1"/>
    <col min="11030" max="11030" width="32" style="2" customWidth="1"/>
    <col min="11031" max="11031" width="21.5703125" style="2" customWidth="1"/>
    <col min="11032" max="11033" width="21" style="2" customWidth="1"/>
    <col min="11034" max="11034" width="19.7109375" style="2" customWidth="1"/>
    <col min="11035" max="11035" width="15" style="2" customWidth="1"/>
    <col min="11036" max="11261" width="9.140625" style="2"/>
    <col min="11262" max="11267" width="0" style="2" hidden="1" customWidth="1"/>
    <col min="11268" max="11268" width="32" style="2" customWidth="1"/>
    <col min="11269" max="11269" width="21.5703125" style="2" customWidth="1"/>
    <col min="11270" max="11271" width="21" style="2" customWidth="1"/>
    <col min="11272" max="11272" width="19.7109375" style="2" customWidth="1"/>
    <col min="11273" max="11273" width="15" style="2" customWidth="1"/>
    <col min="11274" max="11274" width="32" style="2" customWidth="1"/>
    <col min="11275" max="11275" width="21.5703125" style="2" customWidth="1"/>
    <col min="11276" max="11277" width="21" style="2" customWidth="1"/>
    <col min="11278" max="11278" width="19.7109375" style="2" customWidth="1"/>
    <col min="11279" max="11279" width="15" style="2" customWidth="1"/>
    <col min="11280" max="11280" width="32" style="2" customWidth="1"/>
    <col min="11281" max="11281" width="21.5703125" style="2" customWidth="1"/>
    <col min="11282" max="11283" width="21" style="2" customWidth="1"/>
    <col min="11284" max="11284" width="19.7109375" style="2" customWidth="1"/>
    <col min="11285" max="11285" width="15" style="2" customWidth="1"/>
    <col min="11286" max="11286" width="32" style="2" customWidth="1"/>
    <col min="11287" max="11287" width="21.5703125" style="2" customWidth="1"/>
    <col min="11288" max="11289" width="21" style="2" customWidth="1"/>
    <col min="11290" max="11290" width="19.7109375" style="2" customWidth="1"/>
    <col min="11291" max="11291" width="15" style="2" customWidth="1"/>
    <col min="11292" max="11517" width="9.140625" style="2"/>
    <col min="11518" max="11523" width="0" style="2" hidden="1" customWidth="1"/>
    <col min="11524" max="11524" width="32" style="2" customWidth="1"/>
    <col min="11525" max="11525" width="21.5703125" style="2" customWidth="1"/>
    <col min="11526" max="11527" width="21" style="2" customWidth="1"/>
    <col min="11528" max="11528" width="19.7109375" style="2" customWidth="1"/>
    <col min="11529" max="11529" width="15" style="2" customWidth="1"/>
    <col min="11530" max="11530" width="32" style="2" customWidth="1"/>
    <col min="11531" max="11531" width="21.5703125" style="2" customWidth="1"/>
    <col min="11532" max="11533" width="21" style="2" customWidth="1"/>
    <col min="11534" max="11534" width="19.7109375" style="2" customWidth="1"/>
    <col min="11535" max="11535" width="15" style="2" customWidth="1"/>
    <col min="11536" max="11536" width="32" style="2" customWidth="1"/>
    <col min="11537" max="11537" width="21.5703125" style="2" customWidth="1"/>
    <col min="11538" max="11539" width="21" style="2" customWidth="1"/>
    <col min="11540" max="11540" width="19.7109375" style="2" customWidth="1"/>
    <col min="11541" max="11541" width="15" style="2" customWidth="1"/>
    <col min="11542" max="11542" width="32" style="2" customWidth="1"/>
    <col min="11543" max="11543" width="21.5703125" style="2" customWidth="1"/>
    <col min="11544" max="11545" width="21" style="2" customWidth="1"/>
    <col min="11546" max="11546" width="19.7109375" style="2" customWidth="1"/>
    <col min="11547" max="11547" width="15" style="2" customWidth="1"/>
    <col min="11548" max="11773" width="9.140625" style="2"/>
    <col min="11774" max="11779" width="0" style="2" hidden="1" customWidth="1"/>
    <col min="11780" max="11780" width="32" style="2" customWidth="1"/>
    <col min="11781" max="11781" width="21.5703125" style="2" customWidth="1"/>
    <col min="11782" max="11783" width="21" style="2" customWidth="1"/>
    <col min="11784" max="11784" width="19.7109375" style="2" customWidth="1"/>
    <col min="11785" max="11785" width="15" style="2" customWidth="1"/>
    <col min="11786" max="11786" width="32" style="2" customWidth="1"/>
    <col min="11787" max="11787" width="21.5703125" style="2" customWidth="1"/>
    <col min="11788" max="11789" width="21" style="2" customWidth="1"/>
    <col min="11790" max="11790" width="19.7109375" style="2" customWidth="1"/>
    <col min="11791" max="11791" width="15" style="2" customWidth="1"/>
    <col min="11792" max="11792" width="32" style="2" customWidth="1"/>
    <col min="11793" max="11793" width="21.5703125" style="2" customWidth="1"/>
    <col min="11794" max="11795" width="21" style="2" customWidth="1"/>
    <col min="11796" max="11796" width="19.7109375" style="2" customWidth="1"/>
    <col min="11797" max="11797" width="15" style="2" customWidth="1"/>
    <col min="11798" max="11798" width="32" style="2" customWidth="1"/>
    <col min="11799" max="11799" width="21.5703125" style="2" customWidth="1"/>
    <col min="11800" max="11801" width="21" style="2" customWidth="1"/>
    <col min="11802" max="11802" width="19.7109375" style="2" customWidth="1"/>
    <col min="11803" max="11803" width="15" style="2" customWidth="1"/>
    <col min="11804" max="12029" width="9.140625" style="2"/>
    <col min="12030" max="12035" width="0" style="2" hidden="1" customWidth="1"/>
    <col min="12036" max="12036" width="32" style="2" customWidth="1"/>
    <col min="12037" max="12037" width="21.5703125" style="2" customWidth="1"/>
    <col min="12038" max="12039" width="21" style="2" customWidth="1"/>
    <col min="12040" max="12040" width="19.7109375" style="2" customWidth="1"/>
    <col min="12041" max="12041" width="15" style="2" customWidth="1"/>
    <col min="12042" max="12042" width="32" style="2" customWidth="1"/>
    <col min="12043" max="12043" width="21.5703125" style="2" customWidth="1"/>
    <col min="12044" max="12045" width="21" style="2" customWidth="1"/>
    <col min="12046" max="12046" width="19.7109375" style="2" customWidth="1"/>
    <col min="12047" max="12047" width="15" style="2" customWidth="1"/>
    <col min="12048" max="12048" width="32" style="2" customWidth="1"/>
    <col min="12049" max="12049" width="21.5703125" style="2" customWidth="1"/>
    <col min="12050" max="12051" width="21" style="2" customWidth="1"/>
    <col min="12052" max="12052" width="19.7109375" style="2" customWidth="1"/>
    <col min="12053" max="12053" width="15" style="2" customWidth="1"/>
    <col min="12054" max="12054" width="32" style="2" customWidth="1"/>
    <col min="12055" max="12055" width="21.5703125" style="2" customWidth="1"/>
    <col min="12056" max="12057" width="21" style="2" customWidth="1"/>
    <col min="12058" max="12058" width="19.7109375" style="2" customWidth="1"/>
    <col min="12059" max="12059" width="15" style="2" customWidth="1"/>
    <col min="12060" max="12285" width="9.140625" style="2"/>
    <col min="12286" max="12291" width="0" style="2" hidden="1" customWidth="1"/>
    <col min="12292" max="12292" width="32" style="2" customWidth="1"/>
    <col min="12293" max="12293" width="21.5703125" style="2" customWidth="1"/>
    <col min="12294" max="12295" width="21" style="2" customWidth="1"/>
    <col min="12296" max="12296" width="19.7109375" style="2" customWidth="1"/>
    <col min="12297" max="12297" width="15" style="2" customWidth="1"/>
    <col min="12298" max="12298" width="32" style="2" customWidth="1"/>
    <col min="12299" max="12299" width="21.5703125" style="2" customWidth="1"/>
    <col min="12300" max="12301" width="21" style="2" customWidth="1"/>
    <col min="12302" max="12302" width="19.7109375" style="2" customWidth="1"/>
    <col min="12303" max="12303" width="15" style="2" customWidth="1"/>
    <col min="12304" max="12304" width="32" style="2" customWidth="1"/>
    <col min="12305" max="12305" width="21.5703125" style="2" customWidth="1"/>
    <col min="12306" max="12307" width="21" style="2" customWidth="1"/>
    <col min="12308" max="12308" width="19.7109375" style="2" customWidth="1"/>
    <col min="12309" max="12309" width="15" style="2" customWidth="1"/>
    <col min="12310" max="12310" width="32" style="2" customWidth="1"/>
    <col min="12311" max="12311" width="21.5703125" style="2" customWidth="1"/>
    <col min="12312" max="12313" width="21" style="2" customWidth="1"/>
    <col min="12314" max="12314" width="19.7109375" style="2" customWidth="1"/>
    <col min="12315" max="12315" width="15" style="2" customWidth="1"/>
    <col min="12316" max="12541" width="9.140625" style="2"/>
    <col min="12542" max="12547" width="0" style="2" hidden="1" customWidth="1"/>
    <col min="12548" max="12548" width="32" style="2" customWidth="1"/>
    <col min="12549" max="12549" width="21.5703125" style="2" customWidth="1"/>
    <col min="12550" max="12551" width="21" style="2" customWidth="1"/>
    <col min="12552" max="12552" width="19.7109375" style="2" customWidth="1"/>
    <col min="12553" max="12553" width="15" style="2" customWidth="1"/>
    <col min="12554" max="12554" width="32" style="2" customWidth="1"/>
    <col min="12555" max="12555" width="21.5703125" style="2" customWidth="1"/>
    <col min="12556" max="12557" width="21" style="2" customWidth="1"/>
    <col min="12558" max="12558" width="19.7109375" style="2" customWidth="1"/>
    <col min="12559" max="12559" width="15" style="2" customWidth="1"/>
    <col min="12560" max="12560" width="32" style="2" customWidth="1"/>
    <col min="12561" max="12561" width="21.5703125" style="2" customWidth="1"/>
    <col min="12562" max="12563" width="21" style="2" customWidth="1"/>
    <col min="12564" max="12564" width="19.7109375" style="2" customWidth="1"/>
    <col min="12565" max="12565" width="15" style="2" customWidth="1"/>
    <col min="12566" max="12566" width="32" style="2" customWidth="1"/>
    <col min="12567" max="12567" width="21.5703125" style="2" customWidth="1"/>
    <col min="12568" max="12569" width="21" style="2" customWidth="1"/>
    <col min="12570" max="12570" width="19.7109375" style="2" customWidth="1"/>
    <col min="12571" max="12571" width="15" style="2" customWidth="1"/>
    <col min="12572" max="12797" width="9.140625" style="2"/>
    <col min="12798" max="12803" width="0" style="2" hidden="1" customWidth="1"/>
    <col min="12804" max="12804" width="32" style="2" customWidth="1"/>
    <col min="12805" max="12805" width="21.5703125" style="2" customWidth="1"/>
    <col min="12806" max="12807" width="21" style="2" customWidth="1"/>
    <col min="12808" max="12808" width="19.7109375" style="2" customWidth="1"/>
    <col min="12809" max="12809" width="15" style="2" customWidth="1"/>
    <col min="12810" max="12810" width="32" style="2" customWidth="1"/>
    <col min="12811" max="12811" width="21.5703125" style="2" customWidth="1"/>
    <col min="12812" max="12813" width="21" style="2" customWidth="1"/>
    <col min="12814" max="12814" width="19.7109375" style="2" customWidth="1"/>
    <col min="12815" max="12815" width="15" style="2" customWidth="1"/>
    <col min="12816" max="12816" width="32" style="2" customWidth="1"/>
    <col min="12817" max="12817" width="21.5703125" style="2" customWidth="1"/>
    <col min="12818" max="12819" width="21" style="2" customWidth="1"/>
    <col min="12820" max="12820" width="19.7109375" style="2" customWidth="1"/>
    <col min="12821" max="12821" width="15" style="2" customWidth="1"/>
    <col min="12822" max="12822" width="32" style="2" customWidth="1"/>
    <col min="12823" max="12823" width="21.5703125" style="2" customWidth="1"/>
    <col min="12824" max="12825" width="21" style="2" customWidth="1"/>
    <col min="12826" max="12826" width="19.7109375" style="2" customWidth="1"/>
    <col min="12827" max="12827" width="15" style="2" customWidth="1"/>
    <col min="12828" max="13053" width="9.140625" style="2"/>
    <col min="13054" max="13059" width="0" style="2" hidden="1" customWidth="1"/>
    <col min="13060" max="13060" width="32" style="2" customWidth="1"/>
    <col min="13061" max="13061" width="21.5703125" style="2" customWidth="1"/>
    <col min="13062" max="13063" width="21" style="2" customWidth="1"/>
    <col min="13064" max="13064" width="19.7109375" style="2" customWidth="1"/>
    <col min="13065" max="13065" width="15" style="2" customWidth="1"/>
    <col min="13066" max="13066" width="32" style="2" customWidth="1"/>
    <col min="13067" max="13067" width="21.5703125" style="2" customWidth="1"/>
    <col min="13068" max="13069" width="21" style="2" customWidth="1"/>
    <col min="13070" max="13070" width="19.7109375" style="2" customWidth="1"/>
    <col min="13071" max="13071" width="15" style="2" customWidth="1"/>
    <col min="13072" max="13072" width="32" style="2" customWidth="1"/>
    <col min="13073" max="13073" width="21.5703125" style="2" customWidth="1"/>
    <col min="13074" max="13075" width="21" style="2" customWidth="1"/>
    <col min="13076" max="13076" width="19.7109375" style="2" customWidth="1"/>
    <col min="13077" max="13077" width="15" style="2" customWidth="1"/>
    <col min="13078" max="13078" width="32" style="2" customWidth="1"/>
    <col min="13079" max="13079" width="21.5703125" style="2" customWidth="1"/>
    <col min="13080" max="13081" width="21" style="2" customWidth="1"/>
    <col min="13082" max="13082" width="19.7109375" style="2" customWidth="1"/>
    <col min="13083" max="13083" width="15" style="2" customWidth="1"/>
    <col min="13084" max="13309" width="9.140625" style="2"/>
    <col min="13310" max="13315" width="0" style="2" hidden="1" customWidth="1"/>
    <col min="13316" max="13316" width="32" style="2" customWidth="1"/>
    <col min="13317" max="13317" width="21.5703125" style="2" customWidth="1"/>
    <col min="13318" max="13319" width="21" style="2" customWidth="1"/>
    <col min="13320" max="13320" width="19.7109375" style="2" customWidth="1"/>
    <col min="13321" max="13321" width="15" style="2" customWidth="1"/>
    <col min="13322" max="13322" width="32" style="2" customWidth="1"/>
    <col min="13323" max="13323" width="21.5703125" style="2" customWidth="1"/>
    <col min="13324" max="13325" width="21" style="2" customWidth="1"/>
    <col min="13326" max="13326" width="19.7109375" style="2" customWidth="1"/>
    <col min="13327" max="13327" width="15" style="2" customWidth="1"/>
    <col min="13328" max="13328" width="32" style="2" customWidth="1"/>
    <col min="13329" max="13329" width="21.5703125" style="2" customWidth="1"/>
    <col min="13330" max="13331" width="21" style="2" customWidth="1"/>
    <col min="13332" max="13332" width="19.7109375" style="2" customWidth="1"/>
    <col min="13333" max="13333" width="15" style="2" customWidth="1"/>
    <col min="13334" max="13334" width="32" style="2" customWidth="1"/>
    <col min="13335" max="13335" width="21.5703125" style="2" customWidth="1"/>
    <col min="13336" max="13337" width="21" style="2" customWidth="1"/>
    <col min="13338" max="13338" width="19.7109375" style="2" customWidth="1"/>
    <col min="13339" max="13339" width="15" style="2" customWidth="1"/>
    <col min="13340" max="13565" width="9.140625" style="2"/>
    <col min="13566" max="13571" width="0" style="2" hidden="1" customWidth="1"/>
    <col min="13572" max="13572" width="32" style="2" customWidth="1"/>
    <col min="13573" max="13573" width="21.5703125" style="2" customWidth="1"/>
    <col min="13574" max="13575" width="21" style="2" customWidth="1"/>
    <col min="13576" max="13576" width="19.7109375" style="2" customWidth="1"/>
    <col min="13577" max="13577" width="15" style="2" customWidth="1"/>
    <col min="13578" max="13578" width="32" style="2" customWidth="1"/>
    <col min="13579" max="13579" width="21.5703125" style="2" customWidth="1"/>
    <col min="13580" max="13581" width="21" style="2" customWidth="1"/>
    <col min="13582" max="13582" width="19.7109375" style="2" customWidth="1"/>
    <col min="13583" max="13583" width="15" style="2" customWidth="1"/>
    <col min="13584" max="13584" width="32" style="2" customWidth="1"/>
    <col min="13585" max="13585" width="21.5703125" style="2" customWidth="1"/>
    <col min="13586" max="13587" width="21" style="2" customWidth="1"/>
    <col min="13588" max="13588" width="19.7109375" style="2" customWidth="1"/>
    <col min="13589" max="13589" width="15" style="2" customWidth="1"/>
    <col min="13590" max="13590" width="32" style="2" customWidth="1"/>
    <col min="13591" max="13591" width="21.5703125" style="2" customWidth="1"/>
    <col min="13592" max="13593" width="21" style="2" customWidth="1"/>
    <col min="13594" max="13594" width="19.7109375" style="2" customWidth="1"/>
    <col min="13595" max="13595" width="15" style="2" customWidth="1"/>
    <col min="13596" max="13821" width="9.140625" style="2"/>
    <col min="13822" max="13827" width="0" style="2" hidden="1" customWidth="1"/>
    <col min="13828" max="13828" width="32" style="2" customWidth="1"/>
    <col min="13829" max="13829" width="21.5703125" style="2" customWidth="1"/>
    <col min="13830" max="13831" width="21" style="2" customWidth="1"/>
    <col min="13832" max="13832" width="19.7109375" style="2" customWidth="1"/>
    <col min="13833" max="13833" width="15" style="2" customWidth="1"/>
    <col min="13834" max="13834" width="32" style="2" customWidth="1"/>
    <col min="13835" max="13835" width="21.5703125" style="2" customWidth="1"/>
    <col min="13836" max="13837" width="21" style="2" customWidth="1"/>
    <col min="13838" max="13838" width="19.7109375" style="2" customWidth="1"/>
    <col min="13839" max="13839" width="15" style="2" customWidth="1"/>
    <col min="13840" max="13840" width="32" style="2" customWidth="1"/>
    <col min="13841" max="13841" width="21.5703125" style="2" customWidth="1"/>
    <col min="13842" max="13843" width="21" style="2" customWidth="1"/>
    <col min="13844" max="13844" width="19.7109375" style="2" customWidth="1"/>
    <col min="13845" max="13845" width="15" style="2" customWidth="1"/>
    <col min="13846" max="13846" width="32" style="2" customWidth="1"/>
    <col min="13847" max="13847" width="21.5703125" style="2" customWidth="1"/>
    <col min="13848" max="13849" width="21" style="2" customWidth="1"/>
    <col min="13850" max="13850" width="19.7109375" style="2" customWidth="1"/>
    <col min="13851" max="13851" width="15" style="2" customWidth="1"/>
    <col min="13852" max="14077" width="9.140625" style="2"/>
    <col min="14078" max="14083" width="0" style="2" hidden="1" customWidth="1"/>
    <col min="14084" max="14084" width="32" style="2" customWidth="1"/>
    <col min="14085" max="14085" width="21.5703125" style="2" customWidth="1"/>
    <col min="14086" max="14087" width="21" style="2" customWidth="1"/>
    <col min="14088" max="14088" width="19.7109375" style="2" customWidth="1"/>
    <col min="14089" max="14089" width="15" style="2" customWidth="1"/>
    <col min="14090" max="14090" width="32" style="2" customWidth="1"/>
    <col min="14091" max="14091" width="21.5703125" style="2" customWidth="1"/>
    <col min="14092" max="14093" width="21" style="2" customWidth="1"/>
    <col min="14094" max="14094" width="19.7109375" style="2" customWidth="1"/>
    <col min="14095" max="14095" width="15" style="2" customWidth="1"/>
    <col min="14096" max="14096" width="32" style="2" customWidth="1"/>
    <col min="14097" max="14097" width="21.5703125" style="2" customWidth="1"/>
    <col min="14098" max="14099" width="21" style="2" customWidth="1"/>
    <col min="14100" max="14100" width="19.7109375" style="2" customWidth="1"/>
    <col min="14101" max="14101" width="15" style="2" customWidth="1"/>
    <col min="14102" max="14102" width="32" style="2" customWidth="1"/>
    <col min="14103" max="14103" width="21.5703125" style="2" customWidth="1"/>
    <col min="14104" max="14105" width="21" style="2" customWidth="1"/>
    <col min="14106" max="14106" width="19.7109375" style="2" customWidth="1"/>
    <col min="14107" max="14107" width="15" style="2" customWidth="1"/>
    <col min="14108" max="14333" width="9.140625" style="2"/>
    <col min="14334" max="14339" width="0" style="2" hidden="1" customWidth="1"/>
    <col min="14340" max="14340" width="32" style="2" customWidth="1"/>
    <col min="14341" max="14341" width="21.5703125" style="2" customWidth="1"/>
    <col min="14342" max="14343" width="21" style="2" customWidth="1"/>
    <col min="14344" max="14344" width="19.7109375" style="2" customWidth="1"/>
    <col min="14345" max="14345" width="15" style="2" customWidth="1"/>
    <col min="14346" max="14346" width="32" style="2" customWidth="1"/>
    <col min="14347" max="14347" width="21.5703125" style="2" customWidth="1"/>
    <col min="14348" max="14349" width="21" style="2" customWidth="1"/>
    <col min="14350" max="14350" width="19.7109375" style="2" customWidth="1"/>
    <col min="14351" max="14351" width="15" style="2" customWidth="1"/>
    <col min="14352" max="14352" width="32" style="2" customWidth="1"/>
    <col min="14353" max="14353" width="21.5703125" style="2" customWidth="1"/>
    <col min="14354" max="14355" width="21" style="2" customWidth="1"/>
    <col min="14356" max="14356" width="19.7109375" style="2" customWidth="1"/>
    <col min="14357" max="14357" width="15" style="2" customWidth="1"/>
    <col min="14358" max="14358" width="32" style="2" customWidth="1"/>
    <col min="14359" max="14359" width="21.5703125" style="2" customWidth="1"/>
    <col min="14360" max="14361" width="21" style="2" customWidth="1"/>
    <col min="14362" max="14362" width="19.7109375" style="2" customWidth="1"/>
    <col min="14363" max="14363" width="15" style="2" customWidth="1"/>
    <col min="14364" max="14589" width="9.140625" style="2"/>
    <col min="14590" max="14595" width="0" style="2" hidden="1" customWidth="1"/>
    <col min="14596" max="14596" width="32" style="2" customWidth="1"/>
    <col min="14597" max="14597" width="21.5703125" style="2" customWidth="1"/>
    <col min="14598" max="14599" width="21" style="2" customWidth="1"/>
    <col min="14600" max="14600" width="19.7109375" style="2" customWidth="1"/>
    <col min="14601" max="14601" width="15" style="2" customWidth="1"/>
    <col min="14602" max="14602" width="32" style="2" customWidth="1"/>
    <col min="14603" max="14603" width="21.5703125" style="2" customWidth="1"/>
    <col min="14604" max="14605" width="21" style="2" customWidth="1"/>
    <col min="14606" max="14606" width="19.7109375" style="2" customWidth="1"/>
    <col min="14607" max="14607" width="15" style="2" customWidth="1"/>
    <col min="14608" max="14608" width="32" style="2" customWidth="1"/>
    <col min="14609" max="14609" width="21.5703125" style="2" customWidth="1"/>
    <col min="14610" max="14611" width="21" style="2" customWidth="1"/>
    <col min="14612" max="14612" width="19.7109375" style="2" customWidth="1"/>
    <col min="14613" max="14613" width="15" style="2" customWidth="1"/>
    <col min="14614" max="14614" width="32" style="2" customWidth="1"/>
    <col min="14615" max="14615" width="21.5703125" style="2" customWidth="1"/>
    <col min="14616" max="14617" width="21" style="2" customWidth="1"/>
    <col min="14618" max="14618" width="19.7109375" style="2" customWidth="1"/>
    <col min="14619" max="14619" width="15" style="2" customWidth="1"/>
    <col min="14620" max="14845" width="9.140625" style="2"/>
    <col min="14846" max="14851" width="0" style="2" hidden="1" customWidth="1"/>
    <col min="14852" max="14852" width="32" style="2" customWidth="1"/>
    <col min="14853" max="14853" width="21.5703125" style="2" customWidth="1"/>
    <col min="14854" max="14855" width="21" style="2" customWidth="1"/>
    <col min="14856" max="14856" width="19.7109375" style="2" customWidth="1"/>
    <col min="14857" max="14857" width="15" style="2" customWidth="1"/>
    <col min="14858" max="14858" width="32" style="2" customWidth="1"/>
    <col min="14859" max="14859" width="21.5703125" style="2" customWidth="1"/>
    <col min="14860" max="14861" width="21" style="2" customWidth="1"/>
    <col min="14862" max="14862" width="19.7109375" style="2" customWidth="1"/>
    <col min="14863" max="14863" width="15" style="2" customWidth="1"/>
    <col min="14864" max="14864" width="32" style="2" customWidth="1"/>
    <col min="14865" max="14865" width="21.5703125" style="2" customWidth="1"/>
    <col min="14866" max="14867" width="21" style="2" customWidth="1"/>
    <col min="14868" max="14868" width="19.7109375" style="2" customWidth="1"/>
    <col min="14869" max="14869" width="15" style="2" customWidth="1"/>
    <col min="14870" max="14870" width="32" style="2" customWidth="1"/>
    <col min="14871" max="14871" width="21.5703125" style="2" customWidth="1"/>
    <col min="14872" max="14873" width="21" style="2" customWidth="1"/>
    <col min="14874" max="14874" width="19.7109375" style="2" customWidth="1"/>
    <col min="14875" max="14875" width="15" style="2" customWidth="1"/>
    <col min="14876" max="15101" width="9.140625" style="2"/>
    <col min="15102" max="15107" width="0" style="2" hidden="1" customWidth="1"/>
    <col min="15108" max="15108" width="32" style="2" customWidth="1"/>
    <col min="15109" max="15109" width="21.5703125" style="2" customWidth="1"/>
    <col min="15110" max="15111" width="21" style="2" customWidth="1"/>
    <col min="15112" max="15112" width="19.7109375" style="2" customWidth="1"/>
    <col min="15113" max="15113" width="15" style="2" customWidth="1"/>
    <col min="15114" max="15114" width="32" style="2" customWidth="1"/>
    <col min="15115" max="15115" width="21.5703125" style="2" customWidth="1"/>
    <col min="15116" max="15117" width="21" style="2" customWidth="1"/>
    <col min="15118" max="15118" width="19.7109375" style="2" customWidth="1"/>
    <col min="15119" max="15119" width="15" style="2" customWidth="1"/>
    <col min="15120" max="15120" width="32" style="2" customWidth="1"/>
    <col min="15121" max="15121" width="21.5703125" style="2" customWidth="1"/>
    <col min="15122" max="15123" width="21" style="2" customWidth="1"/>
    <col min="15124" max="15124" width="19.7109375" style="2" customWidth="1"/>
    <col min="15125" max="15125" width="15" style="2" customWidth="1"/>
    <col min="15126" max="15126" width="32" style="2" customWidth="1"/>
    <col min="15127" max="15127" width="21.5703125" style="2" customWidth="1"/>
    <col min="15128" max="15129" width="21" style="2" customWidth="1"/>
    <col min="15130" max="15130" width="19.7109375" style="2" customWidth="1"/>
    <col min="15131" max="15131" width="15" style="2" customWidth="1"/>
    <col min="15132" max="15357" width="9.140625" style="2"/>
    <col min="15358" max="15363" width="0" style="2" hidden="1" customWidth="1"/>
    <col min="15364" max="15364" width="32" style="2" customWidth="1"/>
    <col min="15365" max="15365" width="21.5703125" style="2" customWidth="1"/>
    <col min="15366" max="15367" width="21" style="2" customWidth="1"/>
    <col min="15368" max="15368" width="19.7109375" style="2" customWidth="1"/>
    <col min="15369" max="15369" width="15" style="2" customWidth="1"/>
    <col min="15370" max="15370" width="32" style="2" customWidth="1"/>
    <col min="15371" max="15371" width="21.5703125" style="2" customWidth="1"/>
    <col min="15372" max="15373" width="21" style="2" customWidth="1"/>
    <col min="15374" max="15374" width="19.7109375" style="2" customWidth="1"/>
    <col min="15375" max="15375" width="15" style="2" customWidth="1"/>
    <col min="15376" max="15376" width="32" style="2" customWidth="1"/>
    <col min="15377" max="15377" width="21.5703125" style="2" customWidth="1"/>
    <col min="15378" max="15379" width="21" style="2" customWidth="1"/>
    <col min="15380" max="15380" width="19.7109375" style="2" customWidth="1"/>
    <col min="15381" max="15381" width="15" style="2" customWidth="1"/>
    <col min="15382" max="15382" width="32" style="2" customWidth="1"/>
    <col min="15383" max="15383" width="21.5703125" style="2" customWidth="1"/>
    <col min="15384" max="15385" width="21" style="2" customWidth="1"/>
    <col min="15386" max="15386" width="19.7109375" style="2" customWidth="1"/>
    <col min="15387" max="15387" width="15" style="2" customWidth="1"/>
    <col min="15388" max="15613" width="9.140625" style="2"/>
    <col min="15614" max="15619" width="0" style="2" hidden="1" customWidth="1"/>
    <col min="15620" max="15620" width="32" style="2" customWidth="1"/>
    <col min="15621" max="15621" width="21.5703125" style="2" customWidth="1"/>
    <col min="15622" max="15623" width="21" style="2" customWidth="1"/>
    <col min="15624" max="15624" width="19.7109375" style="2" customWidth="1"/>
    <col min="15625" max="15625" width="15" style="2" customWidth="1"/>
    <col min="15626" max="15626" width="32" style="2" customWidth="1"/>
    <col min="15627" max="15627" width="21.5703125" style="2" customWidth="1"/>
    <col min="15628" max="15629" width="21" style="2" customWidth="1"/>
    <col min="15630" max="15630" width="19.7109375" style="2" customWidth="1"/>
    <col min="15631" max="15631" width="15" style="2" customWidth="1"/>
    <col min="15632" max="15632" width="32" style="2" customWidth="1"/>
    <col min="15633" max="15633" width="21.5703125" style="2" customWidth="1"/>
    <col min="15634" max="15635" width="21" style="2" customWidth="1"/>
    <col min="15636" max="15636" width="19.7109375" style="2" customWidth="1"/>
    <col min="15637" max="15637" width="15" style="2" customWidth="1"/>
    <col min="15638" max="15638" width="32" style="2" customWidth="1"/>
    <col min="15639" max="15639" width="21.5703125" style="2" customWidth="1"/>
    <col min="15640" max="15641" width="21" style="2" customWidth="1"/>
    <col min="15642" max="15642" width="19.7109375" style="2" customWidth="1"/>
    <col min="15643" max="15643" width="15" style="2" customWidth="1"/>
    <col min="15644" max="15869" width="9.140625" style="2"/>
    <col min="15870" max="15875" width="0" style="2" hidden="1" customWidth="1"/>
    <col min="15876" max="15876" width="32" style="2" customWidth="1"/>
    <col min="15877" max="15877" width="21.5703125" style="2" customWidth="1"/>
    <col min="15878" max="15879" width="21" style="2" customWidth="1"/>
    <col min="15880" max="15880" width="19.7109375" style="2" customWidth="1"/>
    <col min="15881" max="15881" width="15" style="2" customWidth="1"/>
    <col min="15882" max="15882" width="32" style="2" customWidth="1"/>
    <col min="15883" max="15883" width="21.5703125" style="2" customWidth="1"/>
    <col min="15884" max="15885" width="21" style="2" customWidth="1"/>
    <col min="15886" max="15886" width="19.7109375" style="2" customWidth="1"/>
    <col min="15887" max="15887" width="15" style="2" customWidth="1"/>
    <col min="15888" max="15888" width="32" style="2" customWidth="1"/>
    <col min="15889" max="15889" width="21.5703125" style="2" customWidth="1"/>
    <col min="15890" max="15891" width="21" style="2" customWidth="1"/>
    <col min="15892" max="15892" width="19.7109375" style="2" customWidth="1"/>
    <col min="15893" max="15893" width="15" style="2" customWidth="1"/>
    <col min="15894" max="15894" width="32" style="2" customWidth="1"/>
    <col min="15895" max="15895" width="21.5703125" style="2" customWidth="1"/>
    <col min="15896" max="15897" width="21" style="2" customWidth="1"/>
    <col min="15898" max="15898" width="19.7109375" style="2" customWidth="1"/>
    <col min="15899" max="15899" width="15" style="2" customWidth="1"/>
    <col min="15900" max="16125" width="9.140625" style="2"/>
    <col min="16126" max="16131" width="0" style="2" hidden="1" customWidth="1"/>
    <col min="16132" max="16132" width="32" style="2" customWidth="1"/>
    <col min="16133" max="16133" width="21.5703125" style="2" customWidth="1"/>
    <col min="16134" max="16135" width="21" style="2" customWidth="1"/>
    <col min="16136" max="16136" width="19.7109375" style="2" customWidth="1"/>
    <col min="16137" max="16137" width="15" style="2" customWidth="1"/>
    <col min="16138" max="16138" width="32" style="2" customWidth="1"/>
    <col min="16139" max="16139" width="21.5703125" style="2" customWidth="1"/>
    <col min="16140" max="16141" width="21" style="2" customWidth="1"/>
    <col min="16142" max="16142" width="19.7109375" style="2" customWidth="1"/>
    <col min="16143" max="16143" width="15" style="2" customWidth="1"/>
    <col min="16144" max="16144" width="32" style="2" customWidth="1"/>
    <col min="16145" max="16145" width="21.5703125" style="2" customWidth="1"/>
    <col min="16146" max="16147" width="21" style="2" customWidth="1"/>
    <col min="16148" max="16148" width="19.7109375" style="2" customWidth="1"/>
    <col min="16149" max="16149" width="15" style="2" customWidth="1"/>
    <col min="16150" max="16150" width="32" style="2" customWidth="1"/>
    <col min="16151" max="16151" width="21.5703125" style="2" customWidth="1"/>
    <col min="16152" max="16153" width="21" style="2" customWidth="1"/>
    <col min="16154" max="16154" width="19.7109375" style="2" customWidth="1"/>
    <col min="16155" max="16155" width="15" style="2" customWidth="1"/>
    <col min="16156" max="16384" width="9.140625" style="2"/>
  </cols>
  <sheetData>
    <row r="1" spans="1:27" ht="15" x14ac:dyDescent="0.25">
      <c r="A1" s="1" t="s">
        <v>0</v>
      </c>
      <c r="E1" s="3" t="s">
        <v>1</v>
      </c>
      <c r="F1" t="s">
        <v>2</v>
      </c>
      <c r="J1" s="3" t="s">
        <v>1</v>
      </c>
      <c r="K1" s="4" t="s">
        <v>2</v>
      </c>
      <c r="O1" s="3" t="s">
        <v>1</v>
      </c>
      <c r="P1" s="4" t="s">
        <v>2</v>
      </c>
      <c r="T1" s="3" t="s">
        <v>1</v>
      </c>
      <c r="U1" s="4" t="s">
        <v>2</v>
      </c>
      <c r="Y1" s="3" t="s">
        <v>1</v>
      </c>
      <c r="Z1" s="4" t="s">
        <v>2</v>
      </c>
    </row>
    <row r="2" spans="1:27" x14ac:dyDescent="0.2">
      <c r="E2" s="3" t="s">
        <v>3</v>
      </c>
      <c r="F2" s="5"/>
      <c r="J2" s="3" t="s">
        <v>3</v>
      </c>
      <c r="K2" s="5"/>
      <c r="O2" s="3" t="s">
        <v>3</v>
      </c>
      <c r="P2" s="5"/>
      <c r="T2" s="3" t="s">
        <v>3</v>
      </c>
      <c r="U2" s="5"/>
      <c r="Y2" s="3" t="s">
        <v>3</v>
      </c>
      <c r="Z2" s="5"/>
    </row>
    <row r="3" spans="1:27" x14ac:dyDescent="0.2">
      <c r="E3" s="3" t="s">
        <v>4</v>
      </c>
      <c r="F3" s="5"/>
      <c r="J3" s="3" t="s">
        <v>4</v>
      </c>
      <c r="K3" s="5"/>
      <c r="O3" s="3" t="s">
        <v>4</v>
      </c>
      <c r="P3" s="5"/>
      <c r="T3" s="3" t="s">
        <v>4</v>
      </c>
      <c r="U3" s="5"/>
      <c r="Y3" s="3" t="s">
        <v>4</v>
      </c>
      <c r="Z3" s="5"/>
    </row>
    <row r="4" spans="1:27" x14ac:dyDescent="0.2">
      <c r="E4" s="3" t="s">
        <v>5</v>
      </c>
      <c r="F4" s="5"/>
      <c r="J4" s="3" t="s">
        <v>5</v>
      </c>
      <c r="K4" s="5"/>
      <c r="O4" s="3" t="s">
        <v>5</v>
      </c>
      <c r="P4" s="5"/>
      <c r="T4" s="3" t="s">
        <v>5</v>
      </c>
      <c r="U4" s="5"/>
      <c r="Y4" s="3" t="s">
        <v>5</v>
      </c>
      <c r="Z4" s="5"/>
    </row>
    <row r="5" spans="1:27" x14ac:dyDescent="0.2">
      <c r="E5" s="3" t="s">
        <v>6</v>
      </c>
      <c r="F5" s="6"/>
      <c r="J5" s="3" t="s">
        <v>6</v>
      </c>
      <c r="K5" s="6"/>
      <c r="O5" s="3" t="s">
        <v>6</v>
      </c>
      <c r="P5" s="6"/>
      <c r="T5" s="3" t="s">
        <v>6</v>
      </c>
      <c r="U5" s="6"/>
      <c r="Y5" s="3" t="s">
        <v>6</v>
      </c>
      <c r="Z5" s="6"/>
    </row>
    <row r="6" spans="1:27" x14ac:dyDescent="0.2">
      <c r="E6" s="3"/>
      <c r="F6" s="4"/>
      <c r="J6" s="3"/>
      <c r="K6" s="4"/>
      <c r="O6" s="3"/>
      <c r="P6" s="4"/>
      <c r="T6" s="3"/>
      <c r="U6" s="4"/>
      <c r="Y6" s="3"/>
      <c r="Z6" s="4"/>
    </row>
    <row r="7" spans="1:27" x14ac:dyDescent="0.2">
      <c r="E7" s="3" t="s">
        <v>7</v>
      </c>
      <c r="F7" s="6"/>
      <c r="J7" s="3" t="s">
        <v>7</v>
      </c>
      <c r="K7" s="6"/>
      <c r="O7" s="3" t="s">
        <v>7</v>
      </c>
      <c r="P7" s="6"/>
      <c r="T7" s="3" t="s">
        <v>7</v>
      </c>
      <c r="U7" s="6"/>
      <c r="Y7" s="3" t="s">
        <v>7</v>
      </c>
      <c r="Z7" s="6"/>
    </row>
    <row r="9" spans="1:27" ht="18" x14ac:dyDescent="0.25">
      <c r="A9" s="66" t="s">
        <v>8</v>
      </c>
      <c r="B9" s="66"/>
      <c r="C9" s="66"/>
      <c r="D9" s="66"/>
      <c r="E9" s="66"/>
      <c r="F9" s="66"/>
      <c r="G9" s="66" t="s">
        <v>8</v>
      </c>
      <c r="H9" s="66"/>
      <c r="I9" s="66"/>
      <c r="J9" s="66"/>
      <c r="K9" s="66"/>
      <c r="L9" s="66" t="s">
        <v>8</v>
      </c>
      <c r="M9" s="66"/>
      <c r="N9" s="66"/>
      <c r="O9" s="66"/>
      <c r="P9" s="66"/>
      <c r="Q9" s="66" t="s">
        <v>8</v>
      </c>
      <c r="R9" s="66"/>
      <c r="S9" s="66"/>
      <c r="T9" s="66"/>
      <c r="U9" s="66"/>
      <c r="V9" s="66" t="s">
        <v>8</v>
      </c>
      <c r="W9" s="66"/>
      <c r="X9" s="66"/>
      <c r="Y9" s="66"/>
      <c r="Z9" s="66"/>
      <c r="AA9" s="66"/>
    </row>
    <row r="10" spans="1:27" ht="18" x14ac:dyDescent="0.25">
      <c r="A10" s="66" t="s">
        <v>9</v>
      </c>
      <c r="B10" s="66"/>
      <c r="C10" s="66"/>
      <c r="D10" s="66"/>
      <c r="E10" s="66"/>
      <c r="F10" s="66"/>
      <c r="G10" s="66" t="s">
        <v>10</v>
      </c>
      <c r="H10" s="66"/>
      <c r="I10" s="66"/>
      <c r="J10" s="66"/>
      <c r="K10" s="66"/>
      <c r="L10" s="66" t="s">
        <v>11</v>
      </c>
      <c r="M10" s="66"/>
      <c r="N10" s="66"/>
      <c r="O10" s="66"/>
      <c r="P10" s="66"/>
      <c r="Q10" s="66" t="s">
        <v>12</v>
      </c>
      <c r="R10" s="66"/>
      <c r="S10" s="66"/>
      <c r="T10" s="66"/>
      <c r="U10" s="66"/>
      <c r="V10" s="66" t="s">
        <v>13</v>
      </c>
      <c r="W10" s="66"/>
      <c r="X10" s="66"/>
      <c r="Y10" s="66"/>
      <c r="Z10" s="66"/>
      <c r="AA10" s="66"/>
    </row>
    <row r="12" spans="1:27" x14ac:dyDescent="0.2">
      <c r="A12" s="7" t="s">
        <v>14</v>
      </c>
      <c r="G12" s="7" t="s">
        <v>14</v>
      </c>
      <c r="L12" s="7" t="s">
        <v>14</v>
      </c>
      <c r="Q12" s="7" t="s">
        <v>14</v>
      </c>
      <c r="V12" s="7" t="s">
        <v>14</v>
      </c>
    </row>
    <row r="14" spans="1:27" x14ac:dyDescent="0.2">
      <c r="A14" s="8" t="s">
        <v>15</v>
      </c>
      <c r="B14" s="8"/>
      <c r="G14" s="8" t="s">
        <v>15</v>
      </c>
      <c r="H14" s="8"/>
      <c r="L14" s="8" t="s">
        <v>15</v>
      </c>
      <c r="M14" s="8"/>
      <c r="Q14" s="8" t="s">
        <v>15</v>
      </c>
      <c r="R14" s="8"/>
      <c r="V14" s="8" t="s">
        <v>15</v>
      </c>
      <c r="W14" s="8"/>
    </row>
    <row r="15" spans="1:27" ht="13.5" thickBot="1" x14ac:dyDescent="0.25"/>
    <row r="16" spans="1:27" ht="18" customHeight="1" x14ac:dyDescent="0.2">
      <c r="A16" s="67" t="s">
        <v>16</v>
      </c>
      <c r="B16" s="68"/>
      <c r="C16" s="7"/>
      <c r="G16" s="67" t="s">
        <v>16</v>
      </c>
      <c r="H16" s="68"/>
      <c r="I16" s="7"/>
      <c r="L16" s="67" t="s">
        <v>16</v>
      </c>
      <c r="M16" s="68"/>
      <c r="N16" s="7"/>
      <c r="Q16" s="67" t="s">
        <v>16</v>
      </c>
      <c r="R16" s="68"/>
      <c r="S16" s="7"/>
      <c r="V16" s="67" t="s">
        <v>16</v>
      </c>
      <c r="W16" s="68"/>
      <c r="X16" s="7"/>
    </row>
    <row r="17" spans="1:26" ht="12.75" customHeight="1" x14ac:dyDescent="0.2">
      <c r="A17" s="9" t="s">
        <v>17</v>
      </c>
      <c r="B17" s="10">
        <f>'[1] Rates - BRR'!D33</f>
        <v>331460.91666666669</v>
      </c>
      <c r="G17" s="9" t="s">
        <v>17</v>
      </c>
      <c r="H17" s="10">
        <f>'[1] Rates - BRR'!D33</f>
        <v>331460.91666666669</v>
      </c>
      <c r="L17" s="9" t="s">
        <v>17</v>
      </c>
      <c r="M17" s="10">
        <f>H17</f>
        <v>331460.91666666669</v>
      </c>
      <c r="Q17" s="9" t="s">
        <v>17</v>
      </c>
      <c r="R17" s="10">
        <f>M17</f>
        <v>331460.91666666669</v>
      </c>
      <c r="V17" s="9" t="s">
        <v>17</v>
      </c>
      <c r="W17" s="10">
        <f>R17</f>
        <v>331460.91666666669</v>
      </c>
    </row>
    <row r="18" spans="1:26" ht="12.75" customHeight="1" thickBot="1" x14ac:dyDescent="0.25">
      <c r="A18" s="11" t="s">
        <v>18</v>
      </c>
      <c r="B18" s="12">
        <f>'[1] Rates - BRR'!E33</f>
        <v>2689802036.6913514</v>
      </c>
      <c r="G18" s="11" t="s">
        <v>18</v>
      </c>
      <c r="H18" s="12">
        <f>'[1] Rates - BRR'!E33</f>
        <v>2689802036.6913514</v>
      </c>
      <c r="L18" s="11" t="s">
        <v>18</v>
      </c>
      <c r="M18" s="12">
        <f>H18</f>
        <v>2689802036.6913514</v>
      </c>
      <c r="Q18" s="11" t="s">
        <v>18</v>
      </c>
      <c r="R18" s="12">
        <f>M18</f>
        <v>2689802036.6913514</v>
      </c>
      <c r="V18" s="11" t="s">
        <v>18</v>
      </c>
      <c r="W18" s="12">
        <f>R18</f>
        <v>2689802036.6913514</v>
      </c>
    </row>
    <row r="19" spans="1:26" ht="12.75" customHeight="1" thickBot="1" x14ac:dyDescent="0.25"/>
    <row r="20" spans="1:26" ht="33.75" customHeight="1" thickBot="1" x14ac:dyDescent="0.25">
      <c r="A20" s="13" t="s">
        <v>19</v>
      </c>
      <c r="B20" s="14">
        <f>'[1]Rate Design_Transition'!D33</f>
        <v>89774319.024686337</v>
      </c>
      <c r="G20" s="13" t="s">
        <v>19</v>
      </c>
      <c r="H20" s="14">
        <f>'[1]Cost Allocation'!N63</f>
        <v>108478185.88040568</v>
      </c>
      <c r="L20" s="13" t="s">
        <v>19</v>
      </c>
      <c r="M20" s="14">
        <f>M17*M23*12+M18*M24</f>
        <v>108591525.28698757</v>
      </c>
      <c r="Q20" s="13" t="s">
        <v>19</v>
      </c>
      <c r="R20" s="14">
        <f>R17*R23*12+R18*R24</f>
        <v>108679542.35921477</v>
      </c>
      <c r="V20" s="13" t="s">
        <v>19</v>
      </c>
      <c r="W20" s="14">
        <f>W17*W23*12+W18*W24</f>
        <v>108807334.74144195</v>
      </c>
    </row>
    <row r="21" spans="1:26" ht="12.75" customHeight="1" thickBot="1" x14ac:dyDescent="0.25"/>
    <row r="22" spans="1:26" ht="15.75" customHeight="1" x14ac:dyDescent="0.2">
      <c r="A22" s="67" t="s">
        <v>20</v>
      </c>
      <c r="B22" s="68"/>
      <c r="G22" s="67" t="s">
        <v>20</v>
      </c>
      <c r="H22" s="68"/>
      <c r="L22" s="67" t="s">
        <v>20</v>
      </c>
      <c r="M22" s="68"/>
      <c r="Q22" s="67" t="s">
        <v>20</v>
      </c>
      <c r="R22" s="68"/>
      <c r="V22" s="67" t="s">
        <v>20</v>
      </c>
      <c r="W22" s="68"/>
    </row>
    <row r="23" spans="1:26" ht="12.75" customHeight="1" x14ac:dyDescent="0.2">
      <c r="A23" s="9" t="s">
        <v>21</v>
      </c>
      <c r="B23" s="15">
        <f>[1]Rates!L15</f>
        <v>12.67</v>
      </c>
      <c r="G23" s="9" t="s">
        <v>21</v>
      </c>
      <c r="H23" s="16">
        <f>[1]Rates!N15</f>
        <v>12.9</v>
      </c>
      <c r="L23" s="9" t="s">
        <v>21</v>
      </c>
      <c r="M23" s="15">
        <f>J43</f>
        <v>18.510000000000002</v>
      </c>
      <c r="Q23" s="9" t="s">
        <v>21</v>
      </c>
      <c r="R23" s="15">
        <f>O43</f>
        <v>21.44</v>
      </c>
      <c r="V23" s="9" t="s">
        <v>21</v>
      </c>
      <c r="W23" s="15">
        <f>T43</f>
        <v>24.38</v>
      </c>
    </row>
    <row r="24" spans="1:26" ht="12.75" customHeight="1" thickBot="1" x14ac:dyDescent="0.25">
      <c r="A24" s="11" t="s">
        <v>22</v>
      </c>
      <c r="B24" s="17">
        <f>[1]Rates!L20</f>
        <v>1.4E-2</v>
      </c>
      <c r="G24" s="11" t="s">
        <v>22</v>
      </c>
      <c r="H24" s="17">
        <f>[1]Rates!N20</f>
        <v>1.43E-2</v>
      </c>
      <c r="L24" s="11" t="s">
        <v>22</v>
      </c>
      <c r="M24" s="17">
        <f>J44</f>
        <v>1.2999999999999999E-2</v>
      </c>
      <c r="Q24" s="11" t="s">
        <v>22</v>
      </c>
      <c r="R24" s="17">
        <f>O44</f>
        <v>8.6999999999999994E-3</v>
      </c>
      <c r="V24" s="11" t="s">
        <v>22</v>
      </c>
      <c r="W24" s="17">
        <f>T44</f>
        <v>4.4000000000000003E-3</v>
      </c>
    </row>
    <row r="25" spans="1:26" ht="12.75" customHeight="1" x14ac:dyDescent="0.2"/>
    <row r="26" spans="1:26" ht="12.75" customHeight="1" x14ac:dyDescent="0.2">
      <c r="A26" s="8" t="s">
        <v>23</v>
      </c>
      <c r="G26" s="8" t="s">
        <v>23</v>
      </c>
      <c r="L26" s="8" t="s">
        <v>23</v>
      </c>
      <c r="Q26" s="8" t="s">
        <v>23</v>
      </c>
      <c r="V26" s="8" t="s">
        <v>23</v>
      </c>
    </row>
    <row r="27" spans="1:26" ht="12.75" customHeight="1" thickBot="1" x14ac:dyDescent="0.25"/>
    <row r="28" spans="1:26" ht="12.75" customHeight="1" x14ac:dyDescent="0.2">
      <c r="A28" s="18"/>
      <c r="B28" s="19" t="s">
        <v>24</v>
      </c>
      <c r="C28" s="20" t="s">
        <v>25</v>
      </c>
      <c r="D28" s="21" t="s">
        <v>26</v>
      </c>
      <c r="E28" s="22" t="s">
        <v>27</v>
      </c>
      <c r="G28" s="18"/>
      <c r="H28" s="19" t="s">
        <v>24</v>
      </c>
      <c r="I28" s="20" t="s">
        <v>25</v>
      </c>
      <c r="J28" s="21" t="s">
        <v>26</v>
      </c>
      <c r="K28" s="22" t="s">
        <v>27</v>
      </c>
      <c r="L28" s="18"/>
      <c r="M28" s="19" t="s">
        <v>24</v>
      </c>
      <c r="N28" s="20" t="s">
        <v>25</v>
      </c>
      <c r="O28" s="21" t="s">
        <v>26</v>
      </c>
      <c r="P28" s="22" t="s">
        <v>27</v>
      </c>
      <c r="Q28" s="18"/>
      <c r="R28" s="19" t="s">
        <v>24</v>
      </c>
      <c r="S28" s="20" t="s">
        <v>25</v>
      </c>
      <c r="T28" s="21" t="s">
        <v>26</v>
      </c>
      <c r="U28" s="22" t="s">
        <v>27</v>
      </c>
      <c r="V28" s="18"/>
      <c r="W28" s="19" t="s">
        <v>24</v>
      </c>
      <c r="X28" s="20" t="s">
        <v>25</v>
      </c>
      <c r="Y28" s="21" t="s">
        <v>26</v>
      </c>
      <c r="Z28" s="22" t="s">
        <v>27</v>
      </c>
    </row>
    <row r="29" spans="1:26" ht="12.75" customHeight="1" x14ac:dyDescent="0.25">
      <c r="A29" s="9" t="s">
        <v>28</v>
      </c>
      <c r="B29" s="23">
        <f>IF(B23="","",B23)</f>
        <v>12.67</v>
      </c>
      <c r="C29" s="24">
        <f>IF(B17="","",B17)</f>
        <v>331460.91666666669</v>
      </c>
      <c r="D29" s="25">
        <f>IF(ISERROR(B29*C29*12),"",B29*C29*12)</f>
        <v>50395317.770000003</v>
      </c>
      <c r="E29" s="26">
        <f>IF(ISERROR(D29/D31),"",D29/D31)</f>
        <v>0.57233231629260772</v>
      </c>
      <c r="G29" s="9" t="s">
        <v>28</v>
      </c>
      <c r="H29" s="27">
        <f>IF(H23="","",H23)</f>
        <v>12.9</v>
      </c>
      <c r="I29" s="24">
        <f>IF(H17="","",H17)</f>
        <v>331460.91666666669</v>
      </c>
      <c r="J29" s="25">
        <f>IF(ISERROR(H29*I29*12),"",H29*I29*12)</f>
        <v>51310149.900000006</v>
      </c>
      <c r="K29" s="26">
        <f>IF(ISERROR(J29/J31),"",J29/J31)</f>
        <v>0.57154596612301378</v>
      </c>
      <c r="L29" s="9" t="s">
        <v>28</v>
      </c>
      <c r="M29" s="23">
        <f>IF(M23="","",M23)</f>
        <v>18.510000000000002</v>
      </c>
      <c r="N29" s="24">
        <f>IF(M17="","",M17)</f>
        <v>331460.91666666669</v>
      </c>
      <c r="O29" s="25">
        <f>IF(ISERROR(M29*N29*12),"",M29*N29*12)</f>
        <v>73624098.810000002</v>
      </c>
      <c r="P29" s="26">
        <f>IF(ISERROR(O29/O31),"",O29/O31)</f>
        <v>0.67799120249416289</v>
      </c>
      <c r="Q29" s="9" t="s">
        <v>28</v>
      </c>
      <c r="R29" s="23">
        <f>IF(R23="","",R23)</f>
        <v>21.44</v>
      </c>
      <c r="S29" s="24">
        <f>IF(R17="","",R17)</f>
        <v>331460.91666666669</v>
      </c>
      <c r="T29" s="25">
        <f>IF(ISERROR(R29*S29*12),"",R29*S29*12)</f>
        <v>85278264.640000015</v>
      </c>
      <c r="U29" s="26">
        <f>IF(ISERROR(T29/T31),"",T29/T31)</f>
        <v>0.78467633179879148</v>
      </c>
      <c r="V29" s="9" t="s">
        <v>28</v>
      </c>
      <c r="W29" s="23">
        <f>IF(W23="","",W23)</f>
        <v>24.38</v>
      </c>
      <c r="X29" s="24">
        <f>IF(W17="","",W17)</f>
        <v>331460.91666666669</v>
      </c>
      <c r="Y29" s="25">
        <f>IF(ISERROR(W29*X29*12),"",W29*X29*12)</f>
        <v>96972205.780000001</v>
      </c>
      <c r="Z29" s="26">
        <f>IF(ISERROR(Y29/Y31),"",Y29/Y31)</f>
        <v>0.89122857397834732</v>
      </c>
    </row>
    <row r="30" spans="1:26" ht="12.75" customHeight="1" x14ac:dyDescent="0.25">
      <c r="A30" s="9" t="s">
        <v>29</v>
      </c>
      <c r="B30" s="23">
        <f>IF(B24="","",B24)</f>
        <v>1.4E-2</v>
      </c>
      <c r="C30" s="28">
        <f>IF(B18="","",B18)</f>
        <v>2689802036.6913514</v>
      </c>
      <c r="D30" s="25">
        <f>IF(ISERROR(B30*C30),"",B30*C30)</f>
        <v>37657228.513678923</v>
      </c>
      <c r="E30" s="26">
        <f>IF(ISERROR(D30/D31),"",D30/D31)</f>
        <v>0.42766768370739239</v>
      </c>
      <c r="G30" s="9" t="s">
        <v>29</v>
      </c>
      <c r="H30" s="23">
        <f>IF(H24="","",H24)</f>
        <v>1.43E-2</v>
      </c>
      <c r="I30" s="28">
        <f>IF(H18="","",H18)</f>
        <v>2689802036.6913514</v>
      </c>
      <c r="J30" s="25">
        <f>IF(ISERROR(H30*I30),"",H30*I30)</f>
        <v>38464169.124686323</v>
      </c>
      <c r="K30" s="26">
        <f>IF(ISERROR(J30/J31),"",J30/J31)</f>
        <v>0.42845403387698616</v>
      </c>
      <c r="L30" s="9" t="s">
        <v>29</v>
      </c>
      <c r="M30" s="23">
        <f>IF(M24="","",M24)</f>
        <v>1.2999999999999999E-2</v>
      </c>
      <c r="N30" s="28">
        <f>IF(M18="","",M18)</f>
        <v>2689802036.6913514</v>
      </c>
      <c r="O30" s="25">
        <f>IF(ISERROR(M30*N30),"",M30*N30)</f>
        <v>34967426.476987563</v>
      </c>
      <c r="P30" s="26">
        <f>IF(ISERROR(O30/O31),"",O30/O31)</f>
        <v>0.32200879750583705</v>
      </c>
      <c r="Q30" s="9" t="s">
        <v>29</v>
      </c>
      <c r="R30" s="23">
        <f>IF(R24="","",R24)</f>
        <v>8.6999999999999994E-3</v>
      </c>
      <c r="S30" s="28">
        <f>IF(R18="","",R18)</f>
        <v>2689802036.6913514</v>
      </c>
      <c r="T30" s="25">
        <f>IF(ISERROR(R30*S30),"",R30*S30)</f>
        <v>23401277.719214756</v>
      </c>
      <c r="U30" s="26">
        <f>IF(ISERROR(T30/T31),"",T30/T31)</f>
        <v>0.2153236682012086</v>
      </c>
      <c r="V30" s="9" t="s">
        <v>29</v>
      </c>
      <c r="W30" s="23">
        <f>IF(W24="","",W24)</f>
        <v>4.4000000000000003E-3</v>
      </c>
      <c r="X30" s="28">
        <f>IF(W18="","",W18)</f>
        <v>2689802036.6913514</v>
      </c>
      <c r="Y30" s="25">
        <f>IF(ISERROR(W30*X30),"",W30*X30)</f>
        <v>11835128.961441947</v>
      </c>
      <c r="Z30" s="26">
        <f>IF(ISERROR(Y30/Y31),"",Y30/Y31)</f>
        <v>0.10877142602165263</v>
      </c>
    </row>
    <row r="31" spans="1:26" ht="12.75" customHeight="1" thickBot="1" x14ac:dyDescent="0.3">
      <c r="A31" s="29" t="s">
        <v>30</v>
      </c>
      <c r="B31" s="30" t="s">
        <v>31</v>
      </c>
      <c r="C31" s="31" t="s">
        <v>31</v>
      </c>
      <c r="D31" s="32">
        <f>IF(ISERROR(D29+D30),"",D29+D30)</f>
        <v>88052546.283678919</v>
      </c>
      <c r="E31" s="33" t="s">
        <v>31</v>
      </c>
      <c r="G31" s="29" t="s">
        <v>30</v>
      </c>
      <c r="H31" s="30" t="s">
        <v>31</v>
      </c>
      <c r="I31" s="31" t="s">
        <v>31</v>
      </c>
      <c r="J31" s="32">
        <f>IF(ISERROR(J29+J30),"",J29+J30)</f>
        <v>89774319.024686337</v>
      </c>
      <c r="K31" s="33" t="s">
        <v>31</v>
      </c>
      <c r="L31" s="29" t="s">
        <v>30</v>
      </c>
      <c r="M31" s="30" t="s">
        <v>31</v>
      </c>
      <c r="N31" s="31" t="s">
        <v>31</v>
      </c>
      <c r="O31" s="32">
        <f>IF(ISERROR(O29+O30),"",O29+O30)</f>
        <v>108591525.28698757</v>
      </c>
      <c r="P31" s="33" t="s">
        <v>31</v>
      </c>
      <c r="Q31" s="29" t="s">
        <v>30</v>
      </c>
      <c r="R31" s="30" t="s">
        <v>31</v>
      </c>
      <c r="S31" s="31" t="s">
        <v>31</v>
      </c>
      <c r="T31" s="32">
        <f>IF(ISERROR(T29+T30),"",T29+T30)</f>
        <v>108679542.35921477</v>
      </c>
      <c r="U31" s="33" t="s">
        <v>31</v>
      </c>
      <c r="V31" s="29" t="s">
        <v>30</v>
      </c>
      <c r="W31" s="30" t="s">
        <v>31</v>
      </c>
      <c r="X31" s="31" t="s">
        <v>31</v>
      </c>
      <c r="Y31" s="32">
        <f>IF(ISERROR(Y29+Y30),"",Y29+Y30)</f>
        <v>108807334.74144195</v>
      </c>
      <c r="Z31" s="33" t="s">
        <v>31</v>
      </c>
    </row>
    <row r="32" spans="1:26" ht="12.75" customHeight="1" x14ac:dyDescent="0.2">
      <c r="A32" s="7"/>
      <c r="G32" s="7"/>
      <c r="L32" s="7"/>
      <c r="Q32" s="7"/>
      <c r="V32" s="7"/>
    </row>
    <row r="33" spans="1:27" ht="12.75" customHeight="1" x14ac:dyDescent="0.2">
      <c r="A33" s="34" t="s">
        <v>32</v>
      </c>
      <c r="G33" s="34" t="s">
        <v>32</v>
      </c>
      <c r="L33" s="34" t="s">
        <v>32</v>
      </c>
      <c r="Q33" s="34" t="s">
        <v>32</v>
      </c>
      <c r="V33" s="34" t="s">
        <v>32</v>
      </c>
    </row>
    <row r="34" spans="1:27" ht="12.75" customHeight="1" thickBot="1" x14ac:dyDescent="0.25">
      <c r="A34" s="7"/>
      <c r="G34" s="7"/>
      <c r="L34" s="7"/>
      <c r="Q34" s="7"/>
      <c r="V34" s="7"/>
    </row>
    <row r="35" spans="1:27" ht="33.75" customHeight="1" thickBot="1" x14ac:dyDescent="0.25">
      <c r="A35" s="35" t="s">
        <v>33</v>
      </c>
      <c r="B35" s="36">
        <v>0</v>
      </c>
      <c r="C35" s="7"/>
      <c r="G35" s="35" t="s">
        <v>33</v>
      </c>
      <c r="H35" s="36">
        <v>4</v>
      </c>
      <c r="I35" s="7"/>
      <c r="L35" s="35" t="s">
        <v>33</v>
      </c>
      <c r="M35" s="36">
        <v>3</v>
      </c>
      <c r="N35" s="7"/>
      <c r="Q35" s="35" t="s">
        <v>33</v>
      </c>
      <c r="R35" s="36">
        <v>2</v>
      </c>
      <c r="S35" s="7"/>
      <c r="V35" s="35" t="s">
        <v>33</v>
      </c>
      <c r="W35" s="36">
        <v>1</v>
      </c>
      <c r="X35" s="7"/>
    </row>
    <row r="36" spans="1:27" ht="12.75" customHeight="1" thickBot="1" x14ac:dyDescent="0.25">
      <c r="A36" s="7"/>
      <c r="G36" s="7"/>
      <c r="L36" s="7"/>
      <c r="Q36" s="7"/>
      <c r="V36" s="7"/>
    </row>
    <row r="37" spans="1:27" ht="39" customHeight="1" x14ac:dyDescent="0.2">
      <c r="A37" s="37"/>
      <c r="B37" s="38" t="s">
        <v>34</v>
      </c>
      <c r="C37" s="39" t="s">
        <v>35</v>
      </c>
      <c r="D37" s="40" t="s">
        <v>36</v>
      </c>
      <c r="G37" s="37"/>
      <c r="H37" s="38" t="s">
        <v>34</v>
      </c>
      <c r="I37" s="39" t="s">
        <v>35</v>
      </c>
      <c r="J37" s="40" t="s">
        <v>36</v>
      </c>
      <c r="L37" s="37"/>
      <c r="M37" s="38" t="s">
        <v>34</v>
      </c>
      <c r="N37" s="39" t="s">
        <v>35</v>
      </c>
      <c r="O37" s="40" t="s">
        <v>36</v>
      </c>
      <c r="Q37" s="37"/>
      <c r="R37" s="38" t="s">
        <v>34</v>
      </c>
      <c r="S37" s="39" t="s">
        <v>35</v>
      </c>
      <c r="T37" s="40" t="s">
        <v>36</v>
      </c>
      <c r="V37" s="37"/>
      <c r="W37" s="38" t="s">
        <v>34</v>
      </c>
      <c r="X37" s="39" t="s">
        <v>35</v>
      </c>
      <c r="Y37" s="40" t="s">
        <v>36</v>
      </c>
    </row>
    <row r="38" spans="1:27" ht="12.75" customHeight="1" x14ac:dyDescent="0.25">
      <c r="A38" s="9" t="s">
        <v>28</v>
      </c>
      <c r="B38" s="25">
        <f>IF(ISERROR(B$20*E29),"",B$20*E29)</f>
        <v>51380743.950990252</v>
      </c>
      <c r="C38" s="41">
        <f>IF(ISERROR(ROUND(B38/B17/12,2)),"",ROUND(B38/B17/12,2))</f>
        <v>12.92</v>
      </c>
      <c r="D38" s="42">
        <f>IF(ISERROR(C38*B17*12),"",C38*B17*12)</f>
        <v>51389700.520000011</v>
      </c>
      <c r="G38" s="9" t="s">
        <v>28</v>
      </c>
      <c r="H38" s="25">
        <f>IF(ISERROR(H$20*K29),"",H$20*K29)</f>
        <v>62000269.552288339</v>
      </c>
      <c r="I38">
        <f>IF(ISERROR(ROUND(H38/H17/12,2)),"",ROUND(H38/H17/12,2))</f>
        <v>15.59</v>
      </c>
      <c r="J38" s="42">
        <f>IF(ISERROR(I38*H17*12),"",I38*H17*12)</f>
        <v>62009708.290000007</v>
      </c>
      <c r="K38"/>
      <c r="L38" s="9" t="s">
        <v>28</v>
      </c>
      <c r="M38" s="25">
        <f>IF(ISERROR(M$20*P29),"",M$20*P29)</f>
        <v>73624098.810000002</v>
      </c>
      <c r="N38" s="41">
        <f>IF(ISERROR(ROUND(M38/M17/12,2)),"",ROUND(M38/M17/12,2))</f>
        <v>18.510000000000002</v>
      </c>
      <c r="O38" s="42">
        <f>IF(ISERROR(N38*M17*12),"",N38*M17*12)</f>
        <v>73624098.810000002</v>
      </c>
      <c r="Q38" s="9" t="s">
        <v>28</v>
      </c>
      <c r="R38" s="25">
        <f>IF(ISERROR(R$20*U29),"",R$20*U29)</f>
        <v>85278264.640000015</v>
      </c>
      <c r="S38" s="41">
        <f>IF(ISERROR(ROUND(R38/R17/12,2)),"",ROUND(R38/R17/12,2))</f>
        <v>21.44</v>
      </c>
      <c r="T38" s="42">
        <f>IF(ISERROR(S38*R17*12),"",S38*R17*12)</f>
        <v>85278264.640000015</v>
      </c>
      <c r="V38" s="9" t="s">
        <v>28</v>
      </c>
      <c r="W38" s="25">
        <f>IF(ISERROR(W$20*Z29),"",W$20*Z29)</f>
        <v>96972205.780000001</v>
      </c>
      <c r="X38" s="41">
        <f>IF(ISERROR(ROUND(W38/W17/12,2)),"",ROUND(W38/W17/12,2))</f>
        <v>24.38</v>
      </c>
      <c r="Y38" s="42">
        <f>IF(ISERROR(X38*W17*12),"",X38*W17*12)</f>
        <v>96972205.780000001</v>
      </c>
    </row>
    <row r="39" spans="1:27" ht="12.75" customHeight="1" x14ac:dyDescent="0.25">
      <c r="A39" s="43" t="s">
        <v>29</v>
      </c>
      <c r="B39" s="44">
        <f>IF(ISERROR(B$20*E30),"",B$20*E30)</f>
        <v>38393575.073696092</v>
      </c>
      <c r="C39" s="45">
        <f>IF(ISERROR(ROUND(B39/B18,4)),"",ROUND(B39/B18,4))</f>
        <v>1.43E-2</v>
      </c>
      <c r="D39" s="42">
        <f>IF(ISERROR(C39*B18),"",C39*B18)</f>
        <v>38464169.124686323</v>
      </c>
      <c r="G39" s="43" t="s">
        <v>29</v>
      </c>
      <c r="H39" s="44">
        <f>IF(ISERROR(H$20*K30),"",H$20*K30)</f>
        <v>46477916.328117333</v>
      </c>
      <c r="I39" s="45">
        <f>IF(ISERROR(ROUND(H39/H18,4)),"",ROUND(H39/H18,4))</f>
        <v>1.7299999999999999E-2</v>
      </c>
      <c r="J39" s="42">
        <f>IF(ISERROR(I39*H18),"",I39*H18)</f>
        <v>46533575.234760381</v>
      </c>
      <c r="L39" s="43" t="s">
        <v>29</v>
      </c>
      <c r="M39" s="44">
        <f>IF(ISERROR(M$20*P30),"",M$20*P30)</f>
        <v>34967426.476987563</v>
      </c>
      <c r="N39" s="45">
        <f>IF(ISERROR(ROUND(M39/M18,4)),"",ROUND(M39/M18,4))</f>
        <v>1.2999999999999999E-2</v>
      </c>
      <c r="O39" s="42">
        <f>IF(ISERROR(N39*M18),"",N39*M18)</f>
        <v>34967426.476987563</v>
      </c>
      <c r="Q39" s="43" t="s">
        <v>29</v>
      </c>
      <c r="R39" s="44">
        <f>IF(ISERROR(R$20*U30),"",R$20*U30)</f>
        <v>23401277.719214756</v>
      </c>
      <c r="S39" s="45">
        <f>IF(ISERROR(ROUND(R39/R18,4)),"",ROUND(R39/R18,4))</f>
        <v>8.6999999999999994E-3</v>
      </c>
      <c r="T39" s="42">
        <f>IF(ISERROR(S39*R18),"",S39*R18)</f>
        <v>23401277.719214756</v>
      </c>
      <c r="V39" s="43" t="s">
        <v>29</v>
      </c>
      <c r="W39" s="44">
        <f>IF(ISERROR(W$20*Z30),"",W$20*Z30)</f>
        <v>11835128.961441947</v>
      </c>
      <c r="X39" s="45">
        <f>IF(ISERROR(ROUND(W39/W18,4)),"",ROUND(W39/W18,4))</f>
        <v>4.4000000000000003E-3</v>
      </c>
      <c r="Y39" s="42">
        <f>IF(ISERROR(X39*W18),"",X39*W18)</f>
        <v>11835128.961441947</v>
      </c>
    </row>
    <row r="40" spans="1:27" ht="12.75" customHeight="1" thickBot="1" x14ac:dyDescent="0.3">
      <c r="A40" s="46" t="s">
        <v>30</v>
      </c>
      <c r="B40" s="47">
        <f>IF(ISERROR(B38+B39),"",B38+B39)</f>
        <v>89774319.024686337</v>
      </c>
      <c r="C40" s="48" t="s">
        <v>31</v>
      </c>
      <c r="D40" s="49">
        <f>IF(ISERROR(D38+D39),"",D38+D39)</f>
        <v>89853869.644686341</v>
      </c>
      <c r="G40" s="46" t="s">
        <v>30</v>
      </c>
      <c r="H40" s="47">
        <f>IF(ISERROR(H38+H39),"",H38+H39)</f>
        <v>108478185.88040566</v>
      </c>
      <c r="I40" s="48" t="s">
        <v>31</v>
      </c>
      <c r="J40" s="49">
        <f>IF(ISERROR(J38+J39),"",J38+J39)</f>
        <v>108543283.5247604</v>
      </c>
      <c r="L40" s="46" t="s">
        <v>30</v>
      </c>
      <c r="M40" s="47">
        <f>IF(ISERROR(M38+M39),"",M38+M39)</f>
        <v>108591525.28698757</v>
      </c>
      <c r="N40" s="48" t="s">
        <v>31</v>
      </c>
      <c r="O40" s="49">
        <f>IF(ISERROR(O38+O39),"",O38+O39)</f>
        <v>108591525.28698757</v>
      </c>
      <c r="Q40" s="46" t="s">
        <v>30</v>
      </c>
      <c r="R40" s="47">
        <f>IF(ISERROR(R38+R39),"",R38+R39)</f>
        <v>108679542.35921477</v>
      </c>
      <c r="S40" s="48" t="s">
        <v>31</v>
      </c>
      <c r="T40" s="49">
        <f>IF(ISERROR(T38+T39),"",T38+T39)</f>
        <v>108679542.35921477</v>
      </c>
      <c r="V40" s="46" t="s">
        <v>30</v>
      </c>
      <c r="W40" s="47">
        <f>IF(ISERROR(W38+W39),"",W38+W39)</f>
        <v>108807334.74144195</v>
      </c>
      <c r="X40" s="48" t="s">
        <v>31</v>
      </c>
      <c r="Y40" s="49">
        <f>IF(ISERROR(Y38+Y39),"",Y38+Y39)</f>
        <v>108807334.74144195</v>
      </c>
    </row>
    <row r="41" spans="1:27" ht="12.75" customHeight="1" thickBot="1" x14ac:dyDescent="0.25">
      <c r="A41" s="7"/>
      <c r="G41" s="7"/>
      <c r="L41" s="7"/>
      <c r="Q41" s="7"/>
      <c r="V41" s="7"/>
    </row>
    <row r="42" spans="1:27" ht="27" customHeight="1" x14ac:dyDescent="0.2">
      <c r="A42" s="37"/>
      <c r="B42" s="20" t="s">
        <v>37</v>
      </c>
      <c r="C42" s="50" t="s">
        <v>38</v>
      </c>
      <c r="D42" s="51" t="s">
        <v>39</v>
      </c>
      <c r="E42" s="52" t="s">
        <v>40</v>
      </c>
      <c r="F42" s="7"/>
      <c r="G42" s="37"/>
      <c r="H42" s="20" t="s">
        <v>37</v>
      </c>
      <c r="I42" s="50" t="s">
        <v>38</v>
      </c>
      <c r="J42" s="51" t="s">
        <v>39</v>
      </c>
      <c r="K42" s="52" t="s">
        <v>40</v>
      </c>
      <c r="L42" s="37"/>
      <c r="M42" s="20" t="s">
        <v>37</v>
      </c>
      <c r="N42" s="50" t="s">
        <v>38</v>
      </c>
      <c r="O42" s="51" t="s">
        <v>39</v>
      </c>
      <c r="P42" s="52" t="s">
        <v>40</v>
      </c>
      <c r="Q42" s="37"/>
      <c r="R42" s="20" t="s">
        <v>37</v>
      </c>
      <c r="S42" s="50" t="s">
        <v>38</v>
      </c>
      <c r="T42" s="51" t="s">
        <v>39</v>
      </c>
      <c r="U42" s="52" t="s">
        <v>40</v>
      </c>
      <c r="V42" s="37"/>
      <c r="W42" s="20" t="s">
        <v>37</v>
      </c>
      <c r="X42" s="50" t="s">
        <v>38</v>
      </c>
      <c r="Y42" s="51" t="s">
        <v>39</v>
      </c>
      <c r="Z42" s="52" t="s">
        <v>40</v>
      </c>
      <c r="AA42" s="7"/>
    </row>
    <row r="43" spans="1:27" ht="12.75" customHeight="1" x14ac:dyDescent="0.25">
      <c r="A43" s="9" t="s">
        <v>28</v>
      </c>
      <c r="B43" s="53" t="str">
        <f>IF(ISERROR(((1-E29)/B35)+E29),"",((1-E29)/B35)+E29)</f>
        <v/>
      </c>
      <c r="C43" s="54" t="str">
        <f>IF(ISERROR(B43*B$20),"",B43*B$20)</f>
        <v/>
      </c>
      <c r="D43" t="str">
        <f>IF(ISERROR(ROUND(C43/B17/12,2)),"",ROUND(C43/B17/12,2))</f>
        <v/>
      </c>
      <c r="E43" s="42" t="str">
        <f>IF(ISERROR(D43*12*B17),"",D43*12*B17)</f>
        <v/>
      </c>
      <c r="F43" s="7"/>
      <c r="G43" s="9" t="s">
        <v>28</v>
      </c>
      <c r="H43" s="53">
        <f>IF(ISERROR(((1-K29)/H35)+K29),"",((1-K29)/H35)+K29)</f>
        <v>0.67865947459226028</v>
      </c>
      <c r="I43" s="54">
        <f>IF(ISERROR(H43*H$20),"",H43*H$20)</f>
        <v>73619748.634317666</v>
      </c>
      <c r="J43" s="41">
        <f>IF(ISERROR(ROUND(I43/H17/12,2)),"",ROUND(I43/H17/12,2))</f>
        <v>18.510000000000002</v>
      </c>
      <c r="K43" s="42">
        <f>IF(ISERROR(J43*12*H17),"",J43*12*H17)</f>
        <v>73624098.810000002</v>
      </c>
      <c r="L43" s="9" t="s">
        <v>28</v>
      </c>
      <c r="M43" s="53">
        <f>IF(ISERROR(((1-P29)/M35)+P29),"",((1-P29)/M35)+P29)</f>
        <v>0.78532746832944189</v>
      </c>
      <c r="N43" s="54">
        <f>IF(ISERROR(M43*M$20),"",M43*M$20)</f>
        <v>85279907.635662526</v>
      </c>
      <c r="O43" s="41">
        <f>IF(ISERROR(ROUND(N43/M17/12,2)),"",ROUND(N43/M17/12,2))</f>
        <v>21.44</v>
      </c>
      <c r="P43" s="42">
        <f>IF(ISERROR(O43*12*M17),"",O43*12*M17)</f>
        <v>85278264.640000015</v>
      </c>
      <c r="Q43" s="9" t="s">
        <v>28</v>
      </c>
      <c r="R43" s="53">
        <f>IF(ISERROR(((1-U29)/R35)+U29),"",((1-U29)/R35)+U29)</f>
        <v>0.89233816589939574</v>
      </c>
      <c r="S43" s="54">
        <f>IF(ISERROR(R43*R$20),"",R43*R$20)</f>
        <v>96978903.499607399</v>
      </c>
      <c r="T43" s="41">
        <f>IF(ISERROR(ROUND(S43/R17/12,2)),"",ROUND(S43/R17/12,2))</f>
        <v>24.38</v>
      </c>
      <c r="U43" s="42">
        <f>IF(ISERROR(T43*12*R17),"",T43*12*R17)</f>
        <v>96972205.780000001</v>
      </c>
      <c r="V43" s="9" t="s">
        <v>28</v>
      </c>
      <c r="W43" s="53">
        <f>IF(ISERROR(((1-Z29)/W35)+Z29),"",((1-Z29)/W35)+Z29)</f>
        <v>1</v>
      </c>
      <c r="X43" s="54">
        <f>IF(ISERROR(W43*W$20),"",W43*W$20)</f>
        <v>108807334.74144195</v>
      </c>
      <c r="Y43" s="41">
        <f>IF(ISERROR(ROUND(X43/W17/12,2)),"",ROUND(X43/W17/12,2))</f>
        <v>27.36</v>
      </c>
      <c r="Z43" s="42">
        <f>IF(ISERROR(Y43*12*W17),"",Y43*12*W17)</f>
        <v>108825248.16000001</v>
      </c>
      <c r="AA43" s="7"/>
    </row>
    <row r="44" spans="1:27" ht="12.75" customHeight="1" x14ac:dyDescent="0.25">
      <c r="A44" s="43" t="s">
        <v>29</v>
      </c>
      <c r="B44" s="55" t="str">
        <f>IF(ISERROR(1-B43),"",1-B43)</f>
        <v/>
      </c>
      <c r="C44" s="56" t="str">
        <f>IF(ISERROR(B44*B$20),"",B44*B$20)</f>
        <v/>
      </c>
      <c r="D44" s="45" t="str">
        <f>IF(ISERROR(ROUND(C44/B18,4)),"",ROUND(C44/B18,4))</f>
        <v/>
      </c>
      <c r="E44" s="57" t="str">
        <f>IF(ISERROR(D44*B18),"",D44*B18)</f>
        <v/>
      </c>
      <c r="F44" s="7"/>
      <c r="G44" s="43" t="s">
        <v>29</v>
      </c>
      <c r="H44" s="55">
        <f>IF(ISERROR(1-H43),"",1-H43)</f>
        <v>0.32134052540773972</v>
      </c>
      <c r="I44" s="56">
        <f>IF(ISERROR(H44*H$20),"",H44*H$20)</f>
        <v>34858437.246088013</v>
      </c>
      <c r="J44" s="45">
        <f>IF(ISERROR(ROUND(I44/H18,4)),"",ROUND(I44/H18,4))</f>
        <v>1.2999999999999999E-2</v>
      </c>
      <c r="K44" s="57">
        <f>IF(ISERROR(J44*H18),"",J44*H18)</f>
        <v>34967426.476987563</v>
      </c>
      <c r="L44" s="43" t="s">
        <v>29</v>
      </c>
      <c r="M44" s="55">
        <f>IF(ISERROR(1-M43),"",1-M43)</f>
        <v>0.21467253167055811</v>
      </c>
      <c r="N44" s="56">
        <f>IF(ISERROR(M44*M$20),"",M44*M$20)</f>
        <v>23311617.651325051</v>
      </c>
      <c r="O44" s="45">
        <f>IF(ISERROR(ROUND(N44/M18,4)),"",ROUND(N44/M18,4))</f>
        <v>8.6999999999999994E-3</v>
      </c>
      <c r="P44" s="57">
        <f>IF(ISERROR(O44*M18),"",O44*M18)</f>
        <v>23401277.719214756</v>
      </c>
      <c r="Q44" s="43" t="s">
        <v>29</v>
      </c>
      <c r="R44" s="55">
        <f>IF(ISERROR(1-R43),"",1-R43)</f>
        <v>0.10766183410060426</v>
      </c>
      <c r="S44" s="56">
        <f>IF(ISERROR(R44*R$20),"",R44*R$20)</f>
        <v>11700638.859607374</v>
      </c>
      <c r="T44" s="45">
        <f>IF(ISERROR(ROUND(S44/R18,4)),"",ROUND(S44/R18,4))</f>
        <v>4.4000000000000003E-3</v>
      </c>
      <c r="U44" s="57">
        <f>IF(ISERROR(T44*R18),"",T44*R18)</f>
        <v>11835128.961441947</v>
      </c>
      <c r="V44" s="43" t="s">
        <v>29</v>
      </c>
      <c r="W44" s="55">
        <f>IF(ISERROR(1-W43),"",1-W43)</f>
        <v>0</v>
      </c>
      <c r="X44" s="56">
        <f>IF(ISERROR(W44*W$20),"",W44*W$20)</f>
        <v>0</v>
      </c>
      <c r="Y44" s="45">
        <f>IF(ISERROR(ROUND(X44/W18,4)),"",ROUND(X44/W18,4))</f>
        <v>0</v>
      </c>
      <c r="Z44" s="57">
        <f>IF(ISERROR(Y44*W18),"",Y44*W18)</f>
        <v>0</v>
      </c>
      <c r="AA44" s="7"/>
    </row>
    <row r="45" spans="1:27" ht="12.75" customHeight="1" thickBot="1" x14ac:dyDescent="0.3">
      <c r="A45" s="46" t="s">
        <v>30</v>
      </c>
      <c r="B45" s="58" t="s">
        <v>31</v>
      </c>
      <c r="C45" s="32">
        <f>IF(ISERROR(SUM(C43:C44)),"",SUM(C43:C44))</f>
        <v>0</v>
      </c>
      <c r="D45" s="48" t="s">
        <v>31</v>
      </c>
      <c r="E45" s="59" t="str">
        <f>IF(ISERROR(E43+E44),"",E43+E44)</f>
        <v/>
      </c>
      <c r="G45" s="46" t="s">
        <v>30</v>
      </c>
      <c r="H45" s="58" t="s">
        <v>31</v>
      </c>
      <c r="I45" s="32">
        <f>IF(ISERROR(SUM(I43:I44)),"",SUM(I43:I44))</f>
        <v>108478185.88040568</v>
      </c>
      <c r="J45" s="48" t="s">
        <v>31</v>
      </c>
      <c r="K45" s="59">
        <f>IF(ISERROR(K43+K44),"",K43+K44)</f>
        <v>108591525.28698757</v>
      </c>
      <c r="L45" s="46" t="s">
        <v>30</v>
      </c>
      <c r="M45" s="58" t="s">
        <v>31</v>
      </c>
      <c r="N45" s="32">
        <f>IF(ISERROR(SUM(N43:N44)),"",SUM(N43:N44))</f>
        <v>108591525.28698757</v>
      </c>
      <c r="O45" s="48" t="s">
        <v>31</v>
      </c>
      <c r="P45" s="59">
        <f>IF(ISERROR(P43+P44),"",P43+P44)</f>
        <v>108679542.35921477</v>
      </c>
      <c r="Q45" s="46" t="s">
        <v>30</v>
      </c>
      <c r="R45" s="58" t="s">
        <v>31</v>
      </c>
      <c r="S45" s="32">
        <f>IF(ISERROR(SUM(S43:S44)),"",SUM(S43:S44))</f>
        <v>108679542.35921477</v>
      </c>
      <c r="T45" s="48" t="s">
        <v>31</v>
      </c>
      <c r="U45" s="59">
        <f>IF(ISERROR(U43+U44),"",U43+U44)</f>
        <v>108807334.74144195</v>
      </c>
      <c r="V45" s="46" t="s">
        <v>30</v>
      </c>
      <c r="W45" s="58" t="s">
        <v>31</v>
      </c>
      <c r="X45" s="32">
        <f>IF(ISERROR(SUM(X43:X44)),"",SUM(X43:X44))</f>
        <v>108807334.74144195</v>
      </c>
      <c r="Y45" s="48" t="s">
        <v>31</v>
      </c>
      <c r="Z45" s="59">
        <f>IF(ISERROR(Z43+Z44),"",Z43+Z44)</f>
        <v>108825248.16000001</v>
      </c>
    </row>
    <row r="46" spans="1:27" ht="12.75" customHeight="1" thickBot="1" x14ac:dyDescent="0.25">
      <c r="A46" s="7"/>
      <c r="G46" s="7"/>
      <c r="L46" s="7"/>
      <c r="Q46" s="7"/>
      <c r="V46" s="7"/>
    </row>
    <row r="47" spans="1:27" ht="14.25" customHeight="1" x14ac:dyDescent="0.2">
      <c r="A47" s="71" t="s">
        <v>41</v>
      </c>
      <c r="B47" s="72"/>
      <c r="G47" s="71" t="s">
        <v>41</v>
      </c>
      <c r="H47" s="72"/>
      <c r="L47" s="71" t="s">
        <v>41</v>
      </c>
      <c r="M47" s="72"/>
      <c r="Q47" s="71" t="s">
        <v>41</v>
      </c>
      <c r="R47" s="72"/>
      <c r="V47" s="71" t="s">
        <v>41</v>
      </c>
      <c r="W47" s="72"/>
    </row>
    <row r="48" spans="1:27" customFormat="1" ht="12.75" customHeight="1" x14ac:dyDescent="0.25">
      <c r="A48" t="s">
        <v>42</v>
      </c>
      <c r="B48" s="60" t="str">
        <f>IF(ISERROR(D43-C38),"",D43-C38)</f>
        <v/>
      </c>
      <c r="G48" t="s">
        <v>42</v>
      </c>
      <c r="H48" s="61">
        <f>J43-I38</f>
        <v>2.9200000000000017</v>
      </c>
      <c r="L48" t="s">
        <v>42</v>
      </c>
      <c r="M48" s="61">
        <f>O43-N38</f>
        <v>2.9299999999999997</v>
      </c>
      <c r="Q48" t="s">
        <v>42</v>
      </c>
      <c r="R48" s="60">
        <f>T43-S38</f>
        <v>2.9399999999999977</v>
      </c>
      <c r="V48" t="s">
        <v>42</v>
      </c>
      <c r="W48" s="60">
        <f>Y43-X38</f>
        <v>2.9800000000000004</v>
      </c>
    </row>
    <row r="49" spans="1:27" ht="18" customHeight="1" x14ac:dyDescent="0.25">
      <c r="A49" s="69" t="s">
        <v>43</v>
      </c>
      <c r="B49" s="57" t="str">
        <f>IF(ISERROR((D43*12*B17)+(D44*B18)-B20),"",(D43*12*B17)+(D44*B18)-B20)</f>
        <v/>
      </c>
      <c r="G49" s="69" t="s">
        <v>43</v>
      </c>
      <c r="H49" s="57">
        <f>IF(ISERROR((J43*12*H17)+(J44*H18)-H20),"",(J43*12*H17)+(J44*H18)-H20)</f>
        <v>113339.40658189356</v>
      </c>
      <c r="L49" s="69" t="s">
        <v>43</v>
      </c>
      <c r="M49" s="57">
        <f>IF(ISERROR((O43*12*M17)+(O44*M18)-M20),"",(O43*12*M17)+(O44*M18)-M20)</f>
        <v>88017.072227194905</v>
      </c>
      <c r="Q49" s="69" t="s">
        <v>43</v>
      </c>
      <c r="R49" s="57">
        <f>IF(ISERROR((T43*12*R17)+(T44*R18)-R20),"",(T43*12*R17)+(T44*R18)-R20)</f>
        <v>127792.38222718239</v>
      </c>
      <c r="V49" s="69" t="s">
        <v>43</v>
      </c>
      <c r="W49" s="57">
        <f>IF(ISERROR((Y43*12*W17)+(Y44*W18)-W20),"",(Y43*12*W17)+(Y44*W18)-W20)</f>
        <v>17913.418558061123</v>
      </c>
    </row>
    <row r="50" spans="1:27" ht="21.75" customHeight="1" thickBot="1" x14ac:dyDescent="0.3">
      <c r="A50" s="70"/>
      <c r="B50" s="62" t="str">
        <f>IF(ISERROR(B49/B20), "", B49/B20)</f>
        <v/>
      </c>
      <c r="G50" s="70"/>
      <c r="H50" s="62">
        <f>IF(ISERROR(H49/H20), "", H49/H20)</f>
        <v>1.0448128871444003E-3</v>
      </c>
      <c r="L50" s="70"/>
      <c r="M50" s="62">
        <f>IF(ISERROR(M49/M20), "", M49/M20)</f>
        <v>8.1053352915507772E-4</v>
      </c>
      <c r="Q50" s="70"/>
      <c r="R50" s="62">
        <f>IF(ISERROR(R49/R20), "", R49/R20)</f>
        <v>1.1758641916690688E-3</v>
      </c>
      <c r="V50" s="70"/>
      <c r="W50" s="62">
        <f>IF(ISERROR(W49/W20), "", W49/W20)</f>
        <v>1.6463429235380724E-4</v>
      </c>
    </row>
    <row r="51" spans="1:27" ht="12.75" customHeight="1" x14ac:dyDescent="0.2">
      <c r="A51" s="7"/>
      <c r="G51" s="7"/>
      <c r="L51" s="7"/>
      <c r="Q51" s="7"/>
      <c r="V51" s="7"/>
    </row>
    <row r="52" spans="1:27" ht="12.75" customHeight="1" x14ac:dyDescent="0.2">
      <c r="A52" s="8" t="s">
        <v>44</v>
      </c>
      <c r="G52" s="8" t="s">
        <v>44</v>
      </c>
      <c r="L52" s="8" t="s">
        <v>44</v>
      </c>
      <c r="Q52" s="8" t="s">
        <v>44</v>
      </c>
      <c r="V52" s="8" t="s">
        <v>44</v>
      </c>
    </row>
    <row r="54" spans="1:27" ht="12.75" customHeight="1" x14ac:dyDescent="0.2">
      <c r="A54" s="74" t="s">
        <v>45</v>
      </c>
      <c r="B54" s="74"/>
      <c r="C54" s="74"/>
      <c r="D54" s="74"/>
      <c r="E54" s="74"/>
      <c r="G54" s="74" t="s">
        <v>45</v>
      </c>
      <c r="H54" s="74"/>
      <c r="I54" s="74"/>
      <c r="J54" s="74"/>
      <c r="K54" s="74"/>
      <c r="L54" s="74" t="s">
        <v>45</v>
      </c>
      <c r="M54" s="74"/>
      <c r="N54" s="74"/>
      <c r="O54" s="74"/>
      <c r="P54" s="74"/>
      <c r="Q54" s="74" t="s">
        <v>45</v>
      </c>
      <c r="R54" s="74"/>
      <c r="S54" s="74"/>
      <c r="T54" s="74"/>
      <c r="U54" s="74"/>
      <c r="V54" s="74" t="s">
        <v>45</v>
      </c>
      <c r="W54" s="74"/>
      <c r="X54" s="74"/>
      <c r="Y54" s="74"/>
      <c r="Z54" s="74"/>
    </row>
    <row r="55" spans="1:27" x14ac:dyDescent="0.2">
      <c r="A55" s="74"/>
      <c r="B55" s="74"/>
      <c r="C55" s="74"/>
      <c r="D55" s="74"/>
      <c r="E55" s="74"/>
      <c r="G55" s="74"/>
      <c r="H55" s="74"/>
      <c r="I55" s="74"/>
      <c r="J55" s="74"/>
      <c r="K55" s="74"/>
      <c r="L55" s="74"/>
      <c r="M55" s="74"/>
      <c r="N55" s="74"/>
      <c r="O55" s="74"/>
      <c r="P55" s="74"/>
      <c r="Q55" s="74"/>
      <c r="R55" s="74"/>
      <c r="S55" s="74"/>
      <c r="T55" s="74"/>
      <c r="U55" s="74"/>
      <c r="V55" s="74"/>
      <c r="W55" s="74"/>
      <c r="X55" s="74"/>
      <c r="Y55" s="74"/>
      <c r="Z55" s="74"/>
    </row>
    <row r="56" spans="1:27" x14ac:dyDescent="0.2">
      <c r="B56" s="63"/>
      <c r="C56" s="63"/>
      <c r="D56" s="63"/>
      <c r="E56" s="63"/>
      <c r="F56" s="63"/>
      <c r="H56" s="63"/>
      <c r="I56" s="63"/>
      <c r="J56" s="63"/>
      <c r="K56" s="63"/>
      <c r="M56" s="63"/>
      <c r="N56" s="63"/>
      <c r="O56" s="63"/>
      <c r="P56" s="63"/>
      <c r="R56" s="63"/>
      <c r="S56" s="63"/>
      <c r="T56" s="63"/>
      <c r="U56" s="63"/>
      <c r="W56" s="63"/>
      <c r="X56" s="63"/>
      <c r="Y56" s="63"/>
      <c r="Z56" s="63"/>
      <c r="AA56" s="63"/>
    </row>
    <row r="57" spans="1:27" ht="12.75" customHeight="1" x14ac:dyDescent="0.2">
      <c r="A57" s="73" t="s">
        <v>46</v>
      </c>
      <c r="B57" s="73"/>
      <c r="C57" s="73"/>
      <c r="D57" s="73"/>
      <c r="E57" s="73"/>
      <c r="F57" s="63"/>
      <c r="G57" s="73" t="s">
        <v>46</v>
      </c>
      <c r="H57" s="73"/>
      <c r="I57" s="73"/>
      <c r="J57" s="73"/>
      <c r="K57" s="73"/>
      <c r="L57" s="73" t="s">
        <v>46</v>
      </c>
      <c r="M57" s="73"/>
      <c r="N57" s="73"/>
      <c r="O57" s="73"/>
      <c r="P57" s="73"/>
      <c r="Q57" s="73" t="s">
        <v>46</v>
      </c>
      <c r="R57" s="73"/>
      <c r="S57" s="73"/>
      <c r="T57" s="73"/>
      <c r="U57" s="73"/>
      <c r="V57" s="73" t="s">
        <v>46</v>
      </c>
      <c r="W57" s="73"/>
      <c r="X57" s="73"/>
      <c r="Y57" s="73"/>
      <c r="Z57" s="73"/>
      <c r="AA57" s="63"/>
    </row>
    <row r="58" spans="1:27" x14ac:dyDescent="0.2">
      <c r="A58" s="73"/>
      <c r="B58" s="73"/>
      <c r="C58" s="73"/>
      <c r="D58" s="73"/>
      <c r="E58" s="73"/>
      <c r="F58" s="64"/>
      <c r="G58" s="73"/>
      <c r="H58" s="73"/>
      <c r="I58" s="73"/>
      <c r="J58" s="73"/>
      <c r="K58" s="73"/>
      <c r="L58" s="73"/>
      <c r="M58" s="73"/>
      <c r="N58" s="73"/>
      <c r="O58" s="73"/>
      <c r="P58" s="73"/>
      <c r="Q58" s="73"/>
      <c r="R58" s="73"/>
      <c r="S58" s="73"/>
      <c r="T58" s="73"/>
      <c r="U58" s="73"/>
      <c r="V58" s="73"/>
      <c r="W58" s="73"/>
      <c r="X58" s="73"/>
      <c r="Y58" s="73"/>
      <c r="Z58" s="73"/>
      <c r="AA58" s="64"/>
    </row>
    <row r="59" spans="1:27" x14ac:dyDescent="0.2">
      <c r="A59" s="73"/>
      <c r="B59" s="73"/>
      <c r="C59" s="73"/>
      <c r="D59" s="73"/>
      <c r="E59" s="73"/>
      <c r="F59" s="64"/>
      <c r="G59" s="73"/>
      <c r="H59" s="73"/>
      <c r="I59" s="73"/>
      <c r="J59" s="73"/>
      <c r="K59" s="73"/>
      <c r="L59" s="73"/>
      <c r="M59" s="73"/>
      <c r="N59" s="73"/>
      <c r="O59" s="73"/>
      <c r="P59" s="73"/>
      <c r="Q59" s="73"/>
      <c r="R59" s="73"/>
      <c r="S59" s="73"/>
      <c r="T59" s="73"/>
      <c r="U59" s="73"/>
      <c r="V59" s="73"/>
      <c r="W59" s="73"/>
      <c r="X59" s="73"/>
      <c r="Y59" s="73"/>
      <c r="Z59" s="73"/>
      <c r="AA59" s="64"/>
    </row>
    <row r="60" spans="1:27" ht="12.75" customHeight="1" x14ac:dyDescent="0.2">
      <c r="A60" s="73" t="s">
        <v>47</v>
      </c>
      <c r="B60" s="73"/>
      <c r="C60" s="73"/>
      <c r="D60" s="73"/>
      <c r="E60" s="73"/>
      <c r="F60" s="65"/>
      <c r="G60" s="73" t="s">
        <v>47</v>
      </c>
      <c r="H60" s="73"/>
      <c r="I60" s="73"/>
      <c r="J60" s="73"/>
      <c r="K60" s="73"/>
      <c r="L60" s="73" t="s">
        <v>47</v>
      </c>
      <c r="M60" s="73"/>
      <c r="N60" s="73"/>
      <c r="O60" s="73"/>
      <c r="P60" s="73"/>
      <c r="Q60" s="73" t="s">
        <v>47</v>
      </c>
      <c r="R60" s="73"/>
      <c r="S60" s="73"/>
      <c r="T60" s="73"/>
      <c r="U60" s="73"/>
      <c r="V60" s="73" t="s">
        <v>47</v>
      </c>
      <c r="W60" s="73"/>
      <c r="X60" s="73"/>
      <c r="Y60" s="73"/>
      <c r="Z60" s="73"/>
      <c r="AA60" s="65"/>
    </row>
    <row r="61" spans="1:27" x14ac:dyDescent="0.2">
      <c r="A61" s="73"/>
      <c r="B61" s="73"/>
      <c r="C61" s="73"/>
      <c r="D61" s="73"/>
      <c r="E61" s="73"/>
      <c r="G61" s="73"/>
      <c r="H61" s="73"/>
      <c r="I61" s="73"/>
      <c r="J61" s="73"/>
      <c r="K61" s="73"/>
      <c r="L61" s="73"/>
      <c r="M61" s="73"/>
      <c r="N61" s="73"/>
      <c r="O61" s="73"/>
      <c r="P61" s="73"/>
      <c r="Q61" s="73"/>
      <c r="R61" s="73"/>
      <c r="S61" s="73"/>
      <c r="T61" s="73"/>
      <c r="U61" s="73"/>
      <c r="V61" s="73"/>
      <c r="W61" s="73"/>
      <c r="X61" s="73"/>
      <c r="Y61" s="73"/>
      <c r="Z61" s="73"/>
    </row>
  </sheetData>
  <mergeCells count="45">
    <mergeCell ref="A60:E61"/>
    <mergeCell ref="G60:K61"/>
    <mergeCell ref="L60:P61"/>
    <mergeCell ref="Q60:U61"/>
    <mergeCell ref="V60:Z61"/>
    <mergeCell ref="A54:E55"/>
    <mergeCell ref="G54:K55"/>
    <mergeCell ref="L54:P55"/>
    <mergeCell ref="Q54:U55"/>
    <mergeCell ref="V54:Z55"/>
    <mergeCell ref="A57:E59"/>
    <mergeCell ref="G57:K59"/>
    <mergeCell ref="L57:P59"/>
    <mergeCell ref="Q57:U59"/>
    <mergeCell ref="V57:Z59"/>
    <mergeCell ref="A47:B47"/>
    <mergeCell ref="G47:H47"/>
    <mergeCell ref="L47:M47"/>
    <mergeCell ref="Q47:R47"/>
    <mergeCell ref="V47:W47"/>
    <mergeCell ref="A49:A50"/>
    <mergeCell ref="G49:G50"/>
    <mergeCell ref="L49:L50"/>
    <mergeCell ref="Q49:Q50"/>
    <mergeCell ref="V49:V50"/>
    <mergeCell ref="A16:B16"/>
    <mergeCell ref="G16:H16"/>
    <mergeCell ref="L16:M16"/>
    <mergeCell ref="Q16:R16"/>
    <mergeCell ref="V16:W16"/>
    <mergeCell ref="A22:B22"/>
    <mergeCell ref="G22:H22"/>
    <mergeCell ref="L22:M22"/>
    <mergeCell ref="Q22:R22"/>
    <mergeCell ref="V22:W22"/>
    <mergeCell ref="A9:F9"/>
    <mergeCell ref="G9:K9"/>
    <mergeCell ref="L9:P9"/>
    <mergeCell ref="Q9:U9"/>
    <mergeCell ref="V9:AA9"/>
    <mergeCell ref="A10:F10"/>
    <mergeCell ref="G10:K10"/>
    <mergeCell ref="L10:P10"/>
    <mergeCell ref="Q10:U10"/>
    <mergeCell ref="V10:AA10"/>
  </mergeCells>
  <dataValidations count="1">
    <dataValidation allowBlank="1" showInputMessage="1" showErrorMessage="1" promptTitle="Date Format" prompt="E.g:  &quot;August 1, 2011&quot;" sqref="F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F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F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F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F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F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F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F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F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F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F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F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F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F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F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F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K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P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Z7 JW7 TS7 ADO7 ANK7 AXG7 BHC7 BQY7 CAU7 CKQ7 CUM7 DEI7 DOE7 DYA7 EHW7 ERS7 FBO7 FLK7 FVG7 GFC7 GOY7 GYU7 HIQ7 HSM7 ICI7 IME7 IWA7 JFW7 JPS7 JZO7 KJK7 KTG7 LDC7 LMY7 LWU7 MGQ7 MQM7 NAI7 NKE7 NUA7 ODW7 ONS7 OXO7 PHK7 PRG7 QBC7 QKY7 QUU7 REQ7 ROM7 RYI7 SIE7 SSA7 TBW7 TLS7 TVO7 UFK7 UPG7 UZC7 VIY7 VSU7 WCQ7 WMM7 WWI7 AA65543 JW65543 TS65543 ADO65543 ANK65543 AXG65543 BHC65543 BQY65543 CAU65543 CKQ65543 CUM65543 DEI65543 DOE65543 DYA65543 EHW65543 ERS65543 FBO65543 FLK65543 FVG65543 GFC65543 GOY65543 GYU65543 HIQ65543 HSM65543 ICI65543 IME65543 IWA65543 JFW65543 JPS65543 JZO65543 KJK65543 KTG65543 LDC65543 LMY65543 LWU65543 MGQ65543 MQM65543 NAI65543 NKE65543 NUA65543 ODW65543 ONS65543 OXO65543 PHK65543 PRG65543 QBC65543 QKY65543 QUU65543 REQ65543 ROM65543 RYI65543 SIE65543 SSA65543 TBW65543 TLS65543 TVO65543 UFK65543 UPG65543 UZC65543 VIY65543 VSU65543 WCQ65543 WMM65543 WWI65543 AA131079 JW131079 TS131079 ADO131079 ANK131079 AXG131079 BHC131079 BQY131079 CAU131079 CKQ131079 CUM131079 DEI131079 DOE131079 DYA131079 EHW131079 ERS131079 FBO131079 FLK131079 FVG131079 GFC131079 GOY131079 GYU131079 HIQ131079 HSM131079 ICI131079 IME131079 IWA131079 JFW131079 JPS131079 JZO131079 KJK131079 KTG131079 LDC131079 LMY131079 LWU131079 MGQ131079 MQM131079 NAI131079 NKE131079 NUA131079 ODW131079 ONS131079 OXO131079 PHK131079 PRG131079 QBC131079 QKY131079 QUU131079 REQ131079 ROM131079 RYI131079 SIE131079 SSA131079 TBW131079 TLS131079 TVO131079 UFK131079 UPG131079 UZC131079 VIY131079 VSU131079 WCQ131079 WMM131079 WWI131079 AA196615 JW196615 TS196615 ADO196615 ANK196615 AXG196615 BHC196615 BQY196615 CAU196615 CKQ196615 CUM196615 DEI196615 DOE196615 DYA196615 EHW196615 ERS196615 FBO196615 FLK196615 FVG196615 GFC196615 GOY196615 GYU196615 HIQ196615 HSM196615 ICI196615 IME196615 IWA196615 JFW196615 JPS196615 JZO196615 KJK196615 KTG196615 LDC196615 LMY196615 LWU196615 MGQ196615 MQM196615 NAI196615 NKE196615 NUA196615 ODW196615 ONS196615 OXO196615 PHK196615 PRG196615 QBC196615 QKY196615 QUU196615 REQ196615 ROM196615 RYI196615 SIE196615 SSA196615 TBW196615 TLS196615 TVO196615 UFK196615 UPG196615 UZC196615 VIY196615 VSU196615 WCQ196615 WMM196615 WWI196615 AA262151 JW262151 TS262151 ADO262151 ANK262151 AXG262151 BHC262151 BQY262151 CAU262151 CKQ262151 CUM262151 DEI262151 DOE262151 DYA262151 EHW262151 ERS262151 FBO262151 FLK262151 FVG262151 GFC262151 GOY262151 GYU262151 HIQ262151 HSM262151 ICI262151 IME262151 IWA262151 JFW262151 JPS262151 JZO262151 KJK262151 KTG262151 LDC262151 LMY262151 LWU262151 MGQ262151 MQM262151 NAI262151 NKE262151 NUA262151 ODW262151 ONS262151 OXO262151 PHK262151 PRG262151 QBC262151 QKY262151 QUU262151 REQ262151 ROM262151 RYI262151 SIE262151 SSA262151 TBW262151 TLS262151 TVO262151 UFK262151 UPG262151 UZC262151 VIY262151 VSU262151 WCQ262151 WMM262151 WWI262151 AA327687 JW327687 TS327687 ADO327687 ANK327687 AXG327687 BHC327687 BQY327687 CAU327687 CKQ327687 CUM327687 DEI327687 DOE327687 DYA327687 EHW327687 ERS327687 FBO327687 FLK327687 FVG327687 GFC327687 GOY327687 GYU327687 HIQ327687 HSM327687 ICI327687 IME327687 IWA327687 JFW327687 JPS327687 JZO327687 KJK327687 KTG327687 LDC327687 LMY327687 LWU327687 MGQ327687 MQM327687 NAI327687 NKE327687 NUA327687 ODW327687 ONS327687 OXO327687 PHK327687 PRG327687 QBC327687 QKY327687 QUU327687 REQ327687 ROM327687 RYI327687 SIE327687 SSA327687 TBW327687 TLS327687 TVO327687 UFK327687 UPG327687 UZC327687 VIY327687 VSU327687 WCQ327687 WMM327687 WWI327687 AA393223 JW393223 TS393223 ADO393223 ANK393223 AXG393223 BHC393223 BQY393223 CAU393223 CKQ393223 CUM393223 DEI393223 DOE393223 DYA393223 EHW393223 ERS393223 FBO393223 FLK393223 FVG393223 GFC393223 GOY393223 GYU393223 HIQ393223 HSM393223 ICI393223 IME393223 IWA393223 JFW393223 JPS393223 JZO393223 KJK393223 KTG393223 LDC393223 LMY393223 LWU393223 MGQ393223 MQM393223 NAI393223 NKE393223 NUA393223 ODW393223 ONS393223 OXO393223 PHK393223 PRG393223 QBC393223 QKY393223 QUU393223 REQ393223 ROM393223 RYI393223 SIE393223 SSA393223 TBW393223 TLS393223 TVO393223 UFK393223 UPG393223 UZC393223 VIY393223 VSU393223 WCQ393223 WMM393223 WWI393223 AA458759 JW458759 TS458759 ADO458759 ANK458759 AXG458759 BHC458759 BQY458759 CAU458759 CKQ458759 CUM458759 DEI458759 DOE458759 DYA458759 EHW458759 ERS458759 FBO458759 FLK458759 FVG458759 GFC458759 GOY458759 GYU458759 HIQ458759 HSM458759 ICI458759 IME458759 IWA458759 JFW458759 JPS458759 JZO458759 KJK458759 KTG458759 LDC458759 LMY458759 LWU458759 MGQ458759 MQM458759 NAI458759 NKE458759 NUA458759 ODW458759 ONS458759 OXO458759 PHK458759 PRG458759 QBC458759 QKY458759 QUU458759 REQ458759 ROM458759 RYI458759 SIE458759 SSA458759 TBW458759 TLS458759 TVO458759 UFK458759 UPG458759 UZC458759 VIY458759 VSU458759 WCQ458759 WMM458759 WWI458759 AA524295 JW524295 TS524295 ADO524295 ANK524295 AXG524295 BHC524295 BQY524295 CAU524295 CKQ524295 CUM524295 DEI524295 DOE524295 DYA524295 EHW524295 ERS524295 FBO524295 FLK524295 FVG524295 GFC524295 GOY524295 GYU524295 HIQ524295 HSM524295 ICI524295 IME524295 IWA524295 JFW524295 JPS524295 JZO524295 KJK524295 KTG524295 LDC524295 LMY524295 LWU524295 MGQ524295 MQM524295 NAI524295 NKE524295 NUA524295 ODW524295 ONS524295 OXO524295 PHK524295 PRG524295 QBC524295 QKY524295 QUU524295 REQ524295 ROM524295 RYI524295 SIE524295 SSA524295 TBW524295 TLS524295 TVO524295 UFK524295 UPG524295 UZC524295 VIY524295 VSU524295 WCQ524295 WMM524295 WWI524295 AA589831 JW589831 TS589831 ADO589831 ANK589831 AXG589831 BHC589831 BQY589831 CAU589831 CKQ589831 CUM589831 DEI589831 DOE589831 DYA589831 EHW589831 ERS589831 FBO589831 FLK589831 FVG589831 GFC589831 GOY589831 GYU589831 HIQ589831 HSM589831 ICI589831 IME589831 IWA589831 JFW589831 JPS589831 JZO589831 KJK589831 KTG589831 LDC589831 LMY589831 LWU589831 MGQ589831 MQM589831 NAI589831 NKE589831 NUA589831 ODW589831 ONS589831 OXO589831 PHK589831 PRG589831 QBC589831 QKY589831 QUU589831 REQ589831 ROM589831 RYI589831 SIE589831 SSA589831 TBW589831 TLS589831 TVO589831 UFK589831 UPG589831 UZC589831 VIY589831 VSU589831 WCQ589831 WMM589831 WWI589831 AA655367 JW655367 TS655367 ADO655367 ANK655367 AXG655367 BHC655367 BQY655367 CAU655367 CKQ655367 CUM655367 DEI655367 DOE655367 DYA655367 EHW655367 ERS655367 FBO655367 FLK655367 FVG655367 GFC655367 GOY655367 GYU655367 HIQ655367 HSM655367 ICI655367 IME655367 IWA655367 JFW655367 JPS655367 JZO655367 KJK655367 KTG655367 LDC655367 LMY655367 LWU655367 MGQ655367 MQM655367 NAI655367 NKE655367 NUA655367 ODW655367 ONS655367 OXO655367 PHK655367 PRG655367 QBC655367 QKY655367 QUU655367 REQ655367 ROM655367 RYI655367 SIE655367 SSA655367 TBW655367 TLS655367 TVO655367 UFK655367 UPG655367 UZC655367 VIY655367 VSU655367 WCQ655367 WMM655367 WWI655367 AA720903 JW720903 TS720903 ADO720903 ANK720903 AXG720903 BHC720903 BQY720903 CAU720903 CKQ720903 CUM720903 DEI720903 DOE720903 DYA720903 EHW720903 ERS720903 FBO720903 FLK720903 FVG720903 GFC720903 GOY720903 GYU720903 HIQ720903 HSM720903 ICI720903 IME720903 IWA720903 JFW720903 JPS720903 JZO720903 KJK720903 KTG720903 LDC720903 LMY720903 LWU720903 MGQ720903 MQM720903 NAI720903 NKE720903 NUA720903 ODW720903 ONS720903 OXO720903 PHK720903 PRG720903 QBC720903 QKY720903 QUU720903 REQ720903 ROM720903 RYI720903 SIE720903 SSA720903 TBW720903 TLS720903 TVO720903 UFK720903 UPG720903 UZC720903 VIY720903 VSU720903 WCQ720903 WMM720903 WWI720903 AA786439 JW786439 TS786439 ADO786439 ANK786439 AXG786439 BHC786439 BQY786439 CAU786439 CKQ786439 CUM786439 DEI786439 DOE786439 DYA786439 EHW786439 ERS786439 FBO786439 FLK786439 FVG786439 GFC786439 GOY786439 GYU786439 HIQ786439 HSM786439 ICI786439 IME786439 IWA786439 JFW786439 JPS786439 JZO786439 KJK786439 KTG786439 LDC786439 LMY786439 LWU786439 MGQ786439 MQM786439 NAI786439 NKE786439 NUA786439 ODW786439 ONS786439 OXO786439 PHK786439 PRG786439 QBC786439 QKY786439 QUU786439 REQ786439 ROM786439 RYI786439 SIE786439 SSA786439 TBW786439 TLS786439 TVO786439 UFK786439 UPG786439 UZC786439 VIY786439 VSU786439 WCQ786439 WMM786439 WWI786439 AA851975 JW851975 TS851975 ADO851975 ANK851975 AXG851975 BHC851975 BQY851975 CAU851975 CKQ851975 CUM851975 DEI851975 DOE851975 DYA851975 EHW851975 ERS851975 FBO851975 FLK851975 FVG851975 GFC851975 GOY851975 GYU851975 HIQ851975 HSM851975 ICI851975 IME851975 IWA851975 JFW851975 JPS851975 JZO851975 KJK851975 KTG851975 LDC851975 LMY851975 LWU851975 MGQ851975 MQM851975 NAI851975 NKE851975 NUA851975 ODW851975 ONS851975 OXO851975 PHK851975 PRG851975 QBC851975 QKY851975 QUU851975 REQ851975 ROM851975 RYI851975 SIE851975 SSA851975 TBW851975 TLS851975 TVO851975 UFK851975 UPG851975 UZC851975 VIY851975 VSU851975 WCQ851975 WMM851975 WWI851975 AA917511 JW917511 TS917511 ADO917511 ANK917511 AXG917511 BHC917511 BQY917511 CAU917511 CKQ917511 CUM917511 DEI917511 DOE917511 DYA917511 EHW917511 ERS917511 FBO917511 FLK917511 FVG917511 GFC917511 GOY917511 GYU917511 HIQ917511 HSM917511 ICI917511 IME917511 IWA917511 JFW917511 JPS917511 JZO917511 KJK917511 KTG917511 LDC917511 LMY917511 LWU917511 MGQ917511 MQM917511 NAI917511 NKE917511 NUA917511 ODW917511 ONS917511 OXO917511 PHK917511 PRG917511 QBC917511 QKY917511 QUU917511 REQ917511 ROM917511 RYI917511 SIE917511 SSA917511 TBW917511 TLS917511 TVO917511 UFK917511 UPG917511 UZC917511 VIY917511 VSU917511 WCQ917511 WMM917511 WWI917511 AA983047 JW983047 TS983047 ADO983047 ANK983047 AXG983047 BHC983047 BQY983047 CAU983047 CKQ983047 CUM983047 DEI983047 DOE983047 DYA983047 EHW983047 ERS983047 FBO983047 FLK983047 FVG983047 GFC983047 GOY983047 GYU983047 HIQ983047 HSM983047 ICI983047 IME983047 IWA983047 JFW983047 JPS983047 JZO983047 KJK983047 KTG983047 LDC983047 LMY983047 LWU983047 MGQ983047 MQM983047 NAI983047 NKE983047 NUA983047 ODW983047 ONS983047 OXO983047 PHK983047 PRG983047 QBC983047 QKY983047 QUU983047 REQ983047 ROM983047 RYI983047 SIE983047 SSA983047 TBW983047 TLS983047 TVO983047 UFK983047 UPG983047 UZC983047 VIY983047 VSU983047 WCQ983047 WMM983047 WWI983047"/>
  </dataValidations>
  <hyperlinks>
    <hyperlink ref="A1" location="Index" display="Back to Index"/>
  </hyperlinks>
  <pageMargins left="0.7" right="0.7" top="0.75" bottom="0.75" header="0.3" footer="0.3"/>
  <pageSetup scale="6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Vitalika Quenville</dc:creator>
  <cp:lastModifiedBy>Vitalika Quenville</cp:lastModifiedBy>
  <dcterms:created xsi:type="dcterms:W3CDTF">2016-10-31T15:51:07Z</dcterms:created>
  <dcterms:modified xsi:type="dcterms:W3CDTF">2016-10-31T15:58:56Z</dcterms:modified>
</cp:coreProperties>
</file>