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32" windowWidth="22980" windowHeight="10848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H26" i="1" l="1"/>
  <c r="H25" i="1"/>
  <c r="H24" i="1"/>
  <c r="H23" i="1"/>
  <c r="H22" i="1"/>
  <c r="H21" i="1"/>
  <c r="H20" i="1"/>
  <c r="H19" i="1"/>
  <c r="H13" i="1"/>
  <c r="H12" i="1"/>
  <c r="H11" i="1"/>
  <c r="H10" i="1"/>
  <c r="H9" i="1"/>
  <c r="H8" i="1"/>
  <c r="H7" i="1"/>
  <c r="D28" i="1"/>
  <c r="E28" i="1"/>
  <c r="D15" i="1"/>
  <c r="D30" i="1" l="1"/>
  <c r="G28" i="1"/>
  <c r="F28" i="1"/>
  <c r="C28" i="1"/>
  <c r="G15" i="1"/>
  <c r="G30" i="1" l="1"/>
  <c r="H28" i="1"/>
  <c r="F15" i="1"/>
  <c r="F30" i="1" s="1"/>
  <c r="E15" i="1"/>
  <c r="E30" i="1" s="1"/>
  <c r="C15" i="1"/>
  <c r="C30" i="1" s="1"/>
  <c r="H15" i="1"/>
  <c r="H30" i="1" l="1"/>
</calcChain>
</file>

<file path=xl/sharedStrings.xml><?xml version="1.0" encoding="utf-8"?>
<sst xmlns="http://schemas.openxmlformats.org/spreadsheetml/2006/main" count="48" uniqueCount="31">
  <si>
    <t>Account</t>
  </si>
  <si>
    <t>Net for Year</t>
  </si>
  <si>
    <t>RSVA - Power</t>
  </si>
  <si>
    <t>Q4 2011 Error</t>
  </si>
  <si>
    <t>2014 13 mth GA error</t>
  </si>
  <si>
    <t>2012-2015 True up</t>
  </si>
  <si>
    <t>RSVA - GA</t>
  </si>
  <si>
    <t>2010-2012 Reconciliation true up was booked to 1588 and should have been 1589</t>
  </si>
  <si>
    <t>2011 overstatement of Q4 1588 GA error - amt booked to 1588 did not add Rev-Cost</t>
  </si>
  <si>
    <t>2012-2015 reconciliation - offset to 1589</t>
  </si>
  <si>
    <t>2014 GA revenue overstated as June/14 was included twice during change in ownership - 13 months of revenue rather than 12</t>
  </si>
  <si>
    <t>Note 1</t>
  </si>
  <si>
    <t>Note 2</t>
  </si>
  <si>
    <t>Note 3</t>
  </si>
  <si>
    <t>Note 4</t>
  </si>
  <si>
    <t>Note 5</t>
  </si>
  <si>
    <t>Embedded Generation</t>
  </si>
  <si>
    <t>Parry Sound - RSVA Power and Global Adjustment</t>
  </si>
  <si>
    <t>Description</t>
  </si>
  <si>
    <t>2015 annual variance</t>
  </si>
  <si>
    <t>Breakdown</t>
  </si>
  <si>
    <t>Balance</t>
  </si>
  <si>
    <t>2015 Variance</t>
  </si>
  <si>
    <t>Net of 1588/1589</t>
  </si>
  <si>
    <t xml:space="preserve">2010 Non-RPP true up </t>
  </si>
  <si>
    <t>2011 Non-RPP true up</t>
  </si>
  <si>
    <t>2012 Non-RPP true up</t>
  </si>
  <si>
    <t>GA missed on embedded gen pd in 2015</t>
  </si>
  <si>
    <t>GA not remitted to IESO on embedded generation until 2015</t>
  </si>
  <si>
    <t>Reconciliation 2010-2011</t>
  </si>
  <si>
    <t>Reconciliation 2012-2015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</si>
</sst>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5">
    <xf numFmtId="0" fontId="0" fillId="0" borderId="0" xfId="0"/>
    <xf numFmtId="43" fontId="0" fillId="0" borderId="0" xfId="1" applyFont="1"/>
    <xf numFmtId="0" fontId="2" fillId="0" borderId="0" xfId="0" applyFont="1"/>
    <xf numFmtId="0" fontId="0" fillId="0" borderId="4" xfId="0" applyBorder="1"/>
    <xf numFmtId="0" fontId="2" fillId="0" borderId="0" xfId="0" applyFont="1" applyAlignment="1">
      <alignment horizontal="center" wrapText="1"/>
    </xf>
    <xf numFmtId="0" fontId="3" fillId="0" borderId="1" xfId="0" applyFont="1" applyBorder="1"/>
    <xf numFmtId="0" fontId="3" fillId="0" borderId="2" xfId="0" applyFont="1" applyBorder="1"/>
    <xf numFmtId="8" fontId="3" fillId="0" borderId="2" xfId="2" applyNumberFormat="1" applyFont="1" applyBorder="1"/>
    <xf numFmtId="8" fontId="3" fillId="0" borderId="3" xfId="2" applyNumberFormat="1" applyFont="1" applyBorder="1"/>
    <xf numFmtId="0" fontId="3" fillId="0" borderId="4" xfId="0" applyFont="1" applyBorder="1"/>
    <xf numFmtId="0" fontId="4" fillId="0" borderId="0" xfId="0" applyFont="1" applyBorder="1"/>
    <xf numFmtId="8" fontId="4" fillId="0" borderId="0" xfId="2" applyNumberFormat="1" applyFont="1" applyBorder="1"/>
    <xf numFmtId="8" fontId="4" fillId="0" borderId="5" xfId="2" applyNumberFormat="1" applyFont="1" applyBorder="1"/>
    <xf numFmtId="0" fontId="4" fillId="0" borderId="4" xfId="0" applyFont="1" applyFill="1" applyBorder="1"/>
    <xf numFmtId="0" fontId="4" fillId="0" borderId="0" xfId="0" applyFont="1" applyFill="1" applyBorder="1"/>
    <xf numFmtId="8" fontId="4" fillId="0" borderId="0" xfId="2" applyNumberFormat="1" applyFont="1" applyFill="1" applyBorder="1"/>
    <xf numFmtId="8" fontId="4" fillId="0" borderId="5" xfId="2" applyNumberFormat="1" applyFont="1" applyFill="1" applyBorder="1"/>
    <xf numFmtId="0" fontId="3" fillId="0" borderId="6" xfId="0" applyFont="1" applyFill="1" applyBorder="1"/>
    <xf numFmtId="0" fontId="3" fillId="0" borderId="7" xfId="0" applyFont="1" applyFill="1" applyBorder="1"/>
    <xf numFmtId="8" fontId="3" fillId="0" borderId="7" xfId="2" applyNumberFormat="1" applyFont="1" applyFill="1" applyBorder="1"/>
    <xf numFmtId="8" fontId="3" fillId="0" borderId="8" xfId="2" applyNumberFormat="1" applyFont="1" applyFill="1" applyBorder="1"/>
    <xf numFmtId="0" fontId="4" fillId="0" borderId="0" xfId="0" applyFont="1" applyFill="1"/>
    <xf numFmtId="8" fontId="4" fillId="0" borderId="0" xfId="2" applyNumberFormat="1" applyFont="1" applyFill="1"/>
    <xf numFmtId="0" fontId="3" fillId="0" borderId="1" xfId="0" applyFont="1" applyFill="1" applyBorder="1"/>
    <xf numFmtId="0" fontId="3" fillId="0" borderId="2" xfId="0" applyFont="1" applyFill="1" applyBorder="1"/>
    <xf numFmtId="8" fontId="3" fillId="0" borderId="2" xfId="2" applyNumberFormat="1" applyFont="1" applyFill="1" applyBorder="1"/>
    <xf numFmtId="8" fontId="3" fillId="0" borderId="3" xfId="2" applyNumberFormat="1" applyFont="1" applyFill="1" applyBorder="1"/>
    <xf numFmtId="0" fontId="3" fillId="0" borderId="4" xfId="0" applyFont="1" applyFill="1" applyBorder="1"/>
    <xf numFmtId="0" fontId="4" fillId="0" borderId="4" xfId="0" applyFont="1" applyBorder="1"/>
    <xf numFmtId="0" fontId="3" fillId="0" borderId="6" xfId="0" applyFont="1" applyBorder="1"/>
    <xf numFmtId="0" fontId="3" fillId="0" borderId="7" xfId="0" applyFont="1" applyBorder="1"/>
    <xf numFmtId="8" fontId="3" fillId="0" borderId="7" xfId="2" applyNumberFormat="1" applyFont="1" applyBorder="1"/>
    <xf numFmtId="8" fontId="3" fillId="0" borderId="8" xfId="2" applyNumberFormat="1" applyFont="1" applyBorder="1"/>
    <xf numFmtId="0" fontId="4" fillId="0" borderId="0" xfId="0" applyFont="1"/>
    <xf numFmtId="0" fontId="3" fillId="0" borderId="9" xfId="0" applyFont="1" applyBorder="1"/>
    <xf numFmtId="0" fontId="3" fillId="0" borderId="10" xfId="0" applyFont="1" applyBorder="1"/>
    <xf numFmtId="8" fontId="3" fillId="0" borderId="10" xfId="0" applyNumberFormat="1" applyFont="1" applyBorder="1"/>
    <xf numFmtId="8" fontId="3" fillId="0" borderId="11" xfId="0" applyNumberFormat="1" applyFont="1" applyBorder="1"/>
    <xf numFmtId="0" fontId="2" fillId="0" borderId="4" xfId="0" applyFont="1" applyBorder="1" applyAlignment="1">
      <alignment horizontal="center" wrapText="1"/>
    </xf>
    <xf numFmtId="8" fontId="3" fillId="0" borderId="1" xfId="2" applyNumberFormat="1" applyFont="1" applyBorder="1"/>
    <xf numFmtId="8" fontId="4" fillId="0" borderId="4" xfId="2" applyNumberFormat="1" applyFont="1" applyBorder="1"/>
    <xf numFmtId="8" fontId="4" fillId="0" borderId="4" xfId="2" applyNumberFormat="1" applyFont="1" applyFill="1" applyBorder="1"/>
    <xf numFmtId="8" fontId="3" fillId="0" borderId="6" xfId="2" applyNumberFormat="1" applyFont="1" applyFill="1" applyBorder="1"/>
    <xf numFmtId="8" fontId="3" fillId="0" borderId="1" xfId="2" applyNumberFormat="1" applyFont="1" applyFill="1" applyBorder="1"/>
    <xf numFmtId="8" fontId="3" fillId="0" borderId="9" xfId="0" applyNumberFormat="1" applyFont="1" applyBorder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6"/>
  <sheetViews>
    <sheetView tabSelected="1" workbookViewId="0">
      <selection activeCell="E22" sqref="E22"/>
    </sheetView>
  </sheetViews>
  <sheetFormatPr defaultRowHeight="14.4" x14ac:dyDescent="0.3"/>
  <cols>
    <col min="1" max="1" width="11.88671875" customWidth="1"/>
    <col min="2" max="2" width="31.109375" customWidth="1"/>
    <col min="3" max="4" width="14.5546875" customWidth="1"/>
    <col min="5" max="5" width="14.6640625" customWidth="1"/>
    <col min="6" max="7" width="16.109375" customWidth="1"/>
    <col min="8" max="8" width="13.88671875" bestFit="1" customWidth="1"/>
  </cols>
  <sheetData>
    <row r="1" spans="1:8" x14ac:dyDescent="0.3">
      <c r="A1" s="2" t="s">
        <v>17</v>
      </c>
    </row>
    <row r="3" spans="1:8" s="4" customFormat="1" ht="28.8" x14ac:dyDescent="0.3">
      <c r="A3" s="4" t="s">
        <v>0</v>
      </c>
      <c r="B3" s="4" t="s">
        <v>18</v>
      </c>
      <c r="C3" s="4" t="s">
        <v>1</v>
      </c>
      <c r="D3" s="38" t="s">
        <v>29</v>
      </c>
      <c r="E3" s="4" t="s">
        <v>30</v>
      </c>
      <c r="F3" s="4" t="s">
        <v>16</v>
      </c>
      <c r="G3" s="4" t="s">
        <v>22</v>
      </c>
      <c r="H3" s="4" t="s">
        <v>21</v>
      </c>
    </row>
    <row r="4" spans="1:8" x14ac:dyDescent="0.3">
      <c r="D4" s="3"/>
    </row>
    <row r="5" spans="1:8" s="2" customFormat="1" x14ac:dyDescent="0.3">
      <c r="A5" s="5">
        <v>1588</v>
      </c>
      <c r="B5" s="6" t="s">
        <v>2</v>
      </c>
      <c r="C5" s="7">
        <v>-1835678.77</v>
      </c>
      <c r="D5" s="39"/>
      <c r="E5" s="7"/>
      <c r="F5" s="7"/>
      <c r="G5" s="7"/>
      <c r="H5" s="8"/>
    </row>
    <row r="6" spans="1:8" x14ac:dyDescent="0.3">
      <c r="A6" s="9" t="s">
        <v>20</v>
      </c>
      <c r="B6" s="10"/>
      <c r="C6" s="11"/>
      <c r="D6" s="40"/>
      <c r="E6" s="11"/>
      <c r="F6" s="11"/>
      <c r="G6" s="11"/>
      <c r="H6" s="12"/>
    </row>
    <row r="7" spans="1:8" x14ac:dyDescent="0.3">
      <c r="A7" s="13" t="s">
        <v>11</v>
      </c>
      <c r="B7" s="14" t="s">
        <v>24</v>
      </c>
      <c r="C7" s="15"/>
      <c r="D7" s="41">
        <v>423865.01</v>
      </c>
      <c r="E7" s="15"/>
      <c r="F7" s="15"/>
      <c r="G7" s="15"/>
      <c r="H7" s="16">
        <f>SUM(D7:G7)</f>
        <v>423865.01</v>
      </c>
    </row>
    <row r="8" spans="1:8" x14ac:dyDescent="0.3">
      <c r="A8" s="13"/>
      <c r="B8" s="14" t="s">
        <v>25</v>
      </c>
      <c r="C8" s="15"/>
      <c r="D8" s="41">
        <v>-113076.86</v>
      </c>
      <c r="E8" s="15"/>
      <c r="F8" s="15"/>
      <c r="G8" s="15"/>
      <c r="H8" s="16">
        <f t="shared" ref="H8:H13" si="0">SUM(D8:G8)</f>
        <v>-113076.86</v>
      </c>
    </row>
    <row r="9" spans="1:8" x14ac:dyDescent="0.3">
      <c r="A9" s="13"/>
      <c r="B9" s="14" t="s">
        <v>26</v>
      </c>
      <c r="C9" s="15"/>
      <c r="D9" s="41"/>
      <c r="E9" s="15">
        <v>-434961.24</v>
      </c>
      <c r="F9" s="15"/>
      <c r="G9" s="15"/>
      <c r="H9" s="16">
        <f t="shared" si="0"/>
        <v>-434961.24</v>
      </c>
    </row>
    <row r="10" spans="1:8" x14ac:dyDescent="0.3">
      <c r="A10" s="13" t="s">
        <v>12</v>
      </c>
      <c r="B10" s="14" t="s">
        <v>3</v>
      </c>
      <c r="C10" s="15"/>
      <c r="D10" s="41">
        <v>-245675.69</v>
      </c>
      <c r="E10" s="15"/>
      <c r="F10" s="15"/>
      <c r="G10" s="15"/>
      <c r="H10" s="16">
        <f t="shared" si="0"/>
        <v>-245675.69</v>
      </c>
    </row>
    <row r="11" spans="1:8" x14ac:dyDescent="0.3">
      <c r="A11" s="13" t="s">
        <v>13</v>
      </c>
      <c r="B11" s="14" t="s">
        <v>4</v>
      </c>
      <c r="C11" s="15"/>
      <c r="D11" s="41"/>
      <c r="E11" s="15">
        <v>-217227</v>
      </c>
      <c r="F11" s="15"/>
      <c r="G11" s="15"/>
      <c r="H11" s="16">
        <f t="shared" si="0"/>
        <v>-217227</v>
      </c>
    </row>
    <row r="12" spans="1:8" x14ac:dyDescent="0.3">
      <c r="A12" s="13" t="s">
        <v>14</v>
      </c>
      <c r="B12" s="14" t="s">
        <v>5</v>
      </c>
      <c r="C12" s="15"/>
      <c r="D12" s="41"/>
      <c r="E12" s="15">
        <v>-1196282.79</v>
      </c>
      <c r="F12" s="15"/>
      <c r="G12" s="15"/>
      <c r="H12" s="16">
        <f t="shared" si="0"/>
        <v>-1196282.79</v>
      </c>
    </row>
    <row r="13" spans="1:8" x14ac:dyDescent="0.3">
      <c r="A13" s="13"/>
      <c r="B13" s="14" t="s">
        <v>19</v>
      </c>
      <c r="C13" s="15"/>
      <c r="D13" s="41"/>
      <c r="E13" s="15"/>
      <c r="F13" s="15"/>
      <c r="G13" s="15">
        <v>-52320.2</v>
      </c>
      <c r="H13" s="16">
        <f t="shared" si="0"/>
        <v>-52320.2</v>
      </c>
    </row>
    <row r="14" spans="1:8" x14ac:dyDescent="0.3">
      <c r="A14" s="13"/>
      <c r="B14" s="14"/>
      <c r="C14" s="15"/>
      <c r="D14" s="41"/>
      <c r="E14" s="15"/>
      <c r="F14" s="15"/>
      <c r="G14" s="15"/>
      <c r="H14" s="16"/>
    </row>
    <row r="15" spans="1:8" s="2" customFormat="1" x14ac:dyDescent="0.3">
      <c r="A15" s="17">
        <v>1588</v>
      </c>
      <c r="B15" s="18"/>
      <c r="C15" s="19">
        <f t="shared" ref="C15:H15" si="1">SUM(C5:C14)</f>
        <v>-1835678.77</v>
      </c>
      <c r="D15" s="42">
        <f t="shared" si="1"/>
        <v>65112.460000000021</v>
      </c>
      <c r="E15" s="19">
        <f t="shared" si="1"/>
        <v>-1848471.03</v>
      </c>
      <c r="F15" s="19">
        <f t="shared" si="1"/>
        <v>0</v>
      </c>
      <c r="G15" s="19">
        <f t="shared" si="1"/>
        <v>-52320.2</v>
      </c>
      <c r="H15" s="20">
        <f t="shared" si="1"/>
        <v>-1835678.77</v>
      </c>
    </row>
    <row r="16" spans="1:8" x14ac:dyDescent="0.3">
      <c r="A16" s="21"/>
      <c r="B16" s="21"/>
      <c r="C16" s="22"/>
      <c r="D16" s="41"/>
      <c r="E16" s="22"/>
      <c r="F16" s="22"/>
      <c r="G16" s="22"/>
      <c r="H16" s="22"/>
    </row>
    <row r="17" spans="1:8" s="2" customFormat="1" x14ac:dyDescent="0.3">
      <c r="A17" s="23">
        <v>1589</v>
      </c>
      <c r="B17" s="24" t="s">
        <v>6</v>
      </c>
      <c r="C17" s="25">
        <v>3144882.99</v>
      </c>
      <c r="D17" s="43"/>
      <c r="E17" s="25"/>
      <c r="F17" s="25"/>
      <c r="G17" s="25"/>
      <c r="H17" s="26"/>
    </row>
    <row r="18" spans="1:8" x14ac:dyDescent="0.3">
      <c r="A18" s="27" t="s">
        <v>20</v>
      </c>
      <c r="B18" s="14"/>
      <c r="C18" s="15"/>
      <c r="D18" s="41"/>
      <c r="E18" s="15"/>
      <c r="F18" s="15"/>
      <c r="G18" s="15"/>
      <c r="H18" s="16"/>
    </row>
    <row r="19" spans="1:8" x14ac:dyDescent="0.3">
      <c r="A19" s="13" t="s">
        <v>11</v>
      </c>
      <c r="B19" s="14" t="s">
        <v>24</v>
      </c>
      <c r="C19" s="15"/>
      <c r="D19" s="41">
        <v>-423865.01</v>
      </c>
      <c r="E19" s="15"/>
      <c r="F19" s="15"/>
      <c r="G19" s="15"/>
      <c r="H19" s="16">
        <f t="shared" ref="H19:H26" si="2">SUM(D19:G19)</f>
        <v>-423865.01</v>
      </c>
    </row>
    <row r="20" spans="1:8" x14ac:dyDescent="0.3">
      <c r="A20" s="13"/>
      <c r="B20" s="14" t="s">
        <v>25</v>
      </c>
      <c r="C20" s="15"/>
      <c r="D20" s="41">
        <v>113076.86</v>
      </c>
      <c r="E20" s="15"/>
      <c r="F20" s="15"/>
      <c r="G20" s="15"/>
      <c r="H20" s="16">
        <f t="shared" si="2"/>
        <v>113076.86</v>
      </c>
    </row>
    <row r="21" spans="1:8" x14ac:dyDescent="0.3">
      <c r="A21" s="13"/>
      <c r="B21" s="14" t="s">
        <v>26</v>
      </c>
      <c r="C21" s="15"/>
      <c r="D21" s="41"/>
      <c r="E21" s="15">
        <v>434961.24</v>
      </c>
      <c r="F21" s="15"/>
      <c r="G21" s="15"/>
      <c r="H21" s="16">
        <f t="shared" si="2"/>
        <v>434961.24</v>
      </c>
    </row>
    <row r="22" spans="1:8" x14ac:dyDescent="0.3">
      <c r="A22" s="13" t="s">
        <v>12</v>
      </c>
      <c r="B22" s="14" t="s">
        <v>3</v>
      </c>
      <c r="C22" s="15"/>
      <c r="D22" s="41">
        <v>245675.69</v>
      </c>
      <c r="E22" s="15"/>
      <c r="F22" s="15"/>
      <c r="G22" s="15"/>
      <c r="H22" s="16">
        <f t="shared" si="2"/>
        <v>245675.69</v>
      </c>
    </row>
    <row r="23" spans="1:8" x14ac:dyDescent="0.3">
      <c r="A23" s="13" t="s">
        <v>13</v>
      </c>
      <c r="B23" s="14" t="s">
        <v>4</v>
      </c>
      <c r="C23" s="15"/>
      <c r="D23" s="41"/>
      <c r="E23" s="15">
        <v>217227</v>
      </c>
      <c r="F23" s="15"/>
      <c r="G23" s="15"/>
      <c r="H23" s="16">
        <f t="shared" si="2"/>
        <v>217227</v>
      </c>
    </row>
    <row r="24" spans="1:8" x14ac:dyDescent="0.3">
      <c r="A24" s="13" t="s">
        <v>14</v>
      </c>
      <c r="B24" s="14" t="s">
        <v>5</v>
      </c>
      <c r="C24" s="15"/>
      <c r="D24" s="41"/>
      <c r="E24" s="15">
        <v>1196282.79</v>
      </c>
      <c r="F24" s="15"/>
      <c r="G24" s="15"/>
      <c r="H24" s="16">
        <f t="shared" si="2"/>
        <v>1196282.79</v>
      </c>
    </row>
    <row r="25" spans="1:8" x14ac:dyDescent="0.3">
      <c r="A25" s="13" t="s">
        <v>15</v>
      </c>
      <c r="B25" s="14" t="s">
        <v>27</v>
      </c>
      <c r="C25" s="15"/>
      <c r="D25" s="41"/>
      <c r="E25" s="15"/>
      <c r="F25" s="15">
        <v>1076205.03</v>
      </c>
      <c r="G25" s="15"/>
      <c r="H25" s="16">
        <f t="shared" si="2"/>
        <v>1076205.03</v>
      </c>
    </row>
    <row r="26" spans="1:8" x14ac:dyDescent="0.3">
      <c r="A26" s="28"/>
      <c r="B26" s="10" t="s">
        <v>19</v>
      </c>
      <c r="C26" s="11"/>
      <c r="D26" s="40"/>
      <c r="E26" s="11"/>
      <c r="F26" s="11"/>
      <c r="G26" s="11">
        <v>285319.39</v>
      </c>
      <c r="H26" s="16">
        <f t="shared" si="2"/>
        <v>285319.39</v>
      </c>
    </row>
    <row r="27" spans="1:8" x14ac:dyDescent="0.3">
      <c r="A27" s="28"/>
      <c r="B27" s="10"/>
      <c r="C27" s="11"/>
      <c r="D27" s="40"/>
      <c r="E27" s="11"/>
      <c r="F27" s="11"/>
      <c r="G27" s="11"/>
      <c r="H27" s="12"/>
    </row>
    <row r="28" spans="1:8" x14ac:dyDescent="0.3">
      <c r="A28" s="29">
        <v>1589</v>
      </c>
      <c r="B28" s="30"/>
      <c r="C28" s="31">
        <f t="shared" ref="C28:H28" si="3">SUM(C17:C27)</f>
        <v>3144882.99</v>
      </c>
      <c r="D28" s="42">
        <f t="shared" ref="D28:E28" si="4">SUM(D18:D27)</f>
        <v>-65112.460000000021</v>
      </c>
      <c r="E28" s="19">
        <f t="shared" si="4"/>
        <v>1848471.03</v>
      </c>
      <c r="F28" s="31">
        <f t="shared" si="3"/>
        <v>1076205.03</v>
      </c>
      <c r="G28" s="31">
        <f t="shared" si="3"/>
        <v>285319.39</v>
      </c>
      <c r="H28" s="32">
        <f t="shared" si="3"/>
        <v>3144882.99</v>
      </c>
    </row>
    <row r="29" spans="1:8" x14ac:dyDescent="0.3">
      <c r="A29" s="33"/>
      <c r="B29" s="33"/>
      <c r="C29" s="33"/>
      <c r="D29" s="28"/>
      <c r="E29" s="33"/>
      <c r="F29" s="33"/>
      <c r="G29" s="33"/>
      <c r="H29" s="33"/>
    </row>
    <row r="30" spans="1:8" s="2" customFormat="1" x14ac:dyDescent="0.3">
      <c r="A30" s="34" t="s">
        <v>23</v>
      </c>
      <c r="B30" s="35"/>
      <c r="C30" s="36">
        <f>+C15+C28</f>
        <v>1309204.2200000002</v>
      </c>
      <c r="D30" s="44">
        <f t="shared" ref="D30:H30" si="5">+D15+D28</f>
        <v>0</v>
      </c>
      <c r="E30" s="36">
        <f t="shared" si="5"/>
        <v>0</v>
      </c>
      <c r="F30" s="36">
        <f t="shared" si="5"/>
        <v>1076205.03</v>
      </c>
      <c r="G30" s="36">
        <f t="shared" si="5"/>
        <v>232999.19</v>
      </c>
      <c r="H30" s="37">
        <f t="shared" si="5"/>
        <v>1309204.2200000002</v>
      </c>
    </row>
    <row r="32" spans="1:8" x14ac:dyDescent="0.3">
      <c r="A32" t="s">
        <v>11</v>
      </c>
      <c r="B32" s="1" t="s">
        <v>7</v>
      </c>
    </row>
    <row r="33" spans="1:2" x14ac:dyDescent="0.3">
      <c r="A33" t="s">
        <v>12</v>
      </c>
      <c r="B33" s="1" t="s">
        <v>8</v>
      </c>
    </row>
    <row r="34" spans="1:2" x14ac:dyDescent="0.3">
      <c r="A34" t="s">
        <v>13</v>
      </c>
      <c r="B34" s="1" t="s">
        <v>10</v>
      </c>
    </row>
    <row r="35" spans="1:2" x14ac:dyDescent="0.3">
      <c r="A35" t="s">
        <v>14</v>
      </c>
      <c r="B35" s="1" t="s">
        <v>9</v>
      </c>
    </row>
    <row r="36" spans="1:2" x14ac:dyDescent="0.3">
      <c r="A36" t="s">
        <v>15</v>
      </c>
      <c r="B36" s="1" t="s">
        <v>28</v>
      </c>
    </row>
  </sheetData>
  <pageMargins left="0.7" right="0.7" top="0.75" bottom="0.75" header="0.3" footer="0.3"/>
  <pageSetup scale="9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Margaret Maw</dc:creator>
  <cp:lastModifiedBy>Margaret Maw</cp:lastModifiedBy>
  <cp:lastPrinted>2016-11-10T18:59:34Z</cp:lastPrinted>
  <dcterms:created xsi:type="dcterms:W3CDTF">2016-10-11T17:32:48Z</dcterms:created>
  <dcterms:modified xsi:type="dcterms:W3CDTF">2016-11-10T19:05:14Z</dcterms:modified>
</cp:coreProperties>
</file>