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8805" yWindow="0" windowWidth="9885" windowHeight="10080" tabRatio="261"/>
  </bookViews>
  <sheets>
    <sheet name="AMPCO 017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2"/>
  <c r="N18"/>
  <c r="L18"/>
  <c r="I18"/>
  <c r="H18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</calcChain>
</file>

<file path=xl/sharedStrings.xml><?xml version="1.0" encoding="utf-8"?>
<sst xmlns="http://schemas.openxmlformats.org/spreadsheetml/2006/main" count="155" uniqueCount="137">
  <si>
    <t>Tab No.</t>
  </si>
  <si>
    <t>Business Case Summary (BCS) Title</t>
  </si>
  <si>
    <t>Project No.</t>
  </si>
  <si>
    <t>4.2-AMPCO-17</t>
  </si>
  <si>
    <t>Ref: D2-1-3 Attachment 1 Page 2 Nuclear Operations Facility Tier 1 Projects (&gt;$20 million)</t>
  </si>
  <si>
    <t>Total Project Estimate Last BCS</t>
  </si>
  <si>
    <t>25619</t>
  </si>
  <si>
    <t>Operations Support Building Refurbishment</t>
  </si>
  <si>
    <t>31412</t>
  </si>
  <si>
    <t>DN Class II Uninterruptible Power Supply Replacement</t>
  </si>
  <si>
    <t>31508 49158 49299</t>
  </si>
  <si>
    <t>Fukushima Phase 1 Beyond Design Basis Event Emergency Mitigation Equipment</t>
  </si>
  <si>
    <t>31717</t>
  </si>
  <si>
    <t>33621</t>
  </si>
  <si>
    <t>33631</t>
  </si>
  <si>
    <t>Chiller Replacement to Reduce CFC Emissions</t>
  </si>
  <si>
    <t>33819</t>
  </si>
  <si>
    <t>Major Pump-sets Vibration Monitoring System Upgrades</t>
  </si>
  <si>
    <t>33955</t>
  </si>
  <si>
    <t>33973</t>
  </si>
  <si>
    <t>33977</t>
  </si>
  <si>
    <t>Digital Control Computer Replacement / Refurbishment / Upgrades</t>
  </si>
  <si>
    <t>34000</t>
  </si>
  <si>
    <t>Auxiliary Heating System</t>
  </si>
  <si>
    <t>36001</t>
  </si>
  <si>
    <t>Primary Heat Transport Pump Motor Capital Spares</t>
  </si>
  <si>
    <t>41023 49247</t>
  </si>
  <si>
    <t>Unit 1 &amp; 4 Fuel Channel East Pressure Tube Shift/Reconfigure</t>
  </si>
  <si>
    <t>46634</t>
  </si>
  <si>
    <t>Pickering A Fuel Handling Single Point of Vulnerability Equipment Reliability Improvement</t>
  </si>
  <si>
    <t>49109</t>
  </si>
  <si>
    <t>49285</t>
  </si>
  <si>
    <t>62568</t>
  </si>
  <si>
    <t>Feeder Repair by Weld Overlay</t>
  </si>
  <si>
    <t>Deferred</t>
  </si>
  <si>
    <t>31518</t>
  </si>
  <si>
    <t>Restore Emergency Service Water and Firewater Margins</t>
  </si>
  <si>
    <t>TBD</t>
  </si>
  <si>
    <t>31524</t>
  </si>
  <si>
    <t>Station Roofs Replacement</t>
  </si>
  <si>
    <t>31535</t>
  </si>
  <si>
    <t>Water Treatment Plant Replacement</t>
  </si>
  <si>
    <t>31542</t>
  </si>
  <si>
    <t>Transformer Multi-Gas Analyzer Installation</t>
  </si>
  <si>
    <t>31544</t>
  </si>
  <si>
    <t>31552</t>
  </si>
  <si>
    <t>Condenser Circulating Water and Low Pressure Service Water Travelling Screens Replacement</t>
  </si>
  <si>
    <t>31710</t>
  </si>
  <si>
    <t>Shutdown Cooling Heat Exchanger Replacement</t>
  </si>
  <si>
    <t>31716</t>
  </si>
  <si>
    <t>38948</t>
  </si>
  <si>
    <t>Zebra Mussel Mitigation Improvements</t>
  </si>
  <si>
    <t>73706</t>
  </si>
  <si>
    <t>Holt Road Interchange Upgrade</t>
  </si>
  <si>
    <t>80022</t>
  </si>
  <si>
    <t>80078</t>
  </si>
  <si>
    <t>80111</t>
  </si>
  <si>
    <t>Generator Stator Core Spare</t>
  </si>
  <si>
    <t>82816</t>
  </si>
  <si>
    <t>73566 80144</t>
  </si>
  <si>
    <t>Primary Heat Transport Pump Motor Replacement/Overhaul</t>
  </si>
  <si>
    <t>40976</t>
  </si>
  <si>
    <t>41027 32202</t>
  </si>
  <si>
    <t>Fukushima Phase 2 Beyond Design Basis Event Emergency Mitigation Equipment</t>
  </si>
  <si>
    <t>66600</t>
  </si>
  <si>
    <t>Machine Delivered Scrape</t>
  </si>
  <si>
    <t>Notes:</t>
  </si>
  <si>
    <t>1.  Current values reflect the amounts in the BCS approved subsequent to the filing.</t>
  </si>
  <si>
    <t>2.  Current values reflect the amouns in the Project Closure Report</t>
  </si>
  <si>
    <r>
      <t>Secondary Control Area Air Conditioning Unit Replacement</t>
    </r>
    <r>
      <rPr>
        <vertAlign val="superscript"/>
        <sz val="11"/>
        <color theme="1"/>
        <rFont val="Arial"/>
        <family val="2"/>
      </rPr>
      <t>1</t>
    </r>
  </si>
  <si>
    <r>
      <t>Shutdown System Computer Aging Management</t>
    </r>
    <r>
      <rPr>
        <vertAlign val="superscript"/>
        <sz val="11"/>
        <color theme="1"/>
        <rFont val="Arial"/>
        <family val="2"/>
      </rPr>
      <t>1</t>
    </r>
  </si>
  <si>
    <r>
      <t>Standby Generator Controls Replacement</t>
    </r>
    <r>
      <rPr>
        <vertAlign val="superscript"/>
        <sz val="11"/>
        <color theme="1"/>
        <rFont val="Arial"/>
        <family val="2"/>
      </rPr>
      <t>1</t>
    </r>
  </si>
  <si>
    <r>
      <t>PB Standby Generator Governor Upgrade</t>
    </r>
    <r>
      <rPr>
        <vertAlign val="superscript"/>
        <sz val="11"/>
        <color theme="1"/>
        <rFont val="Arial"/>
        <family val="2"/>
      </rPr>
      <t>2</t>
    </r>
  </si>
  <si>
    <r>
      <t>Modify/Replace Fiber Reinforced Plastic Components During 2010 Vacuum Buiding Outage</t>
    </r>
    <r>
      <rPr>
        <vertAlign val="superscript"/>
        <sz val="11"/>
        <color theme="1"/>
        <rFont val="Arial"/>
        <family val="2"/>
      </rPr>
      <t>2</t>
    </r>
  </si>
  <si>
    <r>
      <t>Radiation Detection Equipment Obsolescence</t>
    </r>
    <r>
      <rPr>
        <vertAlign val="superscript"/>
        <sz val="11"/>
        <color theme="1"/>
        <rFont val="Arial"/>
        <family val="2"/>
      </rPr>
      <t>3</t>
    </r>
  </si>
  <si>
    <r>
      <t>Neutron Over-Power &amp; Ion Chamber Amplifier Replacement (Reactor Regulating System, Shutdown System 1 &amp; Shutdown System 2)</t>
    </r>
    <r>
      <rPr>
        <vertAlign val="superscript"/>
        <sz val="11"/>
        <color theme="1"/>
        <rFont val="Arial"/>
        <family val="2"/>
      </rPr>
      <t>3</t>
    </r>
  </si>
  <si>
    <r>
      <t>OH180 Aging Management Hardware Installation</t>
    </r>
    <r>
      <rPr>
        <vertAlign val="superscript"/>
        <sz val="11"/>
        <color theme="1"/>
        <rFont val="Arial"/>
        <family val="2"/>
      </rPr>
      <t>3</t>
    </r>
  </si>
  <si>
    <r>
      <t>Digital Control, Common Process and Sequence of Events Monitoring Computer Aging Management</t>
    </r>
    <r>
      <rPr>
        <vertAlign val="superscript"/>
        <sz val="11"/>
        <color theme="1"/>
        <rFont val="Arial"/>
        <family val="2"/>
      </rPr>
      <t>3</t>
    </r>
  </si>
  <si>
    <r>
      <t>Vault Cooling Coil Replacement</t>
    </r>
    <r>
      <rPr>
        <vertAlign val="superscript"/>
        <sz val="11"/>
        <color theme="1"/>
        <rFont val="Arial"/>
        <family val="2"/>
      </rPr>
      <t>1</t>
    </r>
  </si>
  <si>
    <r>
      <t>Pickering B Fuel Handling Reliability Modifications</t>
    </r>
    <r>
      <rPr>
        <vertAlign val="superscript"/>
        <sz val="11"/>
        <color theme="1"/>
        <rFont val="Arial"/>
        <family val="2"/>
      </rPr>
      <t>1</t>
    </r>
  </si>
  <si>
    <t xml:space="preserve">3.  Original and Current values reflect amounts in the Defintion Phase BCS and do not reflect committed values. 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</si>
  <si>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</si>
  <si>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</si>
  <si>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</si>
  <si>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</si>
  <si>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</si>
  <si>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</si>
  <si>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</si>
  <si>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</si>
  <si>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</si>
  <si>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</si>
  <si>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</si>
  <si>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</si>
  <si>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</si>
  <si>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</si>
  <si>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</si>
  <si>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</si>
  <si>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</si>
  <si>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r>
      <t>Improve Maintenance Facilities at Darlington</t>
    </r>
    <r>
      <rPr>
        <vertAlign val="superscript"/>
        <sz val="11"/>
        <color theme="1"/>
        <rFont val="Arial"/>
        <family val="2"/>
      </rPr>
      <t>2</t>
    </r>
  </si>
  <si>
    <r>
      <t>Powerhouse Water Air Conditioning Units Replacement</t>
    </r>
    <r>
      <rPr>
        <vertAlign val="superscript"/>
        <sz val="11"/>
        <color theme="1"/>
        <rFont val="Arial"/>
        <family val="2"/>
      </rPr>
      <t>1</t>
    </r>
  </si>
  <si>
    <t>okay per baord staff 26</t>
  </si>
  <si>
    <t>per bcs</t>
  </si>
  <si>
    <t>okay per PWU 4</t>
  </si>
  <si>
    <t>okay per Board staff 41</t>
  </si>
  <si>
    <t>this is combined BCS; Dec 17 is okay see D2-1-3 2d line 51</t>
  </si>
  <si>
    <t>reflects new BCS signed in aug 2016. Not filed since no IR asks for update</t>
  </si>
  <si>
    <t>new BCS per board staff 43; old and new say spring; old we said May; this update to June is okay</t>
  </si>
  <si>
    <t>okay per board staff 23</t>
  </si>
  <si>
    <t>show as o</t>
  </si>
  <si>
    <t>tables show april; showing  actual and earlier date okay</t>
  </si>
  <si>
    <t>would leave as is; d tables indicate May 16; we filed in May should have picked up Nov 15th.</t>
  </si>
  <si>
    <t>per bcs put back may</t>
  </si>
  <si>
    <t>This reflects</t>
  </si>
  <si>
    <t>Okay to show 35.6M. D tables show per BCS (from 2013) but final number is 35.6</t>
  </si>
  <si>
    <t xml:space="preserve"> d stables show jan 2013; most current update is later date</t>
  </si>
  <si>
    <t>show as Dec 2018 per BCS; current update is Dec 19</t>
  </si>
  <si>
    <t>march 2016 in BCS, most current update is Jun 2018</t>
  </si>
  <si>
    <t>revise back to Jun 2010</t>
  </si>
  <si>
    <t>d tables show 23.8 including spares; which should have excluded; do we need to update D tables?</t>
  </si>
  <si>
    <t>BS 27 says no longer deterred ; would change to TBD. Error in D sheets; should be 36.3</t>
  </si>
  <si>
    <t>(r)</t>
  </si>
  <si>
    <t>4.  Original values reflect the amounts in the First Execution Phase BCS, except where noted.</t>
  </si>
  <si>
    <r>
      <t>Original In-service Date</t>
    </r>
    <r>
      <rPr>
        <b/>
        <vertAlign val="superscript"/>
        <sz val="11"/>
        <color theme="1"/>
        <rFont val="Arial"/>
        <family val="2"/>
      </rPr>
      <t>4</t>
    </r>
  </si>
  <si>
    <r>
      <t>Original Total Project Estimate</t>
    </r>
    <r>
      <rPr>
        <b/>
        <vertAlign val="superscript"/>
        <sz val="11"/>
        <color theme="1"/>
        <rFont val="Arial"/>
        <family val="2"/>
      </rPr>
      <t>4</t>
    </r>
  </si>
  <si>
    <r>
      <t>Original OPG Project Management Estimate</t>
    </r>
    <r>
      <rPr>
        <b/>
        <vertAlign val="superscript"/>
        <sz val="11"/>
        <color theme="1"/>
        <rFont val="Arial"/>
        <family val="2"/>
      </rPr>
      <t>4</t>
    </r>
  </si>
  <si>
    <r>
      <t>Original OPG Engineering Estimate</t>
    </r>
    <r>
      <rPr>
        <b/>
        <vertAlign val="superscript"/>
        <sz val="11"/>
        <color theme="1"/>
        <rFont val="Arial"/>
        <family val="2"/>
      </rPr>
      <t>4</t>
    </r>
  </si>
  <si>
    <r>
      <t>Original OPG Procured Material Estimate</t>
    </r>
    <r>
      <rPr>
        <b/>
        <vertAlign val="superscript"/>
        <sz val="11"/>
        <color theme="1"/>
        <rFont val="Arial"/>
        <family val="2"/>
      </rPr>
      <t>4</t>
    </r>
  </si>
  <si>
    <r>
      <t>Original Contractor Estimate</t>
    </r>
    <r>
      <rPr>
        <b/>
        <vertAlign val="superscript"/>
        <sz val="11"/>
        <color theme="1"/>
        <rFont val="Arial"/>
        <family val="2"/>
      </rPr>
      <t>4</t>
    </r>
  </si>
  <si>
    <r>
      <t>Original Contingency</t>
    </r>
    <r>
      <rPr>
        <b/>
        <vertAlign val="superscript"/>
        <sz val="11"/>
        <color theme="1"/>
        <rFont val="Arial"/>
        <family val="2"/>
      </rPr>
      <t>4</t>
    </r>
  </si>
  <si>
    <t>5.  Updated values reflect the current BCS, except where noted.</t>
  </si>
  <si>
    <r>
      <t>Updated In-service Date</t>
    </r>
    <r>
      <rPr>
        <b/>
        <vertAlign val="superscript"/>
        <sz val="11"/>
        <color theme="1"/>
        <rFont val="Arial"/>
        <family val="2"/>
      </rPr>
      <t>5</t>
    </r>
  </si>
  <si>
    <r>
      <t xml:space="preserve"> Total Project Estimate Current BCS</t>
    </r>
    <r>
      <rPr>
        <b/>
        <vertAlign val="superscript"/>
        <sz val="11"/>
        <color theme="1"/>
        <rFont val="Arial"/>
        <family val="2"/>
      </rPr>
      <t>5</t>
    </r>
  </si>
  <si>
    <r>
      <t>Updated OPG Project Management Estimate</t>
    </r>
    <r>
      <rPr>
        <b/>
        <vertAlign val="superscript"/>
        <sz val="11"/>
        <color theme="1"/>
        <rFont val="Arial"/>
        <family val="2"/>
      </rPr>
      <t>5</t>
    </r>
  </si>
  <si>
    <r>
      <t>Updated OPG Engineering Estimate</t>
    </r>
    <r>
      <rPr>
        <b/>
        <vertAlign val="superscript"/>
        <sz val="11"/>
        <color theme="1"/>
        <rFont val="Arial"/>
        <family val="2"/>
      </rPr>
      <t>5</t>
    </r>
  </si>
  <si>
    <r>
      <t>Updated OPG Procured Material Estimate</t>
    </r>
    <r>
      <rPr>
        <b/>
        <vertAlign val="superscript"/>
        <sz val="11"/>
        <color theme="1"/>
        <rFont val="Arial"/>
        <family val="2"/>
      </rPr>
      <t>5</t>
    </r>
  </si>
  <si>
    <r>
      <t>Updated Contractor Estimate</t>
    </r>
    <r>
      <rPr>
        <b/>
        <vertAlign val="superscript"/>
        <sz val="11"/>
        <color theme="1"/>
        <rFont val="Arial"/>
        <family val="2"/>
      </rPr>
      <t>5</t>
    </r>
  </si>
  <si>
    <r>
      <t>Updated Contingency</t>
    </r>
    <r>
      <rPr>
        <b/>
        <vertAlign val="superscript"/>
        <sz val="11"/>
        <color theme="1"/>
        <rFont val="Arial"/>
        <family val="2"/>
      </rPr>
      <t>5</t>
    </r>
  </si>
</sst>
</file>

<file path=xl/styles.xml><?xml version="1.0" encoding="utf-8"?>
<styleSheet xmlns="http://schemas.openxmlformats.org/spreadsheetml/2006/main">
  <numFmts count="2">
    <numFmt numFmtId="164" formatCode="[$-409]mmm\-yy;@"/>
    <numFmt numFmtId="165" formatCode="0.0"/>
  </numFmts>
  <fonts count="7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b/>
      <vertAlign val="superscript"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165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4" borderId="0" xfId="0" applyFont="1" applyFill="1"/>
    <xf numFmtId="0" fontId="3" fillId="3" borderId="0" xfId="0" applyFont="1" applyFill="1"/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/>
    <xf numFmtId="164" fontId="5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/>
    </xf>
    <xf numFmtId="165" fontId="5" fillId="0" borderId="1" xfId="1" applyNumberFormat="1" applyFont="1" applyFill="1" applyBorder="1"/>
    <xf numFmtId="165" fontId="5" fillId="0" borderId="1" xfId="1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3" sqref="C13"/>
    </sheetView>
  </sheetViews>
  <sheetFormatPr defaultRowHeight="14.25"/>
  <cols>
    <col min="1" max="1" width="4.7109375" style="2" customWidth="1"/>
    <col min="2" max="2" width="7.85546875" style="2" customWidth="1"/>
    <col min="3" max="3" width="50.42578125" style="2" customWidth="1"/>
    <col min="4" max="4" width="10.5703125" style="2" customWidth="1"/>
    <col min="5" max="5" width="9.42578125" style="2" customWidth="1"/>
    <col min="6" max="6" width="9.7109375" style="2" customWidth="1"/>
    <col min="7" max="7" width="10" style="2" customWidth="1"/>
    <col min="8" max="8" width="8.5703125" style="2" customWidth="1"/>
    <col min="9" max="18" width="7.85546875" style="2" customWidth="1"/>
    <col min="19" max="19" width="58.85546875" style="2" hidden="1" customWidth="1"/>
    <col min="20" max="16384" width="9.140625" style="2"/>
  </cols>
  <sheetData>
    <row r="1" spans="1:23" ht="15">
      <c r="A1" s="1" t="s">
        <v>3</v>
      </c>
    </row>
    <row r="2" spans="1:23" ht="15">
      <c r="A2" s="1" t="s">
        <v>4</v>
      </c>
    </row>
    <row r="4" spans="1:23" ht="179.25">
      <c r="A4" s="3" t="s">
        <v>0</v>
      </c>
      <c r="B4" s="3" t="s">
        <v>2</v>
      </c>
      <c r="C4" s="3" t="s">
        <v>1</v>
      </c>
      <c r="D4" s="12" t="s">
        <v>122</v>
      </c>
      <c r="E4" s="12" t="s">
        <v>130</v>
      </c>
      <c r="F4" s="12" t="s">
        <v>123</v>
      </c>
      <c r="G4" s="12" t="s">
        <v>5</v>
      </c>
      <c r="H4" s="12" t="s">
        <v>131</v>
      </c>
      <c r="I4" s="12" t="s">
        <v>124</v>
      </c>
      <c r="J4" s="12" t="s">
        <v>132</v>
      </c>
      <c r="K4" s="12" t="s">
        <v>125</v>
      </c>
      <c r="L4" s="12" t="s">
        <v>133</v>
      </c>
      <c r="M4" s="12" t="s">
        <v>126</v>
      </c>
      <c r="N4" s="12" t="s">
        <v>134</v>
      </c>
      <c r="O4" s="12" t="s">
        <v>127</v>
      </c>
      <c r="P4" s="12" t="s">
        <v>135</v>
      </c>
      <c r="Q4" s="12" t="s">
        <v>128</v>
      </c>
      <c r="R4" s="12" t="s">
        <v>136</v>
      </c>
    </row>
    <row r="5" spans="1:23" ht="15">
      <c r="A5" s="10" t="s">
        <v>81</v>
      </c>
      <c r="B5" s="10" t="s">
        <v>82</v>
      </c>
      <c r="C5" s="10" t="s">
        <v>83</v>
      </c>
      <c r="D5" s="11" t="s">
        <v>84</v>
      </c>
      <c r="E5" s="11" t="s">
        <v>85</v>
      </c>
      <c r="F5" s="11" t="s">
        <v>86</v>
      </c>
      <c r="G5" s="11" t="s">
        <v>87</v>
      </c>
      <c r="H5" s="11" t="s">
        <v>88</v>
      </c>
      <c r="I5" s="11" t="s">
        <v>89</v>
      </c>
      <c r="J5" s="11" t="s">
        <v>90</v>
      </c>
      <c r="K5" s="11" t="s">
        <v>91</v>
      </c>
      <c r="L5" s="11" t="s">
        <v>92</v>
      </c>
      <c r="M5" s="11" t="s">
        <v>93</v>
      </c>
      <c r="N5" s="11" t="s">
        <v>94</v>
      </c>
      <c r="O5" s="11" t="s">
        <v>95</v>
      </c>
      <c r="P5" s="11" t="s">
        <v>96</v>
      </c>
      <c r="Q5" s="11" t="s">
        <v>97</v>
      </c>
      <c r="R5" s="11" t="s">
        <v>120</v>
      </c>
    </row>
    <row r="6" spans="1:23">
      <c r="A6" s="4">
        <v>1</v>
      </c>
      <c r="B6" s="15" t="s">
        <v>6</v>
      </c>
      <c r="C6" s="5" t="s">
        <v>7</v>
      </c>
      <c r="D6" s="20">
        <v>42307</v>
      </c>
      <c r="E6" s="20">
        <v>42278</v>
      </c>
      <c r="F6" s="13">
        <v>53</v>
      </c>
      <c r="G6" s="13">
        <v>53</v>
      </c>
      <c r="H6" s="13">
        <v>62.7</v>
      </c>
      <c r="I6" s="13">
        <v>4.3</v>
      </c>
      <c r="J6" s="13">
        <v>3.6</v>
      </c>
      <c r="K6" s="13">
        <v>0.7</v>
      </c>
      <c r="L6" s="13">
        <v>1.2</v>
      </c>
      <c r="M6" s="13">
        <v>0.7</v>
      </c>
      <c r="N6" s="13">
        <v>1</v>
      </c>
      <c r="O6" s="23">
        <v>37.700000000000003</v>
      </c>
      <c r="P6" s="23">
        <v>51.8</v>
      </c>
      <c r="Q6" s="23">
        <v>5.3</v>
      </c>
      <c r="R6" s="23">
        <v>1.5</v>
      </c>
      <c r="S6" s="2" t="s">
        <v>101</v>
      </c>
    </row>
    <row r="7" spans="1:23" ht="28.5">
      <c r="A7" s="4">
        <v>2</v>
      </c>
      <c r="B7" s="15" t="s">
        <v>8</v>
      </c>
      <c r="C7" s="5" t="s">
        <v>9</v>
      </c>
      <c r="D7" s="20">
        <v>43617</v>
      </c>
      <c r="E7" s="20">
        <v>45809</v>
      </c>
      <c r="F7" s="13">
        <v>38.4</v>
      </c>
      <c r="G7" s="13">
        <v>55.1</v>
      </c>
      <c r="H7" s="13">
        <v>55.1</v>
      </c>
      <c r="I7" s="13">
        <v>3.9</v>
      </c>
      <c r="J7" s="13">
        <v>4</v>
      </c>
      <c r="K7" s="13">
        <v>0.9</v>
      </c>
      <c r="L7" s="13">
        <v>1.9</v>
      </c>
      <c r="M7" s="13">
        <v>13.3</v>
      </c>
      <c r="N7" s="13">
        <v>0</v>
      </c>
      <c r="O7" s="23"/>
      <c r="P7" s="23"/>
      <c r="Q7" s="23"/>
      <c r="R7" s="23"/>
      <c r="S7" s="2" t="s">
        <v>101</v>
      </c>
    </row>
    <row r="8" spans="1:23" s="8" customFormat="1" ht="42.75">
      <c r="A8" s="7">
        <f>A7+1</f>
        <v>3</v>
      </c>
      <c r="B8" s="25" t="s">
        <v>10</v>
      </c>
      <c r="C8" s="6" t="s">
        <v>11</v>
      </c>
      <c r="D8" s="19">
        <v>42583</v>
      </c>
      <c r="E8" s="19">
        <v>43070</v>
      </c>
      <c r="F8" s="14">
        <v>70.009</v>
      </c>
      <c r="G8" s="14">
        <v>110.976</v>
      </c>
      <c r="H8" s="14">
        <v>115.60899999999999</v>
      </c>
      <c r="I8" s="14">
        <v>6.2009999999999996</v>
      </c>
      <c r="J8" s="14">
        <v>8.859</v>
      </c>
      <c r="K8" s="14">
        <v>4.9640000000000004</v>
      </c>
      <c r="L8" s="14">
        <v>9.3949999999999996</v>
      </c>
      <c r="M8" s="14">
        <v>2.9340000000000002</v>
      </c>
      <c r="N8" s="14">
        <v>0.13500000000000001</v>
      </c>
      <c r="O8" s="24"/>
      <c r="P8" s="24"/>
      <c r="Q8" s="24"/>
      <c r="R8" s="24"/>
      <c r="S8" s="8" t="s">
        <v>112</v>
      </c>
    </row>
    <row r="9" spans="1:23" ht="16.5">
      <c r="A9" s="4">
        <f t="shared" ref="A9:A41" si="0">A8+1</f>
        <v>4</v>
      </c>
      <c r="B9" s="15" t="s">
        <v>12</v>
      </c>
      <c r="C9" s="5" t="s">
        <v>98</v>
      </c>
      <c r="D9" s="20">
        <v>41395</v>
      </c>
      <c r="E9" s="20">
        <v>41548</v>
      </c>
      <c r="F9" s="13">
        <v>49.814</v>
      </c>
      <c r="G9" s="13">
        <v>49.814</v>
      </c>
      <c r="H9" s="13">
        <v>35.645000000000003</v>
      </c>
      <c r="I9" s="13">
        <v>3.9649999999999999</v>
      </c>
      <c r="J9" s="13">
        <v>3.899</v>
      </c>
      <c r="K9" s="13">
        <v>1.034</v>
      </c>
      <c r="L9" s="13">
        <v>4.1319999999999997</v>
      </c>
      <c r="M9" s="13">
        <v>2.3809999999999998</v>
      </c>
      <c r="N9" s="13">
        <v>0.27</v>
      </c>
      <c r="O9" s="23">
        <v>25.457000000000001</v>
      </c>
      <c r="P9" s="23">
        <v>25.248999999999999</v>
      </c>
      <c r="Q9" s="23">
        <v>11.041</v>
      </c>
      <c r="R9" s="23">
        <v>0</v>
      </c>
      <c r="S9" s="2" t="s">
        <v>113</v>
      </c>
    </row>
    <row r="10" spans="1:23" ht="30.75">
      <c r="A10" s="4">
        <f t="shared" si="0"/>
        <v>5</v>
      </c>
      <c r="B10" s="15" t="s">
        <v>13</v>
      </c>
      <c r="C10" s="5" t="s">
        <v>69</v>
      </c>
      <c r="D10" s="20">
        <v>41913</v>
      </c>
      <c r="E10" s="20">
        <v>42826</v>
      </c>
      <c r="F10" s="13">
        <v>12.291</v>
      </c>
      <c r="G10" s="13">
        <v>19.14</v>
      </c>
      <c r="H10" s="13">
        <v>28.298999999999999</v>
      </c>
      <c r="I10" s="13">
        <v>2.4750000000000001</v>
      </c>
      <c r="J10" s="13">
        <v>6.3049999999999997</v>
      </c>
      <c r="K10" s="13">
        <v>3.181</v>
      </c>
      <c r="L10" s="13">
        <v>1.748</v>
      </c>
      <c r="M10" s="13">
        <v>2.1179999999999999</v>
      </c>
      <c r="N10" s="13">
        <v>2.5499999999999998</v>
      </c>
      <c r="O10" s="23"/>
      <c r="P10" s="23"/>
      <c r="Q10" s="23"/>
      <c r="R10" s="23"/>
      <c r="S10" s="2" t="s">
        <v>101</v>
      </c>
    </row>
    <row r="11" spans="1:23">
      <c r="A11" s="4">
        <f t="shared" si="0"/>
        <v>6</v>
      </c>
      <c r="B11" s="15" t="s">
        <v>14</v>
      </c>
      <c r="C11" s="5" t="s">
        <v>15</v>
      </c>
      <c r="D11" s="20">
        <v>39965</v>
      </c>
      <c r="E11" s="20">
        <v>43070</v>
      </c>
      <c r="F11" s="13">
        <v>14.9</v>
      </c>
      <c r="G11" s="13">
        <v>14.9</v>
      </c>
      <c r="H11" s="13">
        <v>29.975000000000001</v>
      </c>
      <c r="I11" s="13">
        <v>1.1100000000000001</v>
      </c>
      <c r="J11" s="13">
        <v>5.1849999999999996</v>
      </c>
      <c r="K11" s="13">
        <v>0.94299999999999995</v>
      </c>
      <c r="L11" s="13">
        <v>2.9140000000000001</v>
      </c>
      <c r="M11" s="13">
        <v>4.5369999999999999</v>
      </c>
      <c r="N11" s="13">
        <v>4.4000000000000004</v>
      </c>
      <c r="O11" s="23">
        <v>5.1970000000000001</v>
      </c>
      <c r="P11" s="23">
        <v>10.497999999999999</v>
      </c>
      <c r="Q11" s="23">
        <v>1.6</v>
      </c>
      <c r="R11" s="23">
        <v>2.1</v>
      </c>
      <c r="S11" s="2" t="s">
        <v>114</v>
      </c>
    </row>
    <row r="12" spans="1:23" ht="28.5">
      <c r="A12" s="4">
        <f t="shared" si="0"/>
        <v>7</v>
      </c>
      <c r="B12" s="15" t="s">
        <v>16</v>
      </c>
      <c r="C12" s="5" t="s">
        <v>17</v>
      </c>
      <c r="D12" s="20">
        <v>42826</v>
      </c>
      <c r="E12" s="20">
        <v>44378</v>
      </c>
      <c r="F12" s="13">
        <v>12.766</v>
      </c>
      <c r="G12" s="13">
        <v>12.766</v>
      </c>
      <c r="H12" s="13">
        <v>23.007999999999999</v>
      </c>
      <c r="I12" s="13">
        <v>3.859</v>
      </c>
      <c r="J12" s="13">
        <v>2.028</v>
      </c>
      <c r="K12" s="13">
        <v>0</v>
      </c>
      <c r="L12" s="13">
        <v>1.135</v>
      </c>
      <c r="M12" s="13">
        <v>0.10299999999999999</v>
      </c>
      <c r="N12" s="13">
        <v>0.10299999999999999</v>
      </c>
      <c r="O12" s="23"/>
      <c r="P12" s="23"/>
      <c r="Q12" s="23"/>
      <c r="R12" s="23"/>
      <c r="S12" s="17" t="s">
        <v>118</v>
      </c>
      <c r="T12" s="8"/>
      <c r="U12" s="8"/>
      <c r="V12" s="8"/>
      <c r="W12" s="8"/>
    </row>
    <row r="13" spans="1:23" ht="16.5">
      <c r="A13" s="4">
        <f t="shared" si="0"/>
        <v>8</v>
      </c>
      <c r="B13" s="15" t="s">
        <v>18</v>
      </c>
      <c r="C13" s="5" t="s">
        <v>70</v>
      </c>
      <c r="D13" s="20">
        <v>42687</v>
      </c>
      <c r="E13" s="20">
        <v>42309</v>
      </c>
      <c r="F13" s="13">
        <v>17.192</v>
      </c>
      <c r="G13" s="13">
        <v>20.257999999999999</v>
      </c>
      <c r="H13" s="13">
        <v>20.358000000000001</v>
      </c>
      <c r="I13" s="13">
        <v>3.0739999999999998</v>
      </c>
      <c r="J13" s="13">
        <v>2.98</v>
      </c>
      <c r="K13" s="13">
        <v>7.1449999999999996</v>
      </c>
      <c r="L13" s="13">
        <v>5.032</v>
      </c>
      <c r="M13" s="13">
        <v>1.863</v>
      </c>
      <c r="N13" s="13">
        <v>1.82</v>
      </c>
      <c r="O13" s="23">
        <v>1.3009999999999999</v>
      </c>
      <c r="P13" s="23">
        <v>7.5270000000000001</v>
      </c>
      <c r="Q13" s="23">
        <v>1.8440000000000001</v>
      </c>
      <c r="R13" s="23">
        <v>0</v>
      </c>
      <c r="S13" s="2" t="s">
        <v>110</v>
      </c>
    </row>
    <row r="14" spans="1:23" ht="16.5">
      <c r="A14" s="4">
        <f t="shared" si="0"/>
        <v>9</v>
      </c>
      <c r="B14" s="15" t="s">
        <v>19</v>
      </c>
      <c r="C14" s="5" t="s">
        <v>71</v>
      </c>
      <c r="D14" s="20">
        <v>41548</v>
      </c>
      <c r="E14" s="20">
        <v>42856</v>
      </c>
      <c r="F14" s="13">
        <v>21.768000000000001</v>
      </c>
      <c r="G14" s="13">
        <v>39.555</v>
      </c>
      <c r="H14" s="13">
        <v>43.484000000000002</v>
      </c>
      <c r="I14" s="13">
        <v>4.4939999999999998</v>
      </c>
      <c r="J14" s="13">
        <v>8.25</v>
      </c>
      <c r="K14" s="13">
        <v>2.7639999999999998</v>
      </c>
      <c r="L14" s="13">
        <v>3.2029999999999998</v>
      </c>
      <c r="M14" s="13">
        <v>7.9690000000000003</v>
      </c>
      <c r="N14" s="13">
        <v>7.68</v>
      </c>
      <c r="O14" s="23"/>
      <c r="P14" s="23"/>
      <c r="Q14" s="23"/>
      <c r="R14" s="23"/>
      <c r="S14" s="2" t="s">
        <v>101</v>
      </c>
    </row>
    <row r="15" spans="1:23" ht="28.5">
      <c r="A15" s="4">
        <f t="shared" si="0"/>
        <v>10</v>
      </c>
      <c r="B15" s="15" t="s">
        <v>20</v>
      </c>
      <c r="C15" s="5" t="s">
        <v>21</v>
      </c>
      <c r="D15" s="20">
        <v>40513</v>
      </c>
      <c r="E15" s="20">
        <v>43465</v>
      </c>
      <c r="F15" s="13">
        <v>22.058</v>
      </c>
      <c r="G15" s="13">
        <v>22.058</v>
      </c>
      <c r="H15" s="13">
        <v>24.908999999999999</v>
      </c>
      <c r="I15" s="13">
        <v>1.1830000000000001</v>
      </c>
      <c r="J15" s="13">
        <v>2.0169999999999999</v>
      </c>
      <c r="K15" s="13">
        <v>4.6390000000000002</v>
      </c>
      <c r="L15" s="13">
        <v>7.12</v>
      </c>
      <c r="M15" s="13">
        <v>3.2149999999999999</v>
      </c>
      <c r="N15" s="13">
        <v>1.9410000000000001</v>
      </c>
      <c r="O15" s="23"/>
      <c r="P15" s="23"/>
      <c r="Q15" s="23"/>
      <c r="R15" s="23"/>
      <c r="S15" s="2" t="s">
        <v>115</v>
      </c>
    </row>
    <row r="16" spans="1:23">
      <c r="A16" s="4">
        <f t="shared" si="0"/>
        <v>11</v>
      </c>
      <c r="B16" s="15" t="s">
        <v>22</v>
      </c>
      <c r="C16" s="5" t="s">
        <v>23</v>
      </c>
      <c r="D16" s="20">
        <v>42339</v>
      </c>
      <c r="E16" s="20">
        <v>43009</v>
      </c>
      <c r="F16" s="13">
        <v>45.606999999999999</v>
      </c>
      <c r="G16" s="13">
        <v>99.497</v>
      </c>
      <c r="H16" s="13">
        <v>107.149</v>
      </c>
      <c r="I16" s="13">
        <v>3.7290000000000001</v>
      </c>
      <c r="J16" s="13">
        <v>7.7</v>
      </c>
      <c r="K16" s="13">
        <v>1.0609999999999999</v>
      </c>
      <c r="L16" s="13">
        <v>4.0999999999999996</v>
      </c>
      <c r="M16" s="13">
        <v>10.153</v>
      </c>
      <c r="N16" s="13">
        <v>0.13300000000000001</v>
      </c>
      <c r="O16" s="23"/>
      <c r="P16" s="23"/>
      <c r="Q16" s="23"/>
      <c r="R16" s="23"/>
      <c r="S16" s="2" t="s">
        <v>109</v>
      </c>
    </row>
    <row r="17" spans="1:23">
      <c r="A17" s="4">
        <f t="shared" si="0"/>
        <v>12</v>
      </c>
      <c r="B17" s="15" t="s">
        <v>24</v>
      </c>
      <c r="C17" s="5" t="s">
        <v>25</v>
      </c>
      <c r="D17" s="20">
        <v>41000</v>
      </c>
      <c r="E17" s="20">
        <v>42125</v>
      </c>
      <c r="F17" s="13">
        <v>12</v>
      </c>
      <c r="G17" s="13">
        <v>30.8</v>
      </c>
      <c r="H17" s="13">
        <v>28.9</v>
      </c>
      <c r="I17" s="13">
        <v>0</v>
      </c>
      <c r="J17" s="13">
        <v>0</v>
      </c>
      <c r="K17" s="13">
        <v>0</v>
      </c>
      <c r="L17" s="13">
        <v>0</v>
      </c>
      <c r="M17" s="13">
        <v>12</v>
      </c>
      <c r="N17" s="13">
        <v>28.9</v>
      </c>
      <c r="O17" s="23">
        <v>0</v>
      </c>
      <c r="P17" s="23">
        <v>0</v>
      </c>
      <c r="Q17" s="23">
        <v>0</v>
      </c>
      <c r="R17" s="23">
        <v>0</v>
      </c>
      <c r="S17" s="2" t="s">
        <v>101</v>
      </c>
    </row>
    <row r="18" spans="1:23" ht="28.5" customHeight="1">
      <c r="A18" s="4">
        <f t="shared" si="0"/>
        <v>13</v>
      </c>
      <c r="B18" s="15" t="s">
        <v>26</v>
      </c>
      <c r="C18" s="5" t="s">
        <v>27</v>
      </c>
      <c r="D18" s="20">
        <v>42370</v>
      </c>
      <c r="E18" s="20">
        <v>42430</v>
      </c>
      <c r="F18" s="13">
        <v>29.277999999999999</v>
      </c>
      <c r="G18" s="13">
        <v>28.847000000000001</v>
      </c>
      <c r="H18" s="13">
        <f>29.739+8.872</f>
        <v>38.611000000000004</v>
      </c>
      <c r="I18" s="13">
        <f>(1100+1251)/1000</f>
        <v>2.351</v>
      </c>
      <c r="J18" s="13">
        <v>5.5369999999999999</v>
      </c>
      <c r="K18" s="13">
        <v>1.486</v>
      </c>
      <c r="L18" s="13">
        <f>1.11+1.783</f>
        <v>2.8929999999999998</v>
      </c>
      <c r="M18" s="13">
        <v>8.2029999999999994</v>
      </c>
      <c r="N18" s="13">
        <f>2.13+7.035</f>
        <v>9.1649999999999991</v>
      </c>
      <c r="O18" s="23">
        <v>7.2960000000000003</v>
      </c>
      <c r="P18" s="23">
        <f>(813+6402+2510+957+708)/1000</f>
        <v>11.39</v>
      </c>
      <c r="Q18" s="23">
        <v>5.59</v>
      </c>
      <c r="R18" s="23">
        <v>6.2480000000000002</v>
      </c>
      <c r="S18" s="2" t="s">
        <v>101</v>
      </c>
    </row>
    <row r="19" spans="1:23" s="8" customFormat="1" ht="30.75" customHeight="1">
      <c r="A19" s="7">
        <f t="shared" si="0"/>
        <v>14</v>
      </c>
      <c r="B19" s="25" t="s">
        <v>28</v>
      </c>
      <c r="C19" s="6" t="s">
        <v>29</v>
      </c>
      <c r="D19" s="19">
        <v>41244</v>
      </c>
      <c r="E19" s="19">
        <v>43252</v>
      </c>
      <c r="F19" s="14">
        <v>26.95</v>
      </c>
      <c r="G19" s="14">
        <v>26.95</v>
      </c>
      <c r="H19" s="14">
        <v>27.256</v>
      </c>
      <c r="I19" s="14">
        <v>2.4</v>
      </c>
      <c r="J19" s="14">
        <v>3.617</v>
      </c>
      <c r="K19" s="14">
        <v>1</v>
      </c>
      <c r="L19" s="14">
        <v>2.1480000000000001</v>
      </c>
      <c r="M19" s="14">
        <v>6</v>
      </c>
      <c r="N19" s="14">
        <v>4.6719999999999997</v>
      </c>
      <c r="O19" s="24"/>
      <c r="P19" s="24"/>
      <c r="Q19" s="24"/>
      <c r="R19" s="24"/>
      <c r="S19" s="8" t="s">
        <v>116</v>
      </c>
    </row>
    <row r="20" spans="1:23" ht="16.5">
      <c r="A20" s="4">
        <f t="shared" si="0"/>
        <v>15</v>
      </c>
      <c r="B20" s="15" t="s">
        <v>30</v>
      </c>
      <c r="C20" s="5" t="s">
        <v>72</v>
      </c>
      <c r="D20" s="20">
        <v>39539</v>
      </c>
      <c r="E20" s="20">
        <v>42005</v>
      </c>
      <c r="F20" s="13">
        <v>22.138999999999999</v>
      </c>
      <c r="G20" s="13">
        <v>23.331</v>
      </c>
      <c r="H20" s="13">
        <v>22.751000000000001</v>
      </c>
      <c r="I20" s="13">
        <v>0.86099999999999999</v>
      </c>
      <c r="J20" s="13">
        <v>0.90800000000000003</v>
      </c>
      <c r="K20" s="13">
        <v>1.968</v>
      </c>
      <c r="L20" s="13">
        <v>1.968</v>
      </c>
      <c r="M20" s="13">
        <v>5.8529999999999998</v>
      </c>
      <c r="N20" s="13">
        <v>6.5860000000000003</v>
      </c>
      <c r="O20" s="23">
        <v>9.73</v>
      </c>
      <c r="P20" s="23">
        <v>10.43</v>
      </c>
      <c r="Q20" s="23">
        <v>1.651</v>
      </c>
      <c r="R20" s="23">
        <v>0</v>
      </c>
      <c r="S20" s="2" t="s">
        <v>111</v>
      </c>
    </row>
    <row r="21" spans="1:23" ht="30" customHeight="1">
      <c r="A21" s="4">
        <f t="shared" si="0"/>
        <v>16</v>
      </c>
      <c r="B21" s="25" t="s">
        <v>31</v>
      </c>
      <c r="C21" s="5" t="s">
        <v>73</v>
      </c>
      <c r="D21" s="19">
        <v>40330</v>
      </c>
      <c r="E21" s="21">
        <v>40339</v>
      </c>
      <c r="F21" s="14">
        <v>12.808999999999999</v>
      </c>
      <c r="G21" s="14">
        <v>24.51</v>
      </c>
      <c r="H21" s="14">
        <v>17.722999999999999</v>
      </c>
      <c r="I21" s="14">
        <v>1.8</v>
      </c>
      <c r="J21" s="14">
        <v>1</v>
      </c>
      <c r="K21" s="14">
        <v>1.329</v>
      </c>
      <c r="L21" s="14">
        <v>0.54400000000000004</v>
      </c>
      <c r="M21" s="14">
        <v>1.571</v>
      </c>
      <c r="N21" s="14">
        <v>2.3090000000000002</v>
      </c>
      <c r="O21" s="24">
        <v>5.51</v>
      </c>
      <c r="P21" s="24">
        <v>13.723000000000001</v>
      </c>
      <c r="Q21" s="24">
        <v>1.887</v>
      </c>
      <c r="R21" s="24">
        <v>1.8</v>
      </c>
      <c r="S21" s="2" t="s">
        <v>117</v>
      </c>
    </row>
    <row r="22" spans="1:23">
      <c r="A22" s="4">
        <f t="shared" si="0"/>
        <v>17</v>
      </c>
      <c r="B22" s="15" t="s">
        <v>32</v>
      </c>
      <c r="C22" s="5" t="s">
        <v>33</v>
      </c>
      <c r="D22" s="20">
        <v>40725</v>
      </c>
      <c r="E22" s="22" t="s">
        <v>34</v>
      </c>
      <c r="F22" s="13">
        <v>53.194000000000003</v>
      </c>
      <c r="G22" s="13">
        <v>53.194000000000003</v>
      </c>
      <c r="H22" s="13">
        <v>0</v>
      </c>
      <c r="I22" s="13">
        <v>0.83899999999999997</v>
      </c>
      <c r="J22" s="13">
        <v>0.83899999999999997</v>
      </c>
      <c r="K22" s="13">
        <v>0.32400000000000001</v>
      </c>
      <c r="L22" s="13">
        <v>0.32400000000000001</v>
      </c>
      <c r="M22" s="13">
        <v>3.25</v>
      </c>
      <c r="N22" s="13">
        <v>3.25</v>
      </c>
      <c r="O22" s="23"/>
      <c r="P22" s="23"/>
      <c r="Q22" s="23"/>
      <c r="R22" s="23"/>
      <c r="S22" s="2" t="s">
        <v>108</v>
      </c>
    </row>
    <row r="23" spans="1:23" ht="28.5">
      <c r="A23" s="4">
        <f t="shared" si="0"/>
        <v>18</v>
      </c>
      <c r="B23" s="15" t="s">
        <v>35</v>
      </c>
      <c r="C23" s="5" t="s">
        <v>36</v>
      </c>
      <c r="D23" s="20">
        <v>42614</v>
      </c>
      <c r="E23" s="22" t="s">
        <v>37</v>
      </c>
      <c r="F23" s="13">
        <v>47.078000000000003</v>
      </c>
      <c r="G23" s="13">
        <v>47.078000000000003</v>
      </c>
      <c r="H23" s="13">
        <v>47.078000000000003</v>
      </c>
      <c r="I23" s="13">
        <v>4.9859999999999998</v>
      </c>
      <c r="J23" s="13">
        <v>4.9859999999999998</v>
      </c>
      <c r="K23" s="13">
        <v>1.516</v>
      </c>
      <c r="L23" s="13">
        <v>1.516</v>
      </c>
      <c r="M23" s="13">
        <v>7.3</v>
      </c>
      <c r="N23" s="13">
        <v>7.3</v>
      </c>
      <c r="O23" s="23"/>
      <c r="P23" s="23"/>
      <c r="Q23" s="23"/>
      <c r="R23" s="23"/>
      <c r="S23" s="2" t="s">
        <v>100</v>
      </c>
    </row>
    <row r="24" spans="1:23">
      <c r="A24" s="4">
        <f t="shared" si="0"/>
        <v>19</v>
      </c>
      <c r="B24" s="15" t="s">
        <v>38</v>
      </c>
      <c r="C24" s="5" t="s">
        <v>39</v>
      </c>
      <c r="D24" s="20"/>
      <c r="E24" s="22" t="s">
        <v>37</v>
      </c>
      <c r="F24" s="13">
        <v>36.259</v>
      </c>
      <c r="G24" s="13">
        <v>36.259</v>
      </c>
      <c r="H24" s="13">
        <v>36.259</v>
      </c>
      <c r="I24" s="13">
        <v>1.1839999999999999</v>
      </c>
      <c r="J24" s="13">
        <v>1.1839999999999999</v>
      </c>
      <c r="K24" s="13">
        <v>0</v>
      </c>
      <c r="L24" s="13">
        <v>0</v>
      </c>
      <c r="M24" s="13">
        <v>0</v>
      </c>
      <c r="N24" s="13">
        <v>0</v>
      </c>
      <c r="O24" s="23"/>
      <c r="P24" s="23"/>
      <c r="Q24" s="23"/>
      <c r="R24" s="23"/>
      <c r="S24" s="17" t="s">
        <v>119</v>
      </c>
      <c r="T24" s="8"/>
      <c r="U24" s="8"/>
      <c r="V24" s="8"/>
      <c r="W24" s="8"/>
    </row>
    <row r="25" spans="1:23" ht="30.75">
      <c r="A25" s="4">
        <f t="shared" si="0"/>
        <v>20</v>
      </c>
      <c r="B25" s="15">
        <v>31532</v>
      </c>
      <c r="C25" s="5" t="s">
        <v>99</v>
      </c>
      <c r="D25" s="20">
        <v>44927</v>
      </c>
      <c r="E25" s="20">
        <v>44927</v>
      </c>
      <c r="F25" s="13">
        <v>26.594999999999999</v>
      </c>
      <c r="G25" s="13">
        <v>26.594999999999999</v>
      </c>
      <c r="H25" s="13">
        <v>26.594999999999999</v>
      </c>
      <c r="I25" s="13">
        <v>0.94599999999999995</v>
      </c>
      <c r="J25" s="13">
        <v>0.94599999999999995</v>
      </c>
      <c r="K25" s="13">
        <v>1.3480000000000001</v>
      </c>
      <c r="L25" s="13">
        <v>1.3480000000000001</v>
      </c>
      <c r="M25" s="13">
        <v>0</v>
      </c>
      <c r="N25" s="13">
        <v>0</v>
      </c>
      <c r="O25" s="23"/>
      <c r="P25" s="23"/>
      <c r="Q25" s="23"/>
      <c r="R25" s="23"/>
      <c r="S25" s="2" t="s">
        <v>107</v>
      </c>
    </row>
    <row r="26" spans="1:23">
      <c r="A26" s="4">
        <f t="shared" si="0"/>
        <v>21</v>
      </c>
      <c r="B26" s="15" t="s">
        <v>40</v>
      </c>
      <c r="C26" s="5" t="s">
        <v>41</v>
      </c>
      <c r="D26" s="20">
        <v>42675</v>
      </c>
      <c r="E26" s="20" t="s">
        <v>34</v>
      </c>
      <c r="F26" s="13">
        <v>57.816000000000003</v>
      </c>
      <c r="G26" s="13">
        <v>57.816000000000003</v>
      </c>
      <c r="H26" s="13">
        <v>57.816000000000003</v>
      </c>
      <c r="I26" s="13">
        <v>2.2189999999999999</v>
      </c>
      <c r="J26" s="13">
        <v>2.2189999999999999</v>
      </c>
      <c r="K26" s="13">
        <v>1.028</v>
      </c>
      <c r="L26" s="13">
        <v>1.028</v>
      </c>
      <c r="M26" s="13">
        <v>13.5</v>
      </c>
      <c r="N26" s="13">
        <v>13.5</v>
      </c>
      <c r="O26" s="23"/>
      <c r="P26" s="23"/>
      <c r="Q26" s="23"/>
      <c r="R26" s="23"/>
      <c r="S26" s="2" t="s">
        <v>101</v>
      </c>
    </row>
    <row r="27" spans="1:23">
      <c r="A27" s="4">
        <f t="shared" si="0"/>
        <v>22</v>
      </c>
      <c r="B27" s="15" t="s">
        <v>42</v>
      </c>
      <c r="C27" s="5" t="s">
        <v>43</v>
      </c>
      <c r="D27" s="20">
        <v>43070</v>
      </c>
      <c r="E27" s="20">
        <v>43160</v>
      </c>
      <c r="F27" s="13">
        <v>15.157</v>
      </c>
      <c r="G27" s="13">
        <v>26.719000000000001</v>
      </c>
      <c r="H27" s="13">
        <v>22.719000000000001</v>
      </c>
      <c r="I27" s="13">
        <v>1.383</v>
      </c>
      <c r="J27" s="13">
        <v>1.3460000000000001</v>
      </c>
      <c r="K27" s="13">
        <v>0.30499999999999999</v>
      </c>
      <c r="L27" s="13">
        <v>1.0129999999999999</v>
      </c>
      <c r="M27" s="13">
        <v>1.6</v>
      </c>
      <c r="N27" s="13">
        <v>0</v>
      </c>
      <c r="O27" s="23"/>
      <c r="P27" s="23"/>
      <c r="Q27" s="23"/>
      <c r="R27" s="23"/>
      <c r="S27" s="2" t="s">
        <v>101</v>
      </c>
    </row>
    <row r="28" spans="1:23" ht="16.5">
      <c r="A28" s="4">
        <f t="shared" si="0"/>
        <v>23</v>
      </c>
      <c r="B28" s="15" t="s">
        <v>44</v>
      </c>
      <c r="C28" s="5" t="s">
        <v>74</v>
      </c>
      <c r="D28" s="20">
        <v>44531</v>
      </c>
      <c r="E28" s="20">
        <v>44896</v>
      </c>
      <c r="F28" s="13">
        <v>46.875</v>
      </c>
      <c r="G28" s="13">
        <v>46.875</v>
      </c>
      <c r="H28" s="13">
        <v>46.875</v>
      </c>
      <c r="I28" s="13">
        <v>1.1319999999999999</v>
      </c>
      <c r="J28" s="13">
        <v>1.1319999999999999</v>
      </c>
      <c r="K28" s="13">
        <v>0.59499999999999997</v>
      </c>
      <c r="L28" s="13">
        <v>0.59499999999999997</v>
      </c>
      <c r="M28" s="13">
        <v>23.751999999999999</v>
      </c>
      <c r="N28" s="13">
        <v>23.751999999999999</v>
      </c>
      <c r="O28" s="23"/>
      <c r="P28" s="23"/>
      <c r="Q28" s="23"/>
      <c r="R28" s="23"/>
      <c r="S28" s="2" t="s">
        <v>101</v>
      </c>
    </row>
    <row r="29" spans="1:23" ht="30.75" customHeight="1">
      <c r="A29" s="4">
        <f t="shared" si="0"/>
        <v>24</v>
      </c>
      <c r="B29" s="25" t="s">
        <v>45</v>
      </c>
      <c r="C29" s="6" t="s">
        <v>46</v>
      </c>
      <c r="D29" s="19">
        <v>43770</v>
      </c>
      <c r="E29" s="19">
        <v>43252</v>
      </c>
      <c r="F29" s="14">
        <v>24.353000000000002</v>
      </c>
      <c r="G29" s="14">
        <v>24.353000000000002</v>
      </c>
      <c r="H29" s="14">
        <v>37.619999999999997</v>
      </c>
      <c r="I29" s="14">
        <v>1.1339999999999999</v>
      </c>
      <c r="J29" s="14">
        <v>3.4380000000000002</v>
      </c>
      <c r="K29" s="14">
        <v>0.307</v>
      </c>
      <c r="L29" s="14">
        <v>0.246</v>
      </c>
      <c r="M29" s="14">
        <v>8.8000000000000007</v>
      </c>
      <c r="N29" s="14">
        <v>9.7720000000000002</v>
      </c>
      <c r="O29" s="24"/>
      <c r="P29" s="24"/>
      <c r="Q29" s="24"/>
      <c r="R29" s="24"/>
      <c r="S29" s="2" t="s">
        <v>101</v>
      </c>
    </row>
    <row r="30" spans="1:23">
      <c r="A30" s="4">
        <f t="shared" si="0"/>
        <v>25</v>
      </c>
      <c r="B30" s="15" t="s">
        <v>47</v>
      </c>
      <c r="C30" s="5" t="s">
        <v>48</v>
      </c>
      <c r="D30" s="20">
        <v>43586</v>
      </c>
      <c r="E30" s="20">
        <v>43344</v>
      </c>
      <c r="F30" s="13">
        <v>56.085000000000001</v>
      </c>
      <c r="G30" s="13">
        <v>56.085000000000001</v>
      </c>
      <c r="H30" s="13">
        <v>56.085000000000001</v>
      </c>
      <c r="I30" s="13">
        <v>4.5</v>
      </c>
      <c r="J30" s="13">
        <v>4.5</v>
      </c>
      <c r="K30" s="13">
        <v>0.64200000000000002</v>
      </c>
      <c r="L30" s="13">
        <v>0.64200000000000002</v>
      </c>
      <c r="M30" s="13">
        <v>0</v>
      </c>
      <c r="N30" s="13">
        <v>0</v>
      </c>
      <c r="O30" s="23"/>
      <c r="P30" s="23"/>
      <c r="Q30" s="23"/>
      <c r="R30" s="23"/>
      <c r="S30" s="2" t="s">
        <v>101</v>
      </c>
    </row>
    <row r="31" spans="1:23" s="8" customFormat="1" ht="45">
      <c r="A31" s="7">
        <f t="shared" si="0"/>
        <v>26</v>
      </c>
      <c r="B31" s="25" t="s">
        <v>49</v>
      </c>
      <c r="C31" s="6" t="s">
        <v>75</v>
      </c>
      <c r="D31" s="19">
        <v>44743</v>
      </c>
      <c r="E31" s="19">
        <v>44743</v>
      </c>
      <c r="F31" s="14">
        <v>17.664000000000001</v>
      </c>
      <c r="G31" s="14">
        <v>17.664000000000001</v>
      </c>
      <c r="H31" s="14">
        <v>17.664000000000001</v>
      </c>
      <c r="I31" s="14">
        <v>1.0920000000000001</v>
      </c>
      <c r="J31" s="14">
        <v>1.0920000000000001</v>
      </c>
      <c r="K31" s="14">
        <v>1.29</v>
      </c>
      <c r="L31" s="14">
        <v>1.29</v>
      </c>
      <c r="M31" s="14">
        <v>9.5449999999999999</v>
      </c>
      <c r="N31" s="14">
        <v>9.5449999999999999</v>
      </c>
      <c r="O31" s="24"/>
      <c r="P31" s="24"/>
      <c r="Q31" s="24"/>
      <c r="R31" s="24"/>
      <c r="S31" s="2" t="s">
        <v>101</v>
      </c>
    </row>
    <row r="32" spans="1:23">
      <c r="A32" s="4">
        <f t="shared" si="0"/>
        <v>27</v>
      </c>
      <c r="B32" s="15" t="s">
        <v>50</v>
      </c>
      <c r="C32" s="5" t="s">
        <v>51</v>
      </c>
      <c r="D32" s="20">
        <v>42552</v>
      </c>
      <c r="E32" s="20">
        <v>42977</v>
      </c>
      <c r="F32" s="13">
        <v>21.481000000000002</v>
      </c>
      <c r="G32" s="13">
        <v>21.481000000000002</v>
      </c>
      <c r="H32" s="13">
        <v>29.3</v>
      </c>
      <c r="I32" s="13">
        <v>1.8169999999999999</v>
      </c>
      <c r="J32" s="13">
        <v>1.8169999999999999</v>
      </c>
      <c r="K32" s="13">
        <v>1.5</v>
      </c>
      <c r="L32" s="13">
        <v>1.5</v>
      </c>
      <c r="M32" s="13">
        <v>0</v>
      </c>
      <c r="N32" s="13">
        <v>0</v>
      </c>
      <c r="O32" s="23"/>
      <c r="P32" s="23"/>
      <c r="Q32" s="23"/>
      <c r="R32" s="23"/>
      <c r="S32" s="2" t="s">
        <v>101</v>
      </c>
    </row>
    <row r="33" spans="1:19">
      <c r="A33" s="4">
        <f t="shared" si="0"/>
        <v>28</v>
      </c>
      <c r="B33" s="15" t="s">
        <v>52</v>
      </c>
      <c r="C33" s="5" t="s">
        <v>53</v>
      </c>
      <c r="D33" s="20">
        <v>42339</v>
      </c>
      <c r="E33" s="20">
        <v>42583</v>
      </c>
      <c r="F33" s="13">
        <v>31.021999999999998</v>
      </c>
      <c r="G33" s="13">
        <v>31.021999999999998</v>
      </c>
      <c r="H33" s="13">
        <v>24.577999999999999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3"/>
      <c r="P33" s="23"/>
      <c r="Q33" s="23"/>
      <c r="R33" s="23"/>
      <c r="S33" s="2" t="s">
        <v>102</v>
      </c>
    </row>
    <row r="34" spans="1:19" ht="19.5" customHeight="1">
      <c r="A34" s="4">
        <f t="shared" si="0"/>
        <v>29</v>
      </c>
      <c r="B34" s="15" t="s">
        <v>54</v>
      </c>
      <c r="C34" s="5" t="s">
        <v>76</v>
      </c>
      <c r="D34" s="20">
        <v>44896</v>
      </c>
      <c r="E34" s="20">
        <v>44835</v>
      </c>
      <c r="F34" s="13">
        <v>47.203000000000003</v>
      </c>
      <c r="G34" s="13">
        <v>47.203000000000003</v>
      </c>
      <c r="H34" s="13">
        <v>47.203000000000003</v>
      </c>
      <c r="I34" s="13">
        <v>2.2949999999999999</v>
      </c>
      <c r="J34" s="13">
        <v>2.2949999999999999</v>
      </c>
      <c r="K34" s="13">
        <v>5.6980000000000004</v>
      </c>
      <c r="L34" s="13">
        <v>5.6980000000000004</v>
      </c>
      <c r="M34" s="13">
        <v>22.26</v>
      </c>
      <c r="N34" s="13">
        <v>22.26</v>
      </c>
      <c r="O34" s="23"/>
      <c r="P34" s="23"/>
      <c r="Q34" s="23"/>
      <c r="R34" s="23"/>
      <c r="S34" s="2" t="s">
        <v>101</v>
      </c>
    </row>
    <row r="35" spans="1:19" ht="30.75">
      <c r="A35" s="4">
        <f t="shared" si="0"/>
        <v>30</v>
      </c>
      <c r="B35" s="25" t="s">
        <v>55</v>
      </c>
      <c r="C35" s="6" t="s">
        <v>77</v>
      </c>
      <c r="D35" s="19">
        <v>45809</v>
      </c>
      <c r="E35" s="19">
        <v>45809</v>
      </c>
      <c r="F35" s="14">
        <v>47.253</v>
      </c>
      <c r="G35" s="14">
        <v>47.253</v>
      </c>
      <c r="H35" s="14">
        <v>47.253</v>
      </c>
      <c r="I35" s="14">
        <v>1.35</v>
      </c>
      <c r="J35" s="14">
        <v>1.35</v>
      </c>
      <c r="K35" s="14">
        <v>4.3920000000000003</v>
      </c>
      <c r="L35" s="14">
        <v>4.3920000000000003</v>
      </c>
      <c r="M35" s="14">
        <v>11.805</v>
      </c>
      <c r="N35" s="14">
        <v>11.805</v>
      </c>
      <c r="O35" s="24"/>
      <c r="P35" s="24"/>
      <c r="Q35" s="24"/>
      <c r="R35" s="24"/>
      <c r="S35" s="2" t="s">
        <v>101</v>
      </c>
    </row>
    <row r="36" spans="1:19">
      <c r="A36" s="4">
        <f t="shared" si="0"/>
        <v>31</v>
      </c>
      <c r="B36" s="15" t="s">
        <v>56</v>
      </c>
      <c r="C36" s="5" t="s">
        <v>57</v>
      </c>
      <c r="D36" s="20">
        <v>43647</v>
      </c>
      <c r="E36" s="20">
        <v>43647</v>
      </c>
      <c r="F36" s="13">
        <v>35</v>
      </c>
      <c r="G36" s="13">
        <v>35</v>
      </c>
      <c r="H36" s="13">
        <v>35</v>
      </c>
      <c r="I36" s="13">
        <v>0</v>
      </c>
      <c r="J36" s="13">
        <v>0</v>
      </c>
      <c r="K36" s="13">
        <v>0</v>
      </c>
      <c r="L36" s="13">
        <v>0</v>
      </c>
      <c r="M36" s="13">
        <v>32</v>
      </c>
      <c r="N36" s="13">
        <v>32</v>
      </c>
      <c r="O36" s="23"/>
      <c r="P36" s="23"/>
      <c r="Q36" s="23"/>
      <c r="R36" s="23"/>
      <c r="S36" s="2" t="s">
        <v>101</v>
      </c>
    </row>
    <row r="37" spans="1:19" ht="16.5">
      <c r="A37" s="4">
        <f t="shared" si="0"/>
        <v>32</v>
      </c>
      <c r="B37" s="15" t="s">
        <v>58</v>
      </c>
      <c r="C37" s="5" t="s">
        <v>78</v>
      </c>
      <c r="D37" s="20">
        <v>44013</v>
      </c>
      <c r="E37" s="20">
        <v>44075</v>
      </c>
      <c r="F37" s="13">
        <v>26.321999999999999</v>
      </c>
      <c r="G37" s="13">
        <v>26.321999999999999</v>
      </c>
      <c r="H37" s="13">
        <v>18.753</v>
      </c>
      <c r="I37" s="13">
        <v>0.80500000000000005</v>
      </c>
      <c r="J37" s="13">
        <v>0.106</v>
      </c>
      <c r="K37" s="13">
        <v>0.40100000000000002</v>
      </c>
      <c r="L37" s="13">
        <v>0.308</v>
      </c>
      <c r="M37" s="13">
        <v>4.8710000000000004</v>
      </c>
      <c r="N37" s="13">
        <v>3.9889999999999999</v>
      </c>
      <c r="O37" s="23"/>
      <c r="P37" s="23"/>
      <c r="Q37" s="23"/>
      <c r="R37" s="23"/>
      <c r="S37" s="2" t="s">
        <v>101</v>
      </c>
    </row>
    <row r="38" spans="1:19" ht="28.5">
      <c r="A38" s="4">
        <f t="shared" si="0"/>
        <v>33</v>
      </c>
      <c r="B38" s="15" t="s">
        <v>59</v>
      </c>
      <c r="C38" s="5" t="s">
        <v>60</v>
      </c>
      <c r="D38" s="20">
        <v>44713</v>
      </c>
      <c r="E38" s="20">
        <v>43800</v>
      </c>
      <c r="F38" s="13">
        <v>129.5</v>
      </c>
      <c r="G38" s="13">
        <v>129.5</v>
      </c>
      <c r="H38" s="13">
        <v>124</v>
      </c>
      <c r="I38" s="13">
        <v>9.9</v>
      </c>
      <c r="J38" s="13">
        <v>6.9</v>
      </c>
      <c r="K38" s="13">
        <v>2.2000000000000002</v>
      </c>
      <c r="L38" s="13">
        <v>1.2</v>
      </c>
      <c r="M38" s="13">
        <v>3.4</v>
      </c>
      <c r="N38" s="13">
        <v>31</v>
      </c>
      <c r="O38" s="23"/>
      <c r="P38" s="23"/>
      <c r="Q38" s="23"/>
      <c r="R38" s="23"/>
      <c r="S38" s="2" t="s">
        <v>103</v>
      </c>
    </row>
    <row r="39" spans="1:19" ht="16.5">
      <c r="A39" s="4">
        <f t="shared" si="0"/>
        <v>34</v>
      </c>
      <c r="B39" s="15" t="s">
        <v>61</v>
      </c>
      <c r="C39" s="5" t="s">
        <v>79</v>
      </c>
      <c r="D39" s="20">
        <v>42339</v>
      </c>
      <c r="E39" s="20">
        <v>43435</v>
      </c>
      <c r="F39" s="13">
        <v>29</v>
      </c>
      <c r="G39" s="13">
        <v>37.256</v>
      </c>
      <c r="H39" s="13">
        <v>42.970999999999997</v>
      </c>
      <c r="I39" s="13">
        <v>1.2430000000000001</v>
      </c>
      <c r="J39" s="13">
        <v>2.4</v>
      </c>
      <c r="K39" s="13">
        <v>0.90500000000000003</v>
      </c>
      <c r="L39" s="13">
        <v>0.80400000000000005</v>
      </c>
      <c r="M39" s="13">
        <v>9.1270000000000007</v>
      </c>
      <c r="N39" s="13">
        <v>8.6850000000000005</v>
      </c>
      <c r="O39" s="23"/>
      <c r="P39" s="23"/>
      <c r="Q39" s="23"/>
      <c r="R39" s="23"/>
      <c r="S39" s="18" t="s">
        <v>105</v>
      </c>
    </row>
    <row r="40" spans="1:19" ht="28.5">
      <c r="A40" s="4">
        <f t="shared" si="0"/>
        <v>35</v>
      </c>
      <c r="B40" s="15" t="s">
        <v>62</v>
      </c>
      <c r="C40" s="5" t="s">
        <v>63</v>
      </c>
      <c r="D40" s="20">
        <v>43070</v>
      </c>
      <c r="E40" s="20">
        <v>43070</v>
      </c>
      <c r="F40" s="13">
        <v>74.325000000000003</v>
      </c>
      <c r="G40" s="13">
        <v>74.325000000000003</v>
      </c>
      <c r="H40" s="13">
        <v>75.5</v>
      </c>
      <c r="I40" s="13">
        <v>3.0779999999999998</v>
      </c>
      <c r="J40" s="13">
        <v>3.9060000000000001</v>
      </c>
      <c r="K40" s="13">
        <v>4.4340000000000002</v>
      </c>
      <c r="L40" s="13">
        <v>4.01</v>
      </c>
      <c r="M40" s="13">
        <v>2.1999999999999999E-2</v>
      </c>
      <c r="N40" s="13">
        <v>2.1999999999999999E-2</v>
      </c>
      <c r="O40" s="23"/>
      <c r="P40" s="23"/>
      <c r="Q40" s="23"/>
      <c r="R40" s="23"/>
      <c r="S40" s="16" t="s">
        <v>104</v>
      </c>
    </row>
    <row r="41" spans="1:19" ht="18.75" customHeight="1">
      <c r="A41" s="4">
        <f t="shared" si="0"/>
        <v>36</v>
      </c>
      <c r="B41" s="15" t="s">
        <v>64</v>
      </c>
      <c r="C41" s="5" t="s">
        <v>65</v>
      </c>
      <c r="D41" s="20">
        <v>42887</v>
      </c>
      <c r="E41" s="20">
        <v>42887</v>
      </c>
      <c r="F41" s="13">
        <v>24.933</v>
      </c>
      <c r="G41" s="13">
        <v>24.933</v>
      </c>
      <c r="H41" s="13">
        <v>26.091000000000001</v>
      </c>
      <c r="I41" s="13">
        <v>1.613</v>
      </c>
      <c r="J41" s="13">
        <v>1.52</v>
      </c>
      <c r="K41" s="13">
        <v>1.597</v>
      </c>
      <c r="L41" s="13">
        <v>2.3250000000000002</v>
      </c>
      <c r="M41" s="13">
        <v>14.199</v>
      </c>
      <c r="N41" s="13">
        <v>17.736000000000001</v>
      </c>
      <c r="O41" s="23"/>
      <c r="P41" s="23"/>
      <c r="Q41" s="23"/>
      <c r="R41" s="23"/>
      <c r="S41" s="16" t="s">
        <v>106</v>
      </c>
    </row>
    <row r="43" spans="1:19">
      <c r="A43" s="9" t="s">
        <v>66</v>
      </c>
    </row>
    <row r="44" spans="1:19">
      <c r="A44" s="2" t="s">
        <v>67</v>
      </c>
    </row>
    <row r="45" spans="1:19">
      <c r="A45" s="9" t="s">
        <v>68</v>
      </c>
    </row>
    <row r="46" spans="1:19">
      <c r="A46" s="2" t="s">
        <v>80</v>
      </c>
    </row>
    <row r="47" spans="1:19">
      <c r="A47" s="2" t="s">
        <v>121</v>
      </c>
    </row>
    <row r="48" spans="1:19">
      <c r="A48" s="2" t="s">
        <v>129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cument_x0020_Date xmlns="3f070473-4e09-489a-b6b6-f615943c1c36">2016-10-05T04:00:00+00:00</Document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C09959A634CD4F97D6DB3FE8D8C54E" ma:contentTypeVersion="2" ma:contentTypeDescription="Create a new document." ma:contentTypeScope="" ma:versionID="f76dba6e7c300c5c4288acfd7a7d33a6">
  <xsd:schema xmlns:xsd="http://www.w3.org/2001/XMLSchema" xmlns:p="http://schemas.microsoft.com/office/2006/metadata/properties" xmlns:ns2="3f070473-4e09-489a-b6b6-f615943c1c36" targetNamespace="http://schemas.microsoft.com/office/2006/metadata/properties" ma:root="true" ma:fieldsID="4bd91eeddfb031387cd8e3e15ced5f1e" ns2:_="">
    <xsd:import namespace="3f070473-4e09-489a-b6b6-f615943c1c36"/>
    <xsd:element name="properties">
      <xsd:complexType>
        <xsd:sequence>
          <xsd:element name="documentManagement">
            <xsd:complexType>
              <xsd:all>
                <xsd:element ref="ns2:Document_x0020_Date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f070473-4e09-489a-b6b6-f615943c1c36" elementFormDefault="qualified">
    <xsd:import namespace="http://schemas.microsoft.com/office/2006/documentManagement/types"/>
    <xsd:element name="Document_x0020_Date" ma:index="8" ma:displayName="Document Date" ma:default="[today]" ma:format="DateOnly" ma:internalName="Document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A9BBAAE-1E1E-4B4C-82DA-2835396EDFB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3f070473-4e09-489a-b6b6-f615943c1c36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412072-2EC1-4900-9E37-9BF99FB646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2E2653-9302-4D00-8C25-D6A5CB560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70473-4e09-489a-b6b6-f615943c1c3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AMPCO 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4.2-AMPCO-17</dc:title>
  <dc:creator>Shelley Grice</dc:creator>
  <cp:lastModifiedBy>davellal</cp:lastModifiedBy>
  <dcterms:created xsi:type="dcterms:W3CDTF">2016-10-02T15:43:26Z</dcterms:created>
  <dcterms:modified xsi:type="dcterms:W3CDTF">2016-11-17T15:35:00Z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0x0101007DC09959A634CD4F97D6DB3FE8D8C54E</vt:lpwstr>
  </property>
</Properties>
</file>