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0730" windowHeight="909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49" i="1" l="1"/>
  <c r="I40" i="1"/>
  <c r="I31" i="1"/>
  <c r="I22" i="1"/>
  <c r="I13" i="1"/>
  <c r="G13" i="1" l="1"/>
  <c r="G12" i="1"/>
  <c r="G11" i="1"/>
  <c r="G10" i="1"/>
  <c r="G9" i="1"/>
  <c r="F13" i="1"/>
  <c r="F12" i="1"/>
  <c r="F11" i="1"/>
  <c r="F10" i="1"/>
  <c r="F9" i="1"/>
  <c r="G22" i="1"/>
  <c r="G21" i="1"/>
  <c r="G20" i="1"/>
  <c r="G19" i="1"/>
  <c r="G18" i="1"/>
  <c r="F22" i="1"/>
  <c r="F21" i="1"/>
  <c r="F20" i="1"/>
  <c r="F19" i="1"/>
  <c r="F18" i="1"/>
  <c r="G31" i="1"/>
  <c r="G30" i="1"/>
  <c r="G29" i="1"/>
  <c r="G28" i="1"/>
  <c r="G27" i="1"/>
  <c r="F31" i="1"/>
  <c r="F30" i="1"/>
  <c r="F29" i="1"/>
  <c r="F28" i="1"/>
  <c r="F27" i="1"/>
  <c r="G40" i="1"/>
  <c r="G39" i="1"/>
  <c r="G38" i="1"/>
  <c r="G37" i="1"/>
  <c r="G36" i="1"/>
  <c r="F40" i="1"/>
  <c r="F39" i="1"/>
  <c r="F38" i="1"/>
  <c r="F37" i="1"/>
  <c r="F36" i="1"/>
  <c r="G49" i="1"/>
  <c r="G48" i="1"/>
  <c r="G47" i="1"/>
  <c r="G46" i="1"/>
  <c r="G45" i="1"/>
  <c r="F49" i="1"/>
  <c r="F48" i="1"/>
  <c r="F47" i="1"/>
  <c r="F46" i="1"/>
  <c r="F45" i="1"/>
  <c r="D49" i="1"/>
  <c r="D48" i="1"/>
  <c r="D47" i="1"/>
  <c r="D46" i="1"/>
  <c r="D45" i="1"/>
  <c r="D40" i="1"/>
  <c r="D39" i="1"/>
  <c r="D38" i="1"/>
  <c r="D37" i="1"/>
  <c r="D36" i="1"/>
  <c r="D31" i="1"/>
  <c r="D30" i="1"/>
  <c r="D29" i="1"/>
  <c r="D28" i="1"/>
  <c r="D27" i="1"/>
  <c r="C49" i="1"/>
  <c r="C48" i="1"/>
  <c r="C47" i="1"/>
  <c r="C46" i="1"/>
  <c r="C45" i="1"/>
  <c r="C40" i="1"/>
  <c r="C39" i="1"/>
  <c r="C38" i="1"/>
  <c r="C37" i="1"/>
  <c r="C36" i="1"/>
  <c r="C31" i="1"/>
  <c r="C30" i="1"/>
  <c r="C29" i="1"/>
  <c r="C28" i="1"/>
  <c r="C27" i="1"/>
  <c r="D22" i="1"/>
  <c r="D21" i="1"/>
  <c r="D20" i="1"/>
  <c r="D19" i="1"/>
  <c r="C22" i="1"/>
  <c r="C21" i="1"/>
  <c r="C20" i="1"/>
  <c r="C19" i="1"/>
  <c r="C18" i="1"/>
  <c r="C9" i="1"/>
  <c r="D18" i="1"/>
  <c r="D13" i="1"/>
  <c r="D12" i="1"/>
  <c r="D11" i="1"/>
  <c r="D10" i="1"/>
  <c r="D9" i="1"/>
  <c r="C13" i="1"/>
  <c r="C12" i="1"/>
  <c r="C11" i="1"/>
  <c r="C10" i="1"/>
  <c r="A45" i="1"/>
  <c r="A46" i="1" s="1"/>
  <c r="A47" i="1" s="1"/>
  <c r="A48" i="1" s="1"/>
  <c r="A49" i="1" s="1"/>
  <c r="A36" i="1"/>
  <c r="A37" i="1" s="1"/>
  <c r="A38" i="1" s="1"/>
  <c r="A39" i="1" s="1"/>
  <c r="A40" i="1" s="1"/>
  <c r="A27" i="1"/>
  <c r="A28" i="1" s="1"/>
  <c r="A29" i="1" s="1"/>
  <c r="A30" i="1" s="1"/>
  <c r="A31" i="1" s="1"/>
  <c r="A18" i="1"/>
  <c r="A19" i="1" s="1"/>
  <c r="A20" i="1" s="1"/>
  <c r="A21" i="1" s="1"/>
  <c r="A22" i="1" s="1"/>
  <c r="A13" i="1"/>
  <c r="A10" i="1"/>
  <c r="A11" i="1" s="1"/>
  <c r="A12" i="1" s="1"/>
  <c r="A9" i="1"/>
</calcChain>
</file>

<file path=xl/sharedStrings.xml><?xml version="1.0" encoding="utf-8"?>
<sst xmlns="http://schemas.openxmlformats.org/spreadsheetml/2006/main" count="34" uniqueCount="18">
  <si>
    <t>HONI Compensation and Complement 2013-2018</t>
  </si>
  <si>
    <t>(Source: Ex. C1-4-1 Att. 1)</t>
  </si>
  <si>
    <t>PWU Total Wages</t>
  </si>
  <si>
    <t>YOY % Change Complement</t>
  </si>
  <si>
    <t>Cumulative Change Complement</t>
  </si>
  <si>
    <t>YOY % Change Wages</t>
  </si>
  <si>
    <t>Cumulative % Change Wages</t>
  </si>
  <si>
    <t>PWU Reg. Complement</t>
  </si>
  <si>
    <t>SEP Reg. Complement</t>
  </si>
  <si>
    <t>SEP Total Wages</t>
  </si>
  <si>
    <t>MCP Reg. Complement</t>
  </si>
  <si>
    <t>MCP Total Wages</t>
  </si>
  <si>
    <t>Casual Complement</t>
  </si>
  <si>
    <t>Casual Total Wages</t>
  </si>
  <si>
    <t>HONI Total Wages</t>
  </si>
  <si>
    <t>Total HONI Complement</t>
  </si>
  <si>
    <t>Average Annual Change in Wages 2013-18</t>
  </si>
  <si>
    <t xml:space="preserve">PWU Exhibit No.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</si>
</sst>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4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164" fontId="0" fillId="0" borderId="0" xfId="0" applyNumberFormat="1"/>
    <xf numFmtId="10" fontId="0" fillId="0" borderId="0" xfId="0" applyNumberFormat="1"/>
    <xf numFmtId="10" fontId="0" fillId="0" borderId="0" xfId="1" applyNumberFormat="1" applyFont="1"/>
    <xf numFmtId="0" fontId="3" fillId="0" borderId="0" xfId="0" applyFont="1"/>
    <xf numFmtId="0" fontId="4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5" Type="http://schemas.openxmlformats.org/officeDocument/2006/relationships/styles" Target="styles.xml" />
  <Relationship Id="rId4" Type="http://schemas.openxmlformats.org/officeDocument/2006/relationships/theme" Target="theme/theme1.xml" />
  <Relationship Id="rId6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3" Type="http://schemas.openxmlformats.org/officeDocument/2006/relationships/worksheet" Target="worksheets/sheet3.xml" />
  <Relationship Id="rId7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tabSelected="1" workbookViewId="0">
      <selection activeCell="E13" sqref="E13"/>
    </sheetView>
  </sheetViews>
  <sheetFormatPr defaultRowHeight="15" x14ac:dyDescent="0.25"/>
  <cols>
    <col min="2" max="2" width="14" customWidth="1"/>
    <col min="3" max="3" width="12.42578125" customWidth="1"/>
    <col min="4" max="4" width="12.85546875" customWidth="1"/>
    <col min="5" max="5" width="12.7109375" bestFit="1" customWidth="1"/>
    <col min="7" max="7" width="12.7109375" customWidth="1"/>
    <col min="9" max="9" width="10.140625" customWidth="1"/>
  </cols>
  <sheetData>
    <row r="1" spans="1:15" x14ac:dyDescent="0.25">
      <c r="F1" s="1" t="s">
        <v>17</v>
      </c>
    </row>
    <row r="3" spans="1:15" ht="18.75" x14ac:dyDescent="0.3">
      <c r="A3" s="7" t="s">
        <v>0</v>
      </c>
    </row>
    <row r="5" spans="1:15" x14ac:dyDescent="0.25">
      <c r="A5" t="s">
        <v>1</v>
      </c>
    </row>
    <row r="7" spans="1:15" ht="75" x14ac:dyDescent="0.25">
      <c r="B7" s="2" t="s">
        <v>7</v>
      </c>
      <c r="C7" s="2" t="s">
        <v>3</v>
      </c>
      <c r="D7" s="2" t="s">
        <v>4</v>
      </c>
      <c r="E7" s="2" t="s">
        <v>2</v>
      </c>
      <c r="F7" s="2" t="s">
        <v>5</v>
      </c>
      <c r="G7" s="2" t="s">
        <v>6</v>
      </c>
      <c r="H7" s="2"/>
      <c r="I7" s="2" t="s">
        <v>16</v>
      </c>
      <c r="J7" s="2"/>
      <c r="K7" s="2"/>
      <c r="L7" s="2"/>
      <c r="M7" s="2"/>
      <c r="N7" s="2"/>
      <c r="O7" s="2"/>
    </row>
    <row r="8" spans="1:15" x14ac:dyDescent="0.25">
      <c r="A8">
        <v>2013</v>
      </c>
      <c r="B8">
        <v>3321</v>
      </c>
      <c r="C8">
        <v>0</v>
      </c>
      <c r="D8">
        <v>0</v>
      </c>
      <c r="E8" s="3">
        <v>360796279</v>
      </c>
      <c r="F8">
        <v>0</v>
      </c>
      <c r="G8">
        <v>0</v>
      </c>
    </row>
    <row r="9" spans="1:15" x14ac:dyDescent="0.25">
      <c r="A9">
        <f>A8+1</f>
        <v>2014</v>
      </c>
      <c r="B9">
        <v>3271</v>
      </c>
      <c r="C9" s="4">
        <f>(B9-B8)/B8</f>
        <v>-1.5055706112616682E-2</v>
      </c>
      <c r="D9" s="4">
        <f>(B9-B$8)/B8</f>
        <v>-1.5055706112616682E-2</v>
      </c>
      <c r="E9" s="3">
        <v>370778651</v>
      </c>
      <c r="F9" s="4">
        <f>(E9-E8)/E8</f>
        <v>2.766761350108048E-2</v>
      </c>
      <c r="G9" s="4">
        <f>(E9-E$8)/E8</f>
        <v>2.766761350108048E-2</v>
      </c>
      <c r="I9" s="5"/>
      <c r="K9" s="6"/>
    </row>
    <row r="10" spans="1:15" x14ac:dyDescent="0.25">
      <c r="A10">
        <f t="shared" ref="A10:A13" si="0">A9+1</f>
        <v>2015</v>
      </c>
      <c r="B10">
        <v>3350</v>
      </c>
      <c r="C10" s="4">
        <f t="shared" ref="C10:C13" si="1">(B10-B9)/B9</f>
        <v>2.4151635585447875E-2</v>
      </c>
      <c r="D10" s="4">
        <f t="shared" ref="D10:D13" si="2">(B10-B$8)/B9</f>
        <v>8.8657902782023849E-3</v>
      </c>
      <c r="E10" s="3">
        <v>368449119</v>
      </c>
      <c r="F10" s="4">
        <f t="shared" ref="F10:F13" si="3">(E10-E9)/E9</f>
        <v>-6.2828104954726748E-3</v>
      </c>
      <c r="G10" s="4">
        <f t="shared" ref="G10:G13" si="4">(E10-E$8)/E9</f>
        <v>2.0639915430298063E-2</v>
      </c>
      <c r="I10" s="5"/>
      <c r="K10" s="6"/>
    </row>
    <row r="11" spans="1:15" x14ac:dyDescent="0.25">
      <c r="A11">
        <f t="shared" si="0"/>
        <v>2016</v>
      </c>
      <c r="B11">
        <v>3411</v>
      </c>
      <c r="C11" s="4">
        <f t="shared" si="1"/>
        <v>1.8208955223880597E-2</v>
      </c>
      <c r="D11" s="4">
        <f t="shared" si="2"/>
        <v>2.6865671641791045E-2</v>
      </c>
      <c r="E11" s="3">
        <v>384766692</v>
      </c>
      <c r="F11" s="4">
        <f t="shared" si="3"/>
        <v>4.4287181481902256E-2</v>
      </c>
      <c r="G11" s="4">
        <f t="shared" si="4"/>
        <v>6.5057593474663736E-2</v>
      </c>
      <c r="I11" s="5"/>
      <c r="K11" s="6"/>
    </row>
    <row r="12" spans="1:15" x14ac:dyDescent="0.25">
      <c r="A12">
        <f t="shared" si="0"/>
        <v>2017</v>
      </c>
      <c r="B12">
        <v>3319</v>
      </c>
      <c r="C12" s="4">
        <f t="shared" si="1"/>
        <v>-2.6971562591615362E-2</v>
      </c>
      <c r="D12" s="4">
        <f t="shared" si="2"/>
        <v>-5.863383172090296E-4</v>
      </c>
      <c r="E12" s="3">
        <v>386516917</v>
      </c>
      <c r="F12" s="4">
        <f t="shared" si="3"/>
        <v>4.548795507486391E-3</v>
      </c>
      <c r="G12" s="4">
        <f t="shared" si="4"/>
        <v>6.6847361101620512E-2</v>
      </c>
      <c r="I12" s="5"/>
      <c r="K12" s="6"/>
    </row>
    <row r="13" spans="1:15" x14ac:dyDescent="0.25">
      <c r="A13">
        <f t="shared" si="0"/>
        <v>2018</v>
      </c>
      <c r="B13">
        <v>3278</v>
      </c>
      <c r="C13" s="4">
        <f t="shared" si="1"/>
        <v>-1.2353118409159385E-2</v>
      </c>
      <c r="D13" s="4">
        <f t="shared" si="2"/>
        <v>-1.2955709551069599E-2</v>
      </c>
      <c r="E13" s="3">
        <v>385559650</v>
      </c>
      <c r="F13" s="4">
        <f t="shared" si="3"/>
        <v>-2.4766496830978292E-3</v>
      </c>
      <c r="G13" s="4">
        <f t="shared" si="4"/>
        <v>6.4068013354251191E-2</v>
      </c>
      <c r="I13" s="5">
        <f>(1+G13)^(1/(COUNT($G$8:G13)-1))-1</f>
        <v>1.249730902342816E-2</v>
      </c>
      <c r="K13" s="6"/>
    </row>
    <row r="16" spans="1:15" ht="60" x14ac:dyDescent="0.25">
      <c r="B16" s="2" t="s">
        <v>8</v>
      </c>
      <c r="C16" s="2" t="s">
        <v>3</v>
      </c>
      <c r="D16" s="2" t="s">
        <v>4</v>
      </c>
      <c r="E16" s="2" t="s">
        <v>9</v>
      </c>
      <c r="F16" s="2" t="s">
        <v>5</v>
      </c>
      <c r="G16" s="2" t="s">
        <v>6</v>
      </c>
    </row>
    <row r="17" spans="1:9" x14ac:dyDescent="0.25">
      <c r="A17">
        <v>2013</v>
      </c>
      <c r="B17">
        <v>1260</v>
      </c>
      <c r="C17">
        <v>0</v>
      </c>
      <c r="D17">
        <v>0</v>
      </c>
      <c r="E17" s="3">
        <v>137310153</v>
      </c>
      <c r="F17">
        <v>0</v>
      </c>
      <c r="G17">
        <v>0</v>
      </c>
    </row>
    <row r="18" spans="1:9" x14ac:dyDescent="0.25">
      <c r="A18">
        <f>A17+1</f>
        <v>2014</v>
      </c>
      <c r="B18">
        <v>1290</v>
      </c>
      <c r="C18" s="4">
        <f>(B18-B17)/B17</f>
        <v>2.3809523809523808E-2</v>
      </c>
      <c r="D18" s="4">
        <f>(B18-B$17)/B17</f>
        <v>2.3809523809523808E-2</v>
      </c>
      <c r="E18" s="3">
        <v>148807143</v>
      </c>
      <c r="F18" s="4">
        <f>(E18-E17)/E17</f>
        <v>8.3730079304477942E-2</v>
      </c>
      <c r="G18" s="4">
        <f>(E18-E$17)/E17</f>
        <v>8.3730079304477942E-2</v>
      </c>
      <c r="I18" s="5"/>
    </row>
    <row r="19" spans="1:9" x14ac:dyDescent="0.25">
      <c r="A19">
        <f t="shared" ref="A19:A22" si="5">A18+1</f>
        <v>2015</v>
      </c>
      <c r="B19">
        <v>1285</v>
      </c>
      <c r="C19" s="4">
        <f t="shared" ref="C19:C22" si="6">(B19-B18)/B18</f>
        <v>-3.875968992248062E-3</v>
      </c>
      <c r="D19" s="4">
        <f t="shared" ref="D19:D22" si="7">(B19-B$17)/B18</f>
        <v>1.937984496124031E-2</v>
      </c>
      <c r="E19" s="3">
        <v>148539224</v>
      </c>
      <c r="F19" s="4">
        <f t="shared" ref="F19:F22" si="8">(E19-E18)/E18</f>
        <v>-1.8004444853833394E-3</v>
      </c>
      <c r="G19" s="4">
        <f t="shared" ref="G19:G22" si="9">(E19-E$17)/E18</f>
        <v>7.5460564416588521E-2</v>
      </c>
      <c r="I19" s="5"/>
    </row>
    <row r="20" spans="1:9" x14ac:dyDescent="0.25">
      <c r="A20">
        <f t="shared" si="5"/>
        <v>2016</v>
      </c>
      <c r="B20">
        <v>1241</v>
      </c>
      <c r="C20" s="4">
        <f t="shared" si="6"/>
        <v>-3.4241245136186774E-2</v>
      </c>
      <c r="D20" s="4">
        <f t="shared" si="7"/>
        <v>-1.4785992217898832E-2</v>
      </c>
      <c r="E20" s="3">
        <v>145544065</v>
      </c>
      <c r="F20" s="4">
        <f t="shared" si="8"/>
        <v>-2.0164094838680455E-2</v>
      </c>
      <c r="G20" s="4">
        <f t="shared" si="9"/>
        <v>5.5432577189173951E-2</v>
      </c>
      <c r="I20" s="5"/>
    </row>
    <row r="21" spans="1:9" x14ac:dyDescent="0.25">
      <c r="A21">
        <f t="shared" si="5"/>
        <v>2017</v>
      </c>
      <c r="B21">
        <v>1212</v>
      </c>
      <c r="C21" s="4">
        <f t="shared" si="6"/>
        <v>-2.3368251410153102E-2</v>
      </c>
      <c r="D21" s="4">
        <f t="shared" si="7"/>
        <v>-3.8678485092667206E-2</v>
      </c>
      <c r="E21" s="3">
        <v>145551630</v>
      </c>
      <c r="F21" s="4">
        <f t="shared" si="8"/>
        <v>5.1977385680412317E-5</v>
      </c>
      <c r="G21" s="4">
        <f t="shared" si="9"/>
        <v>5.662530450829445E-2</v>
      </c>
      <c r="I21" s="5"/>
    </row>
    <row r="22" spans="1:9" x14ac:dyDescent="0.25">
      <c r="A22">
        <f t="shared" si="5"/>
        <v>2018</v>
      </c>
      <c r="B22">
        <v>1177</v>
      </c>
      <c r="C22" s="4">
        <f t="shared" si="6"/>
        <v>-2.8877887788778877E-2</v>
      </c>
      <c r="D22" s="4">
        <f t="shared" si="7"/>
        <v>-6.8481848184818478E-2</v>
      </c>
      <c r="E22" s="3">
        <v>142055149</v>
      </c>
      <c r="F22" s="4">
        <f t="shared" si="8"/>
        <v>-2.4022273058707758E-2</v>
      </c>
      <c r="G22" s="4">
        <f t="shared" si="9"/>
        <v>3.2600088367268715E-2</v>
      </c>
      <c r="I22" s="5">
        <f>(1+G22)^(1/(COUNT($G$17:G22)-1))-1</f>
        <v>6.4366223990532934E-3</v>
      </c>
    </row>
    <row r="25" spans="1:9" ht="60" x14ac:dyDescent="0.25">
      <c r="B25" s="2" t="s">
        <v>10</v>
      </c>
      <c r="C25" s="2" t="s">
        <v>3</v>
      </c>
      <c r="D25" s="2" t="s">
        <v>4</v>
      </c>
      <c r="E25" s="2" t="s">
        <v>11</v>
      </c>
      <c r="F25" s="2" t="s">
        <v>5</v>
      </c>
      <c r="G25" s="2" t="s">
        <v>6</v>
      </c>
    </row>
    <row r="26" spans="1:9" x14ac:dyDescent="0.25">
      <c r="A26">
        <v>2013</v>
      </c>
      <c r="B26">
        <v>600</v>
      </c>
      <c r="C26">
        <v>0</v>
      </c>
      <c r="D26">
        <v>0</v>
      </c>
      <c r="E26" s="3">
        <v>82939240</v>
      </c>
      <c r="F26">
        <v>0</v>
      </c>
      <c r="G26">
        <v>0</v>
      </c>
    </row>
    <row r="27" spans="1:9" x14ac:dyDescent="0.25">
      <c r="A27">
        <f>A26+1</f>
        <v>2014</v>
      </c>
      <c r="B27">
        <v>584</v>
      </c>
      <c r="C27" s="4">
        <f t="shared" ref="C27:C31" si="10">(B27-B26)/B26</f>
        <v>-2.6666666666666668E-2</v>
      </c>
      <c r="D27" s="4">
        <f>(B27-B$26)/B26</f>
        <v>-2.6666666666666668E-2</v>
      </c>
      <c r="E27" s="3">
        <v>81578789</v>
      </c>
      <c r="F27" s="4">
        <f t="shared" ref="F27" si="11">(E27-E26)/E26</f>
        <v>-1.6402983678172119E-2</v>
      </c>
      <c r="G27" s="4">
        <f>(E27-E$26)/E26</f>
        <v>-1.6402983678172119E-2</v>
      </c>
      <c r="I27" s="5"/>
    </row>
    <row r="28" spans="1:9" x14ac:dyDescent="0.25">
      <c r="A28">
        <f t="shared" ref="A28:A31" si="12">A27+1</f>
        <v>2015</v>
      </c>
      <c r="B28">
        <v>585</v>
      </c>
      <c r="C28" s="4">
        <f t="shared" si="10"/>
        <v>1.7123287671232876E-3</v>
      </c>
      <c r="D28" s="4">
        <f t="shared" ref="D28:D31" si="13">(B28-B$26)/B27</f>
        <v>-2.5684931506849314E-2</v>
      </c>
      <c r="E28" s="3">
        <v>84289003</v>
      </c>
      <c r="F28" s="4">
        <f t="shared" ref="F28" si="14">(E28-E27)/E27</f>
        <v>3.3222042558145842E-2</v>
      </c>
      <c r="G28" s="4">
        <f t="shared" ref="G28:G31" si="15">(E28-E$26)/E27</f>
        <v>1.6545514055130189E-2</v>
      </c>
      <c r="I28" s="5"/>
    </row>
    <row r="29" spans="1:9" x14ac:dyDescent="0.25">
      <c r="A29">
        <f t="shared" si="12"/>
        <v>2016</v>
      </c>
      <c r="B29">
        <v>596</v>
      </c>
      <c r="C29" s="4">
        <f t="shared" si="10"/>
        <v>1.8803418803418803E-2</v>
      </c>
      <c r="D29" s="4">
        <f t="shared" si="13"/>
        <v>-6.8376068376068376E-3</v>
      </c>
      <c r="E29" s="3">
        <v>88255656</v>
      </c>
      <c r="F29" s="4">
        <f t="shared" ref="F29" si="16">(E29-E28)/E28</f>
        <v>4.7060148522577734E-2</v>
      </c>
      <c r="G29" s="4">
        <f t="shared" si="15"/>
        <v>6.3073660985170268E-2</v>
      </c>
      <c r="I29" s="5"/>
    </row>
    <row r="30" spans="1:9" x14ac:dyDescent="0.25">
      <c r="A30">
        <f t="shared" si="12"/>
        <v>2017</v>
      </c>
      <c r="B30">
        <v>593</v>
      </c>
      <c r="C30" s="4">
        <f t="shared" si="10"/>
        <v>-5.0335570469798654E-3</v>
      </c>
      <c r="D30" s="4">
        <f t="shared" si="13"/>
        <v>-1.1744966442953021E-2</v>
      </c>
      <c r="E30" s="3">
        <v>89567644</v>
      </c>
      <c r="F30" s="4">
        <f t="shared" ref="F30" si="17">(E30-E29)/E29</f>
        <v>1.4865766790062724E-2</v>
      </c>
      <c r="G30" s="4">
        <f t="shared" si="15"/>
        <v>7.5104580266221119E-2</v>
      </c>
      <c r="I30" s="5"/>
    </row>
    <row r="31" spans="1:9" x14ac:dyDescent="0.25">
      <c r="A31">
        <f t="shared" si="12"/>
        <v>2018</v>
      </c>
      <c r="B31">
        <v>587</v>
      </c>
      <c r="C31" s="4">
        <f t="shared" si="10"/>
        <v>-1.0118043844856661E-2</v>
      </c>
      <c r="D31" s="4">
        <f t="shared" si="13"/>
        <v>-2.1922428330522766E-2</v>
      </c>
      <c r="E31" s="3">
        <v>90434623</v>
      </c>
      <c r="F31" s="4">
        <f t="shared" ref="F31" si="18">(E31-E30)/E30</f>
        <v>9.6796003699728891E-3</v>
      </c>
      <c r="G31" s="4">
        <f t="shared" si="15"/>
        <v>8.3684047779575402E-2</v>
      </c>
      <c r="I31" s="5">
        <f>(1+G31)^(1/(COUNT($G$26:G31)-1))-1</f>
        <v>1.6203148356421559E-2</v>
      </c>
    </row>
    <row r="34" spans="1:9" ht="60" x14ac:dyDescent="0.25">
      <c r="B34" s="2" t="s">
        <v>12</v>
      </c>
      <c r="C34" s="2" t="s">
        <v>3</v>
      </c>
      <c r="D34" s="2" t="s">
        <v>4</v>
      </c>
      <c r="E34" s="2" t="s">
        <v>13</v>
      </c>
      <c r="F34" s="2" t="s">
        <v>5</v>
      </c>
      <c r="G34" s="2" t="s">
        <v>6</v>
      </c>
    </row>
    <row r="35" spans="1:9" x14ac:dyDescent="0.25">
      <c r="A35">
        <v>2013</v>
      </c>
      <c r="B35">
        <v>1781</v>
      </c>
      <c r="C35">
        <v>0</v>
      </c>
      <c r="D35">
        <v>0</v>
      </c>
      <c r="E35" s="3">
        <v>127813187</v>
      </c>
      <c r="F35">
        <v>0</v>
      </c>
      <c r="G35">
        <v>0</v>
      </c>
    </row>
    <row r="36" spans="1:9" x14ac:dyDescent="0.25">
      <c r="A36">
        <f>A35+1</f>
        <v>2014</v>
      </c>
      <c r="B36">
        <v>1951</v>
      </c>
      <c r="C36" s="4">
        <f t="shared" ref="C36:C40" si="19">(B36-B35)/B35</f>
        <v>9.5451993262212237E-2</v>
      </c>
      <c r="D36" s="4">
        <f>(B36-B$35)/B35</f>
        <v>9.5451993262212237E-2</v>
      </c>
      <c r="E36" s="3">
        <v>146895649</v>
      </c>
      <c r="F36" s="4">
        <f t="shared" ref="F36" si="20">(E36-E35)/E35</f>
        <v>0.14929963369116209</v>
      </c>
      <c r="G36" s="4">
        <f>(E36-E$35)/E35</f>
        <v>0.14929963369116209</v>
      </c>
      <c r="I36" s="5"/>
    </row>
    <row r="37" spans="1:9" x14ac:dyDescent="0.25">
      <c r="A37">
        <f t="shared" ref="A37:A40" si="21">A36+1</f>
        <v>2015</v>
      </c>
      <c r="B37">
        <v>1819</v>
      </c>
      <c r="C37" s="4">
        <f t="shared" si="19"/>
        <v>-6.7657611481291652E-2</v>
      </c>
      <c r="D37" s="4">
        <f t="shared" ref="D37:D40" si="22">(B37-B$35)/B36</f>
        <v>1.9477191184008202E-2</v>
      </c>
      <c r="E37" s="3">
        <v>140242277</v>
      </c>
      <c r="F37" s="4">
        <f t="shared" ref="F37" si="23">(E37-E36)/E36</f>
        <v>-4.5293186321672466E-2</v>
      </c>
      <c r="G37" s="4">
        <f t="shared" ref="G37:G40" si="24">(E37-E$35)/E36</f>
        <v>8.4611696021030552E-2</v>
      </c>
      <c r="I37" s="5"/>
    </row>
    <row r="38" spans="1:9" x14ac:dyDescent="0.25">
      <c r="A38">
        <f t="shared" si="21"/>
        <v>2016</v>
      </c>
      <c r="B38">
        <v>1971</v>
      </c>
      <c r="C38" s="4">
        <f t="shared" si="19"/>
        <v>8.3562396921385382E-2</v>
      </c>
      <c r="D38" s="4">
        <f t="shared" si="22"/>
        <v>0.10445299615173172</v>
      </c>
      <c r="E38" s="3">
        <v>153480870</v>
      </c>
      <c r="F38" s="4">
        <f t="shared" ref="F38" si="25">(E38-E37)/E37</f>
        <v>9.4398018081238086E-2</v>
      </c>
      <c r="G38" s="4">
        <f t="shared" si="24"/>
        <v>0.18302386091463704</v>
      </c>
      <c r="I38" s="5"/>
    </row>
    <row r="39" spans="1:9" x14ac:dyDescent="0.25">
      <c r="A39">
        <f t="shared" si="21"/>
        <v>2017</v>
      </c>
      <c r="B39">
        <v>2106</v>
      </c>
      <c r="C39" s="4">
        <f t="shared" si="19"/>
        <v>6.8493150684931503E-2</v>
      </c>
      <c r="D39" s="4">
        <f t="shared" si="22"/>
        <v>0.16489091831557584</v>
      </c>
      <c r="E39" s="3">
        <v>165633191</v>
      </c>
      <c r="F39" s="4">
        <f t="shared" ref="F39" si="26">(E39-E38)/E38</f>
        <v>7.9178082584494075E-2</v>
      </c>
      <c r="G39" s="4">
        <f t="shared" si="24"/>
        <v>0.24641510046170575</v>
      </c>
      <c r="I39" s="5"/>
    </row>
    <row r="40" spans="1:9" x14ac:dyDescent="0.25">
      <c r="A40">
        <f t="shared" si="21"/>
        <v>2018</v>
      </c>
      <c r="B40">
        <v>2158</v>
      </c>
      <c r="C40" s="4">
        <f t="shared" si="19"/>
        <v>2.4691358024691357E-2</v>
      </c>
      <c r="D40" s="4">
        <f t="shared" si="22"/>
        <v>0.17901234567901234</v>
      </c>
      <c r="E40" s="3">
        <v>171420129</v>
      </c>
      <c r="F40" s="4">
        <f t="shared" ref="F40" si="27">(E40-E39)/E39</f>
        <v>3.4938275143174657E-2</v>
      </c>
      <c r="G40" s="4">
        <f t="shared" si="24"/>
        <v>0.26327417673188463</v>
      </c>
      <c r="I40" s="5">
        <f>(1+G40)^(1/(COUNT($G$35:G40)-1))-1</f>
        <v>4.7850979552620299E-2</v>
      </c>
    </row>
    <row r="43" spans="1:9" ht="60" x14ac:dyDescent="0.25">
      <c r="B43" s="2" t="s">
        <v>15</v>
      </c>
      <c r="C43" s="2" t="s">
        <v>3</v>
      </c>
      <c r="D43" s="2" t="s">
        <v>4</v>
      </c>
      <c r="E43" s="2" t="s">
        <v>14</v>
      </c>
      <c r="F43" s="2" t="s">
        <v>5</v>
      </c>
      <c r="G43" s="2" t="s">
        <v>6</v>
      </c>
    </row>
    <row r="44" spans="1:9" x14ac:dyDescent="0.25">
      <c r="A44">
        <v>2013</v>
      </c>
      <c r="B44">
        <v>7228</v>
      </c>
      <c r="C44">
        <v>0</v>
      </c>
      <c r="D44">
        <v>0</v>
      </c>
      <c r="E44" s="3">
        <v>719976414</v>
      </c>
      <c r="F44">
        <v>0</v>
      </c>
      <c r="G44">
        <v>0</v>
      </c>
    </row>
    <row r="45" spans="1:9" x14ac:dyDescent="0.25">
      <c r="A45">
        <f>A44+1</f>
        <v>2014</v>
      </c>
      <c r="B45">
        <v>7336</v>
      </c>
      <c r="C45" s="4">
        <f t="shared" ref="C45:C49" si="28">(B45-B44)/B44</f>
        <v>1.4941892639734366E-2</v>
      </c>
      <c r="D45" s="4">
        <f>(B45-B$44)/B44</f>
        <v>1.4941892639734366E-2</v>
      </c>
      <c r="E45" s="3">
        <v>757299121</v>
      </c>
      <c r="F45" s="4">
        <f t="shared" ref="F45" si="29">(E45-E44)/E44</f>
        <v>5.1838791207957542E-2</v>
      </c>
      <c r="G45" s="4">
        <f>(E45-E$44)/E44</f>
        <v>5.1838791207957542E-2</v>
      </c>
      <c r="I45" s="5"/>
    </row>
    <row r="46" spans="1:9" x14ac:dyDescent="0.25">
      <c r="A46">
        <f t="shared" ref="A46:A49" si="30">A45+1</f>
        <v>2015</v>
      </c>
      <c r="B46">
        <v>7283</v>
      </c>
      <c r="C46" s="4">
        <f t="shared" si="28"/>
        <v>-7.2246455834242091E-3</v>
      </c>
      <c r="D46" s="4">
        <f t="shared" ref="D46:D49" si="31">(B46-B$44)/B45</f>
        <v>7.4972737186477642E-3</v>
      </c>
      <c r="E46" s="3">
        <v>751352945</v>
      </c>
      <c r="F46" s="4">
        <f t="shared" ref="F46" si="32">(E46-E45)/E45</f>
        <v>-7.8518194926044289E-3</v>
      </c>
      <c r="G46" s="4">
        <f>(E46-E$44)/E45</f>
        <v>4.1432150295602946E-2</v>
      </c>
      <c r="I46" s="5"/>
    </row>
    <row r="47" spans="1:9" x14ac:dyDescent="0.25">
      <c r="A47">
        <f t="shared" si="30"/>
        <v>2016</v>
      </c>
      <c r="B47">
        <v>7526</v>
      </c>
      <c r="C47" s="4">
        <f t="shared" si="28"/>
        <v>3.3365371412879305E-2</v>
      </c>
      <c r="D47" s="4">
        <f t="shared" si="31"/>
        <v>4.0917204448716188E-2</v>
      </c>
      <c r="E47" s="3">
        <v>783505072</v>
      </c>
      <c r="F47" s="4">
        <f t="shared" ref="F47" si="33">(E47-E46)/E46</f>
        <v>4.279230848027088E-2</v>
      </c>
      <c r="G47" s="4">
        <f t="shared" ref="G47:G49" si="34">(E47-E$44)/E46</f>
        <v>8.4552351092468267E-2</v>
      </c>
      <c r="I47" s="5"/>
    </row>
    <row r="48" spans="1:9" x14ac:dyDescent="0.25">
      <c r="A48">
        <f t="shared" si="30"/>
        <v>2017</v>
      </c>
      <c r="B48">
        <v>7525</v>
      </c>
      <c r="C48" s="4">
        <f t="shared" si="28"/>
        <v>-1.3287270794578793E-4</v>
      </c>
      <c r="D48" s="4">
        <f t="shared" si="31"/>
        <v>3.9463194259899019E-2</v>
      </c>
      <c r="E48" s="3">
        <v>798388525</v>
      </c>
      <c r="F48" s="4">
        <f t="shared" ref="F48" si="35">(E48-E47)/E47</f>
        <v>1.899598806936632E-2</v>
      </c>
      <c r="G48" s="4">
        <f t="shared" si="34"/>
        <v>0.10007862591092455</v>
      </c>
      <c r="I48" s="5"/>
    </row>
    <row r="49" spans="1:9" x14ac:dyDescent="0.25">
      <c r="A49">
        <f t="shared" si="30"/>
        <v>2018</v>
      </c>
      <c r="B49">
        <v>7489</v>
      </c>
      <c r="C49" s="4">
        <f t="shared" si="28"/>
        <v>-4.7840531561461792E-3</v>
      </c>
      <c r="D49" s="4">
        <f t="shared" si="31"/>
        <v>3.4684385382059799E-2</v>
      </c>
      <c r="E49" s="3">
        <v>800514164</v>
      </c>
      <c r="F49" s="4">
        <f t="shared" ref="F49" si="36">(E49-E48)/E48</f>
        <v>2.6624117624937057E-3</v>
      </c>
      <c r="G49" s="4">
        <f t="shared" si="34"/>
        <v>0.10087538520170991</v>
      </c>
      <c r="I49" s="5">
        <f>(1+G49)^(1/(COUNT($G$44:G49)-1))-1</f>
        <v>1.9407048855165199E-2</v>
      </c>
    </row>
    <row r="50" spans="1:9" x14ac:dyDescent="0.25">
      <c r="G50" s="4"/>
    </row>
  </sheetData>
  <printOptions gridLines="1"/>
  <pageMargins left="0.7" right="0.7" top="0.75" bottom="0.75" header="0.3" footer="0.3"/>
  <pageSetup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