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North West" sheetId="3" r:id="rId1"/>
    <sheet name="Union-North East" sheetId="1" r:id="rId2"/>
    <sheet name="Union-Southern" sheetId="5" r:id="rId3"/>
  </sheets>
  <externalReferences>
    <externalReference r:id="rId4"/>
  </externalReferences>
  <definedNames>
    <definedName name="_xlnm.Print_Area" localSheetId="1">'Union-North East'!$A$1:$E$38</definedName>
    <definedName name="_xlnm.Print_Area" localSheetId="2">'Union-Southern'!$A$1:$E$39</definedName>
  </definedNames>
  <calcPr calcId="145621" fullPrecision="0"/>
</workbook>
</file>

<file path=xl/calcChain.xml><?xml version="1.0" encoding="utf-8"?>
<calcChain xmlns="http://schemas.openxmlformats.org/spreadsheetml/2006/main">
  <c r="D14" i="1" l="1"/>
  <c r="D14" i="3"/>
  <c r="D13" i="3"/>
  <c r="D12" i="3"/>
  <c r="D13" i="1"/>
  <c r="D12" i="1"/>
  <c r="D14" i="5"/>
  <c r="D13" i="5"/>
  <c r="D12" i="5"/>
  <c r="E12" i="5" l="1"/>
  <c r="C14" i="1" l="1"/>
  <c r="A3" i="1" l="1"/>
  <c r="A3" i="3"/>
  <c r="D21" i="5" l="1"/>
  <c r="E21" i="5" s="1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3"/>
  <c r="E38" i="3" s="1"/>
  <c r="C38" i="3"/>
  <c r="D36" i="3"/>
  <c r="E36" i="3" s="1"/>
  <c r="D30" i="3"/>
  <c r="C29" i="3"/>
  <c r="D28" i="3"/>
  <c r="E28" i="3" s="1"/>
  <c r="C30" i="3"/>
  <c r="E30" i="3"/>
  <c r="D23" i="3"/>
  <c r="E23" i="3" s="1"/>
  <c r="D22" i="3"/>
  <c r="E22" i="3" s="1"/>
  <c r="C22" i="3"/>
  <c r="D21" i="3"/>
  <c r="E21" i="3" s="1"/>
  <c r="C23" i="3"/>
  <c r="C14" i="3"/>
  <c r="E14" i="3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3"/>
  <c r="C13" i="3"/>
  <c r="E13" i="3" s="1"/>
  <c r="E12" i="1"/>
  <c r="C13" i="1"/>
  <c r="E13" i="1"/>
  <c r="C29" i="1"/>
  <c r="C22" i="1"/>
  <c r="D29" i="3"/>
  <c r="E29" i="3" s="1"/>
  <c r="E15" i="1" l="1"/>
  <c r="E23" i="1"/>
  <c r="E30" i="1"/>
  <c r="E38" i="1"/>
  <c r="E15" i="3"/>
  <c r="E31" i="3"/>
  <c r="E24" i="3"/>
  <c r="E39" i="3"/>
  <c r="E15" i="5"/>
  <c r="E31" i="5"/>
  <c r="E24" i="5"/>
  <c r="E39" i="5"/>
</calcChain>
</file>

<file path=xl/sharedStrings.xml><?xml version="1.0" encoding="utf-8"?>
<sst xmlns="http://schemas.openxmlformats.org/spreadsheetml/2006/main" count="124" uniqueCount="17">
  <si>
    <t>Price Comparison for Natural Gas Consumers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</si>
  <si>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</si>
  <si>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</si>
  <si>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</si>
  <si>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</si>
  <si>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</si>
  <si>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</si>
  <si>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</si>
  <si>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</si>
  <si>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</si>
  <si>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</si>
  <si>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</si>
  <si>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Southern Rate Zone</t>
  </si>
  <si>
    <t>Please enter data into blue-shaded cells only</t>
  </si>
  <si>
    <t>Valid from January 1, 2017 to March 31, 2017</t>
  </si>
  <si>
    <t>Union Gas Ltd. - Union North East Rate Zone</t>
  </si>
  <si>
    <t>Union Gas Ltd. - Union North West Rate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</si>
</sst>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Pricing/QRAMS/2017-QRAMS/January%202017/Appendix%20A%20and%20C%20(2017%20IR)%20Jan17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"/>
    </sheetNames>
    <sheetDataSet>
      <sheetData sheetId="0">
        <row r="37">
          <cell r="I37">
            <v>6.7384999999999993</v>
          </cell>
        </row>
        <row r="38">
          <cell r="I38">
            <v>2.9704999999999999</v>
          </cell>
        </row>
        <row r="40">
          <cell r="I40">
            <v>0.66269999999999996</v>
          </cell>
        </row>
        <row r="41">
          <cell r="I41">
            <v>0.66839999999999999</v>
          </cell>
        </row>
        <row r="44">
          <cell r="I44">
            <v>2.0587</v>
          </cell>
        </row>
        <row r="45">
          <cell r="I45">
            <v>6.6239999999999997</v>
          </cell>
        </row>
        <row r="47">
          <cell r="I47">
            <v>0</v>
          </cell>
        </row>
        <row r="52">
          <cell r="I52">
            <v>11.771100000000001</v>
          </cell>
        </row>
        <row r="54">
          <cell r="I54">
            <v>16.3002</v>
          </cell>
        </row>
        <row r="56">
          <cell r="I56">
            <v>-1.7022999999999997</v>
          </cell>
        </row>
        <row r="57">
          <cell r="I57">
            <v>-2.1881999999999997</v>
          </cell>
        </row>
        <row r="337">
          <cell r="I337">
            <v>16.017800000000001</v>
          </cell>
        </row>
        <row r="338">
          <cell r="I338">
            <v>0.70099999999999985</v>
          </cell>
        </row>
        <row r="339">
          <cell r="I339">
            <v>0</v>
          </cell>
        </row>
        <row r="404">
          <cell r="I404">
            <v>0.71530000000000005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tabSelected="1" workbookViewId="0">
      <selection activeCell="I12" sqref="I12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January 1, 2017 to March 31, 2017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16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13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1</v>
      </c>
    </row>
    <row r="10" spans="1:5" ht="15.75" thickBot="1" x14ac:dyDescent="0.3">
      <c r="A10" s="4"/>
    </row>
    <row r="11" spans="1:5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</row>
    <row r="12" spans="1:5" x14ac:dyDescent="0.25">
      <c r="A12" s="33"/>
      <c r="B12" s="9" t="s">
        <v>7</v>
      </c>
      <c r="C12" s="10">
        <v>183</v>
      </c>
      <c r="D12" s="11">
        <f>SUM('[1]Appendix A'!$I$52,'[1]Appendix A'!$I$56)/100</f>
        <v>0.100688</v>
      </c>
      <c r="E12" s="12">
        <f>SUM(C12*D12)</f>
        <v>18.43</v>
      </c>
    </row>
    <row r="13" spans="1:5" x14ac:dyDescent="0.25">
      <c r="A13" s="34"/>
      <c r="B13" s="13" t="s">
        <v>8</v>
      </c>
      <c r="C13" s="10">
        <f>C12</f>
        <v>183</v>
      </c>
      <c r="D13" s="11">
        <f>SUM('[1]Appendix A'!$I$37,'[1]Appendix A'!$I$40)/100</f>
        <v>7.4011999999999994E-2</v>
      </c>
      <c r="E13" s="12">
        <f>SUM(C13*D13)</f>
        <v>13.54</v>
      </c>
    </row>
    <row r="14" spans="1:5" ht="15.75" thickBot="1" x14ac:dyDescent="0.3">
      <c r="A14" s="14">
        <v>2200</v>
      </c>
      <c r="B14" s="15" t="s">
        <v>9</v>
      </c>
      <c r="C14" s="16">
        <f>C12</f>
        <v>183</v>
      </c>
      <c r="D14" s="17">
        <f>SUM('[1]Appendix A'!$I$44,'[1]Appendix A'!$I$47)/100</f>
        <v>2.0587000000000001E-2</v>
      </c>
      <c r="E14" s="18">
        <f>SUM(C14*D14)</f>
        <v>3.77</v>
      </c>
    </row>
    <row r="15" spans="1:5" ht="15.75" thickTop="1" x14ac:dyDescent="0.25">
      <c r="A15" s="4"/>
      <c r="B15" s="35" t="s">
        <v>10</v>
      </c>
      <c r="C15" s="35"/>
      <c r="D15" s="35"/>
      <c r="E15" s="19">
        <f>SUM(E12:E14)</f>
        <v>35.74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11</v>
      </c>
    </row>
    <row r="19" spans="1:5" ht="15.75" thickBot="1" x14ac:dyDescent="0.3">
      <c r="A19" s="4"/>
    </row>
    <row r="20" spans="1:5" ht="28.5" thickTop="1" x14ac:dyDescent="0.25">
      <c r="A20" s="32" t="s">
        <v>2</v>
      </c>
      <c r="B20" s="5" t="s">
        <v>3</v>
      </c>
      <c r="C20" s="6" t="s">
        <v>4</v>
      </c>
      <c r="D20" s="7" t="s">
        <v>5</v>
      </c>
      <c r="E20" s="8" t="s">
        <v>6</v>
      </c>
    </row>
    <row r="21" spans="1:5" x14ac:dyDescent="0.25">
      <c r="A21" s="33"/>
      <c r="B21" s="9" t="s">
        <v>7</v>
      </c>
      <c r="C21" s="10">
        <v>350</v>
      </c>
      <c r="D21" s="22">
        <f>D12</f>
        <v>0.100688</v>
      </c>
      <c r="E21" s="12">
        <f>SUM(C21*D21)</f>
        <v>35.24</v>
      </c>
    </row>
    <row r="22" spans="1:5" x14ac:dyDescent="0.25">
      <c r="A22" s="34"/>
      <c r="B22" s="13" t="s">
        <v>8</v>
      </c>
      <c r="C22" s="10">
        <f>C21</f>
        <v>350</v>
      </c>
      <c r="D22" s="22">
        <f>D13</f>
        <v>7.4011999999999994E-2</v>
      </c>
      <c r="E22" s="12">
        <f>SUM(C22*D22)</f>
        <v>25.9</v>
      </c>
    </row>
    <row r="23" spans="1:5" ht="15.75" thickBot="1" x14ac:dyDescent="0.3">
      <c r="A23" s="14">
        <v>4200</v>
      </c>
      <c r="B23" s="15" t="s">
        <v>9</v>
      </c>
      <c r="C23" s="16">
        <f>C21</f>
        <v>350</v>
      </c>
      <c r="D23" s="23">
        <f>D14</f>
        <v>2.0587000000000001E-2</v>
      </c>
      <c r="E23" s="18">
        <f>SUM(C23*D23)</f>
        <v>7.21</v>
      </c>
    </row>
    <row r="24" spans="1:5" ht="15.75" thickTop="1" x14ac:dyDescent="0.25">
      <c r="A24" s="4"/>
      <c r="B24" s="35" t="s">
        <v>10</v>
      </c>
      <c r="C24" s="35"/>
      <c r="D24" s="35"/>
      <c r="E24" s="19">
        <f>SUM(E21:E23)</f>
        <v>68.349999999999994</v>
      </c>
    </row>
    <row r="26" spans="1:5" ht="15.75" thickBot="1" x14ac:dyDescent="0.3"/>
    <row r="27" spans="1:5" ht="28.5" thickTop="1" x14ac:dyDescent="0.25">
      <c r="A27" s="32" t="s">
        <v>2</v>
      </c>
      <c r="B27" s="5" t="s">
        <v>3</v>
      </c>
      <c r="C27" s="6" t="s">
        <v>4</v>
      </c>
      <c r="D27" s="7" t="s">
        <v>5</v>
      </c>
      <c r="E27" s="8" t="s">
        <v>6</v>
      </c>
    </row>
    <row r="28" spans="1:5" x14ac:dyDescent="0.25">
      <c r="A28" s="33"/>
      <c r="B28" s="9" t="s">
        <v>7</v>
      </c>
      <c r="C28" s="24">
        <v>2200</v>
      </c>
      <c r="D28" s="22">
        <f>D12</f>
        <v>0.100688</v>
      </c>
      <c r="E28" s="12">
        <f>SUM(C28*D28)</f>
        <v>221.51</v>
      </c>
    </row>
    <row r="29" spans="1:5" x14ac:dyDescent="0.25">
      <c r="A29" s="34"/>
      <c r="B29" s="13" t="s">
        <v>8</v>
      </c>
      <c r="C29" s="24">
        <f>C28</f>
        <v>2200</v>
      </c>
      <c r="D29" s="22">
        <f>D13</f>
        <v>7.4011999999999994E-2</v>
      </c>
      <c r="E29" s="12">
        <f>SUM(C29*D29)</f>
        <v>162.83000000000001</v>
      </c>
    </row>
    <row r="30" spans="1:5" ht="15.75" thickBot="1" x14ac:dyDescent="0.3">
      <c r="A30" s="14">
        <v>26400</v>
      </c>
      <c r="B30" s="15" t="s">
        <v>9</v>
      </c>
      <c r="C30" s="25">
        <f>C28</f>
        <v>2200</v>
      </c>
      <c r="D30" s="23">
        <f>D14</f>
        <v>2.0587000000000001E-2</v>
      </c>
      <c r="E30" s="18">
        <f>SUM(C30*D30)</f>
        <v>45.29</v>
      </c>
    </row>
    <row r="31" spans="1:5" ht="15.75" thickTop="1" x14ac:dyDescent="0.25">
      <c r="A31" s="4"/>
      <c r="B31" s="35" t="s">
        <v>10</v>
      </c>
      <c r="C31" s="35"/>
      <c r="D31" s="35"/>
      <c r="E31" s="19">
        <f>SUM(E28:E30)</f>
        <v>429.63</v>
      </c>
    </row>
    <row r="34" spans="1:5" ht="15.75" thickBot="1" x14ac:dyDescent="0.3"/>
    <row r="35" spans="1:5" ht="28.5" thickTop="1" x14ac:dyDescent="0.25">
      <c r="A35" s="32" t="s">
        <v>2</v>
      </c>
      <c r="B35" s="5" t="s">
        <v>3</v>
      </c>
      <c r="C35" s="6" t="s">
        <v>4</v>
      </c>
      <c r="D35" s="7" t="s">
        <v>5</v>
      </c>
      <c r="E35" s="8" t="s">
        <v>6</v>
      </c>
    </row>
    <row r="36" spans="1:5" x14ac:dyDescent="0.25">
      <c r="A36" s="33"/>
      <c r="B36" s="9" t="s">
        <v>7</v>
      </c>
      <c r="C36" s="24">
        <v>4000</v>
      </c>
      <c r="D36" s="22">
        <f>D12</f>
        <v>0.100688</v>
      </c>
      <c r="E36" s="12">
        <f>SUM(C36*D36)</f>
        <v>402.75</v>
      </c>
    </row>
    <row r="37" spans="1:5" x14ac:dyDescent="0.25">
      <c r="A37" s="34"/>
      <c r="B37" s="13" t="s">
        <v>8</v>
      </c>
      <c r="C37" s="24">
        <f>C36</f>
        <v>4000</v>
      </c>
      <c r="D37" s="22">
        <f>D13</f>
        <v>7.4011999999999994E-2</v>
      </c>
      <c r="E37" s="12">
        <f>SUM(C37*D37)</f>
        <v>296.05</v>
      </c>
    </row>
    <row r="38" spans="1:5" ht="15.75" thickBot="1" x14ac:dyDescent="0.3">
      <c r="A38" s="14">
        <v>48000</v>
      </c>
      <c r="B38" s="15" t="s">
        <v>9</v>
      </c>
      <c r="C38" s="25">
        <f>C36</f>
        <v>4000</v>
      </c>
      <c r="D38" s="23">
        <f>D14</f>
        <v>2.0587000000000001E-2</v>
      </c>
      <c r="E38" s="18">
        <f>SUM(C38*D38)</f>
        <v>82.35</v>
      </c>
    </row>
    <row r="39" spans="1:5" ht="15.75" thickTop="1" x14ac:dyDescent="0.25">
      <c r="A39" s="4"/>
      <c r="B39" s="35" t="s">
        <v>10</v>
      </c>
      <c r="C39" s="35"/>
      <c r="D39" s="35"/>
      <c r="E39" s="19">
        <f>SUM(E36:E38)</f>
        <v>781.15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workbookViewId="0">
      <selection activeCell="D12" sqref="D12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January 1, 2017 to March 31, 2017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15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13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1</v>
      </c>
    </row>
    <row r="10" spans="1:5" ht="15.75" thickBot="1" x14ac:dyDescent="0.3">
      <c r="A10" s="4"/>
    </row>
    <row r="11" spans="1:5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</row>
    <row r="12" spans="1:5" x14ac:dyDescent="0.25">
      <c r="A12" s="33"/>
      <c r="B12" s="9" t="s">
        <v>7</v>
      </c>
      <c r="C12" s="10">
        <v>183</v>
      </c>
      <c r="D12" s="11">
        <f>SUM('[1]Appendix A'!$I$54,'[1]Appendix A'!$I$57)/100</f>
        <v>0.14112</v>
      </c>
      <c r="E12" s="12">
        <f>SUM(C12*D12)</f>
        <v>25.82</v>
      </c>
    </row>
    <row r="13" spans="1:5" x14ac:dyDescent="0.25">
      <c r="A13" s="34"/>
      <c r="B13" s="13" t="s">
        <v>8</v>
      </c>
      <c r="C13" s="10">
        <f>C12</f>
        <v>183</v>
      </c>
      <c r="D13" s="11">
        <f>SUM('[1]Appendix A'!$I$38,'[1]Appendix A'!$I$41)/100</f>
        <v>3.6388999999999998E-2</v>
      </c>
      <c r="E13" s="12">
        <f>SUM(C13*D13)</f>
        <v>6.66</v>
      </c>
    </row>
    <row r="14" spans="1:5" ht="15.75" thickBot="1" x14ac:dyDescent="0.3">
      <c r="A14" s="14">
        <v>2200</v>
      </c>
      <c r="B14" s="15" t="s">
        <v>9</v>
      </c>
      <c r="C14" s="16">
        <f>C12</f>
        <v>183</v>
      </c>
      <c r="D14" s="17">
        <f>'[1]Appendix A'!$I$45/100</f>
        <v>6.6239999999999993E-2</v>
      </c>
      <c r="E14" s="18">
        <f>SUM(C14*D14)</f>
        <v>12.12</v>
      </c>
    </row>
    <row r="15" spans="1:5" ht="15.75" thickTop="1" x14ac:dyDescent="0.25">
      <c r="A15" s="4"/>
      <c r="B15" s="35" t="s">
        <v>10</v>
      </c>
      <c r="C15" s="35"/>
      <c r="D15" s="35"/>
      <c r="E15" s="19">
        <f>SUM(E12:E14)</f>
        <v>44.6</v>
      </c>
    </row>
    <row r="16" spans="1:5" x14ac:dyDescent="0.25">
      <c r="B16" s="20"/>
      <c r="C16" s="21"/>
    </row>
    <row r="17" spans="1:5" x14ac:dyDescent="0.25">
      <c r="A17" s="4" t="s">
        <v>11</v>
      </c>
    </row>
    <row r="18" spans="1:5" ht="15.75" thickBot="1" x14ac:dyDescent="0.3">
      <c r="A18" s="4"/>
    </row>
    <row r="19" spans="1:5" ht="28.5" thickTop="1" x14ac:dyDescent="0.25">
      <c r="A19" s="32" t="s">
        <v>2</v>
      </c>
      <c r="B19" s="5" t="s">
        <v>3</v>
      </c>
      <c r="C19" s="6" t="s">
        <v>4</v>
      </c>
      <c r="D19" s="7" t="s">
        <v>5</v>
      </c>
      <c r="E19" s="8" t="s">
        <v>6</v>
      </c>
    </row>
    <row r="20" spans="1:5" x14ac:dyDescent="0.25">
      <c r="A20" s="33"/>
      <c r="B20" s="9" t="s">
        <v>7</v>
      </c>
      <c r="C20" s="10">
        <v>350</v>
      </c>
      <c r="D20" s="22">
        <f>D12</f>
        <v>0.14112</v>
      </c>
      <c r="E20" s="12">
        <f>SUM(C20*D20)</f>
        <v>49.39</v>
      </c>
    </row>
    <row r="21" spans="1:5" x14ac:dyDescent="0.25">
      <c r="A21" s="34"/>
      <c r="B21" s="13" t="s">
        <v>8</v>
      </c>
      <c r="C21" s="10">
        <f>C20</f>
        <v>350</v>
      </c>
      <c r="D21" s="22">
        <f>D13</f>
        <v>3.6388999999999998E-2</v>
      </c>
      <c r="E21" s="12">
        <f>SUM(C21*D21)</f>
        <v>12.74</v>
      </c>
    </row>
    <row r="22" spans="1:5" ht="15.75" thickBot="1" x14ac:dyDescent="0.3">
      <c r="A22" s="14">
        <v>4200</v>
      </c>
      <c r="B22" s="15" t="s">
        <v>9</v>
      </c>
      <c r="C22" s="16">
        <f>C20</f>
        <v>350</v>
      </c>
      <c r="D22" s="23">
        <f>D14</f>
        <v>6.6239999999999993E-2</v>
      </c>
      <c r="E22" s="18">
        <f>SUM(C22*D22)</f>
        <v>23.18</v>
      </c>
    </row>
    <row r="23" spans="1:5" ht="15.75" thickTop="1" x14ac:dyDescent="0.25">
      <c r="A23" s="4"/>
      <c r="B23" s="35" t="s">
        <v>10</v>
      </c>
      <c r="C23" s="35"/>
      <c r="D23" s="35"/>
      <c r="E23" s="19">
        <f>SUM(E20:E22)</f>
        <v>85.31</v>
      </c>
    </row>
    <row r="25" spans="1:5" ht="15.75" thickBot="1" x14ac:dyDescent="0.3"/>
    <row r="26" spans="1:5" ht="28.5" thickTop="1" x14ac:dyDescent="0.25">
      <c r="A26" s="32" t="s">
        <v>2</v>
      </c>
      <c r="B26" s="5" t="s">
        <v>3</v>
      </c>
      <c r="C26" s="6" t="s">
        <v>4</v>
      </c>
      <c r="D26" s="7" t="s">
        <v>5</v>
      </c>
      <c r="E26" s="8" t="s">
        <v>6</v>
      </c>
    </row>
    <row r="27" spans="1:5" x14ac:dyDescent="0.25">
      <c r="A27" s="33"/>
      <c r="B27" s="9" t="s">
        <v>7</v>
      </c>
      <c r="C27" s="24">
        <v>2200</v>
      </c>
      <c r="D27" s="22">
        <f>D12</f>
        <v>0.14112</v>
      </c>
      <c r="E27" s="12">
        <f>SUM(C27*D27)</f>
        <v>310.45999999999998</v>
      </c>
    </row>
    <row r="28" spans="1:5" x14ac:dyDescent="0.25">
      <c r="A28" s="34"/>
      <c r="B28" s="13" t="s">
        <v>8</v>
      </c>
      <c r="C28" s="24">
        <f>C27</f>
        <v>2200</v>
      </c>
      <c r="D28" s="22">
        <f>D13</f>
        <v>3.6388999999999998E-2</v>
      </c>
      <c r="E28" s="12">
        <f>SUM(C28*D28)</f>
        <v>80.06</v>
      </c>
    </row>
    <row r="29" spans="1:5" ht="15.75" thickBot="1" x14ac:dyDescent="0.3">
      <c r="A29" s="14">
        <v>26400</v>
      </c>
      <c r="B29" s="15" t="s">
        <v>9</v>
      </c>
      <c r="C29" s="25">
        <f>C27</f>
        <v>2200</v>
      </c>
      <c r="D29" s="23">
        <f>D14</f>
        <v>6.6239999999999993E-2</v>
      </c>
      <c r="E29" s="18">
        <f>SUM(C29*D29)</f>
        <v>145.72999999999999</v>
      </c>
    </row>
    <row r="30" spans="1:5" ht="15.75" thickTop="1" x14ac:dyDescent="0.25">
      <c r="A30" s="4"/>
      <c r="B30" s="35" t="s">
        <v>10</v>
      </c>
      <c r="C30" s="35"/>
      <c r="D30" s="35"/>
      <c r="E30" s="19">
        <f>SUM(E27:E29)</f>
        <v>536.25</v>
      </c>
    </row>
    <row r="33" spans="1:5" ht="15.75" thickBot="1" x14ac:dyDescent="0.3"/>
    <row r="34" spans="1:5" ht="28.5" thickTop="1" x14ac:dyDescent="0.25">
      <c r="A34" s="32" t="s">
        <v>2</v>
      </c>
      <c r="B34" s="5" t="s">
        <v>3</v>
      </c>
      <c r="C34" s="6" t="s">
        <v>4</v>
      </c>
      <c r="D34" s="7" t="s">
        <v>5</v>
      </c>
      <c r="E34" s="8" t="s">
        <v>6</v>
      </c>
    </row>
    <row r="35" spans="1:5" x14ac:dyDescent="0.25">
      <c r="A35" s="33"/>
      <c r="B35" s="9" t="s">
        <v>7</v>
      </c>
      <c r="C35" s="24">
        <v>4000</v>
      </c>
      <c r="D35" s="22">
        <f>D12</f>
        <v>0.14112</v>
      </c>
      <c r="E35" s="12">
        <f>SUM(C35*D35)</f>
        <v>564.48</v>
      </c>
    </row>
    <row r="36" spans="1:5" x14ac:dyDescent="0.25">
      <c r="A36" s="34"/>
      <c r="B36" s="13" t="s">
        <v>8</v>
      </c>
      <c r="C36" s="24">
        <f>C35</f>
        <v>4000</v>
      </c>
      <c r="D36" s="22">
        <f>D13</f>
        <v>3.6388999999999998E-2</v>
      </c>
      <c r="E36" s="12">
        <f>SUM(C36*D36)</f>
        <v>145.56</v>
      </c>
    </row>
    <row r="37" spans="1:5" ht="15.75" thickBot="1" x14ac:dyDescent="0.3">
      <c r="A37" s="14">
        <v>48000</v>
      </c>
      <c r="B37" s="15" t="s">
        <v>9</v>
      </c>
      <c r="C37" s="25">
        <f>C35</f>
        <v>4000</v>
      </c>
      <c r="D37" s="23">
        <f>D14</f>
        <v>6.6239999999999993E-2</v>
      </c>
      <c r="E37" s="18">
        <f>SUM(C37*D37)</f>
        <v>264.95999999999998</v>
      </c>
    </row>
    <row r="38" spans="1:5" ht="15.75" thickTop="1" x14ac:dyDescent="0.25">
      <c r="A38" s="4"/>
      <c r="B38" s="35" t="s">
        <v>10</v>
      </c>
      <c r="C38" s="35"/>
      <c r="D38" s="35"/>
      <c r="E38" s="19">
        <f>SUM(E35:E37)</f>
        <v>975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topLeftCell="A4" workbookViewId="0">
      <selection activeCell="D12" sqref="D12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14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12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13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1</v>
      </c>
    </row>
    <row r="10" spans="1:6" ht="15.75" thickBot="1" x14ac:dyDescent="0.3">
      <c r="A10" s="4"/>
    </row>
    <row r="11" spans="1:6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  <c r="F11" s="26"/>
    </row>
    <row r="12" spans="1:6" x14ac:dyDescent="0.25">
      <c r="A12" s="33"/>
      <c r="B12" s="9" t="s">
        <v>7</v>
      </c>
      <c r="C12" s="10">
        <v>183</v>
      </c>
      <c r="D12" s="11">
        <f>SUM('[1]Appendix A'!$I$337:$I$338)/100</f>
        <v>0.167188</v>
      </c>
      <c r="E12" s="12">
        <f>SUM(C12*D12)</f>
        <v>30.6</v>
      </c>
      <c r="F12" s="27"/>
    </row>
    <row r="13" spans="1:6" x14ac:dyDescent="0.25">
      <c r="A13" s="34"/>
      <c r="B13" s="13" t="s">
        <v>8</v>
      </c>
      <c r="C13" s="10">
        <f>C12</f>
        <v>183</v>
      </c>
      <c r="D13" s="11">
        <f>'[1]Appendix A'!$I$339/100</f>
        <v>0</v>
      </c>
      <c r="E13" s="12">
        <f>SUM(C13*D13)</f>
        <v>0</v>
      </c>
      <c r="F13" s="28"/>
    </row>
    <row r="14" spans="1:6" ht="15.75" thickBot="1" x14ac:dyDescent="0.3">
      <c r="A14" s="14">
        <v>2200</v>
      </c>
      <c r="B14" s="15" t="s">
        <v>9</v>
      </c>
      <c r="C14" s="16">
        <f>C12</f>
        <v>183</v>
      </c>
      <c r="D14" s="17">
        <f>'[1]Appendix A'!$I$404/100</f>
        <v>7.1529999999999996E-3</v>
      </c>
      <c r="E14" s="18">
        <f>SUM(C14*D14)</f>
        <v>1.31</v>
      </c>
      <c r="F14" s="29"/>
    </row>
    <row r="15" spans="1:6" ht="15.75" thickTop="1" x14ac:dyDescent="0.25">
      <c r="A15" s="4"/>
      <c r="B15" s="35" t="s">
        <v>10</v>
      </c>
      <c r="C15" s="35"/>
      <c r="D15" s="35"/>
      <c r="E15" s="19">
        <f>SUM(E12:E14)</f>
        <v>31.91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11</v>
      </c>
    </row>
    <row r="19" spans="1:6" ht="15.75" thickBot="1" x14ac:dyDescent="0.3">
      <c r="A19" s="4"/>
    </row>
    <row r="20" spans="1:6" ht="28.5" thickTop="1" x14ac:dyDescent="0.25">
      <c r="A20" s="32" t="s">
        <v>2</v>
      </c>
      <c r="B20" s="5" t="s">
        <v>3</v>
      </c>
      <c r="C20" s="6" t="s">
        <v>4</v>
      </c>
      <c r="D20" s="7" t="s">
        <v>5</v>
      </c>
      <c r="E20" s="8" t="s">
        <v>6</v>
      </c>
      <c r="F20" s="26"/>
    </row>
    <row r="21" spans="1:6" x14ac:dyDescent="0.25">
      <c r="A21" s="33"/>
      <c r="B21" s="9" t="s">
        <v>7</v>
      </c>
      <c r="C21" s="10">
        <v>350</v>
      </c>
      <c r="D21" s="22">
        <f>D12</f>
        <v>0.167188</v>
      </c>
      <c r="E21" s="12">
        <f>SUM(C21*D21)</f>
        <v>58.52</v>
      </c>
      <c r="F21" s="27"/>
    </row>
    <row r="22" spans="1:6" x14ac:dyDescent="0.25">
      <c r="A22" s="34"/>
      <c r="B22" s="13" t="s">
        <v>8</v>
      </c>
      <c r="C22" s="10">
        <f>C21</f>
        <v>350</v>
      </c>
      <c r="D22" s="22">
        <f>D13</f>
        <v>0</v>
      </c>
      <c r="E22" s="12">
        <f>SUM(C22*D22)</f>
        <v>0</v>
      </c>
      <c r="F22" s="28"/>
    </row>
    <row r="23" spans="1:6" ht="15.75" thickBot="1" x14ac:dyDescent="0.3">
      <c r="A23" s="14">
        <v>4200</v>
      </c>
      <c r="B23" s="15" t="s">
        <v>9</v>
      </c>
      <c r="C23" s="16">
        <f>C21</f>
        <v>350</v>
      </c>
      <c r="D23" s="23">
        <f>D14</f>
        <v>7.1529999999999996E-3</v>
      </c>
      <c r="E23" s="18">
        <f>SUM(C23*D23)</f>
        <v>2.5</v>
      </c>
      <c r="F23" s="29"/>
    </row>
    <row r="24" spans="1:6" ht="15.75" thickTop="1" x14ac:dyDescent="0.25">
      <c r="A24" s="4"/>
      <c r="B24" s="35" t="s">
        <v>10</v>
      </c>
      <c r="C24" s="35"/>
      <c r="D24" s="35"/>
      <c r="E24" s="19">
        <f>SUM(E21:E23)</f>
        <v>61.02</v>
      </c>
    </row>
    <row r="26" spans="1:6" ht="15.75" thickBot="1" x14ac:dyDescent="0.3"/>
    <row r="27" spans="1:6" ht="28.5" thickTop="1" x14ac:dyDescent="0.25">
      <c r="A27" s="32" t="s">
        <v>2</v>
      </c>
      <c r="B27" s="5" t="s">
        <v>3</v>
      </c>
      <c r="C27" s="6" t="s">
        <v>4</v>
      </c>
      <c r="D27" s="7" t="s">
        <v>5</v>
      </c>
      <c r="E27" s="8" t="s">
        <v>6</v>
      </c>
    </row>
    <row r="28" spans="1:6" x14ac:dyDescent="0.25">
      <c r="A28" s="33"/>
      <c r="B28" s="9" t="s">
        <v>7</v>
      </c>
      <c r="C28" s="24">
        <v>2200</v>
      </c>
      <c r="D28" s="22">
        <f>D12</f>
        <v>0.167188</v>
      </c>
      <c r="E28" s="12">
        <f>SUM(C28*D28)</f>
        <v>367.81</v>
      </c>
    </row>
    <row r="29" spans="1:6" x14ac:dyDescent="0.25">
      <c r="A29" s="34"/>
      <c r="B29" s="13" t="s">
        <v>8</v>
      </c>
      <c r="C29" s="24">
        <f>C28</f>
        <v>2200</v>
      </c>
      <c r="D29" s="22">
        <f>D13</f>
        <v>0</v>
      </c>
      <c r="E29" s="12">
        <f>SUM(C29*D29)</f>
        <v>0</v>
      </c>
    </row>
    <row r="30" spans="1:6" ht="15.75" thickBot="1" x14ac:dyDescent="0.3">
      <c r="A30" s="14">
        <v>26400</v>
      </c>
      <c r="B30" s="15" t="s">
        <v>9</v>
      </c>
      <c r="C30" s="25">
        <f>C28</f>
        <v>2200</v>
      </c>
      <c r="D30" s="23">
        <f>D14</f>
        <v>7.1529999999999996E-3</v>
      </c>
      <c r="E30" s="18">
        <f>SUM(C30*D30)</f>
        <v>15.74</v>
      </c>
    </row>
    <row r="31" spans="1:6" ht="15.75" thickTop="1" x14ac:dyDescent="0.25">
      <c r="A31" s="4"/>
      <c r="B31" s="35" t="s">
        <v>10</v>
      </c>
      <c r="C31" s="35"/>
      <c r="D31" s="35"/>
      <c r="E31" s="19">
        <f>SUM(E28:E30)</f>
        <v>383.55</v>
      </c>
    </row>
    <row r="34" spans="1:5" ht="15.75" thickBot="1" x14ac:dyDescent="0.3"/>
    <row r="35" spans="1:5" ht="28.5" thickTop="1" x14ac:dyDescent="0.25">
      <c r="A35" s="32" t="s">
        <v>2</v>
      </c>
      <c r="B35" s="5" t="s">
        <v>3</v>
      </c>
      <c r="C35" s="6" t="s">
        <v>4</v>
      </c>
      <c r="D35" s="7" t="s">
        <v>5</v>
      </c>
      <c r="E35" s="8" t="s">
        <v>6</v>
      </c>
    </row>
    <row r="36" spans="1:5" x14ac:dyDescent="0.25">
      <c r="A36" s="33"/>
      <c r="B36" s="9" t="s">
        <v>7</v>
      </c>
      <c r="C36" s="24">
        <v>4000</v>
      </c>
      <c r="D36" s="22">
        <f>D12</f>
        <v>0.167188</v>
      </c>
      <c r="E36" s="12">
        <f>SUM(C36*D36)</f>
        <v>668.75</v>
      </c>
    </row>
    <row r="37" spans="1:5" x14ac:dyDescent="0.25">
      <c r="A37" s="34"/>
      <c r="B37" s="13" t="s">
        <v>8</v>
      </c>
      <c r="C37" s="24">
        <f>C36</f>
        <v>4000</v>
      </c>
      <c r="D37" s="22">
        <f>D13</f>
        <v>0</v>
      </c>
      <c r="E37" s="12">
        <f>SUM(C37*D37)</f>
        <v>0</v>
      </c>
    </row>
    <row r="38" spans="1:5" ht="15.75" thickBot="1" x14ac:dyDescent="0.3">
      <c r="A38" s="14">
        <v>48000</v>
      </c>
      <c r="B38" s="15" t="s">
        <v>9</v>
      </c>
      <c r="C38" s="25">
        <f>C36</f>
        <v>4000</v>
      </c>
      <c r="D38" s="23">
        <f>D14</f>
        <v>7.1529999999999996E-3</v>
      </c>
      <c r="E38" s="18">
        <f>SUM(C38*D38)</f>
        <v>28.61</v>
      </c>
    </row>
    <row r="39" spans="1:5" ht="15.75" thickTop="1" x14ac:dyDescent="0.25">
      <c r="A39" s="4"/>
      <c r="B39" s="35" t="s">
        <v>10</v>
      </c>
      <c r="C39" s="35"/>
      <c r="D39" s="35"/>
      <c r="E39" s="19">
        <f>SUM(E36:E38)</f>
        <v>697.36</v>
      </c>
    </row>
  </sheetData>
  <mergeCells count="12">
    <mergeCell ref="A7:E7"/>
    <mergeCell ref="A1:E1"/>
    <mergeCell ref="A3:E3"/>
    <mergeCell ref="A5:E5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Union-North West</vt:lpstr>
      <vt:lpstr>Union-North East</vt:lpstr>
      <vt:lpstr>Union-Southern</vt:lpstr>
      <vt:lpstr>'Union-North East'!Print_Area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Straeche, Martin</dc:creator>
  <cp:lastModifiedBy>Holmes, Kurt</cp:lastModifiedBy>
  <cp:lastPrinted>2016-06-09T13:52:28Z</cp:lastPrinted>
  <dcterms:created xsi:type="dcterms:W3CDTF">2010-12-01T20:29:19Z</dcterms:created>
  <dcterms:modified xsi:type="dcterms:W3CDTF">2016-12-12T16:37:06Z</dcterms:modified>
</cp:coreProperties>
</file>