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hidePivotFieldList="1" defaultThemeVersion="124226"/>
  <bookViews>
    <workbookView xWindow="0" yWindow="0" windowWidth="15360" windowHeight="8160" tabRatio="691"/>
  </bookViews>
  <sheets>
    <sheet name="Task_Table" sheetId="1" r:id="rId1"/>
    <sheet name="Raw Data Budget" sheetId="5" r:id="rId2"/>
    <sheet name="Working DayHours" sheetId="7" r:id="rId3"/>
  </sheets>
  <definedNames>
    <definedName name="_xlnm.Print_Area" localSheetId="1">'Raw Data Budget'!$A$65:$D$85</definedName>
    <definedName name="_xlnm.Print_Area" localSheetId="0">Task_Table!$I$4:$P$37</definedName>
  </definedNames>
  <calcPr calcId="152511"/>
  <fileRecoveryPr repairLoad="1"/>
</workbook>
</file>

<file path=xl/calcChain.xml><?xml version="1.0" encoding="utf-8"?>
<calcChain xmlns="http://schemas.openxmlformats.org/spreadsheetml/2006/main">
  <c r="P62" i="5" l="1"/>
  <c r="O86" i="5"/>
  <c r="N86" i="5"/>
  <c r="M86" i="5"/>
  <c r="L86" i="5"/>
  <c r="K86" i="5"/>
  <c r="J86" i="5"/>
  <c r="I86" i="5"/>
  <c r="H86" i="5"/>
  <c r="G86" i="5"/>
  <c r="F86" i="5"/>
  <c r="E86" i="5"/>
  <c r="D86" i="5"/>
  <c r="P86" i="5" s="1"/>
  <c r="O62" i="5"/>
  <c r="N62" i="5"/>
  <c r="M62" i="5"/>
  <c r="L62" i="5"/>
  <c r="K62" i="5"/>
  <c r="J62" i="5"/>
  <c r="I62" i="5"/>
  <c r="H62" i="5"/>
  <c r="G62" i="5"/>
  <c r="F62" i="5"/>
  <c r="E62" i="5"/>
  <c r="D62" i="5"/>
  <c r="P52" i="5"/>
  <c r="O49" i="5"/>
  <c r="N49" i="5"/>
  <c r="M49" i="5"/>
  <c r="L49" i="5"/>
  <c r="K49" i="5"/>
  <c r="J49" i="5"/>
  <c r="I49" i="5"/>
  <c r="H49" i="5"/>
  <c r="G49" i="5"/>
  <c r="F49" i="5"/>
  <c r="E49" i="5"/>
  <c r="D49" i="5"/>
  <c r="O27" i="5"/>
  <c r="N27" i="5"/>
  <c r="M27" i="5"/>
  <c r="L27" i="5"/>
  <c r="K27" i="5"/>
  <c r="J27" i="5"/>
  <c r="I27" i="5"/>
  <c r="H27" i="5"/>
  <c r="G27" i="5"/>
  <c r="F27" i="5"/>
  <c r="E27" i="5"/>
  <c r="P4" i="5"/>
  <c r="D27" i="5"/>
  <c r="O17" i="1" l="1"/>
  <c r="N17" i="1"/>
  <c r="M17" i="1"/>
  <c r="P16" i="1"/>
  <c r="P15" i="1"/>
  <c r="P14" i="1"/>
  <c r="P13" i="1"/>
  <c r="P12" i="1"/>
  <c r="P11" i="1"/>
  <c r="P10" i="1"/>
  <c r="P9" i="1"/>
  <c r="P8" i="1"/>
  <c r="P7" i="1"/>
  <c r="P6" i="1"/>
  <c r="P5" i="1"/>
  <c r="L17" i="1"/>
  <c r="E89" i="5" l="1"/>
  <c r="F89" i="5"/>
  <c r="H89" i="5"/>
  <c r="I89" i="5"/>
  <c r="J89" i="5"/>
  <c r="K89" i="5"/>
  <c r="L89" i="5"/>
  <c r="M89" i="5"/>
  <c r="N89" i="5"/>
  <c r="O89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30" i="5"/>
  <c r="P31" i="5"/>
  <c r="P32" i="5"/>
  <c r="P33" i="5"/>
  <c r="P53" i="5"/>
  <c r="P54" i="5"/>
  <c r="P55" i="5"/>
  <c r="P56" i="5"/>
  <c r="P88" i="5"/>
  <c r="P36" i="5" l="1"/>
  <c r="P34" i="5"/>
  <c r="K17" i="1"/>
  <c r="P17" i="1" s="1"/>
  <c r="J17" i="1"/>
  <c r="P35" i="5" l="1"/>
  <c r="P57" i="5"/>
  <c r="O6" i="7"/>
  <c r="P37" i="5" l="1"/>
  <c r="P58" i="5"/>
  <c r="P60" i="5"/>
  <c r="O7" i="7"/>
  <c r="P38" i="5" l="1"/>
  <c r="P61" i="5"/>
  <c r="P59" i="5"/>
  <c r="P1" i="5"/>
  <c r="P39" i="5" l="1"/>
  <c r="P40" i="5"/>
  <c r="P65" i="5"/>
  <c r="P66" i="5"/>
  <c r="O3" i="7"/>
  <c r="O4" i="7"/>
  <c r="C51" i="5" l="1"/>
  <c r="B51" i="5"/>
  <c r="P41" i="5" l="1"/>
  <c r="P67" i="5"/>
  <c r="C74" i="1"/>
  <c r="P42" i="5" l="1"/>
  <c r="P68" i="5"/>
  <c r="C89" i="5"/>
  <c r="P43" i="5" l="1"/>
  <c r="P69" i="5"/>
  <c r="C48" i="1"/>
  <c r="C119" i="1"/>
  <c r="P44" i="5" l="1"/>
  <c r="P70" i="5"/>
  <c r="P45" i="5" l="1"/>
  <c r="P71" i="5"/>
  <c r="P46" i="5" l="1"/>
  <c r="P72" i="5"/>
  <c r="P47" i="5" l="1"/>
  <c r="P73" i="5"/>
  <c r="P48" i="5" l="1"/>
  <c r="P74" i="5"/>
  <c r="P51" i="5" l="1"/>
  <c r="G89" i="5"/>
  <c r="P75" i="5"/>
  <c r="P76" i="5" l="1"/>
  <c r="P77" i="5" l="1"/>
  <c r="P78" i="5" l="1"/>
  <c r="P79" i="5" l="1"/>
  <c r="P80" i="5" l="1"/>
  <c r="P81" i="5" l="1"/>
  <c r="P82" i="5" l="1"/>
  <c r="P83" i="5" l="1"/>
  <c r="P85" i="5" l="1"/>
  <c r="P84" i="5"/>
  <c r="P29" i="5" l="1"/>
  <c r="D89" i="5"/>
</calcChain>
</file>

<file path=xl/sharedStrings.xml><?xml version="1.0" encoding="utf-8"?>
<sst xmlns="http://schemas.openxmlformats.org/spreadsheetml/2006/main" count="357" uniqueCount="139">
  <si>
    <t>Finish</t>
  </si>
  <si>
    <t>Notes</t>
  </si>
  <si>
    <t>Type</t>
  </si>
  <si>
    <t>Battery Bank Upgrades</t>
  </si>
  <si>
    <t>CAPITAL</t>
  </si>
  <si>
    <t>PREVENTATIVE MAINTENANCE</t>
  </si>
  <si>
    <t>NON-MAINTENANCE</t>
  </si>
  <si>
    <t>Block  2 for meter tech</t>
  </si>
  <si>
    <t>Equipotential Grounding &amp; Bonding, Course and Instructor Cost only</t>
  </si>
  <si>
    <t>Training</t>
  </si>
  <si>
    <t>Working Days</t>
  </si>
  <si>
    <t>Total Hours</t>
  </si>
  <si>
    <t>Vacation/Sick</t>
  </si>
  <si>
    <t>Ops/Mtnc</t>
  </si>
  <si>
    <t>Hrs Remaining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</si>
  <si>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</si>
  <si>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</si>
  <si>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</si>
  <si>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</si>
  <si>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</si>
  <si>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</si>
  <si>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</si>
  <si>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</si>
  <si>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</si>
  <si>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</si>
  <si>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</si>
  <si>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</si>
  <si>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</si>
  <si>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Jan</t>
  </si>
  <si>
    <t>Aug</t>
  </si>
  <si>
    <t>Oct</t>
  </si>
  <si>
    <t>Nov</t>
  </si>
  <si>
    <t>Dec</t>
  </si>
  <si>
    <t>Man Hrs</t>
  </si>
  <si>
    <t>Start Date</t>
  </si>
  <si>
    <t>CORRECTIVE MAINTENANCE BACKLOG</t>
  </si>
  <si>
    <t>TOOLS</t>
  </si>
  <si>
    <t>TOTAL CAPITAL LABOUR</t>
  </si>
  <si>
    <t>RECURRING CAPITAL ITEMS</t>
  </si>
  <si>
    <t>TOTAL PM LABOUR</t>
  </si>
  <si>
    <t>TOTAL NM Lineworker LABOUR</t>
  </si>
  <si>
    <t>Project Manager</t>
  </si>
  <si>
    <t>Sept</t>
  </si>
  <si>
    <t>METERING</t>
  </si>
  <si>
    <t>Gang Switch Inspection and Maintenance</t>
  </si>
  <si>
    <t>Thermovision Inspection</t>
  </si>
  <si>
    <t>Regulators Inspection</t>
  </si>
  <si>
    <t>Padmount Switch Inspection</t>
  </si>
  <si>
    <t>Battery Maintenance</t>
  </si>
  <si>
    <t>Padmount Transformer Inspection</t>
  </si>
  <si>
    <t>Dissolved Gas Analysis</t>
  </si>
  <si>
    <t>Recloser Maintenance</t>
  </si>
  <si>
    <t>Recloser Inspection</t>
  </si>
  <si>
    <t>Cable Condition Testing (VLF)</t>
  </si>
  <si>
    <t>Item</t>
  </si>
  <si>
    <t>Capital</t>
  </si>
  <si>
    <t>hours</t>
  </si>
  <si>
    <t>Preventative Maintenance</t>
  </si>
  <si>
    <t>Corrective Maintenance</t>
  </si>
  <si>
    <t>Trended Maintenance @ 50%</t>
  </si>
  <si>
    <t xml:space="preserve">APPOINTMENT                    </t>
  </si>
  <si>
    <t xml:space="preserve">AWAY ON BUSINESS (AOB)         </t>
  </si>
  <si>
    <t xml:space="preserve">BEREAVEMENT                    </t>
  </si>
  <si>
    <t xml:space="preserve">FAMILY COMPASSIONATE LEAVE     </t>
  </si>
  <si>
    <t xml:space="preserve">VOLUNTEER TIME                 </t>
  </si>
  <si>
    <t>Transportation</t>
  </si>
  <si>
    <t>Stand By</t>
  </si>
  <si>
    <t>Vehicle Inspection</t>
  </si>
  <si>
    <t>Storm Assistance</t>
  </si>
  <si>
    <t>Working Hours</t>
  </si>
  <si>
    <t>Gross Resource</t>
  </si>
  <si>
    <t>BUDGET</t>
  </si>
  <si>
    <t>ACTUAL</t>
  </si>
  <si>
    <t>Vegetation- Tree Trimming</t>
  </si>
  <si>
    <t>Substation Inspections</t>
  </si>
  <si>
    <t>Feeder Inspections- 3 yr</t>
  </si>
  <si>
    <t>Power Transformer- Oil Sampling</t>
  </si>
  <si>
    <t>Guy Guard Survey- snowmobile areas</t>
  </si>
  <si>
    <t>Customer Requests</t>
  </si>
  <si>
    <t>Electrician Requests</t>
  </si>
  <si>
    <t xml:space="preserve">Underground Secondary Upgrades </t>
  </si>
  <si>
    <t>MS-1 Breaker Replacement</t>
  </si>
  <si>
    <t>Hunter Gate Subdivision</t>
  </si>
  <si>
    <t>Smart Grid- Feeder Monitoring</t>
  </si>
  <si>
    <t>Tools &amp; Equipment</t>
  </si>
  <si>
    <t>Argyle St Rebuild</t>
  </si>
  <si>
    <t>Raglan St N Rebuild</t>
  </si>
  <si>
    <t>Assume 3% Sick Leave</t>
  </si>
  <si>
    <t>Vehicle Replacement</t>
  </si>
  <si>
    <t>Line Extensions</t>
  </si>
  <si>
    <t>System Upgrades</t>
  </si>
  <si>
    <t>URD Installations</t>
  </si>
  <si>
    <t>Substation Security/Lighting</t>
  </si>
  <si>
    <t>Meters</t>
  </si>
  <si>
    <t>Pole Replacements (40)</t>
  </si>
  <si>
    <t>Pole Top Tx Replacement Program (15)</t>
  </si>
  <si>
    <t>Padmount tx Upgrades (2)</t>
  </si>
  <si>
    <t>Underground Conductor System Upgrades (2)</t>
  </si>
  <si>
    <t>Pole Testing- Resistograph/Polux</t>
  </si>
  <si>
    <t>part of regular inspections above</t>
  </si>
  <si>
    <t>part of poletesting and vegetation work</t>
  </si>
  <si>
    <t>dec</t>
  </si>
  <si>
    <t>Included above</t>
  </si>
  <si>
    <t>Block 1 for meter tech</t>
  </si>
  <si>
    <t xml:space="preserve">Tantalus Trainiing </t>
  </si>
  <si>
    <t xml:space="preserve">MV-90 Course </t>
  </si>
  <si>
    <t xml:space="preserve">Hot Line Refresher Training </t>
  </si>
  <si>
    <t>TDG/WHMIS</t>
  </si>
  <si>
    <t xml:space="preserve">Safety Meetings 12/year  2hours </t>
  </si>
  <si>
    <t>First Aid 2 day  8hr</t>
  </si>
  <si>
    <t>First Aid/CPR  8hr</t>
  </si>
  <si>
    <t>Fall Arrest 4hrs</t>
  </si>
  <si>
    <t>Pole Top Rescue 5hr May</t>
  </si>
  <si>
    <t>Work Protection Code 4hr</t>
  </si>
  <si>
    <t>Safety Rule Book 8hr</t>
  </si>
  <si>
    <t xml:space="preserve">Arc Flash Training 4hrs </t>
  </si>
  <si>
    <t>Rigging/Slinging 4hr</t>
  </si>
  <si>
    <t>Emergency Response training  2hrs</t>
  </si>
  <si>
    <t>Confined Space  8hr</t>
  </si>
  <si>
    <t>Fire Extinguisher 2hr</t>
  </si>
  <si>
    <t>Work Methods,  SOP's</t>
  </si>
  <si>
    <t>PPE Refresher 2hr</t>
  </si>
  <si>
    <t>Flu Shots and Wellness 1 hr</t>
  </si>
  <si>
    <t>EMS 8hr</t>
  </si>
  <si>
    <t>568 total vacation</t>
  </si>
  <si>
    <t>244 total sick leave</t>
  </si>
  <si>
    <t>est.</t>
  </si>
  <si>
    <t>N/A</t>
  </si>
  <si>
    <t xml:space="preserve"> </t>
  </si>
  <si>
    <t>EMS Awareness  2hr</t>
  </si>
  <si>
    <t>Metering</t>
  </si>
  <si>
    <t>Trng/NM</t>
  </si>
  <si>
    <t>Summary of Linemen Hour Allocations 2017</t>
  </si>
  <si>
    <t xml:space="preserve">Equipotential Grounding &amp; Bonding (16hrs Labour only) </t>
  </si>
  <si>
    <t>OH&amp;S Cmte (4 mtgs/yr)</t>
  </si>
  <si>
    <t>Total Capital</t>
  </si>
  <si>
    <t>Total PM</t>
  </si>
  <si>
    <t>Total NM</t>
  </si>
  <si>
    <t>Total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</si>
</sst>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hair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3">
    <xf numFmtId="0" fontId="0" fillId="0" borderId="0" xfId="0"/>
    <xf numFmtId="0" fontId="0" fillId="0" borderId="3" xfId="0" applyFont="1" applyBorder="1"/>
    <xf numFmtId="0" fontId="0" fillId="4" borderId="3" xfId="0" applyFont="1" applyFill="1" applyBorder="1"/>
    <xf numFmtId="0" fontId="5" fillId="0" borderId="0" xfId="0" applyFont="1"/>
    <xf numFmtId="0" fontId="0" fillId="6" borderId="0" xfId="0" applyFill="1"/>
    <xf numFmtId="1" fontId="0" fillId="0" borderId="0" xfId="0" applyNumberFormat="1"/>
    <xf numFmtId="0" fontId="0" fillId="8" borderId="0" xfId="0" applyFill="1"/>
    <xf numFmtId="1" fontId="0" fillId="8" borderId="0" xfId="0" applyNumberFormat="1" applyFill="1"/>
    <xf numFmtId="1" fontId="6" fillId="8" borderId="0" xfId="0" applyNumberFormat="1" applyFont="1" applyFill="1"/>
    <xf numFmtId="0" fontId="0" fillId="9" borderId="0" xfId="0" applyFill="1"/>
    <xf numFmtId="1" fontId="0" fillId="9" borderId="0" xfId="0" applyNumberFormat="1" applyFill="1"/>
    <xf numFmtId="0" fontId="6" fillId="0" borderId="0" xfId="0" applyFont="1"/>
    <xf numFmtId="1" fontId="6" fillId="0" borderId="0" xfId="0" applyNumberFormat="1" applyFont="1"/>
    <xf numFmtId="1" fontId="6" fillId="9" borderId="0" xfId="0" applyNumberFormat="1" applyFont="1" applyFill="1"/>
    <xf numFmtId="0" fontId="0" fillId="7" borderId="1" xfId="0" applyFont="1" applyFill="1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6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5" fillId="0" borderId="0" xfId="0" applyFont="1" applyFill="1" applyBorder="1"/>
    <xf numFmtId="0" fontId="5" fillId="3" borderId="2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5" fillId="11" borderId="0" xfId="0" applyFont="1" applyFill="1"/>
    <xf numFmtId="164" fontId="0" fillId="0" borderId="0" xfId="1" applyNumberFormat="1" applyFont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9" borderId="0" xfId="0" applyFill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9" borderId="0" xfId="0" applyFill="1" applyBorder="1" applyAlignment="1">
      <alignment horizontal="left"/>
    </xf>
    <xf numFmtId="0" fontId="0" fillId="0" borderId="0" xfId="0" applyBorder="1"/>
    <xf numFmtId="0" fontId="5" fillId="0" borderId="0" xfId="0" applyFont="1" applyBorder="1"/>
    <xf numFmtId="164" fontId="0" fillId="0" borderId="0" xfId="1" applyNumberFormat="1" applyFont="1" applyBorder="1"/>
    <xf numFmtId="0" fontId="5" fillId="12" borderId="0" xfId="0" applyFont="1" applyFill="1" applyBorder="1" applyAlignment="1">
      <alignment horizontal="center"/>
    </xf>
    <xf numFmtId="0" fontId="0" fillId="0" borderId="0" xfId="0" applyFill="1" applyBorder="1"/>
    <xf numFmtId="0" fontId="5" fillId="0" borderId="0" xfId="0" applyFont="1" applyFill="1" applyBorder="1" applyAlignment="1">
      <alignment horizontal="left"/>
    </xf>
    <xf numFmtId="164" fontId="5" fillId="12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>
      <alignment horizontal="right"/>
    </xf>
    <xf numFmtId="164" fontId="0" fillId="0" borderId="0" xfId="0" applyNumberFormat="1"/>
    <xf numFmtId="43" fontId="0" fillId="0" borderId="0" xfId="0" applyNumberFormat="1"/>
    <xf numFmtId="0" fontId="3" fillId="0" borderId="0" xfId="0" applyFont="1" applyAlignment="1">
      <alignment horizontal="left" indent="1"/>
    </xf>
    <xf numFmtId="164" fontId="3" fillId="0" borderId="6" xfId="0" applyNumberFormat="1" applyFont="1" applyBorder="1"/>
    <xf numFmtId="0" fontId="3" fillId="0" borderId="7" xfId="0" applyFont="1" applyBorder="1" applyAlignment="1">
      <alignment horizontal="left" indent="1"/>
    </xf>
    <xf numFmtId="164" fontId="3" fillId="0" borderId="8" xfId="0" applyNumberFormat="1" applyFont="1" applyBorder="1"/>
    <xf numFmtId="164" fontId="3" fillId="0" borderId="0" xfId="0" applyNumberFormat="1" applyFont="1" applyBorder="1"/>
    <xf numFmtId="0" fontId="5" fillId="0" borderId="0" xfId="0" applyFont="1" applyFill="1" applyBorder="1" applyAlignment="1">
      <alignment horizontal="left" vertical="center"/>
    </xf>
    <xf numFmtId="164" fontId="1" fillId="0" borderId="6" xfId="0" applyNumberFormat="1" applyFont="1" applyBorder="1"/>
    <xf numFmtId="164" fontId="1" fillId="0" borderId="8" xfId="0" applyNumberFormat="1" applyFont="1" applyBorder="1"/>
    <xf numFmtId="0" fontId="1" fillId="0" borderId="0" xfId="0" applyFont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 indent="1"/>
    </xf>
    <xf numFmtId="165" fontId="5" fillId="12" borderId="0" xfId="1" applyNumberFormat="1" applyFont="1" applyFill="1" applyBorder="1" applyAlignment="1">
      <alignment horizontal="center"/>
    </xf>
    <xf numFmtId="165" fontId="0" fillId="0" borderId="0" xfId="1" applyNumberFormat="1" applyFont="1" applyFill="1" applyBorder="1"/>
    <xf numFmtId="165" fontId="0" fillId="0" borderId="0" xfId="1" applyNumberFormat="1" applyFont="1"/>
    <xf numFmtId="165" fontId="0" fillId="0" borderId="0" xfId="1" applyNumberFormat="1" applyFont="1" applyBorder="1"/>
    <xf numFmtId="0" fontId="0" fillId="0" borderId="0" xfId="0" applyAlignment="1">
      <alignment horizontal="left" indent="1"/>
    </xf>
    <xf numFmtId="0" fontId="5" fillId="15" borderId="0" xfId="0" applyFont="1" applyFill="1" applyBorder="1"/>
    <xf numFmtId="165" fontId="0" fillId="0" borderId="0" xfId="1" applyNumberFormat="1" applyFont="1" applyFill="1"/>
    <xf numFmtId="0" fontId="5" fillId="0" borderId="0" xfId="0" applyFont="1" applyFill="1" applyAlignment="1">
      <alignment horizontal="left"/>
    </xf>
    <xf numFmtId="0" fontId="4" fillId="13" borderId="4" xfId="0" applyFont="1" applyFill="1" applyBorder="1" applyAlignment="1">
      <alignment horizontal="left"/>
    </xf>
    <xf numFmtId="0" fontId="4" fillId="14" borderId="4" xfId="0" applyFont="1" applyFill="1" applyBorder="1" applyAlignment="1">
      <alignment horizontal="left"/>
    </xf>
    <xf numFmtId="0" fontId="4" fillId="13" borderId="0" xfId="0" applyFont="1" applyFill="1" applyBorder="1" applyAlignment="1">
      <alignment horizontal="left"/>
    </xf>
    <xf numFmtId="0" fontId="0" fillId="15" borderId="0" xfId="0" applyFill="1"/>
    <xf numFmtId="0" fontId="0" fillId="11" borderId="1" xfId="0" applyFill="1" applyBorder="1"/>
    <xf numFmtId="0" fontId="0" fillId="11" borderId="3" xfId="0" applyFont="1" applyFill="1" applyBorder="1"/>
    <xf numFmtId="0" fontId="6" fillId="0" borderId="2" xfId="0" applyFont="1" applyFill="1" applyBorder="1" applyAlignment="1">
      <alignment horizontal="right"/>
    </xf>
    <xf numFmtId="0" fontId="5" fillId="11" borderId="1" xfId="0" applyFont="1" applyFill="1" applyBorder="1"/>
    <xf numFmtId="0" fontId="5" fillId="0" borderId="0" xfId="0" applyFont="1" applyBorder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5" fillId="0" borderId="0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/>
    </xf>
    <xf numFmtId="0" fontId="5" fillId="11" borderId="3" xfId="0" applyFont="1" applyFill="1" applyBorder="1"/>
    <xf numFmtId="0" fontId="0" fillId="16" borderId="0" xfId="0" applyFill="1"/>
    <xf numFmtId="0" fontId="5" fillId="0" borderId="3" xfId="0" applyFont="1" applyBorder="1"/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Fill="1"/>
    <xf numFmtId="0" fontId="6" fillId="0" borderId="0" xfId="0" applyFont="1" applyFill="1"/>
    <xf numFmtId="1" fontId="0" fillId="0" borderId="0" xfId="0" applyNumberFormat="1" applyFill="1"/>
    <xf numFmtId="0" fontId="0" fillId="7" borderId="0" xfId="0" applyFill="1"/>
    <xf numFmtId="0" fontId="8" fillId="5" borderId="4" xfId="0" applyFont="1" applyFill="1" applyBorder="1" applyAlignment="1">
      <alignment vertical="center" wrapText="1"/>
    </xf>
    <xf numFmtId="0" fontId="9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Border="1"/>
    <xf numFmtId="165" fontId="5" fillId="0" borderId="0" xfId="0" applyNumberFormat="1" applyFont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_(* #,##0.0_);_(* \(#,##0.0\);_(* &quot;-&quot;??_);_(@_)"/>
      <border diagonalUp="0" diagonalDown="0" outline="0">
        <left/>
        <right/>
        <top/>
        <bottom/>
      </border>
    </dxf>
    <dxf>
      <numFmt numFmtId="165" formatCode="_(* #,##0.0_);_(* \(#,##0.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6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WorkPlan Hours vs Resource Availability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Task_Table!$L$4</c:f>
              <c:strCache>
                <c:ptCount val="1"/>
                <c:pt idx="0">
                  <c:v>Vacation/Sick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Task_Table!$L$5:$L$16</c:f>
              <c:numCache>
                <c:formatCode>0</c:formatCode>
                <c:ptCount val="12"/>
                <c:pt idx="0">
                  <c:v>61</c:v>
                </c:pt>
                <c:pt idx="1">
                  <c:v>61</c:v>
                </c:pt>
                <c:pt idx="2">
                  <c:v>61</c:v>
                </c:pt>
                <c:pt idx="3">
                  <c:v>61</c:v>
                </c:pt>
                <c:pt idx="4">
                  <c:v>16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140</c:v>
                </c:pt>
                <c:pt idx="10">
                  <c:v>132</c:v>
                </c:pt>
                <c:pt idx="11">
                  <c:v>120</c:v>
                </c:pt>
              </c:numCache>
            </c:numRef>
          </c:val>
        </c:ser>
        <c:ser>
          <c:idx val="2"/>
          <c:order val="2"/>
          <c:tx>
            <c:strRef>
              <c:f>Task_Table!$M$4</c:f>
              <c:strCache>
                <c:ptCount val="1"/>
                <c:pt idx="0">
                  <c:v>Trng/NM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Task_Table!$M$5:$M$16</c:f>
              <c:numCache>
                <c:formatCode>0</c:formatCode>
                <c:ptCount val="12"/>
                <c:pt idx="0">
                  <c:v>36</c:v>
                </c:pt>
                <c:pt idx="1">
                  <c:v>164</c:v>
                </c:pt>
                <c:pt idx="2">
                  <c:v>52</c:v>
                </c:pt>
                <c:pt idx="3">
                  <c:v>68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36</c:v>
                </c:pt>
                <c:pt idx="8">
                  <c:v>28</c:v>
                </c:pt>
                <c:pt idx="9">
                  <c:v>36</c:v>
                </c:pt>
                <c:pt idx="10">
                  <c:v>116</c:v>
                </c:pt>
                <c:pt idx="11">
                  <c:v>116</c:v>
                </c:pt>
              </c:numCache>
            </c:numRef>
          </c:val>
        </c:ser>
        <c:ser>
          <c:idx val="3"/>
          <c:order val="3"/>
          <c:tx>
            <c:strRef>
              <c:f>Task_Table!$N$4</c:f>
              <c:strCache>
                <c:ptCount val="1"/>
                <c:pt idx="0">
                  <c:v>Ops/Mtnc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Task_Table!$N$5:$N$16</c:f>
              <c:numCache>
                <c:formatCode>0</c:formatCode>
                <c:ptCount val="12"/>
                <c:pt idx="0">
                  <c:v>608</c:v>
                </c:pt>
                <c:pt idx="1">
                  <c:v>408</c:v>
                </c:pt>
                <c:pt idx="2">
                  <c:v>608</c:v>
                </c:pt>
                <c:pt idx="3">
                  <c:v>151</c:v>
                </c:pt>
                <c:pt idx="4">
                  <c:v>121</c:v>
                </c:pt>
                <c:pt idx="5">
                  <c:v>231</c:v>
                </c:pt>
                <c:pt idx="6">
                  <c:v>221</c:v>
                </c:pt>
                <c:pt idx="7">
                  <c:v>221</c:v>
                </c:pt>
                <c:pt idx="8">
                  <c:v>221</c:v>
                </c:pt>
                <c:pt idx="9">
                  <c:v>221</c:v>
                </c:pt>
                <c:pt idx="10">
                  <c:v>255</c:v>
                </c:pt>
                <c:pt idx="11">
                  <c:v>120</c:v>
                </c:pt>
              </c:numCache>
            </c:numRef>
          </c:val>
        </c:ser>
        <c:ser>
          <c:idx val="4"/>
          <c:order val="4"/>
          <c:tx>
            <c:strRef>
              <c:f>Task_Table!$O$4</c:f>
              <c:strCache>
                <c:ptCount val="1"/>
                <c:pt idx="0">
                  <c:v>Capital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Ref>
              <c:f>Task_Table!$O$5:$O$16</c:f>
              <c:numCache>
                <c:formatCode>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355</c:v>
                </c:pt>
                <c:pt idx="4">
                  <c:v>485</c:v>
                </c:pt>
                <c:pt idx="5">
                  <c:v>535</c:v>
                </c:pt>
                <c:pt idx="6">
                  <c:v>500</c:v>
                </c:pt>
                <c:pt idx="7">
                  <c:v>486</c:v>
                </c:pt>
                <c:pt idx="8">
                  <c:v>375</c:v>
                </c:pt>
                <c:pt idx="9">
                  <c:v>317</c:v>
                </c:pt>
                <c:pt idx="10">
                  <c:v>275</c:v>
                </c:pt>
                <c:pt idx="11">
                  <c:v>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95136040"/>
        <c:axId val="395136432"/>
      </c:barChart>
      <c:lineChart>
        <c:grouping val="standard"/>
        <c:varyColors val="0"/>
        <c:ser>
          <c:idx val="0"/>
          <c:order val="0"/>
          <c:tx>
            <c:strRef>
              <c:f>Task_Table!$K$4</c:f>
              <c:strCache>
                <c:ptCount val="1"/>
                <c:pt idx="0">
                  <c:v>Total Hours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val>
            <c:numRef>
              <c:f>Task_Table!$K$5:$K$16</c:f>
              <c:numCache>
                <c:formatCode>General</c:formatCode>
                <c:ptCount val="12"/>
                <c:pt idx="0">
                  <c:v>704</c:v>
                </c:pt>
                <c:pt idx="1">
                  <c:v>608</c:v>
                </c:pt>
                <c:pt idx="2">
                  <c:v>704</c:v>
                </c:pt>
                <c:pt idx="3">
                  <c:v>640</c:v>
                </c:pt>
                <c:pt idx="4">
                  <c:v>672</c:v>
                </c:pt>
                <c:pt idx="5">
                  <c:v>704</c:v>
                </c:pt>
                <c:pt idx="6">
                  <c:v>640</c:v>
                </c:pt>
                <c:pt idx="7">
                  <c:v>704</c:v>
                </c:pt>
                <c:pt idx="8">
                  <c:v>640</c:v>
                </c:pt>
                <c:pt idx="9">
                  <c:v>704</c:v>
                </c:pt>
                <c:pt idx="10">
                  <c:v>704</c:v>
                </c:pt>
                <c:pt idx="11">
                  <c:v>640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136040"/>
        <c:axId val="395136432"/>
      </c:lineChart>
      <c:catAx>
        <c:axId val="3951360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136432"/>
        <c:crosses val="autoZero"/>
        <c:auto val="1"/>
        <c:lblAlgn val="ctr"/>
        <c:lblOffset val="100"/>
        <c:noMultiLvlLbl val="0"/>
      </c:catAx>
      <c:valAx>
        <c:axId val="395136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5136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95250</xdr:colOff>
      <xdr:row>19</xdr:row>
      <xdr:rowOff>158750</xdr:rowOff>
    </xdr:from>
    <xdr:to>
      <xdr:col>15</xdr:col>
      <xdr:colOff>190500</xdr:colOff>
      <xdr:row>36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1" displayName="Table1" ref="A3:P89" totalsRowCount="1" headerRowDxfId="33" dataDxfId="32">
  <autoFilter ref="A3:P88"/>
  <tableColumns count="16">
    <tableColumn id="1" name="Type" dataDxfId="31" totalsRowDxfId="30"/>
    <tableColumn id="2" name="Item" dataDxfId="29" totalsRowDxfId="28"/>
    <tableColumn id="3" name="hours" totalsRowFunction="sum" dataDxfId="27" totalsRowDxfId="26" dataCellStyle="Comma"/>
    <tableColumn id="4" name="January" totalsRowFunction="custom" dataDxfId="25" totalsRowDxfId="24" dataCellStyle="Comma">
      <totalsRowFormula>SUM(D5:D88)</totalsRowFormula>
    </tableColumn>
    <tableColumn id="5" name="February" totalsRowFunction="custom" dataDxfId="23" totalsRowDxfId="22" dataCellStyle="Comma">
      <totalsRowFormula>SUM(E5:E88)</totalsRowFormula>
    </tableColumn>
    <tableColumn id="6" name="March" totalsRowFunction="custom" dataDxfId="21" totalsRowDxfId="20" dataCellStyle="Comma">
      <totalsRowFormula>SUM(F5:F88)</totalsRowFormula>
    </tableColumn>
    <tableColumn id="7" name="April" totalsRowFunction="custom" dataDxfId="19" totalsRowDxfId="18" dataCellStyle="Comma">
      <totalsRowFormula>SUM(G5:G88)</totalsRowFormula>
    </tableColumn>
    <tableColumn id="8" name="May" totalsRowFunction="custom" dataDxfId="17" totalsRowDxfId="16" dataCellStyle="Comma">
      <totalsRowFormula>SUM(H5:H88)</totalsRowFormula>
    </tableColumn>
    <tableColumn id="9" name="June" totalsRowFunction="custom" dataDxfId="15" totalsRowDxfId="14" dataCellStyle="Comma">
      <totalsRowFormula>SUM(I5:I88)</totalsRowFormula>
    </tableColumn>
    <tableColumn id="10" name="July" totalsRowFunction="custom" dataDxfId="13" totalsRowDxfId="12" dataCellStyle="Comma">
      <totalsRowFormula>SUM(J5:J88)</totalsRowFormula>
    </tableColumn>
    <tableColumn id="11" name="August" totalsRowFunction="custom" dataDxfId="11" totalsRowDxfId="10" dataCellStyle="Comma">
      <totalsRowFormula>SUM(K5:K88)</totalsRowFormula>
    </tableColumn>
    <tableColumn id="12" name="September" totalsRowFunction="custom" dataDxfId="9" totalsRowDxfId="8" dataCellStyle="Comma">
      <totalsRowFormula>SUM(L5:L88)</totalsRowFormula>
    </tableColumn>
    <tableColumn id="13" name="October" totalsRowFunction="custom" dataDxfId="7" totalsRowDxfId="6" dataCellStyle="Comma">
      <totalsRowFormula>SUM(M5:M88)</totalsRowFormula>
    </tableColumn>
    <tableColumn id="14" name="November" totalsRowFunction="custom" dataDxfId="5" totalsRowDxfId="4" dataCellStyle="Comma">
      <totalsRowFormula>SUM(N5:N88)</totalsRowFormula>
    </tableColumn>
    <tableColumn id="15" name="December" totalsRowFunction="custom" dataDxfId="3" totalsRowDxfId="2" dataCellStyle="Comma">
      <totalsRowFormula>SUM(O5:O88)</totalsRowFormula>
    </tableColumn>
    <tableColumn id="16" name="Total" dataDxfId="1" totalsRowDxfId="0" dataCellStyle="Comma">
      <calculatedColumnFormula>SUM(Table1[[#This Row],[January]:[December]])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19"/>
  <sheetViews>
    <sheetView tabSelected="1" topLeftCell="B7" zoomScale="90" zoomScaleNormal="90" workbookViewId="0">
      <selection activeCell="G21" sqref="G21"/>
    </sheetView>
  </sheetViews>
  <sheetFormatPr defaultRowHeight="13.2" x14ac:dyDescent="0.25"/>
  <cols>
    <col min="1" max="1" width="15.88671875" hidden="1" customWidth="1"/>
    <col min="2" max="2" width="66.33203125" customWidth="1"/>
    <col min="3" max="3" width="8" bestFit="1" customWidth="1"/>
    <col min="4" max="4" width="10.44140625" customWidth="1"/>
    <col min="5" max="5" width="6.5546875" customWidth="1"/>
    <col min="6" max="6" width="14.6640625" bestFit="1" customWidth="1"/>
    <col min="7" max="7" width="3.33203125" customWidth="1"/>
    <col min="8" max="8" width="9.33203125" customWidth="1"/>
    <col min="9" max="9" width="23.5546875" customWidth="1"/>
    <col min="10" max="10" width="11.88671875" customWidth="1"/>
    <col min="11" max="11" width="10.33203125" customWidth="1"/>
    <col min="12" max="12" width="12.44140625" customWidth="1"/>
    <col min="13" max="13" width="12" customWidth="1"/>
    <col min="14" max="14" width="10.33203125" customWidth="1"/>
    <col min="15" max="16" width="9.109375" customWidth="1"/>
    <col min="19" max="19" width="13.33203125" bestFit="1" customWidth="1"/>
    <col min="20" max="20" width="12" bestFit="1" customWidth="1"/>
  </cols>
  <sheetData>
    <row r="2" spans="2:20" x14ac:dyDescent="0.25">
      <c r="C2" s="3" t="s">
        <v>33</v>
      </c>
      <c r="D2" s="3" t="s">
        <v>34</v>
      </c>
      <c r="E2" t="s">
        <v>0</v>
      </c>
      <c r="F2" t="s">
        <v>41</v>
      </c>
      <c r="H2" t="s">
        <v>1</v>
      </c>
      <c r="I2" t="s">
        <v>132</v>
      </c>
      <c r="L2" t="s">
        <v>87</v>
      </c>
    </row>
    <row r="3" spans="2:20" x14ac:dyDescent="0.25">
      <c r="B3" s="18" t="s">
        <v>4</v>
      </c>
    </row>
    <row r="4" spans="2:20" x14ac:dyDescent="0.25">
      <c r="B4" s="65"/>
      <c r="J4" t="s">
        <v>10</v>
      </c>
      <c r="K4" t="s">
        <v>11</v>
      </c>
      <c r="L4" t="s">
        <v>12</v>
      </c>
      <c r="M4" t="s">
        <v>131</v>
      </c>
      <c r="N4" s="9" t="s">
        <v>13</v>
      </c>
      <c r="O4" s="6" t="s">
        <v>55</v>
      </c>
      <c r="P4" t="s">
        <v>14</v>
      </c>
    </row>
    <row r="5" spans="2:20" x14ac:dyDescent="0.25">
      <c r="B5" s="65" t="s">
        <v>94</v>
      </c>
      <c r="C5">
        <v>700</v>
      </c>
      <c r="D5" t="s">
        <v>18</v>
      </c>
      <c r="E5" s="3" t="s">
        <v>32</v>
      </c>
      <c r="F5" s="23"/>
      <c r="I5" t="s">
        <v>15</v>
      </c>
      <c r="J5">
        <v>22</v>
      </c>
      <c r="K5">
        <v>704</v>
      </c>
      <c r="L5" s="5">
        <v>61</v>
      </c>
      <c r="M5" s="5">
        <v>36</v>
      </c>
      <c r="N5" s="10">
        <v>608</v>
      </c>
      <c r="O5" s="7">
        <v>10</v>
      </c>
      <c r="P5" s="5">
        <f>K5-(L5+M5+N5+O5)</f>
        <v>-11</v>
      </c>
      <c r="T5" s="28"/>
    </row>
    <row r="6" spans="2:20" x14ac:dyDescent="0.25">
      <c r="B6" s="64" t="s">
        <v>95</v>
      </c>
      <c r="C6">
        <v>135</v>
      </c>
      <c r="D6" s="3" t="s">
        <v>18</v>
      </c>
      <c r="E6" s="3" t="s">
        <v>32</v>
      </c>
      <c r="F6" s="23"/>
      <c r="I6" t="s">
        <v>16</v>
      </c>
      <c r="J6">
        <v>19</v>
      </c>
      <c r="K6">
        <v>608</v>
      </c>
      <c r="L6" s="5">
        <v>61</v>
      </c>
      <c r="M6" s="5">
        <v>164</v>
      </c>
      <c r="N6" s="10">
        <v>408</v>
      </c>
      <c r="O6" s="7">
        <v>10</v>
      </c>
      <c r="P6" s="5">
        <f t="shared" ref="P6:P17" si="0">K6-(L6+M6+N6+O6)</f>
        <v>-35</v>
      </c>
      <c r="T6" s="28"/>
    </row>
    <row r="7" spans="2:20" x14ac:dyDescent="0.25">
      <c r="B7" s="64" t="s">
        <v>96</v>
      </c>
      <c r="C7">
        <v>25</v>
      </c>
      <c r="D7" s="3" t="s">
        <v>21</v>
      </c>
      <c r="E7" s="3" t="s">
        <v>21</v>
      </c>
      <c r="I7" t="s">
        <v>17</v>
      </c>
      <c r="J7">
        <v>22</v>
      </c>
      <c r="K7">
        <v>704</v>
      </c>
      <c r="L7" s="5">
        <v>61</v>
      </c>
      <c r="M7" s="5">
        <v>52</v>
      </c>
      <c r="N7" s="10">
        <v>608</v>
      </c>
      <c r="O7" s="7">
        <v>10</v>
      </c>
      <c r="P7" s="5">
        <f t="shared" si="0"/>
        <v>-27</v>
      </c>
      <c r="T7" s="28"/>
    </row>
    <row r="8" spans="2:20" x14ac:dyDescent="0.25">
      <c r="B8" s="65" t="s">
        <v>97</v>
      </c>
      <c r="C8">
        <v>75</v>
      </c>
      <c r="D8" s="3" t="s">
        <v>21</v>
      </c>
      <c r="E8" s="3" t="s">
        <v>29</v>
      </c>
      <c r="F8" s="23"/>
      <c r="I8" t="s">
        <v>18</v>
      </c>
      <c r="J8">
        <v>20</v>
      </c>
      <c r="K8">
        <v>640</v>
      </c>
      <c r="L8" s="5">
        <v>61</v>
      </c>
      <c r="M8" s="5">
        <v>68</v>
      </c>
      <c r="N8" s="10">
        <v>151</v>
      </c>
      <c r="O8" s="7">
        <v>355</v>
      </c>
      <c r="P8" s="5">
        <f t="shared" si="0"/>
        <v>5</v>
      </c>
      <c r="T8" s="28"/>
    </row>
    <row r="9" spans="2:20" x14ac:dyDescent="0.25">
      <c r="B9" s="64" t="s">
        <v>80</v>
      </c>
      <c r="D9" s="3"/>
      <c r="E9" s="3"/>
      <c r="F9" s="23"/>
      <c r="I9" t="s">
        <v>19</v>
      </c>
      <c r="J9">
        <v>22</v>
      </c>
      <c r="K9">
        <v>672</v>
      </c>
      <c r="L9" s="5">
        <v>16</v>
      </c>
      <c r="M9" s="5">
        <v>56</v>
      </c>
      <c r="N9" s="10">
        <v>121</v>
      </c>
      <c r="O9" s="7">
        <v>485</v>
      </c>
      <c r="P9" s="5">
        <f t="shared" si="0"/>
        <v>-6</v>
      </c>
      <c r="T9" s="28"/>
    </row>
    <row r="10" spans="2:20" x14ac:dyDescent="0.25">
      <c r="B10" s="14"/>
      <c r="F10" s="23"/>
      <c r="I10" t="s">
        <v>20</v>
      </c>
      <c r="J10">
        <v>22</v>
      </c>
      <c r="K10">
        <v>704</v>
      </c>
      <c r="L10" s="5">
        <v>40</v>
      </c>
      <c r="M10" s="5">
        <v>36</v>
      </c>
      <c r="N10" s="10">
        <v>231</v>
      </c>
      <c r="O10" s="7">
        <v>535</v>
      </c>
      <c r="P10" s="5">
        <f t="shared" si="0"/>
        <v>-138</v>
      </c>
      <c r="T10" s="28"/>
    </row>
    <row r="11" spans="2:20" x14ac:dyDescent="0.25">
      <c r="B11" s="66" t="s">
        <v>81</v>
      </c>
      <c r="C11">
        <v>150</v>
      </c>
      <c r="D11" s="3" t="s">
        <v>19</v>
      </c>
      <c r="E11" s="3" t="s">
        <v>42</v>
      </c>
      <c r="F11" s="23"/>
      <c r="I11" t="s">
        <v>21</v>
      </c>
      <c r="J11">
        <v>20</v>
      </c>
      <c r="K11">
        <v>640</v>
      </c>
      <c r="L11" s="5">
        <v>40</v>
      </c>
      <c r="M11" s="5">
        <v>36</v>
      </c>
      <c r="N11" s="10">
        <v>221</v>
      </c>
      <c r="O11" s="7">
        <v>500</v>
      </c>
      <c r="P11" s="5">
        <f t="shared" si="0"/>
        <v>-157</v>
      </c>
      <c r="T11" s="44"/>
    </row>
    <row r="12" spans="2:20" x14ac:dyDescent="0.25">
      <c r="B12" s="66" t="s">
        <v>82</v>
      </c>
      <c r="C12" s="3">
        <v>350</v>
      </c>
      <c r="D12" s="3" t="s">
        <v>20</v>
      </c>
      <c r="E12" s="23" t="s">
        <v>42</v>
      </c>
      <c r="F12" s="23"/>
      <c r="I12" t="s">
        <v>22</v>
      </c>
      <c r="J12">
        <v>22</v>
      </c>
      <c r="K12">
        <v>704</v>
      </c>
      <c r="L12" s="5">
        <v>40</v>
      </c>
      <c r="M12" s="5">
        <v>36</v>
      </c>
      <c r="N12" s="10">
        <v>221</v>
      </c>
      <c r="O12" s="7">
        <v>486</v>
      </c>
      <c r="P12" s="5">
        <f t="shared" si="0"/>
        <v>-79</v>
      </c>
    </row>
    <row r="13" spans="2:20" x14ac:dyDescent="0.25">
      <c r="B13" s="66" t="s">
        <v>83</v>
      </c>
      <c r="C13">
        <v>150</v>
      </c>
      <c r="D13" s="3" t="s">
        <v>20</v>
      </c>
      <c r="E13" s="23" t="s">
        <v>22</v>
      </c>
      <c r="F13" s="23"/>
      <c r="I13" t="s">
        <v>23</v>
      </c>
      <c r="J13">
        <v>20</v>
      </c>
      <c r="K13">
        <v>640</v>
      </c>
      <c r="L13" s="5">
        <v>40</v>
      </c>
      <c r="M13" s="5">
        <v>28</v>
      </c>
      <c r="N13" s="10">
        <v>221</v>
      </c>
      <c r="O13" s="7">
        <v>375</v>
      </c>
      <c r="P13" s="5">
        <f t="shared" si="0"/>
        <v>-24</v>
      </c>
      <c r="T13" s="44"/>
    </row>
    <row r="14" spans="2:20" x14ac:dyDescent="0.25">
      <c r="B14" s="66" t="s">
        <v>84</v>
      </c>
      <c r="D14" s="3" t="s">
        <v>19</v>
      </c>
      <c r="E14" s="23" t="s">
        <v>42</v>
      </c>
      <c r="F14" s="23"/>
      <c r="I14" t="s">
        <v>24</v>
      </c>
      <c r="J14">
        <v>22</v>
      </c>
      <c r="K14">
        <v>704</v>
      </c>
      <c r="L14" s="5">
        <v>140</v>
      </c>
      <c r="M14" s="5">
        <v>36</v>
      </c>
      <c r="N14" s="10">
        <v>221</v>
      </c>
      <c r="O14" s="7">
        <v>317</v>
      </c>
      <c r="P14" s="5">
        <f t="shared" si="0"/>
        <v>-10</v>
      </c>
    </row>
    <row r="15" spans="2:20" x14ac:dyDescent="0.25">
      <c r="B15" s="66" t="s">
        <v>85</v>
      </c>
      <c r="C15">
        <v>640</v>
      </c>
      <c r="D15" s="3" t="s">
        <v>18</v>
      </c>
      <c r="E15" s="23" t="s">
        <v>42</v>
      </c>
      <c r="F15" s="23"/>
      <c r="I15" t="s">
        <v>25</v>
      </c>
      <c r="J15">
        <v>22</v>
      </c>
      <c r="K15">
        <v>704</v>
      </c>
      <c r="L15" s="5">
        <v>132</v>
      </c>
      <c r="M15" s="5">
        <v>116</v>
      </c>
      <c r="N15" s="10">
        <v>255</v>
      </c>
      <c r="O15" s="7">
        <v>275</v>
      </c>
      <c r="P15" s="5">
        <f t="shared" si="0"/>
        <v>-74</v>
      </c>
    </row>
    <row r="16" spans="2:20" x14ac:dyDescent="0.25">
      <c r="B16" s="66" t="s">
        <v>86</v>
      </c>
      <c r="C16">
        <v>700</v>
      </c>
      <c r="D16" s="3" t="s">
        <v>19</v>
      </c>
      <c r="E16" s="23" t="s">
        <v>32</v>
      </c>
      <c r="I16" t="s">
        <v>26</v>
      </c>
      <c r="J16">
        <v>20</v>
      </c>
      <c r="K16">
        <v>640</v>
      </c>
      <c r="L16" s="5">
        <v>120</v>
      </c>
      <c r="M16" s="5">
        <v>116</v>
      </c>
      <c r="N16" s="10">
        <v>120</v>
      </c>
      <c r="O16" s="7">
        <v>75</v>
      </c>
      <c r="P16" s="5">
        <f t="shared" si="0"/>
        <v>209</v>
      </c>
    </row>
    <row r="17" spans="2:22" x14ac:dyDescent="0.25">
      <c r="B17" s="84"/>
      <c r="D17" s="3"/>
      <c r="E17" s="3"/>
      <c r="F17" s="23"/>
      <c r="I17" t="s">
        <v>27</v>
      </c>
      <c r="J17" s="11">
        <f t="shared" ref="J17:O17" si="1">SUM(J5:J16)</f>
        <v>253</v>
      </c>
      <c r="K17" s="11">
        <f t="shared" si="1"/>
        <v>8064</v>
      </c>
      <c r="L17" s="12">
        <f t="shared" si="1"/>
        <v>812</v>
      </c>
      <c r="M17" s="12">
        <f t="shared" si="1"/>
        <v>780</v>
      </c>
      <c r="N17" s="13">
        <f t="shared" si="1"/>
        <v>3386</v>
      </c>
      <c r="O17" s="8">
        <f t="shared" si="1"/>
        <v>3433</v>
      </c>
      <c r="P17" s="12">
        <f t="shared" si="0"/>
        <v>-347</v>
      </c>
    </row>
    <row r="18" spans="2:22" x14ac:dyDescent="0.25">
      <c r="B18" s="66" t="s">
        <v>88</v>
      </c>
      <c r="C18">
        <v>40</v>
      </c>
      <c r="D18" s="3" t="s">
        <v>30</v>
      </c>
      <c r="E18" s="3" t="s">
        <v>32</v>
      </c>
      <c r="F18" s="23"/>
      <c r="L18" s="5"/>
    </row>
    <row r="19" spans="2:22" x14ac:dyDescent="0.25">
      <c r="B19" s="66" t="s">
        <v>89</v>
      </c>
      <c r="C19">
        <v>160</v>
      </c>
      <c r="D19" s="3" t="s">
        <v>20</v>
      </c>
      <c r="E19" s="3" t="s">
        <v>32</v>
      </c>
      <c r="F19" s="23"/>
      <c r="K19" s="80" t="s">
        <v>126</v>
      </c>
      <c r="L19" s="3" t="s">
        <v>124</v>
      </c>
      <c r="N19" s="5"/>
      <c r="O19" s="5"/>
      <c r="P19" s="5"/>
    </row>
    <row r="20" spans="2:22" x14ac:dyDescent="0.25">
      <c r="B20" s="66" t="s">
        <v>90</v>
      </c>
      <c r="C20">
        <v>160</v>
      </c>
      <c r="D20" s="3" t="s">
        <v>20</v>
      </c>
      <c r="E20" s="3" t="s">
        <v>32</v>
      </c>
      <c r="F20" s="23"/>
      <c r="K20" s="87" t="s">
        <v>126</v>
      </c>
      <c r="L20" s="3" t="s">
        <v>125</v>
      </c>
    </row>
    <row r="21" spans="2:22" x14ac:dyDescent="0.25">
      <c r="B21" s="66" t="s">
        <v>91</v>
      </c>
      <c r="C21">
        <v>32</v>
      </c>
      <c r="D21" s="3" t="s">
        <v>18</v>
      </c>
      <c r="E21" s="3" t="s">
        <v>31</v>
      </c>
      <c r="F21" s="23"/>
    </row>
    <row r="22" spans="2:22" x14ac:dyDescent="0.25">
      <c r="B22" s="66" t="s">
        <v>3</v>
      </c>
      <c r="D22" s="3" t="s">
        <v>20</v>
      </c>
      <c r="E22" s="3" t="s">
        <v>21</v>
      </c>
      <c r="F22" s="23"/>
    </row>
    <row r="23" spans="2:22" x14ac:dyDescent="0.25">
      <c r="B23" s="66" t="s">
        <v>92</v>
      </c>
      <c r="C23">
        <v>16</v>
      </c>
      <c r="D23" s="3" t="s">
        <v>20</v>
      </c>
      <c r="E23" s="3" t="s">
        <v>21</v>
      </c>
      <c r="F23" s="23"/>
    </row>
    <row r="24" spans="2:22" x14ac:dyDescent="0.25">
      <c r="B24" s="66" t="s">
        <v>93</v>
      </c>
      <c r="C24">
        <v>100</v>
      </c>
      <c r="D24" s="3" t="s">
        <v>28</v>
      </c>
      <c r="E24" s="3" t="s">
        <v>32</v>
      </c>
      <c r="F24" s="23"/>
    </row>
    <row r="25" spans="2:22" x14ac:dyDescent="0.25">
      <c r="B25" s="19"/>
    </row>
    <row r="26" spans="2:22" ht="14.4" x14ac:dyDescent="0.3">
      <c r="B26" s="20"/>
      <c r="D26" s="21" t="s">
        <v>36</v>
      </c>
    </row>
    <row r="27" spans="2:22" x14ac:dyDescent="0.25">
      <c r="B27" s="19"/>
      <c r="D27" s="19"/>
      <c r="E27" s="3"/>
      <c r="F27" s="23"/>
    </row>
    <row r="28" spans="2:22" x14ac:dyDescent="0.25">
      <c r="B28" s="19"/>
      <c r="C28" s="3"/>
      <c r="D28" s="19"/>
      <c r="F28" s="3"/>
    </row>
    <row r="29" spans="2:22" x14ac:dyDescent="0.25">
      <c r="B29" s="25"/>
      <c r="C29" s="3"/>
      <c r="D29" s="19"/>
      <c r="F29" s="3"/>
    </row>
    <row r="30" spans="2:22" x14ac:dyDescent="0.25">
      <c r="B30" s="19"/>
      <c r="D30" s="19"/>
      <c r="E30" s="3"/>
      <c r="F30" s="23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2"/>
    </row>
    <row r="31" spans="2:22" x14ac:dyDescent="0.25">
      <c r="B31" s="19"/>
      <c r="D31" s="19"/>
      <c r="F31" s="23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</row>
    <row r="32" spans="2:22" x14ac:dyDescent="0.25">
      <c r="B32" s="19"/>
      <c r="D32" s="26"/>
      <c r="E32" s="3"/>
      <c r="F32" s="23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</row>
    <row r="33" spans="2:22" x14ac:dyDescent="0.25">
      <c r="B33" s="19"/>
      <c r="C33" s="3"/>
      <c r="F33" s="23"/>
      <c r="I33" s="81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</row>
    <row r="34" spans="2:22" x14ac:dyDescent="0.25">
      <c r="B34" s="22" t="s">
        <v>38</v>
      </c>
      <c r="D34" s="24" t="s">
        <v>43</v>
      </c>
      <c r="I34" s="81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</row>
    <row r="35" spans="2:22" x14ac:dyDescent="0.25">
      <c r="B35" s="15"/>
      <c r="C35" s="28"/>
      <c r="D35" s="19"/>
      <c r="F35" s="3"/>
      <c r="I35" s="81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</row>
    <row r="36" spans="2:22" x14ac:dyDescent="0.25">
      <c r="B36" s="15"/>
      <c r="C36" s="28"/>
      <c r="D36" s="26"/>
      <c r="F36" s="3"/>
      <c r="I36" s="81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</row>
    <row r="37" spans="2:22" x14ac:dyDescent="0.25">
      <c r="B37" s="15"/>
      <c r="C37" s="28"/>
      <c r="D37" s="19"/>
      <c r="F37" s="3"/>
      <c r="I37" s="81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</row>
    <row r="38" spans="2:22" x14ac:dyDescent="0.25">
      <c r="B38" s="15"/>
      <c r="C38" s="28"/>
      <c r="D38" s="26"/>
      <c r="F38" s="3"/>
      <c r="I38" s="81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</row>
    <row r="39" spans="2:22" x14ac:dyDescent="0.25">
      <c r="B39" s="16"/>
      <c r="C39" s="28"/>
      <c r="D39" s="19"/>
      <c r="F39" s="3"/>
      <c r="I39" s="81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</row>
    <row r="40" spans="2:22" x14ac:dyDescent="0.25">
      <c r="B40" s="15"/>
      <c r="C40" s="28"/>
      <c r="D40" s="19"/>
      <c r="F40" s="3"/>
      <c r="I40" s="81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</row>
    <row r="41" spans="2:22" x14ac:dyDescent="0.25">
      <c r="B41" s="15"/>
      <c r="C41" s="28"/>
      <c r="D41" s="19"/>
      <c r="F41" s="3"/>
    </row>
    <row r="42" spans="2:22" x14ac:dyDescent="0.25">
      <c r="B42" s="15"/>
      <c r="C42" s="28"/>
      <c r="D42" s="26"/>
      <c r="F42" s="3"/>
    </row>
    <row r="43" spans="2:22" x14ac:dyDescent="0.25">
      <c r="B43" s="15"/>
      <c r="C43" s="28"/>
      <c r="D43" s="19"/>
      <c r="F43" s="3"/>
    </row>
    <row r="44" spans="2:22" x14ac:dyDescent="0.25">
      <c r="B44" s="15"/>
      <c r="C44" s="28"/>
      <c r="D44" s="19"/>
      <c r="F44" s="3"/>
    </row>
    <row r="45" spans="2:22" x14ac:dyDescent="0.25">
      <c r="B45" s="15"/>
      <c r="C45" s="28"/>
      <c r="D45" s="19"/>
      <c r="F45" s="3"/>
    </row>
    <row r="46" spans="2:22" x14ac:dyDescent="0.25">
      <c r="B46" s="15"/>
      <c r="C46" s="28"/>
      <c r="D46" s="19"/>
      <c r="F46" s="3"/>
    </row>
    <row r="47" spans="2:22" x14ac:dyDescent="0.25">
      <c r="B47" s="17"/>
    </row>
    <row r="48" spans="2:22" x14ac:dyDescent="0.25">
      <c r="B48" s="70" t="s">
        <v>37</v>
      </c>
      <c r="C48" s="12">
        <f>SUM(C4:C47)</f>
        <v>3433</v>
      </c>
    </row>
    <row r="50" spans="2:6" x14ac:dyDescent="0.25">
      <c r="B50" s="4" t="s">
        <v>5</v>
      </c>
    </row>
    <row r="51" spans="2:6" x14ac:dyDescent="0.25">
      <c r="B51" s="71" t="s">
        <v>98</v>
      </c>
      <c r="C51" s="29">
        <v>350</v>
      </c>
      <c r="D51" s="72" t="s">
        <v>20</v>
      </c>
      <c r="E51" s="3" t="s">
        <v>24</v>
      </c>
    </row>
    <row r="52" spans="2:6" x14ac:dyDescent="0.25">
      <c r="B52" s="68" t="s">
        <v>73</v>
      </c>
      <c r="C52" s="29">
        <v>1600</v>
      </c>
      <c r="D52" s="40" t="s">
        <v>15</v>
      </c>
      <c r="E52" s="3" t="s">
        <v>18</v>
      </c>
      <c r="F52" s="3"/>
    </row>
    <row r="53" spans="2:6" x14ac:dyDescent="0.25">
      <c r="B53" s="68" t="s">
        <v>74</v>
      </c>
      <c r="C53" s="29">
        <v>96</v>
      </c>
      <c r="D53" s="33" t="s">
        <v>20</v>
      </c>
      <c r="E53" t="s">
        <v>20</v>
      </c>
    </row>
    <row r="54" spans="2:6" x14ac:dyDescent="0.25">
      <c r="B54" s="68" t="s">
        <v>75</v>
      </c>
      <c r="C54" s="29"/>
      <c r="D54" s="40" t="s">
        <v>100</v>
      </c>
      <c r="F54" s="3"/>
    </row>
    <row r="55" spans="2:6" x14ac:dyDescent="0.25">
      <c r="B55" s="68" t="s">
        <v>76</v>
      </c>
      <c r="C55" s="29">
        <v>10</v>
      </c>
      <c r="D55" s="33" t="s">
        <v>20</v>
      </c>
      <c r="E55" t="s">
        <v>20</v>
      </c>
      <c r="F55" s="3"/>
    </row>
    <row r="56" spans="2:6" x14ac:dyDescent="0.25">
      <c r="B56" s="68" t="s">
        <v>77</v>
      </c>
      <c r="C56" s="29"/>
      <c r="D56" s="40" t="s">
        <v>99</v>
      </c>
      <c r="F56" s="3"/>
    </row>
    <row r="57" spans="2:6" x14ac:dyDescent="0.25">
      <c r="B57" s="68" t="s">
        <v>78</v>
      </c>
      <c r="C57" s="29">
        <v>600</v>
      </c>
      <c r="D57" s="40" t="s">
        <v>18</v>
      </c>
      <c r="E57" s="3" t="s">
        <v>32</v>
      </c>
    </row>
    <row r="58" spans="2:6" x14ac:dyDescent="0.25">
      <c r="B58" s="68" t="s">
        <v>79</v>
      </c>
      <c r="C58" s="29">
        <v>250</v>
      </c>
      <c r="D58" s="73" t="s">
        <v>18</v>
      </c>
      <c r="E58" s="3" t="s">
        <v>101</v>
      </c>
      <c r="F58" s="3"/>
    </row>
    <row r="59" spans="2:6" x14ac:dyDescent="0.25">
      <c r="B59" s="68" t="s">
        <v>48</v>
      </c>
      <c r="C59" s="29"/>
      <c r="D59" s="33"/>
    </row>
    <row r="60" spans="2:6" x14ac:dyDescent="0.25">
      <c r="B60" s="65" t="s">
        <v>44</v>
      </c>
      <c r="C60" s="29">
        <v>64</v>
      </c>
      <c r="D60" s="33" t="s">
        <v>18</v>
      </c>
      <c r="E60" s="3" t="s">
        <v>32</v>
      </c>
      <c r="F60" s="3"/>
    </row>
    <row r="61" spans="2:6" x14ac:dyDescent="0.25">
      <c r="B61" s="64"/>
      <c r="C61" s="29"/>
      <c r="D61" s="33" t="s">
        <v>18</v>
      </c>
      <c r="E61" t="s">
        <v>18</v>
      </c>
      <c r="F61" s="3"/>
    </row>
    <row r="62" spans="2:6" x14ac:dyDescent="0.25">
      <c r="B62" s="65" t="s">
        <v>45</v>
      </c>
      <c r="C62" s="29"/>
      <c r="D62" s="40" t="s">
        <v>102</v>
      </c>
      <c r="F62" s="3"/>
    </row>
    <row r="63" spans="2:6" x14ac:dyDescent="0.25">
      <c r="B63" s="64" t="s">
        <v>46</v>
      </c>
      <c r="C63" s="29" t="s">
        <v>127</v>
      </c>
      <c r="D63" s="33"/>
      <c r="F63" s="3"/>
    </row>
    <row r="64" spans="2:6" ht="26.4" x14ac:dyDescent="0.25">
      <c r="B64" s="65" t="s">
        <v>47</v>
      </c>
      <c r="C64" s="29"/>
      <c r="D64" s="74" t="s">
        <v>102</v>
      </c>
    </row>
    <row r="65" spans="2:6" x14ac:dyDescent="0.25">
      <c r="B65" s="64"/>
      <c r="C65" s="29"/>
      <c r="D65" s="33"/>
      <c r="F65" s="3"/>
    </row>
    <row r="66" spans="2:6" x14ac:dyDescent="0.25">
      <c r="B66" s="64" t="s">
        <v>49</v>
      </c>
      <c r="C66" s="29"/>
      <c r="D66" s="40" t="s">
        <v>102</v>
      </c>
      <c r="F66" s="3"/>
    </row>
    <row r="67" spans="2:6" x14ac:dyDescent="0.25">
      <c r="B67" s="65" t="s">
        <v>50</v>
      </c>
      <c r="C67" s="29"/>
      <c r="D67" s="40" t="s">
        <v>102</v>
      </c>
      <c r="F67" s="3"/>
    </row>
    <row r="68" spans="2:6" x14ac:dyDescent="0.25">
      <c r="B68" s="64" t="s">
        <v>51</v>
      </c>
      <c r="C68" s="29">
        <v>32</v>
      </c>
      <c r="D68" s="33" t="s">
        <v>19</v>
      </c>
      <c r="E68" s="3" t="s">
        <v>24</v>
      </c>
      <c r="F68" s="3"/>
    </row>
    <row r="69" spans="2:6" x14ac:dyDescent="0.25">
      <c r="B69" s="65" t="s">
        <v>52</v>
      </c>
      <c r="C69" s="30"/>
      <c r="D69" s="75" t="s">
        <v>102</v>
      </c>
      <c r="F69" s="3"/>
    </row>
    <row r="70" spans="2:6" x14ac:dyDescent="0.25">
      <c r="B70" s="64" t="s">
        <v>53</v>
      </c>
      <c r="C70" s="29"/>
      <c r="D70" s="33"/>
      <c r="F70" s="3"/>
    </row>
    <row r="71" spans="2:6" x14ac:dyDescent="0.25">
      <c r="B71" s="65"/>
      <c r="C71" s="31"/>
      <c r="D71" s="34"/>
    </row>
    <row r="72" spans="2:6" x14ac:dyDescent="0.25">
      <c r="B72" s="64"/>
      <c r="C72" s="29"/>
      <c r="D72" s="33"/>
    </row>
    <row r="73" spans="2:6" x14ac:dyDescent="0.25">
      <c r="B73" s="35"/>
      <c r="C73" s="29"/>
      <c r="D73" s="33"/>
      <c r="F73" s="3"/>
    </row>
    <row r="74" spans="2:6" x14ac:dyDescent="0.25">
      <c r="B74" s="79" t="s">
        <v>39</v>
      </c>
      <c r="C74" s="11">
        <f>SUM(C51:C72)</f>
        <v>3002</v>
      </c>
    </row>
    <row r="76" spans="2:6" x14ac:dyDescent="0.25">
      <c r="B76" s="4" t="s">
        <v>35</v>
      </c>
    </row>
    <row r="77" spans="2:6" x14ac:dyDescent="0.25">
      <c r="B77" s="3" t="s">
        <v>59</v>
      </c>
      <c r="C77">
        <v>384</v>
      </c>
    </row>
    <row r="79" spans="2:6" x14ac:dyDescent="0.25">
      <c r="B79" s="4" t="s">
        <v>6</v>
      </c>
    </row>
    <row r="80" spans="2:6" ht="14.4" x14ac:dyDescent="0.3">
      <c r="B80" s="45" t="s">
        <v>60</v>
      </c>
      <c r="C80" s="46"/>
    </row>
    <row r="81" spans="2:6" ht="14.4" x14ac:dyDescent="0.3">
      <c r="B81" s="47" t="s">
        <v>61</v>
      </c>
      <c r="C81" s="48">
        <v>32</v>
      </c>
    </row>
    <row r="82" spans="2:6" ht="14.4" x14ac:dyDescent="0.3">
      <c r="B82" s="45" t="s">
        <v>62</v>
      </c>
      <c r="C82" s="46">
        <v>32</v>
      </c>
    </row>
    <row r="83" spans="2:6" ht="14.4" x14ac:dyDescent="0.3">
      <c r="B83" s="47" t="s">
        <v>63</v>
      </c>
      <c r="C83" s="48">
        <v>32</v>
      </c>
    </row>
    <row r="84" spans="2:6" ht="14.4" x14ac:dyDescent="0.3">
      <c r="B84" s="45" t="s">
        <v>64</v>
      </c>
      <c r="C84" s="46"/>
    </row>
    <row r="85" spans="2:6" ht="14.4" x14ac:dyDescent="0.3">
      <c r="B85" s="45" t="s">
        <v>66</v>
      </c>
      <c r="C85" s="46"/>
    </row>
    <row r="86" spans="2:6" ht="14.4" x14ac:dyDescent="0.3">
      <c r="B86" s="47" t="s">
        <v>65</v>
      </c>
      <c r="C86" s="48"/>
    </row>
    <row r="87" spans="2:6" ht="14.4" x14ac:dyDescent="0.3">
      <c r="B87" s="45" t="s">
        <v>67</v>
      </c>
      <c r="C87" s="46">
        <v>220</v>
      </c>
    </row>
    <row r="88" spans="2:6" ht="14.4" x14ac:dyDescent="0.3">
      <c r="B88" s="47" t="s">
        <v>68</v>
      </c>
      <c r="C88" s="48">
        <v>32</v>
      </c>
    </row>
    <row r="89" spans="2:6" ht="14.4" x14ac:dyDescent="0.3">
      <c r="B89" s="55"/>
      <c r="C89" s="49"/>
    </row>
    <row r="90" spans="2:6" ht="14.4" x14ac:dyDescent="0.3">
      <c r="B90" s="45"/>
      <c r="C90" s="49"/>
    </row>
    <row r="91" spans="2:6" x14ac:dyDescent="0.25">
      <c r="B91" t="s">
        <v>9</v>
      </c>
    </row>
    <row r="92" spans="2:6" x14ac:dyDescent="0.25">
      <c r="B92" s="76" t="s">
        <v>103</v>
      </c>
      <c r="C92" s="77">
        <v>80</v>
      </c>
      <c r="F92" s="3"/>
    </row>
    <row r="93" spans="2:6" x14ac:dyDescent="0.25">
      <c r="B93" s="69" t="s">
        <v>7</v>
      </c>
      <c r="C93" s="77"/>
      <c r="F93" s="3"/>
    </row>
    <row r="94" spans="2:6" x14ac:dyDescent="0.25">
      <c r="B94" s="76" t="s">
        <v>105</v>
      </c>
      <c r="C94" s="77"/>
      <c r="F94" s="3"/>
    </row>
    <row r="95" spans="2:6" x14ac:dyDescent="0.25">
      <c r="B95" s="76" t="s">
        <v>104</v>
      </c>
      <c r="C95" s="77"/>
      <c r="F95" s="3"/>
    </row>
    <row r="96" spans="2:6" x14ac:dyDescent="0.25">
      <c r="B96" s="2"/>
    </row>
    <row r="97" spans="2:6" x14ac:dyDescent="0.25">
      <c r="B97" s="2"/>
    </row>
    <row r="98" spans="2:6" x14ac:dyDescent="0.25">
      <c r="B98" s="1" t="s">
        <v>8</v>
      </c>
    </row>
    <row r="99" spans="2:6" x14ac:dyDescent="0.25">
      <c r="B99" s="78" t="s">
        <v>133</v>
      </c>
      <c r="F99" s="3"/>
    </row>
    <row r="100" spans="2:6" x14ac:dyDescent="0.25">
      <c r="B100" s="78" t="s">
        <v>106</v>
      </c>
      <c r="F100" s="3"/>
    </row>
    <row r="101" spans="2:6" x14ac:dyDescent="0.25">
      <c r="B101" s="78" t="s">
        <v>107</v>
      </c>
      <c r="C101">
        <v>32</v>
      </c>
    </row>
    <row r="102" spans="2:6" x14ac:dyDescent="0.25">
      <c r="B102" s="78" t="s">
        <v>108</v>
      </c>
      <c r="C102">
        <v>96</v>
      </c>
      <c r="F102" s="3"/>
    </row>
    <row r="103" spans="2:6" x14ac:dyDescent="0.25">
      <c r="B103" s="78" t="s">
        <v>110</v>
      </c>
      <c r="C103">
        <v>32</v>
      </c>
      <c r="F103" s="3"/>
    </row>
    <row r="104" spans="2:6" x14ac:dyDescent="0.25">
      <c r="B104" s="78" t="s">
        <v>109</v>
      </c>
      <c r="F104" s="3"/>
    </row>
    <row r="105" spans="2:6" x14ac:dyDescent="0.25">
      <c r="B105" s="78" t="s">
        <v>112</v>
      </c>
      <c r="C105">
        <v>20</v>
      </c>
      <c r="F105" s="3"/>
    </row>
    <row r="106" spans="2:6" x14ac:dyDescent="0.25">
      <c r="B106" s="78" t="s">
        <v>111</v>
      </c>
      <c r="C106">
        <v>64</v>
      </c>
      <c r="F106" s="3"/>
    </row>
    <row r="107" spans="2:6" x14ac:dyDescent="0.25">
      <c r="B107" s="78" t="s">
        <v>113</v>
      </c>
      <c r="F107" s="3"/>
    </row>
    <row r="108" spans="2:6" x14ac:dyDescent="0.25">
      <c r="B108" s="78" t="s">
        <v>114</v>
      </c>
      <c r="F108" s="3"/>
    </row>
    <row r="109" spans="2:6" x14ac:dyDescent="0.25">
      <c r="B109" s="78" t="s">
        <v>115</v>
      </c>
      <c r="C109">
        <v>16</v>
      </c>
      <c r="F109" s="27"/>
    </row>
    <row r="110" spans="2:6" x14ac:dyDescent="0.25">
      <c r="B110" s="78" t="s">
        <v>116</v>
      </c>
      <c r="F110" s="3"/>
    </row>
    <row r="111" spans="2:6" x14ac:dyDescent="0.25">
      <c r="B111" s="23" t="s">
        <v>118</v>
      </c>
      <c r="F111" s="3"/>
    </row>
    <row r="112" spans="2:6" x14ac:dyDescent="0.25">
      <c r="B112" s="23" t="s">
        <v>117</v>
      </c>
      <c r="F112" s="3"/>
    </row>
    <row r="113" spans="2:8" x14ac:dyDescent="0.25">
      <c r="B113" s="23" t="s">
        <v>119</v>
      </c>
      <c r="F113" s="3"/>
    </row>
    <row r="114" spans="2:8" x14ac:dyDescent="0.25">
      <c r="B114" s="23" t="s">
        <v>120</v>
      </c>
      <c r="C114" s="3"/>
      <c r="F114" s="3"/>
      <c r="H114" s="3"/>
    </row>
    <row r="115" spans="2:8" x14ac:dyDescent="0.25">
      <c r="B115" s="23" t="s">
        <v>123</v>
      </c>
      <c r="C115">
        <v>32</v>
      </c>
      <c r="F115" s="3"/>
    </row>
    <row r="116" spans="2:8" x14ac:dyDescent="0.25">
      <c r="B116" s="23" t="s">
        <v>121</v>
      </c>
      <c r="C116">
        <v>8</v>
      </c>
      <c r="F116" s="3"/>
    </row>
    <row r="117" spans="2:8" x14ac:dyDescent="0.25">
      <c r="B117" s="23" t="s">
        <v>122</v>
      </c>
      <c r="F117" s="3"/>
    </row>
    <row r="118" spans="2:8" s="86" customFormat="1" x14ac:dyDescent="0.25">
      <c r="B118" s="85" t="s">
        <v>134</v>
      </c>
      <c r="C118" s="86">
        <v>8</v>
      </c>
    </row>
    <row r="119" spans="2:8" x14ac:dyDescent="0.25">
      <c r="B119" s="79" t="s">
        <v>40</v>
      </c>
      <c r="C119" s="11">
        <f>SUM(C92:C118)</f>
        <v>388</v>
      </c>
    </row>
  </sheetData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89"/>
  <sheetViews>
    <sheetView zoomScale="90" zoomScaleNormal="90" workbookViewId="0">
      <pane xSplit="5244" ySplit="948" topLeftCell="I37" activePane="bottomRight"/>
      <selection pane="topRight" activeCell="K1" sqref="K1:K1048576"/>
      <selection pane="bottomLeft" activeCell="A86" sqref="A86"/>
      <selection pane="bottomRight" activeCell="Q62" sqref="Q62"/>
    </sheetView>
  </sheetViews>
  <sheetFormatPr defaultColWidth="9.109375" defaultRowHeight="13.2" x14ac:dyDescent="0.25"/>
  <cols>
    <col min="1" max="1" width="11.33203125" style="35" customWidth="1"/>
    <col min="2" max="2" width="38.88671875" style="32" customWidth="1"/>
    <col min="3" max="3" width="11.109375" style="37" customWidth="1"/>
    <col min="4" max="6" width="9.33203125" style="59" bestFit="1" customWidth="1"/>
    <col min="7" max="7" width="9.44140625" style="59" customWidth="1"/>
    <col min="8" max="15" width="9.33203125" style="59" bestFit="1" customWidth="1"/>
    <col min="16" max="16" width="10.33203125" style="59" bestFit="1" customWidth="1"/>
    <col min="17" max="16384" width="9.109375" style="35"/>
  </cols>
  <sheetData>
    <row r="1" spans="1:16" x14ac:dyDescent="0.25">
      <c r="A1" s="36" t="s">
        <v>70</v>
      </c>
      <c r="D1">
        <v>672</v>
      </c>
      <c r="E1">
        <v>640</v>
      </c>
      <c r="F1">
        <v>704</v>
      </c>
      <c r="G1">
        <v>704</v>
      </c>
      <c r="H1">
        <v>672</v>
      </c>
      <c r="I1">
        <v>672</v>
      </c>
      <c r="J1">
        <v>704</v>
      </c>
      <c r="K1">
        <v>672</v>
      </c>
      <c r="L1">
        <v>704</v>
      </c>
      <c r="M1">
        <v>704</v>
      </c>
      <c r="N1">
        <v>672</v>
      </c>
      <c r="O1">
        <v>704</v>
      </c>
      <c r="P1" s="59">
        <f>SUM(D1:O1)</f>
        <v>8224</v>
      </c>
    </row>
    <row r="3" spans="1:16" s="36" customFormat="1" x14ac:dyDescent="0.25">
      <c r="A3" s="38" t="s">
        <v>2</v>
      </c>
      <c r="B3" s="38" t="s">
        <v>54</v>
      </c>
      <c r="C3" s="41" t="s">
        <v>56</v>
      </c>
      <c r="D3" s="56" t="s">
        <v>15</v>
      </c>
      <c r="E3" s="56" t="s">
        <v>16</v>
      </c>
      <c r="F3" s="56" t="s">
        <v>17</v>
      </c>
      <c r="G3" s="56" t="s">
        <v>18</v>
      </c>
      <c r="H3" s="56" t="s">
        <v>19</v>
      </c>
      <c r="I3" s="56" t="s">
        <v>20</v>
      </c>
      <c r="J3" s="56" t="s">
        <v>21</v>
      </c>
      <c r="K3" s="56" t="s">
        <v>22</v>
      </c>
      <c r="L3" s="56" t="s">
        <v>23</v>
      </c>
      <c r="M3" s="56" t="s">
        <v>24</v>
      </c>
      <c r="N3" s="56" t="s">
        <v>25</v>
      </c>
      <c r="O3" s="56" t="s">
        <v>26</v>
      </c>
      <c r="P3" s="56" t="s">
        <v>27</v>
      </c>
    </row>
    <row r="4" spans="1:16" x14ac:dyDescent="0.25">
      <c r="A4" s="36"/>
      <c r="D4"/>
      <c r="E4"/>
      <c r="F4"/>
      <c r="G4"/>
      <c r="H4"/>
      <c r="I4"/>
      <c r="J4"/>
      <c r="K4"/>
      <c r="L4"/>
      <c r="M4"/>
      <c r="N4"/>
      <c r="O4"/>
      <c r="P4" s="57">
        <f>SUM(Table1[[#This Row],[January]:[December]])</f>
        <v>0</v>
      </c>
    </row>
    <row r="5" spans="1:16" x14ac:dyDescent="0.25">
      <c r="A5" s="39" t="s">
        <v>55</v>
      </c>
      <c r="B5" s="65"/>
      <c r="C5">
        <v>720</v>
      </c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>
        <f>SUM(Table1[[#This Row],[January]:[December]])</f>
        <v>0</v>
      </c>
    </row>
    <row r="6" spans="1:16" x14ac:dyDescent="0.25">
      <c r="A6" s="39" t="s">
        <v>55</v>
      </c>
      <c r="B6" s="65" t="s">
        <v>94</v>
      </c>
      <c r="C6">
        <v>700</v>
      </c>
      <c r="D6" s="57"/>
      <c r="E6" s="57"/>
      <c r="F6" s="57"/>
      <c r="G6" s="57">
        <v>80</v>
      </c>
      <c r="H6" s="57">
        <v>80</v>
      </c>
      <c r="I6" s="57">
        <v>80</v>
      </c>
      <c r="J6" s="57">
        <v>80</v>
      </c>
      <c r="K6" s="57">
        <v>80</v>
      </c>
      <c r="L6" s="57">
        <v>80</v>
      </c>
      <c r="M6" s="57">
        <v>80</v>
      </c>
      <c r="N6" s="57">
        <v>80</v>
      </c>
      <c r="O6" s="57">
        <v>60</v>
      </c>
      <c r="P6" s="57">
        <f>SUM(Table1[[#This Row],[January]:[December]])</f>
        <v>700</v>
      </c>
    </row>
    <row r="7" spans="1:16" x14ac:dyDescent="0.25">
      <c r="A7" s="39" t="s">
        <v>55</v>
      </c>
      <c r="B7" s="64" t="s">
        <v>95</v>
      </c>
      <c r="C7">
        <v>135</v>
      </c>
      <c r="D7" s="57"/>
      <c r="E7" s="57"/>
      <c r="F7" s="57"/>
      <c r="G7" s="57">
        <v>15</v>
      </c>
      <c r="H7" s="57">
        <v>15</v>
      </c>
      <c r="I7" s="57">
        <v>15</v>
      </c>
      <c r="J7" s="57">
        <v>15</v>
      </c>
      <c r="K7" s="57">
        <v>15</v>
      </c>
      <c r="L7" s="57">
        <v>15</v>
      </c>
      <c r="M7" s="57">
        <v>15</v>
      </c>
      <c r="N7" s="57">
        <v>15</v>
      </c>
      <c r="O7" s="57">
        <v>15</v>
      </c>
      <c r="P7" s="57">
        <f>SUM(Table1[[#This Row],[January]:[December]])</f>
        <v>135</v>
      </c>
    </row>
    <row r="8" spans="1:16" x14ac:dyDescent="0.25">
      <c r="A8" s="39" t="s">
        <v>55</v>
      </c>
      <c r="B8" s="64" t="s">
        <v>96</v>
      </c>
      <c r="C8">
        <v>25</v>
      </c>
      <c r="D8" s="57"/>
      <c r="E8" s="57"/>
      <c r="F8" s="57"/>
      <c r="G8" s="57"/>
      <c r="H8" s="57"/>
      <c r="I8" s="57"/>
      <c r="J8" s="57">
        <v>25</v>
      </c>
      <c r="K8" s="57"/>
      <c r="L8" s="57"/>
      <c r="M8" s="57"/>
      <c r="N8" s="57"/>
      <c r="O8" s="57"/>
      <c r="P8" s="57">
        <f>SUM(Table1[[#This Row],[January]:[December]])</f>
        <v>25</v>
      </c>
    </row>
    <row r="9" spans="1:16" x14ac:dyDescent="0.25">
      <c r="A9" s="39" t="s">
        <v>55</v>
      </c>
      <c r="B9" s="65" t="s">
        <v>97</v>
      </c>
      <c r="C9">
        <v>75</v>
      </c>
      <c r="D9" s="57"/>
      <c r="E9" s="57"/>
      <c r="F9" s="57"/>
      <c r="G9" s="57"/>
      <c r="H9" s="57"/>
      <c r="I9" s="57"/>
      <c r="J9" s="57">
        <v>40</v>
      </c>
      <c r="K9" s="57">
        <v>35</v>
      </c>
      <c r="L9" s="57"/>
      <c r="M9" s="57"/>
      <c r="N9" s="57"/>
      <c r="O9" s="57"/>
      <c r="P9" s="57">
        <f>SUM(Table1[[#This Row],[January]:[December]])</f>
        <v>75</v>
      </c>
    </row>
    <row r="10" spans="1:16" x14ac:dyDescent="0.25">
      <c r="A10" s="39" t="s">
        <v>55</v>
      </c>
      <c r="B10" s="64" t="s">
        <v>80</v>
      </c>
      <c r="C10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>
        <f>SUM(Table1[[#This Row],[January]:[December]])</f>
        <v>0</v>
      </c>
    </row>
    <row r="11" spans="1:16" s="39" customFormat="1" x14ac:dyDescent="0.25">
      <c r="A11" s="39" t="s">
        <v>55</v>
      </c>
      <c r="B11" s="14"/>
      <c r="C11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>
        <f>SUM(Table1[[#This Row],[January]:[December]])</f>
        <v>0</v>
      </c>
    </row>
    <row r="12" spans="1:16" s="39" customFormat="1" x14ac:dyDescent="0.25">
      <c r="A12" s="23" t="s">
        <v>55</v>
      </c>
      <c r="B12" s="66" t="s">
        <v>81</v>
      </c>
      <c r="C12">
        <v>150</v>
      </c>
      <c r="D12" s="57"/>
      <c r="E12" s="57"/>
      <c r="F12" s="57"/>
      <c r="G12" s="57"/>
      <c r="H12" s="57">
        <v>30</v>
      </c>
      <c r="I12" s="57">
        <v>30</v>
      </c>
      <c r="J12" s="57">
        <v>30</v>
      </c>
      <c r="K12" s="57">
        <v>30</v>
      </c>
      <c r="L12" s="57">
        <v>30</v>
      </c>
      <c r="M12" s="57"/>
      <c r="N12" s="57"/>
      <c r="O12" s="57"/>
      <c r="P12" s="57">
        <f>SUM(Table1[[#This Row],[January]:[December]])</f>
        <v>150</v>
      </c>
    </row>
    <row r="13" spans="1:16" s="39" customFormat="1" x14ac:dyDescent="0.25">
      <c r="A13" s="23" t="s">
        <v>55</v>
      </c>
      <c r="B13" s="66" t="s">
        <v>82</v>
      </c>
      <c r="C13" s="3">
        <v>350</v>
      </c>
      <c r="D13" s="57"/>
      <c r="E13" s="57"/>
      <c r="F13" s="57"/>
      <c r="G13" s="57"/>
      <c r="H13" s="57"/>
      <c r="I13" s="57">
        <v>90</v>
      </c>
      <c r="J13" s="57">
        <v>90</v>
      </c>
      <c r="K13" s="57">
        <v>90</v>
      </c>
      <c r="L13" s="57">
        <v>80</v>
      </c>
      <c r="M13" s="57"/>
      <c r="N13" s="57"/>
      <c r="O13" s="57"/>
      <c r="P13" s="57">
        <f>SUM(Table1[[#This Row],[January]:[December]])</f>
        <v>350</v>
      </c>
    </row>
    <row r="14" spans="1:16" s="39" customFormat="1" x14ac:dyDescent="0.25">
      <c r="A14" s="23" t="s">
        <v>55</v>
      </c>
      <c r="B14" s="66" t="s">
        <v>83</v>
      </c>
      <c r="C14">
        <v>150</v>
      </c>
      <c r="D14" s="57"/>
      <c r="E14" s="57"/>
      <c r="F14" s="57"/>
      <c r="G14" s="57"/>
      <c r="H14" s="57"/>
      <c r="I14" s="57">
        <v>50</v>
      </c>
      <c r="J14" s="57">
        <v>50</v>
      </c>
      <c r="K14" s="57">
        <v>50</v>
      </c>
      <c r="L14" s="57"/>
      <c r="M14" s="57"/>
      <c r="N14" s="57"/>
      <c r="O14" s="57"/>
      <c r="P14" s="57">
        <f>SUM(Table1[[#This Row],[January]:[December]])</f>
        <v>150</v>
      </c>
    </row>
    <row r="15" spans="1:16" s="39" customFormat="1" x14ac:dyDescent="0.25">
      <c r="A15" s="23" t="s">
        <v>55</v>
      </c>
      <c r="B15" s="66" t="s">
        <v>84</v>
      </c>
      <c r="C15"/>
      <c r="D15" s="57"/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>
        <f>SUM(Table1[[#This Row],[January]:[December]])</f>
        <v>0</v>
      </c>
    </row>
    <row r="16" spans="1:16" s="39" customFormat="1" x14ac:dyDescent="0.25">
      <c r="A16" s="23" t="s">
        <v>55</v>
      </c>
      <c r="B16" s="66" t="s">
        <v>85</v>
      </c>
      <c r="C16">
        <v>640</v>
      </c>
      <c r="D16" s="57"/>
      <c r="E16" s="57"/>
      <c r="F16" s="57"/>
      <c r="G16" s="57">
        <v>250</v>
      </c>
      <c r="H16" s="57">
        <v>250</v>
      </c>
      <c r="I16" s="57">
        <v>140</v>
      </c>
      <c r="J16" s="57"/>
      <c r="K16" s="57"/>
      <c r="L16" s="57"/>
      <c r="M16" s="57"/>
      <c r="N16" s="57"/>
      <c r="O16" s="57"/>
      <c r="P16" s="57">
        <f>SUM(Table1[[#This Row],[January]:[December]])</f>
        <v>640</v>
      </c>
    </row>
    <row r="17" spans="1:16" s="39" customFormat="1" x14ac:dyDescent="0.25">
      <c r="A17" s="23" t="s">
        <v>55</v>
      </c>
      <c r="B17" s="66" t="s">
        <v>86</v>
      </c>
      <c r="C17">
        <v>700</v>
      </c>
      <c r="D17" s="57"/>
      <c r="E17" s="57"/>
      <c r="F17" s="57"/>
      <c r="G17" s="57"/>
      <c r="H17" s="57">
        <v>100</v>
      </c>
      <c r="I17" s="57">
        <v>100</v>
      </c>
      <c r="J17" s="57">
        <v>100</v>
      </c>
      <c r="K17" s="57">
        <v>100</v>
      </c>
      <c r="L17" s="57">
        <v>100</v>
      </c>
      <c r="M17" s="57">
        <v>100</v>
      </c>
      <c r="N17" s="57">
        <v>100</v>
      </c>
      <c r="O17" s="57"/>
      <c r="P17" s="57">
        <f>SUM(Table1[[#This Row],[January]:[December]])</f>
        <v>700</v>
      </c>
    </row>
    <row r="18" spans="1:16" s="39" customFormat="1" x14ac:dyDescent="0.25">
      <c r="A18" s="23" t="s">
        <v>55</v>
      </c>
      <c r="B18" s="67"/>
      <c r="C18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>
        <f>SUM(Table1[[#This Row],[January]:[December]])</f>
        <v>0</v>
      </c>
    </row>
    <row r="19" spans="1:16" s="39" customFormat="1" x14ac:dyDescent="0.25">
      <c r="A19" s="23" t="s">
        <v>55</v>
      </c>
      <c r="B19" s="66" t="s">
        <v>88</v>
      </c>
      <c r="C19">
        <v>40</v>
      </c>
      <c r="D19" s="57"/>
      <c r="E19" s="57"/>
      <c r="F19" s="57"/>
      <c r="G19" s="57"/>
      <c r="H19" s="57"/>
      <c r="I19" s="57"/>
      <c r="J19" s="57"/>
      <c r="K19" s="57"/>
      <c r="L19" s="57"/>
      <c r="M19" s="57">
        <v>20</v>
      </c>
      <c r="N19" s="57">
        <v>20</v>
      </c>
      <c r="O19" s="57"/>
      <c r="P19" s="57">
        <f>SUM(Table1[[#This Row],[January]:[December]])</f>
        <v>40</v>
      </c>
    </row>
    <row r="20" spans="1:16" s="39" customFormat="1" x14ac:dyDescent="0.25">
      <c r="A20" s="23" t="s">
        <v>55</v>
      </c>
      <c r="B20" s="66" t="s">
        <v>89</v>
      </c>
      <c r="C20">
        <v>160</v>
      </c>
      <c r="D20" s="57"/>
      <c r="E20" s="57"/>
      <c r="F20" s="57"/>
      <c r="G20" s="57"/>
      <c r="H20" s="57"/>
      <c r="I20" s="57">
        <v>10</v>
      </c>
      <c r="J20" s="57">
        <v>30</v>
      </c>
      <c r="K20" s="57">
        <v>30</v>
      </c>
      <c r="L20" s="57">
        <v>30</v>
      </c>
      <c r="M20" s="57">
        <v>30</v>
      </c>
      <c r="N20" s="57">
        <v>30</v>
      </c>
      <c r="O20" s="57"/>
      <c r="P20" s="57">
        <f>SUM(Table1[[#This Row],[January]:[December]])</f>
        <v>160</v>
      </c>
    </row>
    <row r="21" spans="1:16" s="39" customFormat="1" x14ac:dyDescent="0.25">
      <c r="A21" s="23" t="s">
        <v>55</v>
      </c>
      <c r="B21" s="66" t="s">
        <v>90</v>
      </c>
      <c r="C21">
        <v>160</v>
      </c>
      <c r="D21" s="57"/>
      <c r="E21" s="57"/>
      <c r="F21" s="57"/>
      <c r="G21" s="57"/>
      <c r="H21" s="57"/>
      <c r="I21" s="57">
        <v>10</v>
      </c>
      <c r="J21" s="57">
        <v>30</v>
      </c>
      <c r="K21" s="57">
        <v>30</v>
      </c>
      <c r="L21" s="57">
        <v>30</v>
      </c>
      <c r="M21" s="57">
        <v>30</v>
      </c>
      <c r="N21" s="57">
        <v>30</v>
      </c>
      <c r="O21" s="57"/>
      <c r="P21" s="57">
        <f>SUM(Table1[[#This Row],[January]:[December]])</f>
        <v>160</v>
      </c>
    </row>
    <row r="22" spans="1:16" s="39" customFormat="1" x14ac:dyDescent="0.25">
      <c r="A22" s="23" t="s">
        <v>55</v>
      </c>
      <c r="B22" s="66" t="s">
        <v>91</v>
      </c>
      <c r="C22">
        <v>32</v>
      </c>
      <c r="D22" s="57"/>
      <c r="E22" s="57"/>
      <c r="F22" s="57"/>
      <c r="G22" s="57"/>
      <c r="H22" s="57"/>
      <c r="I22" s="57"/>
      <c r="J22" s="57"/>
      <c r="K22" s="57"/>
      <c r="L22" s="57"/>
      <c r="M22" s="57">
        <v>32</v>
      </c>
      <c r="N22" s="57"/>
      <c r="O22" s="57"/>
      <c r="P22" s="57">
        <f>SUM(Table1[[#This Row],[January]:[December]])</f>
        <v>32</v>
      </c>
    </row>
    <row r="23" spans="1:16" s="39" customFormat="1" x14ac:dyDescent="0.25">
      <c r="A23" s="23" t="s">
        <v>55</v>
      </c>
      <c r="B23" s="66" t="s">
        <v>3</v>
      </c>
      <c r="C23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>
        <f>SUM(Table1[[#This Row],[January]:[December]])</f>
        <v>0</v>
      </c>
    </row>
    <row r="24" spans="1:16" s="39" customFormat="1" x14ac:dyDescent="0.25">
      <c r="A24" s="23" t="s">
        <v>55</v>
      </c>
      <c r="B24" s="66" t="s">
        <v>92</v>
      </c>
      <c r="C24">
        <v>16</v>
      </c>
      <c r="D24" s="57"/>
      <c r="E24" s="57"/>
      <c r="F24" s="57"/>
      <c r="G24" s="57"/>
      <c r="H24" s="57"/>
      <c r="I24" s="57"/>
      <c r="J24" s="57"/>
      <c r="K24" s="57">
        <v>16</v>
      </c>
      <c r="L24" s="57"/>
      <c r="M24" s="57"/>
      <c r="N24" s="57"/>
      <c r="O24" s="57"/>
      <c r="P24" s="57">
        <f>SUM(Table1[[#This Row],[January]:[December]])</f>
        <v>16</v>
      </c>
    </row>
    <row r="25" spans="1:16" s="39" customFormat="1" x14ac:dyDescent="0.25">
      <c r="A25" s="61" t="s">
        <v>55</v>
      </c>
      <c r="B25" s="66" t="s">
        <v>93</v>
      </c>
      <c r="C25">
        <v>100</v>
      </c>
      <c r="D25" s="57">
        <v>10</v>
      </c>
      <c r="E25" s="57">
        <v>10</v>
      </c>
      <c r="F25" s="57">
        <v>10</v>
      </c>
      <c r="G25" s="57">
        <v>10</v>
      </c>
      <c r="H25" s="57">
        <v>10</v>
      </c>
      <c r="I25" s="57">
        <v>10</v>
      </c>
      <c r="J25" s="57">
        <v>10</v>
      </c>
      <c r="K25" s="57">
        <v>10</v>
      </c>
      <c r="L25" s="57">
        <v>10</v>
      </c>
      <c r="M25" s="57">
        <v>10</v>
      </c>
      <c r="N25" s="57"/>
      <c r="O25" s="57"/>
      <c r="P25" s="57">
        <f>SUM(Table1[[#This Row],[January]:[December]])</f>
        <v>100</v>
      </c>
    </row>
    <row r="26" spans="1:16" s="39" customFormat="1" x14ac:dyDescent="0.25">
      <c r="A26" s="61" t="s">
        <v>55</v>
      </c>
      <c r="B26" s="40"/>
      <c r="C26" s="42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>
        <f>SUM(Table1[[#This Row],[January]:[December]])</f>
        <v>0</v>
      </c>
    </row>
    <row r="27" spans="1:16" s="39" customFormat="1" x14ac:dyDescent="0.25">
      <c r="A27" s="23" t="s">
        <v>135</v>
      </c>
      <c r="B27" s="40"/>
      <c r="C27" s="42"/>
      <c r="D27" s="57">
        <f t="shared" ref="D27:O27" si="0">SUM(D4:D26)</f>
        <v>10</v>
      </c>
      <c r="E27" s="57">
        <f t="shared" si="0"/>
        <v>10</v>
      </c>
      <c r="F27" s="57">
        <f t="shared" si="0"/>
        <v>10</v>
      </c>
      <c r="G27" s="57">
        <f t="shared" si="0"/>
        <v>355</v>
      </c>
      <c r="H27" s="57">
        <f t="shared" si="0"/>
        <v>485</v>
      </c>
      <c r="I27" s="57">
        <f t="shared" si="0"/>
        <v>535</v>
      </c>
      <c r="J27" s="57">
        <f t="shared" si="0"/>
        <v>500</v>
      </c>
      <c r="K27" s="57">
        <f t="shared" si="0"/>
        <v>486</v>
      </c>
      <c r="L27" s="57">
        <f t="shared" si="0"/>
        <v>375</v>
      </c>
      <c r="M27" s="57">
        <f t="shared" si="0"/>
        <v>317</v>
      </c>
      <c r="N27" s="57">
        <f t="shared" si="0"/>
        <v>275</v>
      </c>
      <c r="O27" s="57">
        <f t="shared" si="0"/>
        <v>75</v>
      </c>
      <c r="P27" s="57">
        <f>SUM(Table1[[#This Row],[January]:[December]])</f>
        <v>3433</v>
      </c>
    </row>
    <row r="28" spans="1:16" x14ac:dyDescent="0.25">
      <c r="A28" s="23"/>
      <c r="B28" s="50"/>
      <c r="C28" s="42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</row>
    <row r="29" spans="1:16" x14ac:dyDescent="0.25">
      <c r="A29" s="23" t="s">
        <v>57</v>
      </c>
      <c r="B29" s="40" t="s">
        <v>98</v>
      </c>
      <c r="C29" s="42">
        <v>350</v>
      </c>
      <c r="D29" s="57"/>
      <c r="E29" s="57"/>
      <c r="F29" s="57"/>
      <c r="G29" s="57"/>
      <c r="H29" s="57"/>
      <c r="I29" s="57">
        <v>70</v>
      </c>
      <c r="J29" s="57">
        <v>70</v>
      </c>
      <c r="K29" s="57">
        <v>70</v>
      </c>
      <c r="L29" s="57">
        <v>70</v>
      </c>
      <c r="M29" s="57">
        <v>70</v>
      </c>
      <c r="N29" s="57"/>
      <c r="O29" s="57"/>
      <c r="P29" s="57">
        <f>SUM(Table1[[#This Row],[January]:[December]])</f>
        <v>350</v>
      </c>
    </row>
    <row r="30" spans="1:16" x14ac:dyDescent="0.25">
      <c r="A30" s="23" t="s">
        <v>57</v>
      </c>
      <c r="B30" s="40" t="s">
        <v>73</v>
      </c>
      <c r="C30" s="42">
        <v>1600</v>
      </c>
      <c r="D30" s="57">
        <v>600</v>
      </c>
      <c r="E30" s="57">
        <v>400</v>
      </c>
      <c r="F30" s="57">
        <v>600</v>
      </c>
      <c r="G30" s="57"/>
      <c r="H30" s="57"/>
      <c r="I30" s="57"/>
      <c r="J30" s="57"/>
      <c r="K30" s="57"/>
      <c r="L30" s="57"/>
      <c r="M30" s="57"/>
      <c r="N30" s="57"/>
      <c r="O30" s="57"/>
      <c r="P30" s="57">
        <f>SUM(Table1[[#This Row],[January]:[December]])</f>
        <v>1600</v>
      </c>
    </row>
    <row r="31" spans="1:16" x14ac:dyDescent="0.25">
      <c r="A31" s="23" t="s">
        <v>57</v>
      </c>
      <c r="B31" s="40" t="s">
        <v>74</v>
      </c>
      <c r="C31" s="42">
        <v>96</v>
      </c>
      <c r="D31" s="57">
        <v>8</v>
      </c>
      <c r="E31" s="57">
        <v>8</v>
      </c>
      <c r="F31" s="57">
        <v>8</v>
      </c>
      <c r="G31" s="57">
        <v>8</v>
      </c>
      <c r="H31" s="57">
        <v>8</v>
      </c>
      <c r="I31" s="57">
        <v>8</v>
      </c>
      <c r="J31" s="57">
        <v>8</v>
      </c>
      <c r="K31" s="57">
        <v>8</v>
      </c>
      <c r="L31" s="57">
        <v>8</v>
      </c>
      <c r="M31" s="57">
        <v>8</v>
      </c>
      <c r="N31" s="57">
        <v>8</v>
      </c>
      <c r="O31" s="57">
        <v>8</v>
      </c>
      <c r="P31" s="57">
        <f>SUM(Table1[[#This Row],[January]:[December]])</f>
        <v>96</v>
      </c>
    </row>
    <row r="32" spans="1:16" x14ac:dyDescent="0.25">
      <c r="A32" s="23" t="s">
        <v>57</v>
      </c>
      <c r="B32" s="40" t="s">
        <v>75</v>
      </c>
      <c r="C32" s="42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>
        <f>SUM(Table1[[#This Row],[January]:[December]])</f>
        <v>0</v>
      </c>
    </row>
    <row r="33" spans="1:16" x14ac:dyDescent="0.25">
      <c r="A33" s="23" t="s">
        <v>57</v>
      </c>
      <c r="B33" s="40" t="s">
        <v>76</v>
      </c>
      <c r="C33" s="42">
        <v>10</v>
      </c>
      <c r="D33" s="57"/>
      <c r="E33" s="57"/>
      <c r="F33" s="57"/>
      <c r="G33" s="57"/>
      <c r="H33" s="57"/>
      <c r="I33" s="57">
        <v>10</v>
      </c>
      <c r="J33" s="57"/>
      <c r="K33" s="57"/>
      <c r="L33" s="57"/>
      <c r="M33" s="57"/>
      <c r="N33" s="57"/>
      <c r="O33" s="57"/>
      <c r="P33" s="57">
        <f>SUM(Table1[[#This Row],[January]:[December]])</f>
        <v>10</v>
      </c>
    </row>
    <row r="34" spans="1:16" x14ac:dyDescent="0.25">
      <c r="A34" s="23" t="s">
        <v>57</v>
      </c>
      <c r="B34" s="40" t="s">
        <v>77</v>
      </c>
      <c r="C34" s="42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>
        <f>SUM(Table1[[#This Row],[January]:[December]])</f>
        <v>0</v>
      </c>
    </row>
    <row r="35" spans="1:16" x14ac:dyDescent="0.25">
      <c r="A35" s="23" t="s">
        <v>57</v>
      </c>
      <c r="B35" s="40" t="s">
        <v>78</v>
      </c>
      <c r="C35" s="42">
        <v>600</v>
      </c>
      <c r="D35" s="57"/>
      <c r="E35" s="57"/>
      <c r="F35" s="57"/>
      <c r="G35" s="57">
        <v>70</v>
      </c>
      <c r="H35" s="57">
        <v>70</v>
      </c>
      <c r="I35" s="57">
        <v>70</v>
      </c>
      <c r="J35" s="57">
        <v>70</v>
      </c>
      <c r="K35" s="57">
        <v>70</v>
      </c>
      <c r="L35" s="57">
        <v>70</v>
      </c>
      <c r="M35" s="57">
        <v>70</v>
      </c>
      <c r="N35" s="57">
        <v>70</v>
      </c>
      <c r="O35" s="57">
        <v>40</v>
      </c>
      <c r="P35" s="57">
        <f>SUM(Table1[[#This Row],[January]:[December]])</f>
        <v>600</v>
      </c>
    </row>
    <row r="36" spans="1:16" x14ac:dyDescent="0.25">
      <c r="A36" s="23" t="s">
        <v>57</v>
      </c>
      <c r="B36" s="40" t="s">
        <v>79</v>
      </c>
      <c r="C36" s="42">
        <v>250</v>
      </c>
      <c r="D36" s="57"/>
      <c r="E36" s="57"/>
      <c r="F36" s="57"/>
      <c r="G36" s="57">
        <v>30</v>
      </c>
      <c r="H36" s="57" t="s">
        <v>128</v>
      </c>
      <c r="I36" s="57">
        <v>30</v>
      </c>
      <c r="J36" s="57">
        <v>30</v>
      </c>
      <c r="K36" s="57">
        <v>30</v>
      </c>
      <c r="L36" s="57">
        <v>30</v>
      </c>
      <c r="M36" s="57">
        <v>30</v>
      </c>
      <c r="N36" s="57">
        <v>70</v>
      </c>
      <c r="O36" s="57"/>
      <c r="P36" s="57">
        <f>SUM(Table1[[#This Row],[January]:[December]])</f>
        <v>250</v>
      </c>
    </row>
    <row r="37" spans="1:16" x14ac:dyDescent="0.25">
      <c r="A37" s="23" t="s">
        <v>57</v>
      </c>
      <c r="B37" s="40" t="s">
        <v>48</v>
      </c>
      <c r="C37" s="42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>
        <f>SUM(Table1[[#This Row],[January]:[December]])</f>
        <v>0</v>
      </c>
    </row>
    <row r="38" spans="1:16" x14ac:dyDescent="0.25">
      <c r="A38" s="23" t="s">
        <v>57</v>
      </c>
      <c r="B38" s="40" t="s">
        <v>44</v>
      </c>
      <c r="C38" s="42">
        <v>64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>
        <v>64</v>
      </c>
      <c r="O38" s="57"/>
      <c r="P38" s="57">
        <f>SUM(Table1[[#This Row],[January]:[December]])</f>
        <v>64</v>
      </c>
    </row>
    <row r="39" spans="1:16" x14ac:dyDescent="0.25">
      <c r="A39" s="23" t="s">
        <v>57</v>
      </c>
      <c r="B39" s="40"/>
      <c r="C39" s="42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>
        <f>SUM(Table1[[#This Row],[January]:[December]])</f>
        <v>0</v>
      </c>
    </row>
    <row r="40" spans="1:16" x14ac:dyDescent="0.25">
      <c r="A40" s="23" t="s">
        <v>57</v>
      </c>
      <c r="B40" s="40" t="s">
        <v>45</v>
      </c>
      <c r="C40" s="42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>
        <f>SUM(Table1[[#This Row],[January]:[December]])</f>
        <v>0</v>
      </c>
    </row>
    <row r="41" spans="1:16" x14ac:dyDescent="0.25">
      <c r="A41" s="23" t="s">
        <v>57</v>
      </c>
      <c r="B41" s="40" t="s">
        <v>46</v>
      </c>
      <c r="C41" s="42" t="s">
        <v>127</v>
      </c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>
        <f>SUM(Table1[[#This Row],[January]:[December]])</f>
        <v>0</v>
      </c>
    </row>
    <row r="42" spans="1:16" x14ac:dyDescent="0.25">
      <c r="A42" s="23" t="s">
        <v>57</v>
      </c>
      <c r="B42" s="40" t="s">
        <v>47</v>
      </c>
      <c r="C42" s="42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>
        <f>SUM(Table1[[#This Row],[January]:[December]])</f>
        <v>0</v>
      </c>
    </row>
    <row r="43" spans="1:16" x14ac:dyDescent="0.25">
      <c r="A43" s="23" t="s">
        <v>57</v>
      </c>
      <c r="B43" s="40"/>
      <c r="C43" s="42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>
        <f>SUM(Table1[[#This Row],[January]:[December]])</f>
        <v>0</v>
      </c>
    </row>
    <row r="44" spans="1:16" x14ac:dyDescent="0.25">
      <c r="A44" s="23" t="s">
        <v>57</v>
      </c>
      <c r="B44" s="40" t="s">
        <v>49</v>
      </c>
      <c r="C44" s="42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>
        <f>SUM(Table1[[#This Row],[January]:[December]])</f>
        <v>0</v>
      </c>
    </row>
    <row r="45" spans="1:16" x14ac:dyDescent="0.25">
      <c r="A45" s="23" t="s">
        <v>57</v>
      </c>
      <c r="B45" s="40" t="s">
        <v>50</v>
      </c>
      <c r="C45" s="42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>
        <f>SUM(Table1[[#This Row],[January]:[December]])</f>
        <v>0</v>
      </c>
    </row>
    <row r="46" spans="1:16" x14ac:dyDescent="0.25">
      <c r="A46" s="23" t="s">
        <v>57</v>
      </c>
      <c r="B46" s="40" t="s">
        <v>51</v>
      </c>
      <c r="C46" s="42">
        <v>32</v>
      </c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>
        <v>32</v>
      </c>
      <c r="P46" s="57">
        <f>SUM(Table1[[#This Row],[January]:[December]])</f>
        <v>32</v>
      </c>
    </row>
    <row r="47" spans="1:16" x14ac:dyDescent="0.25">
      <c r="A47" s="23" t="s">
        <v>57</v>
      </c>
      <c r="B47" s="40" t="s">
        <v>52</v>
      </c>
      <c r="C47" s="42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>
        <f>SUM(Table1[[#This Row],[January]:[December]])</f>
        <v>0</v>
      </c>
    </row>
    <row r="48" spans="1:16" x14ac:dyDescent="0.25">
      <c r="A48" s="23" t="s">
        <v>57</v>
      </c>
      <c r="B48" s="40" t="s">
        <v>53</v>
      </c>
      <c r="C48" s="42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>
        <f>SUM(Table1[[#This Row],[January]:[December]])</f>
        <v>0</v>
      </c>
    </row>
    <row r="49" spans="1:16" x14ac:dyDescent="0.25">
      <c r="A49" s="23" t="s">
        <v>136</v>
      </c>
      <c r="B49" s="40"/>
      <c r="C49" s="42"/>
      <c r="D49" s="57">
        <f>SUM(D29:D48)</f>
        <v>608</v>
      </c>
      <c r="E49" s="57">
        <f>SUM(E29:E48)</f>
        <v>408</v>
      </c>
      <c r="F49" s="57">
        <f t="shared" ref="F49:O49" si="1">SUM(F29:F48)</f>
        <v>608</v>
      </c>
      <c r="G49" s="57">
        <f t="shared" si="1"/>
        <v>108</v>
      </c>
      <c r="H49" s="57">
        <f t="shared" si="1"/>
        <v>78</v>
      </c>
      <c r="I49" s="57">
        <f t="shared" si="1"/>
        <v>188</v>
      </c>
      <c r="J49" s="57">
        <f t="shared" si="1"/>
        <v>178</v>
      </c>
      <c r="K49" s="57">
        <f t="shared" si="1"/>
        <v>178</v>
      </c>
      <c r="L49" s="57">
        <f t="shared" si="1"/>
        <v>178</v>
      </c>
      <c r="M49" s="57">
        <f t="shared" si="1"/>
        <v>178</v>
      </c>
      <c r="N49" s="57">
        <f t="shared" si="1"/>
        <v>212</v>
      </c>
      <c r="O49" s="57">
        <f t="shared" si="1"/>
        <v>80</v>
      </c>
      <c r="P49" s="57"/>
    </row>
    <row r="50" spans="1:16" x14ac:dyDescent="0.25">
      <c r="A50" s="23"/>
      <c r="B50" s="40"/>
      <c r="C50" s="42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1:16" x14ac:dyDescent="0.25">
      <c r="A51" s="23" t="s">
        <v>58</v>
      </c>
      <c r="B51" s="40" t="str">
        <f>+Task_Table!B77</f>
        <v>Trended Maintenance @ 50%</v>
      </c>
      <c r="C51" s="42">
        <f>+Task_Table!C77</f>
        <v>384</v>
      </c>
      <c r="D51"/>
      <c r="E51"/>
      <c r="F51"/>
      <c r="G51">
        <v>43</v>
      </c>
      <c r="H51">
        <v>43</v>
      </c>
      <c r="I51">
        <v>43</v>
      </c>
      <c r="J51">
        <v>43</v>
      </c>
      <c r="K51">
        <v>43</v>
      </c>
      <c r="L51">
        <v>43</v>
      </c>
      <c r="M51">
        <v>43</v>
      </c>
      <c r="N51">
        <v>43</v>
      </c>
      <c r="O51">
        <v>40</v>
      </c>
      <c r="P51" s="57">
        <f>SUM(Table1[[#This Row],[January]:[December]])</f>
        <v>384</v>
      </c>
    </row>
    <row r="52" spans="1:16" x14ac:dyDescent="0.25">
      <c r="A52" s="23"/>
      <c r="B52" s="40"/>
      <c r="C52" s="42"/>
      <c r="D52"/>
      <c r="E52"/>
      <c r="F52"/>
      <c r="G52"/>
      <c r="H52"/>
      <c r="I52"/>
      <c r="J52"/>
      <c r="K52"/>
      <c r="L52"/>
      <c r="M52"/>
      <c r="N52"/>
      <c r="O52"/>
      <c r="P52" s="57">
        <f>SUM(Table1[[#This Row],[January]:[December]])</f>
        <v>0</v>
      </c>
    </row>
    <row r="53" spans="1:16" ht="14.4" x14ac:dyDescent="0.3">
      <c r="A53" s="23" t="s">
        <v>6</v>
      </c>
      <c r="B53" s="53" t="s">
        <v>60</v>
      </c>
      <c r="C53" s="51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57">
        <f>SUM(Table1[[#This Row],[January]:[December]])</f>
        <v>0</v>
      </c>
    </row>
    <row r="54" spans="1:16" ht="14.4" x14ac:dyDescent="0.3">
      <c r="A54" s="23" t="s">
        <v>6</v>
      </c>
      <c r="B54" s="54" t="s">
        <v>61</v>
      </c>
      <c r="C54" s="52">
        <v>32</v>
      </c>
      <c r="D54" s="43">
        <v>8</v>
      </c>
      <c r="E54" s="43"/>
      <c r="F54" s="43"/>
      <c r="G54" s="43">
        <v>8</v>
      </c>
      <c r="H54" s="43"/>
      <c r="I54" s="43"/>
      <c r="J54" s="43">
        <v>8</v>
      </c>
      <c r="K54" s="43"/>
      <c r="L54" s="43"/>
      <c r="M54" s="43"/>
      <c r="N54" s="43"/>
      <c r="O54" s="43">
        <v>8</v>
      </c>
      <c r="P54" s="57">
        <f>SUM(Table1[[#This Row],[January]:[December]])</f>
        <v>32</v>
      </c>
    </row>
    <row r="55" spans="1:16" ht="14.4" x14ac:dyDescent="0.3">
      <c r="A55" s="23" t="s">
        <v>6</v>
      </c>
      <c r="B55" s="53" t="s">
        <v>62</v>
      </c>
      <c r="C55" s="51">
        <v>32</v>
      </c>
      <c r="D55" s="43"/>
      <c r="E55" s="43">
        <v>8</v>
      </c>
      <c r="F55" s="43"/>
      <c r="G55" s="43"/>
      <c r="H55" s="43">
        <v>8</v>
      </c>
      <c r="I55" s="43"/>
      <c r="J55" s="43"/>
      <c r="K55" s="43">
        <v>8</v>
      </c>
      <c r="L55" s="43"/>
      <c r="M55" s="43"/>
      <c r="N55" s="43">
        <v>8</v>
      </c>
      <c r="O55" s="43"/>
      <c r="P55" s="57">
        <f>SUM(Table1[[#This Row],[January]:[December]])</f>
        <v>32</v>
      </c>
    </row>
    <row r="56" spans="1:16" ht="14.4" x14ac:dyDescent="0.3">
      <c r="A56" s="23" t="s">
        <v>6</v>
      </c>
      <c r="B56" s="54" t="s">
        <v>63</v>
      </c>
      <c r="C56" s="52">
        <v>32</v>
      </c>
      <c r="D56" s="43"/>
      <c r="E56" s="43"/>
      <c r="F56" s="43">
        <v>8</v>
      </c>
      <c r="G56" s="43"/>
      <c r="H56" s="43"/>
      <c r="I56" s="43">
        <v>8</v>
      </c>
      <c r="J56" s="43"/>
      <c r="K56" s="43"/>
      <c r="L56" s="43"/>
      <c r="M56" s="43">
        <v>8</v>
      </c>
      <c r="N56" s="43"/>
      <c r="O56" s="43">
        <v>8</v>
      </c>
      <c r="P56" s="57">
        <f>SUM(Table1[[#This Row],[January]:[December]])</f>
        <v>32</v>
      </c>
    </row>
    <row r="57" spans="1:16" ht="14.4" x14ac:dyDescent="0.3">
      <c r="A57" s="23" t="s">
        <v>6</v>
      </c>
      <c r="B57" s="53" t="s">
        <v>64</v>
      </c>
      <c r="C57" s="51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57">
        <f>SUM(Table1[[#This Row],[January]:[December]])</f>
        <v>0</v>
      </c>
    </row>
    <row r="58" spans="1:16" ht="14.4" x14ac:dyDescent="0.3">
      <c r="A58" s="23" t="s">
        <v>6</v>
      </c>
      <c r="B58" s="53" t="s">
        <v>66</v>
      </c>
      <c r="C58" s="51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7">
        <f>SUM(Table1[[#This Row],[January]:[December]])</f>
        <v>0</v>
      </c>
    </row>
    <row r="59" spans="1:16" ht="14.4" x14ac:dyDescent="0.3">
      <c r="A59" s="23" t="s">
        <v>6</v>
      </c>
      <c r="B59" s="54" t="s">
        <v>65</v>
      </c>
      <c r="C59" s="52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7">
        <f>SUM(Table1[[#This Row],[January]:[December]])</f>
        <v>0</v>
      </c>
    </row>
    <row r="60" spans="1:16" ht="14.4" x14ac:dyDescent="0.3">
      <c r="A60" s="23" t="s">
        <v>6</v>
      </c>
      <c r="B60" s="53" t="s">
        <v>67</v>
      </c>
      <c r="C60" s="51">
        <v>220</v>
      </c>
      <c r="D60" s="58">
        <v>20</v>
      </c>
      <c r="E60" s="58">
        <v>20</v>
      </c>
      <c r="F60" s="58">
        <v>20</v>
      </c>
      <c r="G60" s="58">
        <v>20</v>
      </c>
      <c r="H60" s="58">
        <v>20</v>
      </c>
      <c r="I60" s="58">
        <v>20</v>
      </c>
      <c r="J60" s="58">
        <v>20</v>
      </c>
      <c r="K60" s="58">
        <v>20</v>
      </c>
      <c r="L60" s="58">
        <v>20</v>
      </c>
      <c r="M60" s="58">
        <v>20</v>
      </c>
      <c r="N60" s="58">
        <v>20</v>
      </c>
      <c r="O60" s="58"/>
      <c r="P60" s="57">
        <f>SUM(Table1[[#This Row],[January]:[December]])</f>
        <v>220</v>
      </c>
    </row>
    <row r="61" spans="1:16" s="60" customFormat="1" ht="14.4" x14ac:dyDescent="0.3">
      <c r="A61" s="23" t="s">
        <v>6</v>
      </c>
      <c r="B61" s="54" t="s">
        <v>68</v>
      </c>
      <c r="C61" s="52">
        <v>32</v>
      </c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>
        <v>32</v>
      </c>
      <c r="P61" s="57">
        <f>SUM(Table1[[#This Row],[January]:[December]])</f>
        <v>32</v>
      </c>
    </row>
    <row r="62" spans="1:16" s="60" customFormat="1" x14ac:dyDescent="0.25">
      <c r="A62" s="23" t="s">
        <v>137</v>
      </c>
      <c r="B62" s="40"/>
      <c r="C62" s="57"/>
      <c r="D62" s="62">
        <f>SUM(D53:D61)</f>
        <v>28</v>
      </c>
      <c r="E62" s="62">
        <f t="shared" ref="E62:P62" si="2">SUM(E53:E61)</f>
        <v>28</v>
      </c>
      <c r="F62" s="62">
        <f t="shared" si="2"/>
        <v>28</v>
      </c>
      <c r="G62" s="62">
        <f t="shared" si="2"/>
        <v>28</v>
      </c>
      <c r="H62" s="62">
        <f t="shared" si="2"/>
        <v>28</v>
      </c>
      <c r="I62" s="62">
        <f t="shared" si="2"/>
        <v>28</v>
      </c>
      <c r="J62" s="62">
        <f t="shared" si="2"/>
        <v>28</v>
      </c>
      <c r="K62" s="62">
        <f t="shared" si="2"/>
        <v>28</v>
      </c>
      <c r="L62" s="62">
        <f t="shared" si="2"/>
        <v>20</v>
      </c>
      <c r="M62" s="62">
        <f t="shared" si="2"/>
        <v>28</v>
      </c>
      <c r="N62" s="62">
        <f t="shared" si="2"/>
        <v>28</v>
      </c>
      <c r="O62" s="62">
        <f t="shared" si="2"/>
        <v>48</v>
      </c>
      <c r="P62" s="57">
        <f t="shared" si="2"/>
        <v>348</v>
      </c>
    </row>
    <row r="63" spans="1:16" s="60" customFormat="1" ht="14.4" x14ac:dyDescent="0.3">
      <c r="A63" s="23"/>
      <c r="B63" s="53"/>
      <c r="C63" s="57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57"/>
    </row>
    <row r="64" spans="1:16" s="60" customFormat="1" x14ac:dyDescent="0.25">
      <c r="A64" s="23" t="s">
        <v>9</v>
      </c>
      <c r="B64" s="63" t="s">
        <v>130</v>
      </c>
      <c r="C64" s="57">
        <v>160</v>
      </c>
      <c r="D64" s="43"/>
      <c r="E64" s="43">
        <v>80</v>
      </c>
      <c r="F64" s="43"/>
      <c r="G64" s="43"/>
      <c r="H64" s="43"/>
      <c r="I64" s="43"/>
      <c r="J64" s="43"/>
      <c r="K64" s="43"/>
      <c r="L64" s="43"/>
      <c r="M64" s="43"/>
      <c r="N64" s="43">
        <v>80</v>
      </c>
      <c r="O64" s="43"/>
      <c r="P64" s="57"/>
    </row>
    <row r="65" spans="1:16" x14ac:dyDescent="0.25">
      <c r="A65" s="23" t="s">
        <v>9</v>
      </c>
      <c r="B65" s="40" t="s">
        <v>106</v>
      </c>
      <c r="C65" s="42"/>
      <c r="D65" s="57"/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>
        <f>SUM(Table1[[#This Row],[January]:[December]])</f>
        <v>0</v>
      </c>
    </row>
    <row r="66" spans="1:16" x14ac:dyDescent="0.25">
      <c r="A66" s="23" t="s">
        <v>9</v>
      </c>
      <c r="B66" s="40" t="s">
        <v>107</v>
      </c>
      <c r="C66" s="42">
        <v>32</v>
      </c>
      <c r="D66" s="57"/>
      <c r="E66" s="57"/>
      <c r="F66" s="57"/>
      <c r="G66" s="57">
        <v>32</v>
      </c>
      <c r="H66" s="57"/>
      <c r="I66" s="57"/>
      <c r="J66" s="57"/>
      <c r="K66" s="57"/>
      <c r="L66" s="57"/>
      <c r="M66" s="57"/>
      <c r="N66" s="57"/>
      <c r="O66" s="57"/>
      <c r="P66" s="57">
        <f>SUM(Table1[[#This Row],[January]:[December]])</f>
        <v>32</v>
      </c>
    </row>
    <row r="67" spans="1:16" x14ac:dyDescent="0.25">
      <c r="A67" s="23" t="s">
        <v>9</v>
      </c>
      <c r="B67" s="40" t="s">
        <v>108</v>
      </c>
      <c r="C67" s="42">
        <v>96</v>
      </c>
      <c r="D67" s="57">
        <v>8</v>
      </c>
      <c r="E67" s="57">
        <v>8</v>
      </c>
      <c r="F67" s="57">
        <v>8</v>
      </c>
      <c r="G67" s="57">
        <v>8</v>
      </c>
      <c r="H67" s="57">
        <v>8</v>
      </c>
      <c r="I67" s="57">
        <v>8</v>
      </c>
      <c r="J67" s="57">
        <v>8</v>
      </c>
      <c r="K67" s="57">
        <v>8</v>
      </c>
      <c r="L67" s="57">
        <v>8</v>
      </c>
      <c r="M67" s="57">
        <v>8</v>
      </c>
      <c r="N67" s="57">
        <v>8</v>
      </c>
      <c r="O67" s="57">
        <v>8</v>
      </c>
      <c r="P67" s="57">
        <f>SUM(Table1[[#This Row],[January]:[December]])</f>
        <v>96</v>
      </c>
    </row>
    <row r="68" spans="1:16" x14ac:dyDescent="0.25">
      <c r="A68" s="23" t="s">
        <v>9</v>
      </c>
      <c r="B68" s="40" t="s">
        <v>110</v>
      </c>
      <c r="C68" s="42">
        <v>32</v>
      </c>
      <c r="D68" s="57"/>
      <c r="E68" s="57">
        <v>32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>
        <f>SUM(Table1[[#This Row],[January]:[December]])</f>
        <v>32</v>
      </c>
    </row>
    <row r="69" spans="1:16" x14ac:dyDescent="0.25">
      <c r="A69" s="23" t="s">
        <v>9</v>
      </c>
      <c r="B69" s="40" t="s">
        <v>109</v>
      </c>
      <c r="C69" s="42"/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>
        <f>SUM(Table1[[#This Row],[January]:[December]])</f>
        <v>0</v>
      </c>
    </row>
    <row r="70" spans="1:16" x14ac:dyDescent="0.25">
      <c r="A70" s="23" t="s">
        <v>9</v>
      </c>
      <c r="B70" s="40" t="s">
        <v>112</v>
      </c>
      <c r="C70" s="42">
        <v>20</v>
      </c>
      <c r="D70" s="57"/>
      <c r="E70" s="57"/>
      <c r="F70" s="57"/>
      <c r="G70" s="57"/>
      <c r="H70" s="57">
        <v>20</v>
      </c>
      <c r="I70" s="57"/>
      <c r="J70" s="57"/>
      <c r="K70" s="57"/>
      <c r="L70" s="57"/>
      <c r="M70" s="57"/>
      <c r="N70" s="57"/>
      <c r="O70" s="57"/>
      <c r="P70" s="57">
        <f>SUM(Table1[[#This Row],[January]:[December]])</f>
        <v>20</v>
      </c>
    </row>
    <row r="71" spans="1:16" x14ac:dyDescent="0.25">
      <c r="A71" s="23" t="s">
        <v>9</v>
      </c>
      <c r="B71" s="40" t="s">
        <v>111</v>
      </c>
      <c r="C71" s="42">
        <v>16</v>
      </c>
      <c r="D71" s="57"/>
      <c r="E71" s="57"/>
      <c r="F71" s="57">
        <v>16</v>
      </c>
      <c r="G71" s="57"/>
      <c r="H71" s="57"/>
      <c r="I71" s="57"/>
      <c r="J71" s="57"/>
      <c r="K71" s="57"/>
      <c r="L71" s="57"/>
      <c r="M71" s="57"/>
      <c r="N71" s="57"/>
      <c r="O71" s="57"/>
      <c r="P71" s="57">
        <f>SUM(Table1[[#This Row],[January]:[December]])</f>
        <v>16</v>
      </c>
    </row>
    <row r="72" spans="1:16" x14ac:dyDescent="0.25">
      <c r="A72" s="23" t="s">
        <v>9</v>
      </c>
      <c r="B72" s="40" t="s">
        <v>113</v>
      </c>
      <c r="C72" s="42"/>
      <c r="D72" s="57"/>
      <c r="E72" s="57"/>
      <c r="F72" s="57"/>
      <c r="G72" s="57"/>
      <c r="H72" s="57"/>
      <c r="I72" s="57"/>
      <c r="J72" s="57"/>
      <c r="K72" s="57"/>
      <c r="L72" s="57"/>
      <c r="M72" s="57"/>
      <c r="N72" s="57"/>
      <c r="O72" s="57"/>
      <c r="P72" s="57">
        <f>SUM(Table1[[#This Row],[January]:[December]])</f>
        <v>0</v>
      </c>
    </row>
    <row r="73" spans="1:16" x14ac:dyDescent="0.25">
      <c r="A73" s="23" t="s">
        <v>9</v>
      </c>
      <c r="B73" s="40" t="s">
        <v>114</v>
      </c>
      <c r="C73" s="42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>
        <f>SUM(Table1[[#This Row],[January]:[December]])</f>
        <v>0</v>
      </c>
    </row>
    <row r="74" spans="1:16" x14ac:dyDescent="0.25">
      <c r="A74" s="23" t="s">
        <v>9</v>
      </c>
      <c r="B74" s="40" t="s">
        <v>115</v>
      </c>
      <c r="C74" s="42">
        <v>16</v>
      </c>
      <c r="D74" s="57"/>
      <c r="E74" s="57">
        <v>16</v>
      </c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>
        <f>SUM(Table1[[#This Row],[January]:[December]])</f>
        <v>16</v>
      </c>
    </row>
    <row r="75" spans="1:16" x14ac:dyDescent="0.25">
      <c r="A75" s="23" t="s">
        <v>9</v>
      </c>
      <c r="B75" s="40" t="s">
        <v>116</v>
      </c>
      <c r="C75" s="42"/>
      <c r="D75" s="57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>
        <f>SUM(Table1[[#This Row],[January]:[December]])</f>
        <v>0</v>
      </c>
    </row>
    <row r="76" spans="1:16" x14ac:dyDescent="0.25">
      <c r="A76" s="23" t="s">
        <v>9</v>
      </c>
      <c r="B76" s="40" t="s">
        <v>118</v>
      </c>
      <c r="C76" s="42"/>
      <c r="D76" s="57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>
        <f>SUM(Table1[[#This Row],[January]:[December]])</f>
        <v>0</v>
      </c>
    </row>
    <row r="77" spans="1:16" x14ac:dyDescent="0.25">
      <c r="A77" s="23" t="s">
        <v>9</v>
      </c>
      <c r="B77" s="40" t="s">
        <v>117</v>
      </c>
      <c r="C77" s="42"/>
      <c r="D77" s="57"/>
      <c r="E77" s="57"/>
      <c r="F77" s="57"/>
      <c r="G77" s="57"/>
      <c r="H77" s="57"/>
      <c r="I77" s="57"/>
      <c r="J77" s="57"/>
      <c r="K77" s="57"/>
      <c r="L77" s="57"/>
      <c r="M77" s="57"/>
      <c r="N77" s="57"/>
      <c r="O77" s="57"/>
      <c r="P77" s="57">
        <f>SUM(Table1[[#This Row],[January]:[December]])</f>
        <v>0</v>
      </c>
    </row>
    <row r="78" spans="1:16" x14ac:dyDescent="0.25">
      <c r="A78" s="23" t="s">
        <v>9</v>
      </c>
      <c r="B78" s="40" t="s">
        <v>119</v>
      </c>
      <c r="C78" s="42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>
        <f>SUM(Table1[[#This Row],[January]:[December]])</f>
        <v>0</v>
      </c>
    </row>
    <row r="79" spans="1:16" x14ac:dyDescent="0.25">
      <c r="A79" s="23" t="s">
        <v>9</v>
      </c>
      <c r="B79" s="40" t="s">
        <v>120</v>
      </c>
      <c r="C79" s="42"/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>
        <f>SUM(Table1[[#This Row],[January]:[December]])</f>
        <v>0</v>
      </c>
    </row>
    <row r="80" spans="1:16" x14ac:dyDescent="0.25">
      <c r="A80" s="23" t="s">
        <v>9</v>
      </c>
      <c r="B80" s="40" t="s">
        <v>123</v>
      </c>
      <c r="C80" s="42">
        <v>32</v>
      </c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>
        <v>32</v>
      </c>
      <c r="P80" s="57">
        <f>SUM(Table1[[#This Row],[January]:[December]])</f>
        <v>32</v>
      </c>
    </row>
    <row r="81" spans="1:16" x14ac:dyDescent="0.25">
      <c r="A81" s="23" t="s">
        <v>9</v>
      </c>
      <c r="B81" s="40" t="s">
        <v>121</v>
      </c>
      <c r="C81" s="42">
        <v>8</v>
      </c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>
        <v>8</v>
      </c>
      <c r="P81" s="57">
        <f>SUM(Table1[[#This Row],[January]:[December]])</f>
        <v>8</v>
      </c>
    </row>
    <row r="82" spans="1:16" x14ac:dyDescent="0.25">
      <c r="A82" s="23" t="s">
        <v>9</v>
      </c>
      <c r="B82" s="40" t="s">
        <v>122</v>
      </c>
      <c r="C82" s="42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57">
        <f>SUM(Table1[[#This Row],[January]:[December]])</f>
        <v>0</v>
      </c>
    </row>
    <row r="83" spans="1:16" x14ac:dyDescent="0.25">
      <c r="A83" s="23" t="s">
        <v>9</v>
      </c>
      <c r="B83" s="40" t="s">
        <v>129</v>
      </c>
      <c r="C83" s="42">
        <v>8</v>
      </c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  <c r="O83" s="57">
        <v>8</v>
      </c>
      <c r="P83" s="57">
        <f>SUM(Table1[[#This Row],[January]:[December]])</f>
        <v>8</v>
      </c>
    </row>
    <row r="84" spans="1:16" x14ac:dyDescent="0.25">
      <c r="A84" s="23" t="s">
        <v>9</v>
      </c>
      <c r="B84" s="40" t="s">
        <v>121</v>
      </c>
      <c r="C84" s="42">
        <v>8</v>
      </c>
      <c r="D84" s="57"/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>
        <v>8</v>
      </c>
      <c r="P84" s="57">
        <f>SUM(Table1[[#This Row],[January]:[December]])</f>
        <v>8</v>
      </c>
    </row>
    <row r="85" spans="1:16" x14ac:dyDescent="0.25">
      <c r="A85" s="23" t="s">
        <v>9</v>
      </c>
      <c r="B85" s="40" t="s">
        <v>122</v>
      </c>
      <c r="C85" s="42">
        <v>4</v>
      </c>
      <c r="D85" s="57"/>
      <c r="E85" s="57"/>
      <c r="F85" s="57"/>
      <c r="G85" s="57"/>
      <c r="H85" s="57"/>
      <c r="I85" s="57"/>
      <c r="J85" s="57"/>
      <c r="K85" s="57"/>
      <c r="L85" s="57"/>
      <c r="M85" s="57"/>
      <c r="N85" s="57"/>
      <c r="O85" s="57">
        <v>4</v>
      </c>
      <c r="P85" s="57">
        <f>SUM(Table1[[#This Row],[January]:[December]])</f>
        <v>4</v>
      </c>
    </row>
    <row r="86" spans="1:16" x14ac:dyDescent="0.25">
      <c r="A86" s="23" t="s">
        <v>138</v>
      </c>
      <c r="B86" s="40"/>
      <c r="C86" s="42"/>
      <c r="D86" s="57">
        <f>SUM(D64:D85)</f>
        <v>8</v>
      </c>
      <c r="E86" s="57">
        <f t="shared" ref="E86:O86" si="3">SUM(E64:E85)</f>
        <v>136</v>
      </c>
      <c r="F86" s="57">
        <f t="shared" si="3"/>
        <v>24</v>
      </c>
      <c r="G86" s="57">
        <f t="shared" si="3"/>
        <v>40</v>
      </c>
      <c r="H86" s="57">
        <f t="shared" si="3"/>
        <v>28</v>
      </c>
      <c r="I86" s="57">
        <f t="shared" si="3"/>
        <v>8</v>
      </c>
      <c r="J86" s="57">
        <f t="shared" si="3"/>
        <v>8</v>
      </c>
      <c r="K86" s="57">
        <f t="shared" si="3"/>
        <v>8</v>
      </c>
      <c r="L86" s="57">
        <f t="shared" si="3"/>
        <v>8</v>
      </c>
      <c r="M86" s="57">
        <f t="shared" si="3"/>
        <v>8</v>
      </c>
      <c r="N86" s="57">
        <f t="shared" si="3"/>
        <v>88</v>
      </c>
      <c r="O86" s="57">
        <f t="shared" si="3"/>
        <v>68</v>
      </c>
      <c r="P86" s="57">
        <f>SUM(Table1[[#This Row],[January]:[December]])</f>
        <v>432</v>
      </c>
    </row>
    <row r="88" spans="1:16" x14ac:dyDescent="0.25">
      <c r="A88" s="23" t="s">
        <v>12</v>
      </c>
      <c r="B88" s="40" t="s">
        <v>12</v>
      </c>
      <c r="C88" s="42">
        <v>812</v>
      </c>
      <c r="D88" s="5">
        <v>61</v>
      </c>
      <c r="E88" s="5">
        <v>61</v>
      </c>
      <c r="F88" s="5">
        <v>61</v>
      </c>
      <c r="G88" s="5">
        <v>61</v>
      </c>
      <c r="H88" s="5">
        <v>16</v>
      </c>
      <c r="I88" s="5">
        <v>40</v>
      </c>
      <c r="J88" s="5">
        <v>40</v>
      </c>
      <c r="K88" s="5">
        <v>40</v>
      </c>
      <c r="L88" s="5">
        <v>40</v>
      </c>
      <c r="M88" s="5">
        <v>140</v>
      </c>
      <c r="N88" s="5">
        <v>132</v>
      </c>
      <c r="O88" s="5">
        <v>120</v>
      </c>
      <c r="P88" s="57">
        <f>SUM(Table1[[#This Row],[January]:[December]])</f>
        <v>812</v>
      </c>
    </row>
    <row r="89" spans="1:16" x14ac:dyDescent="0.25">
      <c r="A89" s="39"/>
      <c r="B89" s="40"/>
      <c r="C89" s="88">
        <f>SUBTOTAL(109,Table1[hours])</f>
        <v>9131</v>
      </c>
      <c r="D89" s="89">
        <f t="shared" ref="D89:O89" si="4">SUM(D5:D88)</f>
        <v>1369</v>
      </c>
      <c r="E89" s="89">
        <f t="shared" si="4"/>
        <v>1225</v>
      </c>
      <c r="F89" s="89">
        <f t="shared" si="4"/>
        <v>1401</v>
      </c>
      <c r="G89" s="89">
        <f t="shared" si="4"/>
        <v>1166</v>
      </c>
      <c r="H89" s="89">
        <f t="shared" si="4"/>
        <v>1297</v>
      </c>
      <c r="I89" s="89">
        <f t="shared" si="4"/>
        <v>1601</v>
      </c>
      <c r="J89" s="89">
        <f t="shared" si="4"/>
        <v>1511</v>
      </c>
      <c r="K89" s="89">
        <f t="shared" si="4"/>
        <v>1483</v>
      </c>
      <c r="L89" s="89">
        <f t="shared" si="4"/>
        <v>1245</v>
      </c>
      <c r="M89" s="89">
        <f t="shared" si="4"/>
        <v>1245</v>
      </c>
      <c r="N89" s="89">
        <f t="shared" si="4"/>
        <v>1381</v>
      </c>
      <c r="O89" s="89">
        <f t="shared" si="4"/>
        <v>702</v>
      </c>
      <c r="P89" s="90"/>
    </row>
  </sheetData>
  <pageMargins left="0.7" right="0.7" top="0.75" bottom="0.75" header="0.3" footer="0.3"/>
  <pageSetup paperSize="5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7"/>
  <sheetViews>
    <sheetView workbookViewId="0">
      <selection activeCell="C7" sqref="C7:N7"/>
    </sheetView>
  </sheetViews>
  <sheetFormatPr defaultRowHeight="13.2" x14ac:dyDescent="0.25"/>
  <cols>
    <col min="2" max="2" width="13.5546875" customWidth="1"/>
  </cols>
  <sheetData>
    <row r="2" spans="1:15" x14ac:dyDescent="0.25">
      <c r="C2" s="3" t="s">
        <v>15</v>
      </c>
      <c r="D2" s="3" t="s">
        <v>16</v>
      </c>
      <c r="E2" s="3" t="s">
        <v>17</v>
      </c>
      <c r="F2" s="3" t="s">
        <v>18</v>
      </c>
      <c r="G2" s="3" t="s">
        <v>19</v>
      </c>
      <c r="H2" s="3" t="s">
        <v>20</v>
      </c>
      <c r="I2" s="3" t="s">
        <v>21</v>
      </c>
      <c r="J2" s="3" t="s">
        <v>22</v>
      </c>
      <c r="K2" s="3" t="s">
        <v>23</v>
      </c>
      <c r="L2" s="3" t="s">
        <v>24</v>
      </c>
      <c r="M2" s="3" t="s">
        <v>25</v>
      </c>
      <c r="N2" s="3" t="s">
        <v>26</v>
      </c>
    </row>
    <row r="3" spans="1:15" x14ac:dyDescent="0.25">
      <c r="A3" s="91" t="s">
        <v>71</v>
      </c>
      <c r="B3" s="3" t="s">
        <v>10</v>
      </c>
      <c r="C3">
        <v>21</v>
      </c>
      <c r="D3">
        <v>20</v>
      </c>
      <c r="E3">
        <v>22</v>
      </c>
      <c r="F3">
        <v>21</v>
      </c>
      <c r="G3">
        <v>22</v>
      </c>
      <c r="H3">
        <v>21</v>
      </c>
      <c r="I3">
        <v>22</v>
      </c>
      <c r="J3">
        <v>21</v>
      </c>
      <c r="K3">
        <v>22</v>
      </c>
      <c r="L3">
        <v>22</v>
      </c>
      <c r="M3">
        <v>21</v>
      </c>
      <c r="N3">
        <v>22</v>
      </c>
      <c r="O3">
        <f>SUM(C3:N3)</f>
        <v>257</v>
      </c>
    </row>
    <row r="4" spans="1:15" x14ac:dyDescent="0.25">
      <c r="A4" s="92"/>
      <c r="B4" s="3" t="s">
        <v>69</v>
      </c>
      <c r="C4">
        <v>672</v>
      </c>
      <c r="D4">
        <v>640</v>
      </c>
      <c r="E4">
        <v>704</v>
      </c>
      <c r="F4">
        <v>704</v>
      </c>
      <c r="G4">
        <v>672</v>
      </c>
      <c r="H4">
        <v>672</v>
      </c>
      <c r="I4">
        <v>704</v>
      </c>
      <c r="J4">
        <v>672</v>
      </c>
      <c r="K4">
        <v>704</v>
      </c>
      <c r="L4">
        <v>704</v>
      </c>
      <c r="M4">
        <v>672</v>
      </c>
      <c r="N4">
        <v>704</v>
      </c>
      <c r="O4">
        <f>SUM(C4:N4)</f>
        <v>8224</v>
      </c>
    </row>
    <row r="6" spans="1:15" x14ac:dyDescent="0.25">
      <c r="A6" s="91" t="s">
        <v>72</v>
      </c>
      <c r="B6" s="3" t="s">
        <v>10</v>
      </c>
      <c r="C6">
        <v>21</v>
      </c>
      <c r="D6">
        <v>20</v>
      </c>
      <c r="E6">
        <v>22</v>
      </c>
      <c r="F6">
        <v>22</v>
      </c>
      <c r="G6">
        <v>21</v>
      </c>
      <c r="H6">
        <v>22</v>
      </c>
      <c r="I6">
        <v>24</v>
      </c>
      <c r="J6">
        <v>21</v>
      </c>
      <c r="K6">
        <v>22</v>
      </c>
      <c r="L6">
        <v>22</v>
      </c>
      <c r="M6">
        <v>21</v>
      </c>
      <c r="N6">
        <v>23</v>
      </c>
      <c r="O6">
        <f>SUM(C6:N6)</f>
        <v>261</v>
      </c>
    </row>
    <row r="7" spans="1:15" x14ac:dyDescent="0.25">
      <c r="A7" s="92"/>
      <c r="B7" s="3" t="s">
        <v>69</v>
      </c>
      <c r="O7">
        <f>SUM(C7:N7)</f>
        <v>0</v>
      </c>
    </row>
  </sheetData>
  <mergeCells count="2">
    <mergeCell ref="A3:A4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Task_Table</vt:lpstr>
      <vt:lpstr>Raw Data Budget</vt:lpstr>
      <vt:lpstr>Working DayHours</vt:lpstr>
      <vt:lpstr>'Raw Data Budget'!Print_Area</vt:lpstr>
      <vt:lpstr>Task_Table!Print_Area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2008-03-28T22:32:06Z</dcterms:created>
  <dcterms:modified xsi:type="dcterms:W3CDTF">2016-12-13T13:30:25Z</dcterms:modified>
</cp:coreProperties>
</file>