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20" windowWidth="24240" windowHeight="12585"/>
  </bookViews>
  <sheets>
    <sheet name="Total" sheetId="4" r:id="rId1"/>
    <sheet name="Annual" sheetId="6" r:id="rId2"/>
  </sheets>
  <definedNames>
    <definedName name="ExternalData_1" localSheetId="1" hidden="1">Annual!#REF!</definedName>
    <definedName name="ExternalData_1" localSheetId="0" hidden="1">Total!$A$1:$J$77</definedName>
    <definedName name="Query_from_MS_Access_Database" localSheetId="1" hidden="1">Annual!#REF!</definedName>
    <definedName name="Query_from_MS_Access_Database" localSheetId="0" hidden="1">Total!#REF!</definedName>
  </definedNames>
  <calcPr calcId="145621"/>
</workbook>
</file>

<file path=xl/calcChain.xml><?xml version="1.0" encoding="utf-8"?>
<calcChain xmlns="http://schemas.openxmlformats.org/spreadsheetml/2006/main">
  <c r="V77" i="4" l="1"/>
  <c r="W77" i="4"/>
  <c r="X77" i="4"/>
  <c r="Y77" i="4"/>
  <c r="S77" i="4"/>
  <c r="U77" i="4"/>
  <c r="L77" i="4" s="1"/>
  <c r="T77" i="4"/>
  <c r="K77" i="4" s="1"/>
  <c r="K76" i="4"/>
  <c r="L76" i="4"/>
  <c r="M76" i="4"/>
  <c r="M77" i="4"/>
  <c r="N76" i="4"/>
  <c r="N77" i="4"/>
  <c r="O76" i="4"/>
  <c r="O77" i="4"/>
  <c r="P76" i="4"/>
  <c r="P77" i="4"/>
  <c r="Q76" i="4"/>
  <c r="Q77" i="4"/>
  <c r="R76" i="4"/>
  <c r="R77" i="4"/>
  <c r="B77" i="4"/>
  <c r="L9" i="6" l="1"/>
  <c r="M9" i="6"/>
  <c r="N9" i="6"/>
  <c r="O9" i="6"/>
  <c r="P9" i="6"/>
  <c r="Q9" i="6"/>
  <c r="J9" i="6"/>
  <c r="K9" i="6"/>
  <c r="E9" i="6"/>
  <c r="F9" i="6"/>
  <c r="G9" i="6"/>
  <c r="H9" i="6"/>
  <c r="B9" i="6"/>
  <c r="D9" i="6"/>
  <c r="C9" i="6"/>
  <c r="K3" i="4"/>
  <c r="L3" i="4"/>
  <c r="M3" i="4"/>
  <c r="N3" i="4"/>
  <c r="O3" i="4"/>
  <c r="P3" i="4"/>
  <c r="Q3" i="4"/>
  <c r="R3" i="4"/>
  <c r="Z75" i="4" l="1"/>
  <c r="Y75" i="4"/>
  <c r="X75" i="4"/>
  <c r="W75" i="4"/>
  <c r="V75" i="4"/>
  <c r="U75" i="4"/>
  <c r="T75" i="4"/>
  <c r="S75" i="4"/>
  <c r="Z63" i="4"/>
  <c r="Y63" i="4"/>
  <c r="X63" i="4"/>
  <c r="W63" i="4"/>
  <c r="V63" i="4"/>
  <c r="U63" i="4"/>
  <c r="T63" i="4"/>
  <c r="S63" i="4"/>
  <c r="Z51" i="4"/>
  <c r="Y51" i="4"/>
  <c r="X51" i="4"/>
  <c r="W51" i="4"/>
  <c r="V51" i="4"/>
  <c r="U51" i="4"/>
  <c r="T51" i="4"/>
  <c r="S51" i="4"/>
  <c r="Z39" i="4"/>
  <c r="Y39" i="4"/>
  <c r="X39" i="4"/>
  <c r="W39" i="4"/>
  <c r="V39" i="4"/>
  <c r="U39" i="4"/>
  <c r="T39" i="4"/>
  <c r="S39" i="4"/>
  <c r="Z27" i="4"/>
  <c r="Y27" i="4"/>
  <c r="X27" i="4"/>
  <c r="W27" i="4"/>
  <c r="V27" i="4"/>
  <c r="U27" i="4"/>
  <c r="T27" i="4"/>
  <c r="S27" i="4"/>
  <c r="Z15" i="4"/>
  <c r="Y15" i="4"/>
  <c r="X15" i="4"/>
  <c r="W15" i="4"/>
  <c r="V15" i="4"/>
  <c r="U15" i="4"/>
  <c r="T15" i="4"/>
  <c r="S15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AA15" i="4" l="1"/>
  <c r="AB15" i="4"/>
  <c r="AC15" i="4"/>
  <c r="AD15" i="4"/>
  <c r="AE15" i="4"/>
  <c r="AF15" i="4"/>
  <c r="AG15" i="4"/>
  <c r="AH15" i="4"/>
  <c r="AC75" i="4"/>
  <c r="AC63" i="4"/>
  <c r="AC51" i="4"/>
  <c r="AC39" i="4"/>
  <c r="AC27" i="4"/>
  <c r="AE75" i="4"/>
  <c r="AE63" i="4"/>
  <c r="AE51" i="4"/>
  <c r="AE39" i="4"/>
  <c r="AE27" i="4"/>
  <c r="AG75" i="4"/>
  <c r="AG63" i="4"/>
  <c r="AG51" i="4"/>
  <c r="AG39" i="4"/>
  <c r="AG27" i="4"/>
  <c r="AA75" i="4"/>
  <c r="AA63" i="4"/>
  <c r="AA51" i="4"/>
  <c r="AA39" i="4"/>
  <c r="AA27" i="4"/>
  <c r="AB75" i="4"/>
  <c r="AB63" i="4"/>
  <c r="AB51" i="4"/>
  <c r="AB39" i="4"/>
  <c r="AB27" i="4"/>
  <c r="AD75" i="4"/>
  <c r="AD63" i="4"/>
  <c r="AD51" i="4"/>
  <c r="AD39" i="4"/>
  <c r="AD27" i="4"/>
  <c r="AF75" i="4"/>
  <c r="AF63" i="4"/>
  <c r="AF51" i="4"/>
  <c r="AF39" i="4"/>
  <c r="AF27" i="4"/>
  <c r="AH75" i="4"/>
  <c r="AH63" i="4"/>
  <c r="AH51" i="4"/>
  <c r="AH39" i="4"/>
  <c r="AH27" i="4"/>
</calcChain>
</file>

<file path=xl/connections.xml><?xml version="1.0" encoding="utf-8"?>
<connections xmlns="http://schemas.openxmlformats.org/spreadsheetml/2006/main">
  <connection id="1" name="Connection2" type="1" refreshedVersion="4" background="1" saveData="1">
    <dbPr connection="DSN=MS Access Database;DBQ=X:\Finance\Regulatory files\Energy and Distribution Statistics\MAB Database\Active Customer Counts\OEB Report Cust Count.accdb;DefaultDir=X:\Finance\Regulatory files\Energy and Distribution Statistics\MAB Database;DriverId=25;FIL=MS Access;MaxBufferSize=2048;PageTimeout=5;" command="SELECT `Total Customer By Month By Rate Class`.`Count Date`, `Total Customer By Month By Rate Class`.RES, `Total Customer By Month By Rate Class`.`G&lt;50`, `Total Customer By Month By Rate Class`.`G&gt;50`, `Total Customer By Month By Rate Class`.LRG, `Total Customer By Month By Rate Class`.SENL, `Total Customer By Month By Rate Class`.STRL, `Total Customer By Month By Rate Class`.UM, `Total Customer By Month By Rate Class`.`Total Of Count`_x000d__x000a_FROM `Total Customer By Month By Rate Class` `Total Customer By Month By Rate Class`_x000d__x000a_ORDER BY `Total Customer By Month By Rate Class`.`Count Date`"/>
  </connection>
</connections>
</file>

<file path=xl/sharedStrings.xml><?xml version="1.0" encoding="utf-8"?>
<sst xmlns="http://schemas.openxmlformats.org/spreadsheetml/2006/main" count="55" uniqueCount="36">
  <si>
    <t>Count Date</t>
  </si>
  <si>
    <t>RES</t>
  </si>
  <si>
    <t>G&lt;50</t>
  </si>
  <si>
    <t>G&gt;50</t>
  </si>
  <si>
    <t>LRG</t>
  </si>
  <si>
    <t>SENL</t>
  </si>
  <si>
    <t>STRL</t>
  </si>
  <si>
    <t>UM</t>
  </si>
  <si>
    <t>Total Of Count</t>
  </si>
  <si>
    <t>Column1</t>
  </si>
  <si>
    <t>RESInc</t>
  </si>
  <si>
    <t>G&lt;50Inc</t>
  </si>
  <si>
    <t>G&gt;50Inc</t>
  </si>
  <si>
    <t>LRGInc</t>
  </si>
  <si>
    <t>SENLInc</t>
  </si>
  <si>
    <t>STRLInc</t>
  </si>
  <si>
    <t>UMInc</t>
  </si>
  <si>
    <t>Total Of CountInc</t>
  </si>
  <si>
    <t>RESAnnAvg</t>
  </si>
  <si>
    <t>G&lt;50AnnAvg</t>
  </si>
  <si>
    <t>G&gt;50AnnAvg</t>
  </si>
  <si>
    <t>LRGAnnAvg</t>
  </si>
  <si>
    <t>SENLAnnAvg</t>
  </si>
  <si>
    <t>STRLAnnAvg</t>
  </si>
  <si>
    <t>UMAnnAvg</t>
  </si>
  <si>
    <t>Total Of CountAnnAvg</t>
  </si>
  <si>
    <t>RESAnnCumm</t>
  </si>
  <si>
    <t>G&lt;50AnnCumm</t>
  </si>
  <si>
    <t>G&gt;50AnnCumm</t>
  </si>
  <si>
    <t>LRGAnnCumm</t>
  </si>
  <si>
    <t>SENLAnnCumm</t>
  </si>
  <si>
    <t>STRLAnnCumm</t>
  </si>
  <si>
    <t>UMAnnCumm</t>
  </si>
  <si>
    <t>Total Of CountAnnCumm</t>
  </si>
  <si>
    <t>Transfer Between Classes</t>
  </si>
  <si>
    <t>Adjusted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</si>
</sst>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35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[$-409]mmm\-yy;@"/>
    </dxf>
    <dxf>
      <numFmt numFmtId="164" formatCode="[$-409]mmm\-yy;@"/>
    </dxf>
    <dxf>
      <numFmt numFmtId="164" formatCode="[$-409]mmm\-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>
  <queryTableRefresh nextId="35" unboundColumnsRight="24">
    <queryTableFields count="34">
      <queryTableField id="1" name="Count Date" tableColumnId="10"/>
      <queryTableField id="10" dataBound="0" tableColumnId="19"/>
      <queryTableField id="2" name="RES" tableColumnId="11"/>
      <queryTableField id="3" name="G&lt;50" tableColumnId="12"/>
      <queryTableField id="4" name="G&gt;50" tableColumnId="13"/>
      <queryTableField id="5" name="LRG" tableColumnId="14"/>
      <queryTableField id="6" name="SENL" tableColumnId="15"/>
      <queryTableField id="7" name="STRL" tableColumnId="16"/>
      <queryTableField id="8" name="UM" tableColumnId="17"/>
      <queryTableField id="9" name="Total Of Count" tableColumnId="18"/>
      <queryTableField id="11" dataBound="0" tableColumnId="20"/>
      <queryTableField id="12" dataBound="0" tableColumnId="21"/>
      <queryTableField id="13" dataBound="0" tableColumnId="22"/>
      <queryTableField id="14" dataBound="0" tableColumnId="23"/>
      <queryTableField id="15" dataBound="0" tableColumnId="24"/>
      <queryTableField id="16" dataBound="0" tableColumnId="25"/>
      <queryTableField id="17" dataBound="0" tableColumnId="26"/>
      <queryTableField id="18" dataBound="0" tableColumnId="27"/>
      <queryTableField id="19" dataBound="0" tableColumnId="28"/>
      <queryTableField id="20" dataBound="0" tableColumnId="29"/>
      <queryTableField id="21" dataBound="0" tableColumnId="30"/>
      <queryTableField id="22" dataBound="0" tableColumnId="31"/>
      <queryTableField id="23" dataBound="0" tableColumnId="32"/>
      <queryTableField id="24" dataBound="0" tableColumnId="33"/>
      <queryTableField id="25" dataBound="0" tableColumnId="34"/>
      <queryTableField id="26" dataBound="0" tableColumnId="35"/>
      <queryTableField id="27" dataBound="0" tableColumnId="36"/>
      <queryTableField id="28" dataBound="0" tableColumnId="37"/>
      <queryTableField id="29" dataBound="0" tableColumnId="38"/>
      <queryTableField id="30" dataBound="0" tableColumnId="39"/>
      <queryTableField id="31" dataBound="0" tableColumnId="40"/>
      <queryTableField id="32" dataBound="0" tableColumnId="41"/>
      <queryTableField id="33" dataBound="0" tableColumnId="42"/>
      <queryTableField id="34" dataBound="0" tableColumnId="4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40" name="Table_Query_from_MS_Access_Database22" displayName="Table_Query_from_MS_Access_Database22" ref="A1:AH77" tableType="queryTable" totalsRowShown="0" headerRowDxfId="34">
  <autoFilter ref="A1:AH77"/>
  <tableColumns count="34">
    <tableColumn id="10" uniqueName="10" name="Count Date" queryTableFieldId="1" dataDxfId="33"/>
    <tableColumn id="19" uniqueName="19" name="Column1" queryTableFieldId="10" dataDxfId="32"/>
    <tableColumn id="11" uniqueName="11" name="RES" queryTableFieldId="2" dataDxfId="31"/>
    <tableColumn id="12" uniqueName="12" name="G&lt;50" queryTableFieldId="3" dataDxfId="30"/>
    <tableColumn id="13" uniqueName="13" name="G&gt;50" queryTableFieldId="4" dataDxfId="29"/>
    <tableColumn id="14" uniqueName="14" name="LRG" queryTableFieldId="5" dataDxfId="28"/>
    <tableColumn id="15" uniqueName="15" name="SENL" queryTableFieldId="6" dataDxfId="27"/>
    <tableColumn id="16" uniqueName="16" name="STRL" queryTableFieldId="7" dataDxfId="26"/>
    <tableColumn id="17" uniqueName="17" name="UM" queryTableFieldId="8" dataDxfId="25"/>
    <tableColumn id="18" uniqueName="18" name="Total Of Count" queryTableFieldId="9" dataDxfId="24"/>
    <tableColumn id="20" uniqueName="20" name="RESInc" queryTableFieldId="11" dataDxfId="23">
      <calculatedColumnFormula>C2-C1</calculatedColumnFormula>
    </tableColumn>
    <tableColumn id="21" uniqueName="21" name="G&lt;50Inc" queryTableFieldId="12" dataDxfId="22">
      <calculatedColumnFormula>D2-D1</calculatedColumnFormula>
    </tableColumn>
    <tableColumn id="22" uniqueName="22" name="G&gt;50Inc" queryTableFieldId="13" dataDxfId="21">
      <calculatedColumnFormula>E2-E1</calculatedColumnFormula>
    </tableColumn>
    <tableColumn id="23" uniqueName="23" name="LRGInc" queryTableFieldId="14" dataDxfId="20">
      <calculatedColumnFormula>F2-F1</calculatedColumnFormula>
    </tableColumn>
    <tableColumn id="24" uniqueName="24" name="SENLInc" queryTableFieldId="15" dataDxfId="19">
      <calculatedColumnFormula>G2-G1</calculatedColumnFormula>
    </tableColumn>
    <tableColumn id="25" uniqueName="25" name="STRLInc" queryTableFieldId="16" dataDxfId="18">
      <calculatedColumnFormula>H2-H1</calculatedColumnFormula>
    </tableColumn>
    <tableColumn id="26" uniqueName="26" name="UMInc" queryTableFieldId="17" dataDxfId="17">
      <calculatedColumnFormula>I2-I1</calculatedColumnFormula>
    </tableColumn>
    <tableColumn id="27" uniqueName="27" name="Total Of CountInc" queryTableFieldId="18" dataDxfId="16">
      <calculatedColumnFormula>J2-J1</calculatedColumnFormula>
    </tableColumn>
    <tableColumn id="28" uniqueName="28" name="RESAnnAvg" queryTableFieldId="19" dataDxfId="15"/>
    <tableColumn id="29" uniqueName="29" name="G&lt;50AnnAvg" queryTableFieldId="20" dataDxfId="14"/>
    <tableColumn id="30" uniqueName="30" name="G&gt;50AnnAvg" queryTableFieldId="21" dataDxfId="13"/>
    <tableColumn id="31" uniqueName="31" name="LRGAnnAvg" queryTableFieldId="22" dataDxfId="12"/>
    <tableColumn id="32" uniqueName="32" name="SENLAnnAvg" queryTableFieldId="23" dataDxfId="11"/>
    <tableColumn id="33" uniqueName="33" name="STRLAnnAvg" queryTableFieldId="24" dataDxfId="10"/>
    <tableColumn id="34" uniqueName="34" name="UMAnnAvg" queryTableFieldId="25" dataDxfId="9"/>
    <tableColumn id="35" uniqueName="35" name="Total Of CountAnnAvg" queryTableFieldId="26" dataDxfId="8"/>
    <tableColumn id="36" uniqueName="36" name="RESAnnCumm" queryTableFieldId="27" dataDxfId="7"/>
    <tableColumn id="37" uniqueName="37" name="G&lt;50AnnCumm" queryTableFieldId="28" dataDxfId="6"/>
    <tableColumn id="38" uniqueName="38" name="G&gt;50AnnCumm" queryTableFieldId="29" dataDxfId="5"/>
    <tableColumn id="39" uniqueName="39" name="LRGAnnCumm" queryTableFieldId="30" dataDxfId="4"/>
    <tableColumn id="40" uniqueName="40" name="SENLAnnCumm" queryTableFieldId="31" dataDxfId="3"/>
    <tableColumn id="41" uniqueName="41" name="STRLAnnCumm" queryTableFieldId="32" dataDxfId="2"/>
    <tableColumn id="42" uniqueName="42" name="UMAnnCumm" queryTableFieldId="33" dataDxfId="1"/>
    <tableColumn id="43" uniqueName="43" name="Total Of CountAnnCumm" queryTableFieldId="3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N77"/>
  <sheetViews>
    <sheetView tabSelected="1" workbookViewId="0">
      <selection activeCell="AJ75" sqref="AJ75"/>
    </sheetView>
  </sheetViews>
  <sheetFormatPr defaultRowHeight="15" x14ac:dyDescent="0.25"/>
  <cols>
    <col min="1" max="1" width="26" style="1" customWidth="1"/>
    <col min="2" max="2" width="11.140625" style="1" hidden="1" customWidth="1"/>
    <col min="3" max="3" width="7.5703125" style="2" bestFit="1" customWidth="1"/>
    <col min="4" max="5" width="7.7109375" style="2" bestFit="1" customWidth="1"/>
    <col min="6" max="6" width="6.7109375" style="2" bestFit="1" customWidth="1"/>
    <col min="7" max="7" width="7.5703125" style="2" hidden="1" customWidth="1"/>
    <col min="8" max="8" width="7.28515625" style="2" hidden="1" customWidth="1"/>
    <col min="9" max="9" width="6.5703125" style="2" bestFit="1" customWidth="1"/>
    <col min="10" max="10" width="16.140625" style="2" hidden="1" customWidth="1"/>
    <col min="11" max="11" width="9" style="2" hidden="1" customWidth="1"/>
    <col min="12" max="13" width="10.28515625" style="2" hidden="1" customWidth="1"/>
    <col min="14" max="14" width="9.28515625" style="2" hidden="1" customWidth="1"/>
    <col min="15" max="15" width="10.140625" style="2" hidden="1" customWidth="1"/>
    <col min="16" max="16" width="9.85546875" style="2" hidden="1" customWidth="1"/>
    <col min="17" max="17" width="0" style="2" hidden="1" customWidth="1"/>
    <col min="18" max="18" width="18.7109375" style="2" hidden="1" customWidth="1"/>
    <col min="19" max="19" width="13.28515625" style="2" bestFit="1" customWidth="1"/>
    <col min="20" max="21" width="14.5703125" style="2" bestFit="1" customWidth="1"/>
    <col min="22" max="22" width="13.5703125" style="2" bestFit="1" customWidth="1"/>
    <col min="23" max="23" width="14.42578125" style="2" hidden="1" customWidth="1"/>
    <col min="24" max="24" width="14.140625" style="2" hidden="1" customWidth="1"/>
    <col min="25" max="25" width="13.42578125" style="2" bestFit="1" customWidth="1"/>
    <col min="26" max="26" width="23.140625" style="2" hidden="1" customWidth="1"/>
    <col min="27" max="27" width="15.85546875" style="2" hidden="1" customWidth="1"/>
    <col min="28" max="29" width="17.140625" style="2" hidden="1" customWidth="1"/>
    <col min="30" max="30" width="16.140625" style="2" hidden="1" customWidth="1"/>
    <col min="31" max="31" width="17" style="2" hidden="1" customWidth="1"/>
    <col min="32" max="32" width="16.7109375" style="2" hidden="1" customWidth="1"/>
    <col min="33" max="33" width="16" style="2" hidden="1" customWidth="1"/>
    <col min="34" max="34" width="25.7109375" style="2" hidden="1" customWidth="1"/>
    <col min="35" max="40" width="9.140625" style="2"/>
  </cols>
  <sheetData>
    <row r="1" spans="1:34" x14ac:dyDescent="0.25">
      <c r="A1" s="1" t="s">
        <v>0</v>
      </c>
      <c r="B1" s="1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hidden="1" x14ac:dyDescent="0.25">
      <c r="C2" s="2">
        <v>134027</v>
      </c>
      <c r="D2" s="2">
        <v>11488</v>
      </c>
      <c r="E2" s="2">
        <v>31</v>
      </c>
      <c r="J2" s="2">
        <v>145546</v>
      </c>
    </row>
    <row r="3" spans="1:34" hidden="1" x14ac:dyDescent="0.25">
      <c r="A3" s="1">
        <v>40543</v>
      </c>
      <c r="C3" s="2">
        <v>133452</v>
      </c>
      <c r="D3" s="2">
        <v>11897</v>
      </c>
      <c r="E3" s="2">
        <v>1621</v>
      </c>
      <c r="F3" s="2">
        <v>4</v>
      </c>
      <c r="G3" s="2">
        <v>260</v>
      </c>
      <c r="H3" s="2">
        <v>1</v>
      </c>
      <c r="I3" s="2">
        <v>1494</v>
      </c>
      <c r="J3" s="2">
        <v>148730</v>
      </c>
      <c r="K3" s="2">
        <f t="shared" ref="K3:K33" si="0">C3-C2</f>
        <v>-575</v>
      </c>
      <c r="L3" s="2">
        <f t="shared" ref="L3:L33" si="1">D3-D2</f>
        <v>409</v>
      </c>
      <c r="M3" s="2">
        <f t="shared" ref="M3:M33" si="2">E3-E2</f>
        <v>1590</v>
      </c>
      <c r="N3" s="2">
        <f t="shared" ref="N3:N33" si="3">F3-F2</f>
        <v>4</v>
      </c>
      <c r="O3" s="2">
        <f t="shared" ref="O3:O33" si="4">G3-G2</f>
        <v>260</v>
      </c>
      <c r="P3" s="2">
        <f t="shared" ref="P3:P33" si="5">H3-H2</f>
        <v>1</v>
      </c>
      <c r="Q3" s="2">
        <f t="shared" ref="Q3:Q33" si="6">I3-I2</f>
        <v>1494</v>
      </c>
      <c r="R3" s="2">
        <f t="shared" ref="R3:R33" si="7">J3-J2</f>
        <v>3184</v>
      </c>
    </row>
    <row r="4" spans="1:34" x14ac:dyDescent="0.25">
      <c r="A4" s="1">
        <v>40574</v>
      </c>
      <c r="C4" s="2">
        <v>133671</v>
      </c>
      <c r="D4" s="2">
        <v>11915</v>
      </c>
      <c r="E4" s="2">
        <v>1606</v>
      </c>
      <c r="F4" s="2">
        <v>4</v>
      </c>
      <c r="G4" s="2">
        <v>260</v>
      </c>
      <c r="H4" s="2">
        <v>1</v>
      </c>
      <c r="I4" s="2">
        <v>1493</v>
      </c>
      <c r="J4" s="2">
        <v>148950</v>
      </c>
      <c r="K4" s="2">
        <f t="shared" ref="K4:R4" si="8">C4-C3</f>
        <v>219</v>
      </c>
      <c r="L4" s="2">
        <f t="shared" si="8"/>
        <v>18</v>
      </c>
      <c r="M4" s="2">
        <f t="shared" si="8"/>
        <v>-15</v>
      </c>
      <c r="N4" s="2">
        <f t="shared" si="8"/>
        <v>0</v>
      </c>
      <c r="O4" s="2">
        <f t="shared" si="8"/>
        <v>0</v>
      </c>
      <c r="P4" s="2">
        <f t="shared" si="8"/>
        <v>0</v>
      </c>
      <c r="Q4" s="2">
        <f t="shared" si="8"/>
        <v>-1</v>
      </c>
      <c r="R4" s="2">
        <f t="shared" si="8"/>
        <v>220</v>
      </c>
    </row>
    <row r="5" spans="1:34" x14ac:dyDescent="0.25">
      <c r="A5" s="1">
        <v>40602</v>
      </c>
      <c r="C5" s="2">
        <v>133719</v>
      </c>
      <c r="D5" s="2">
        <v>11923</v>
      </c>
      <c r="E5" s="2">
        <v>1603</v>
      </c>
      <c r="F5" s="2">
        <v>4</v>
      </c>
      <c r="G5" s="2">
        <v>258</v>
      </c>
      <c r="H5" s="2">
        <v>1</v>
      </c>
      <c r="I5" s="2">
        <v>1494</v>
      </c>
      <c r="J5" s="2">
        <v>149002</v>
      </c>
      <c r="K5" s="2">
        <f t="shared" si="0"/>
        <v>48</v>
      </c>
      <c r="L5" s="2">
        <f t="shared" si="1"/>
        <v>8</v>
      </c>
      <c r="M5" s="2">
        <f t="shared" si="2"/>
        <v>-3</v>
      </c>
      <c r="N5" s="2">
        <f t="shared" si="3"/>
        <v>0</v>
      </c>
      <c r="O5" s="2">
        <f t="shared" si="4"/>
        <v>-2</v>
      </c>
      <c r="P5" s="2">
        <f t="shared" si="5"/>
        <v>0</v>
      </c>
      <c r="Q5" s="2">
        <f t="shared" si="6"/>
        <v>1</v>
      </c>
      <c r="R5" s="2">
        <f t="shared" si="7"/>
        <v>52</v>
      </c>
    </row>
    <row r="6" spans="1:34" x14ac:dyDescent="0.25">
      <c r="A6" s="1">
        <v>40633</v>
      </c>
      <c r="C6" s="2">
        <v>133901</v>
      </c>
      <c r="D6" s="2">
        <v>11920</v>
      </c>
      <c r="E6" s="2">
        <v>1609</v>
      </c>
      <c r="F6" s="2">
        <v>4</v>
      </c>
      <c r="G6" s="2">
        <v>258</v>
      </c>
      <c r="H6" s="2">
        <v>1</v>
      </c>
      <c r="I6" s="2">
        <v>1494</v>
      </c>
      <c r="J6" s="2">
        <v>149187</v>
      </c>
      <c r="K6" s="2">
        <f t="shared" si="0"/>
        <v>182</v>
      </c>
      <c r="L6" s="2">
        <f t="shared" si="1"/>
        <v>-3</v>
      </c>
      <c r="M6" s="2">
        <f t="shared" si="2"/>
        <v>6</v>
      </c>
      <c r="N6" s="2">
        <f t="shared" si="3"/>
        <v>0</v>
      </c>
      <c r="O6" s="2">
        <f t="shared" si="4"/>
        <v>0</v>
      </c>
      <c r="P6" s="2">
        <f t="shared" si="5"/>
        <v>0</v>
      </c>
      <c r="Q6" s="2">
        <f t="shared" si="6"/>
        <v>0</v>
      </c>
      <c r="R6" s="2">
        <f t="shared" si="7"/>
        <v>185</v>
      </c>
    </row>
    <row r="7" spans="1:34" x14ac:dyDescent="0.25">
      <c r="A7" s="1">
        <v>40663</v>
      </c>
      <c r="C7" s="2">
        <v>133934</v>
      </c>
      <c r="D7" s="2">
        <v>11903</v>
      </c>
      <c r="E7" s="2">
        <v>1611</v>
      </c>
      <c r="F7" s="2">
        <v>4</v>
      </c>
      <c r="G7" s="2">
        <v>258</v>
      </c>
      <c r="H7" s="2">
        <v>1</v>
      </c>
      <c r="I7" s="2">
        <v>1494</v>
      </c>
      <c r="J7" s="2">
        <v>149205</v>
      </c>
      <c r="K7" s="2">
        <f t="shared" si="0"/>
        <v>33</v>
      </c>
      <c r="L7" s="2">
        <f t="shared" si="1"/>
        <v>-17</v>
      </c>
      <c r="M7" s="2">
        <f t="shared" si="2"/>
        <v>2</v>
      </c>
      <c r="N7" s="2">
        <f t="shared" si="3"/>
        <v>0</v>
      </c>
      <c r="O7" s="2">
        <f t="shared" si="4"/>
        <v>0</v>
      </c>
      <c r="P7" s="2">
        <f t="shared" si="5"/>
        <v>0</v>
      </c>
      <c r="Q7" s="2">
        <f t="shared" si="6"/>
        <v>0</v>
      </c>
      <c r="R7" s="2">
        <f t="shared" si="7"/>
        <v>18</v>
      </c>
    </row>
    <row r="8" spans="1:34" x14ac:dyDescent="0.25">
      <c r="A8" s="1">
        <v>40694</v>
      </c>
      <c r="C8" s="2">
        <v>134058</v>
      </c>
      <c r="D8" s="2">
        <v>11904</v>
      </c>
      <c r="E8" s="2">
        <v>1614</v>
      </c>
      <c r="F8" s="2">
        <v>3</v>
      </c>
      <c r="G8" s="2">
        <v>258</v>
      </c>
      <c r="H8" s="2">
        <v>1</v>
      </c>
      <c r="I8" s="2">
        <v>1494</v>
      </c>
      <c r="J8" s="2">
        <v>149332</v>
      </c>
      <c r="K8" s="2">
        <f t="shared" si="0"/>
        <v>124</v>
      </c>
      <c r="L8" s="2">
        <f t="shared" si="1"/>
        <v>1</v>
      </c>
      <c r="M8" s="2">
        <f t="shared" si="2"/>
        <v>3</v>
      </c>
      <c r="N8" s="2">
        <f t="shared" si="3"/>
        <v>-1</v>
      </c>
      <c r="O8" s="2">
        <f t="shared" si="4"/>
        <v>0</v>
      </c>
      <c r="P8" s="2">
        <f t="shared" si="5"/>
        <v>0</v>
      </c>
      <c r="Q8" s="2">
        <f t="shared" si="6"/>
        <v>0</v>
      </c>
      <c r="R8" s="2">
        <f t="shared" si="7"/>
        <v>127</v>
      </c>
    </row>
    <row r="9" spans="1:34" x14ac:dyDescent="0.25">
      <c r="A9" s="1">
        <v>40724</v>
      </c>
      <c r="C9" s="2">
        <v>134064</v>
      </c>
      <c r="D9" s="2">
        <v>11864</v>
      </c>
      <c r="E9" s="2">
        <v>1596</v>
      </c>
      <c r="F9" s="2">
        <v>3</v>
      </c>
      <c r="G9" s="2">
        <v>256</v>
      </c>
      <c r="H9" s="2">
        <v>1</v>
      </c>
      <c r="I9" s="2">
        <v>1494</v>
      </c>
      <c r="J9" s="2">
        <v>149278</v>
      </c>
      <c r="K9" s="2">
        <f t="shared" si="0"/>
        <v>6</v>
      </c>
      <c r="L9" s="2">
        <f t="shared" si="1"/>
        <v>-40</v>
      </c>
      <c r="M9" s="2">
        <f t="shared" si="2"/>
        <v>-18</v>
      </c>
      <c r="N9" s="2">
        <f t="shared" si="3"/>
        <v>0</v>
      </c>
      <c r="O9" s="2">
        <f t="shared" si="4"/>
        <v>-2</v>
      </c>
      <c r="P9" s="2">
        <f t="shared" si="5"/>
        <v>0</v>
      </c>
      <c r="Q9" s="2">
        <f t="shared" si="6"/>
        <v>0</v>
      </c>
      <c r="R9" s="2">
        <f t="shared" si="7"/>
        <v>-54</v>
      </c>
    </row>
    <row r="10" spans="1:34" x14ac:dyDescent="0.25">
      <c r="A10" s="1">
        <v>40755</v>
      </c>
      <c r="C10" s="2">
        <v>134218</v>
      </c>
      <c r="D10" s="2">
        <v>11914</v>
      </c>
      <c r="E10" s="2">
        <v>1628</v>
      </c>
      <c r="F10" s="2">
        <v>3</v>
      </c>
      <c r="G10" s="2">
        <v>254</v>
      </c>
      <c r="H10" s="2">
        <v>1</v>
      </c>
      <c r="I10" s="2">
        <v>1499</v>
      </c>
      <c r="J10" s="2">
        <v>149517</v>
      </c>
      <c r="K10" s="2">
        <f t="shared" si="0"/>
        <v>154</v>
      </c>
      <c r="L10" s="2">
        <f t="shared" si="1"/>
        <v>50</v>
      </c>
      <c r="M10" s="2">
        <f t="shared" si="2"/>
        <v>32</v>
      </c>
      <c r="N10" s="2">
        <f t="shared" si="3"/>
        <v>0</v>
      </c>
      <c r="O10" s="2">
        <f t="shared" si="4"/>
        <v>-2</v>
      </c>
      <c r="P10" s="2">
        <f t="shared" si="5"/>
        <v>0</v>
      </c>
      <c r="Q10" s="2">
        <f t="shared" si="6"/>
        <v>5</v>
      </c>
      <c r="R10" s="2">
        <f t="shared" si="7"/>
        <v>239</v>
      </c>
    </row>
    <row r="11" spans="1:34" x14ac:dyDescent="0.25">
      <c r="A11" s="1">
        <v>40786</v>
      </c>
      <c r="C11" s="2">
        <v>134248</v>
      </c>
      <c r="D11" s="2">
        <v>11897</v>
      </c>
      <c r="E11" s="2">
        <v>1629</v>
      </c>
      <c r="F11" s="2">
        <v>3</v>
      </c>
      <c r="G11" s="2">
        <v>255</v>
      </c>
      <c r="H11" s="2">
        <v>1</v>
      </c>
      <c r="I11" s="2">
        <v>1498</v>
      </c>
      <c r="J11" s="2">
        <v>149531</v>
      </c>
      <c r="K11" s="2">
        <f t="shared" si="0"/>
        <v>30</v>
      </c>
      <c r="L11" s="2">
        <f t="shared" si="1"/>
        <v>-17</v>
      </c>
      <c r="M11" s="2">
        <f t="shared" si="2"/>
        <v>1</v>
      </c>
      <c r="N11" s="2">
        <f t="shared" si="3"/>
        <v>0</v>
      </c>
      <c r="O11" s="2">
        <f t="shared" si="4"/>
        <v>1</v>
      </c>
      <c r="P11" s="2">
        <f t="shared" si="5"/>
        <v>0</v>
      </c>
      <c r="Q11" s="2">
        <f t="shared" si="6"/>
        <v>-1</v>
      </c>
      <c r="R11" s="2">
        <f t="shared" si="7"/>
        <v>14</v>
      </c>
    </row>
    <row r="12" spans="1:34" x14ac:dyDescent="0.25">
      <c r="A12" s="1">
        <v>40816</v>
      </c>
      <c r="C12" s="2">
        <v>134371</v>
      </c>
      <c r="D12" s="2">
        <v>11907</v>
      </c>
      <c r="E12" s="2">
        <v>1634</v>
      </c>
      <c r="F12" s="2">
        <v>3</v>
      </c>
      <c r="G12" s="2">
        <v>255</v>
      </c>
      <c r="H12" s="2">
        <v>1</v>
      </c>
      <c r="I12" s="2">
        <v>1499</v>
      </c>
      <c r="J12" s="2">
        <v>149670</v>
      </c>
      <c r="K12" s="2">
        <f t="shared" si="0"/>
        <v>123</v>
      </c>
      <c r="L12" s="2">
        <f t="shared" si="1"/>
        <v>10</v>
      </c>
      <c r="M12" s="2">
        <f t="shared" si="2"/>
        <v>5</v>
      </c>
      <c r="N12" s="2">
        <f t="shared" si="3"/>
        <v>0</v>
      </c>
      <c r="O12" s="2">
        <f t="shared" si="4"/>
        <v>0</v>
      </c>
      <c r="P12" s="2">
        <f t="shared" si="5"/>
        <v>0</v>
      </c>
      <c r="Q12" s="2">
        <f t="shared" si="6"/>
        <v>1</v>
      </c>
      <c r="R12" s="2">
        <f t="shared" si="7"/>
        <v>139</v>
      </c>
    </row>
    <row r="13" spans="1:34" x14ac:dyDescent="0.25">
      <c r="A13" s="1">
        <v>40847</v>
      </c>
      <c r="C13" s="2">
        <v>134526</v>
      </c>
      <c r="D13" s="2">
        <v>11926</v>
      </c>
      <c r="E13" s="2">
        <v>1634</v>
      </c>
      <c r="F13" s="2">
        <v>3</v>
      </c>
      <c r="G13" s="2">
        <v>255</v>
      </c>
      <c r="H13" s="2">
        <v>1</v>
      </c>
      <c r="I13" s="2">
        <v>1499</v>
      </c>
      <c r="J13" s="2">
        <v>149844</v>
      </c>
      <c r="K13" s="2">
        <f t="shared" si="0"/>
        <v>155</v>
      </c>
      <c r="L13" s="2">
        <f t="shared" si="1"/>
        <v>19</v>
      </c>
      <c r="M13" s="2">
        <f t="shared" si="2"/>
        <v>0</v>
      </c>
      <c r="N13" s="2">
        <f t="shared" si="3"/>
        <v>0</v>
      </c>
      <c r="O13" s="2">
        <f t="shared" si="4"/>
        <v>0</v>
      </c>
      <c r="P13" s="2">
        <f t="shared" si="5"/>
        <v>0</v>
      </c>
      <c r="Q13" s="2">
        <f t="shared" si="6"/>
        <v>0</v>
      </c>
      <c r="R13" s="2">
        <f t="shared" si="7"/>
        <v>174</v>
      </c>
    </row>
    <row r="14" spans="1:34" x14ac:dyDescent="0.25">
      <c r="A14" s="1">
        <v>40877</v>
      </c>
      <c r="C14" s="2">
        <v>134630</v>
      </c>
      <c r="D14" s="2">
        <v>11940</v>
      </c>
      <c r="E14" s="2">
        <v>1651</v>
      </c>
      <c r="F14" s="2">
        <v>3</v>
      </c>
      <c r="G14" s="2">
        <v>255</v>
      </c>
      <c r="H14" s="2">
        <v>1</v>
      </c>
      <c r="I14" s="2">
        <v>1498</v>
      </c>
      <c r="J14" s="2">
        <v>149978</v>
      </c>
      <c r="K14" s="2">
        <f t="shared" si="0"/>
        <v>104</v>
      </c>
      <c r="L14" s="2">
        <f t="shared" si="1"/>
        <v>14</v>
      </c>
      <c r="M14" s="2">
        <f t="shared" si="2"/>
        <v>17</v>
      </c>
      <c r="N14" s="2">
        <f t="shared" si="3"/>
        <v>0</v>
      </c>
      <c r="O14" s="2">
        <f t="shared" si="4"/>
        <v>0</v>
      </c>
      <c r="P14" s="2">
        <f t="shared" si="5"/>
        <v>0</v>
      </c>
      <c r="Q14" s="2">
        <f t="shared" si="6"/>
        <v>-1</v>
      </c>
      <c r="R14" s="2">
        <f t="shared" si="7"/>
        <v>134</v>
      </c>
    </row>
    <row r="15" spans="1:34" x14ac:dyDescent="0.25">
      <c r="A15" s="1">
        <v>40908</v>
      </c>
      <c r="C15" s="2">
        <v>134714</v>
      </c>
      <c r="D15" s="2">
        <v>11962</v>
      </c>
      <c r="E15" s="2">
        <v>1652</v>
      </c>
      <c r="F15" s="2">
        <v>3</v>
      </c>
      <c r="G15" s="2">
        <v>253</v>
      </c>
      <c r="H15" s="2">
        <v>1</v>
      </c>
      <c r="I15" s="2">
        <v>1500</v>
      </c>
      <c r="J15" s="2">
        <v>150085</v>
      </c>
      <c r="K15" s="2">
        <f t="shared" si="0"/>
        <v>84</v>
      </c>
      <c r="L15" s="2">
        <f t="shared" si="1"/>
        <v>22</v>
      </c>
      <c r="M15" s="2">
        <f t="shared" si="2"/>
        <v>1</v>
      </c>
      <c r="N15" s="2">
        <f t="shared" si="3"/>
        <v>0</v>
      </c>
      <c r="O15" s="2">
        <f t="shared" si="4"/>
        <v>-2</v>
      </c>
      <c r="P15" s="2">
        <f t="shared" si="5"/>
        <v>0</v>
      </c>
      <c r="Q15" s="2">
        <f t="shared" si="6"/>
        <v>2</v>
      </c>
      <c r="R15" s="2">
        <f t="shared" si="7"/>
        <v>107</v>
      </c>
      <c r="S15" s="2">
        <f t="shared" ref="S15:Z15" si="9">AVERAGE(C4:C15)</f>
        <v>134171.16666666666</v>
      </c>
      <c r="T15" s="2">
        <f t="shared" si="9"/>
        <v>11914.583333333334</v>
      </c>
      <c r="U15" s="2">
        <f t="shared" si="9"/>
        <v>1622.25</v>
      </c>
      <c r="V15" s="2">
        <f t="shared" si="9"/>
        <v>3.3333333333333335</v>
      </c>
      <c r="W15" s="2">
        <f t="shared" si="9"/>
        <v>256.25</v>
      </c>
      <c r="X15" s="2">
        <f t="shared" si="9"/>
        <v>1</v>
      </c>
      <c r="Y15" s="2">
        <f t="shared" si="9"/>
        <v>1496.3333333333333</v>
      </c>
      <c r="Z15" s="2">
        <f t="shared" si="9"/>
        <v>149464.91666666666</v>
      </c>
      <c r="AA15" s="2">
        <f t="shared" ref="AA15:AH15" si="10">SUM(K4:K15)</f>
        <v>1262</v>
      </c>
      <c r="AB15" s="2">
        <f t="shared" si="10"/>
        <v>65</v>
      </c>
      <c r="AC15" s="2">
        <f t="shared" si="10"/>
        <v>31</v>
      </c>
      <c r="AD15" s="2">
        <f t="shared" si="10"/>
        <v>-1</v>
      </c>
      <c r="AE15" s="2">
        <f t="shared" si="10"/>
        <v>-7</v>
      </c>
      <c r="AF15" s="2">
        <f t="shared" si="10"/>
        <v>0</v>
      </c>
      <c r="AG15" s="2">
        <f t="shared" si="10"/>
        <v>6</v>
      </c>
      <c r="AH15" s="2">
        <f t="shared" si="10"/>
        <v>1355</v>
      </c>
    </row>
    <row r="16" spans="1:34" x14ac:dyDescent="0.25">
      <c r="A16" s="1">
        <v>40939</v>
      </c>
      <c r="C16" s="2">
        <v>134804</v>
      </c>
      <c r="D16" s="2">
        <v>11960</v>
      </c>
      <c r="E16" s="2">
        <v>1638</v>
      </c>
      <c r="F16" s="2">
        <v>3</v>
      </c>
      <c r="G16" s="2">
        <v>252</v>
      </c>
      <c r="H16" s="2">
        <v>1</v>
      </c>
      <c r="I16" s="2">
        <v>1506</v>
      </c>
      <c r="J16" s="2">
        <v>150164</v>
      </c>
      <c r="K16" s="2">
        <f t="shared" si="0"/>
        <v>90</v>
      </c>
      <c r="L16" s="2">
        <f t="shared" si="1"/>
        <v>-2</v>
      </c>
      <c r="M16" s="2">
        <f t="shared" si="2"/>
        <v>-14</v>
      </c>
      <c r="N16" s="2">
        <f t="shared" si="3"/>
        <v>0</v>
      </c>
      <c r="O16" s="2">
        <f t="shared" si="4"/>
        <v>-1</v>
      </c>
      <c r="P16" s="2">
        <f t="shared" si="5"/>
        <v>0</v>
      </c>
      <c r="Q16" s="2">
        <f t="shared" si="6"/>
        <v>6</v>
      </c>
      <c r="R16" s="2">
        <f t="shared" si="7"/>
        <v>79</v>
      </c>
    </row>
    <row r="17" spans="1:34" x14ac:dyDescent="0.25">
      <c r="A17" s="1">
        <v>40968</v>
      </c>
      <c r="C17" s="2">
        <v>134869</v>
      </c>
      <c r="D17" s="2">
        <v>11981</v>
      </c>
      <c r="E17" s="2">
        <v>1626</v>
      </c>
      <c r="F17" s="2">
        <v>3</v>
      </c>
      <c r="G17" s="2">
        <v>251</v>
      </c>
      <c r="H17" s="2">
        <v>1</v>
      </c>
      <c r="I17" s="2">
        <v>1504</v>
      </c>
      <c r="J17" s="2">
        <v>150235</v>
      </c>
      <c r="K17" s="2">
        <f t="shared" si="0"/>
        <v>65</v>
      </c>
      <c r="L17" s="2">
        <f t="shared" si="1"/>
        <v>21</v>
      </c>
      <c r="M17" s="2">
        <f t="shared" si="2"/>
        <v>-12</v>
      </c>
      <c r="N17" s="2">
        <f t="shared" si="3"/>
        <v>0</v>
      </c>
      <c r="O17" s="2">
        <f t="shared" si="4"/>
        <v>-1</v>
      </c>
      <c r="P17" s="2">
        <f t="shared" si="5"/>
        <v>0</v>
      </c>
      <c r="Q17" s="2">
        <f t="shared" si="6"/>
        <v>-2</v>
      </c>
      <c r="R17" s="2">
        <f t="shared" si="7"/>
        <v>71</v>
      </c>
    </row>
    <row r="18" spans="1:34" x14ac:dyDescent="0.25">
      <c r="A18" s="1">
        <v>40999</v>
      </c>
      <c r="C18" s="2">
        <v>134978</v>
      </c>
      <c r="D18" s="2">
        <v>11975</v>
      </c>
      <c r="E18" s="2">
        <v>1629</v>
      </c>
      <c r="F18" s="2">
        <v>3</v>
      </c>
      <c r="G18" s="2">
        <v>248</v>
      </c>
      <c r="H18" s="2">
        <v>1</v>
      </c>
      <c r="I18" s="2">
        <v>1500</v>
      </c>
      <c r="J18" s="2">
        <v>150334</v>
      </c>
      <c r="K18" s="2">
        <f t="shared" si="0"/>
        <v>109</v>
      </c>
      <c r="L18" s="2">
        <f t="shared" si="1"/>
        <v>-6</v>
      </c>
      <c r="M18" s="2">
        <f t="shared" si="2"/>
        <v>3</v>
      </c>
      <c r="N18" s="2">
        <f t="shared" si="3"/>
        <v>0</v>
      </c>
      <c r="O18" s="2">
        <f t="shared" si="4"/>
        <v>-3</v>
      </c>
      <c r="P18" s="2">
        <f t="shared" si="5"/>
        <v>0</v>
      </c>
      <c r="Q18" s="2">
        <f t="shared" si="6"/>
        <v>-4</v>
      </c>
      <c r="R18" s="2">
        <f t="shared" si="7"/>
        <v>99</v>
      </c>
    </row>
    <row r="19" spans="1:34" x14ac:dyDescent="0.25">
      <c r="A19" s="1">
        <v>41029</v>
      </c>
      <c r="C19" s="2">
        <v>135102</v>
      </c>
      <c r="D19" s="2">
        <v>11982</v>
      </c>
      <c r="E19" s="2">
        <v>1630</v>
      </c>
      <c r="F19" s="2">
        <v>3</v>
      </c>
      <c r="G19" s="2">
        <v>247</v>
      </c>
      <c r="H19" s="2">
        <v>1</v>
      </c>
      <c r="I19" s="2">
        <v>1501</v>
      </c>
      <c r="J19" s="2">
        <v>150466</v>
      </c>
      <c r="K19" s="2">
        <f t="shared" si="0"/>
        <v>124</v>
      </c>
      <c r="L19" s="2">
        <f t="shared" si="1"/>
        <v>7</v>
      </c>
      <c r="M19" s="2">
        <f t="shared" si="2"/>
        <v>1</v>
      </c>
      <c r="N19" s="2">
        <f t="shared" si="3"/>
        <v>0</v>
      </c>
      <c r="O19" s="2">
        <f t="shared" si="4"/>
        <v>-1</v>
      </c>
      <c r="P19" s="2">
        <f t="shared" si="5"/>
        <v>0</v>
      </c>
      <c r="Q19" s="2">
        <f t="shared" si="6"/>
        <v>1</v>
      </c>
      <c r="R19" s="2">
        <f t="shared" si="7"/>
        <v>132</v>
      </c>
    </row>
    <row r="20" spans="1:34" x14ac:dyDescent="0.25">
      <c r="A20" s="1">
        <v>41060</v>
      </c>
      <c r="C20" s="2">
        <v>135211</v>
      </c>
      <c r="D20" s="2">
        <v>11992</v>
      </c>
      <c r="E20" s="2">
        <v>1633</v>
      </c>
      <c r="F20" s="2">
        <v>3</v>
      </c>
      <c r="G20" s="2">
        <v>243</v>
      </c>
      <c r="H20" s="2">
        <v>1</v>
      </c>
      <c r="I20" s="2">
        <v>1502</v>
      </c>
      <c r="J20" s="2">
        <v>150585</v>
      </c>
      <c r="K20" s="2">
        <f t="shared" si="0"/>
        <v>109</v>
      </c>
      <c r="L20" s="2">
        <f t="shared" si="1"/>
        <v>10</v>
      </c>
      <c r="M20" s="2">
        <f t="shared" si="2"/>
        <v>3</v>
      </c>
      <c r="N20" s="2">
        <f t="shared" si="3"/>
        <v>0</v>
      </c>
      <c r="O20" s="2">
        <f t="shared" si="4"/>
        <v>-4</v>
      </c>
      <c r="P20" s="2">
        <f t="shared" si="5"/>
        <v>0</v>
      </c>
      <c r="Q20" s="2">
        <f t="shared" si="6"/>
        <v>1</v>
      </c>
      <c r="R20" s="2">
        <f t="shared" si="7"/>
        <v>119</v>
      </c>
    </row>
    <row r="21" spans="1:34" x14ac:dyDescent="0.25">
      <c r="A21" s="1">
        <v>41090</v>
      </c>
      <c r="C21" s="2">
        <v>135231</v>
      </c>
      <c r="D21" s="2">
        <v>11972</v>
      </c>
      <c r="E21" s="2">
        <v>1622</v>
      </c>
      <c r="F21" s="2">
        <v>3</v>
      </c>
      <c r="G21" s="2">
        <v>244</v>
      </c>
      <c r="H21" s="2">
        <v>1</v>
      </c>
      <c r="I21" s="2">
        <v>1502</v>
      </c>
      <c r="J21" s="2">
        <v>150575</v>
      </c>
      <c r="K21" s="2">
        <f t="shared" si="0"/>
        <v>20</v>
      </c>
      <c r="L21" s="2">
        <f t="shared" si="1"/>
        <v>-20</v>
      </c>
      <c r="M21" s="2">
        <f t="shared" si="2"/>
        <v>-11</v>
      </c>
      <c r="N21" s="2">
        <f t="shared" si="3"/>
        <v>0</v>
      </c>
      <c r="O21" s="2">
        <f t="shared" si="4"/>
        <v>1</v>
      </c>
      <c r="P21" s="2">
        <f t="shared" si="5"/>
        <v>0</v>
      </c>
      <c r="Q21" s="2">
        <f t="shared" si="6"/>
        <v>0</v>
      </c>
      <c r="R21" s="2">
        <f t="shared" si="7"/>
        <v>-10</v>
      </c>
    </row>
    <row r="22" spans="1:34" x14ac:dyDescent="0.25">
      <c r="A22" s="1">
        <v>41121</v>
      </c>
      <c r="C22" s="2">
        <v>135391</v>
      </c>
      <c r="D22" s="2">
        <v>11995</v>
      </c>
      <c r="E22" s="2">
        <v>1632</v>
      </c>
      <c r="F22" s="2">
        <v>3</v>
      </c>
      <c r="G22" s="2">
        <v>243</v>
      </c>
      <c r="H22" s="2">
        <v>1</v>
      </c>
      <c r="I22" s="2">
        <v>1502</v>
      </c>
      <c r="J22" s="2">
        <v>150767</v>
      </c>
      <c r="K22" s="2">
        <f t="shared" si="0"/>
        <v>160</v>
      </c>
      <c r="L22" s="2">
        <f t="shared" si="1"/>
        <v>23</v>
      </c>
      <c r="M22" s="2">
        <f t="shared" si="2"/>
        <v>10</v>
      </c>
      <c r="N22" s="2">
        <f t="shared" si="3"/>
        <v>0</v>
      </c>
      <c r="O22" s="2">
        <f t="shared" si="4"/>
        <v>-1</v>
      </c>
      <c r="P22" s="2">
        <f t="shared" si="5"/>
        <v>0</v>
      </c>
      <c r="Q22" s="2">
        <f t="shared" si="6"/>
        <v>0</v>
      </c>
      <c r="R22" s="2">
        <f t="shared" si="7"/>
        <v>192</v>
      </c>
    </row>
    <row r="23" spans="1:34" x14ac:dyDescent="0.25">
      <c r="A23" s="1">
        <v>41152</v>
      </c>
      <c r="C23" s="2">
        <v>134936</v>
      </c>
      <c r="D23" s="2">
        <v>12006</v>
      </c>
      <c r="E23" s="2">
        <v>1630</v>
      </c>
      <c r="F23" s="2">
        <v>3</v>
      </c>
      <c r="G23" s="2">
        <v>244</v>
      </c>
      <c r="H23" s="2">
        <v>1</v>
      </c>
      <c r="I23" s="2">
        <v>1502</v>
      </c>
      <c r="J23" s="2">
        <v>150322</v>
      </c>
      <c r="K23" s="2">
        <f t="shared" si="0"/>
        <v>-455</v>
      </c>
      <c r="L23" s="2">
        <f t="shared" si="1"/>
        <v>11</v>
      </c>
      <c r="M23" s="2">
        <f t="shared" si="2"/>
        <v>-2</v>
      </c>
      <c r="N23" s="2">
        <f t="shared" si="3"/>
        <v>0</v>
      </c>
      <c r="O23" s="2">
        <f t="shared" si="4"/>
        <v>1</v>
      </c>
      <c r="P23" s="2">
        <f t="shared" si="5"/>
        <v>0</v>
      </c>
      <c r="Q23" s="2">
        <f t="shared" si="6"/>
        <v>0</v>
      </c>
      <c r="R23" s="2">
        <f t="shared" si="7"/>
        <v>-445</v>
      </c>
    </row>
    <row r="24" spans="1:34" x14ac:dyDescent="0.25">
      <c r="A24" s="1">
        <v>41182</v>
      </c>
      <c r="C24" s="2">
        <v>135535</v>
      </c>
      <c r="D24" s="2">
        <v>12069</v>
      </c>
      <c r="E24" s="2">
        <v>1631</v>
      </c>
      <c r="F24" s="2">
        <v>3</v>
      </c>
      <c r="G24" s="2">
        <v>243</v>
      </c>
      <c r="H24" s="2">
        <v>1</v>
      </c>
      <c r="I24" s="2">
        <v>1502</v>
      </c>
      <c r="J24" s="2">
        <v>150984</v>
      </c>
      <c r="K24" s="2">
        <f t="shared" si="0"/>
        <v>599</v>
      </c>
      <c r="L24" s="2">
        <f t="shared" si="1"/>
        <v>63</v>
      </c>
      <c r="M24" s="2">
        <f t="shared" si="2"/>
        <v>1</v>
      </c>
      <c r="N24" s="2">
        <f t="shared" si="3"/>
        <v>0</v>
      </c>
      <c r="O24" s="2">
        <f t="shared" si="4"/>
        <v>-1</v>
      </c>
      <c r="P24" s="2">
        <f t="shared" si="5"/>
        <v>0</v>
      </c>
      <c r="Q24" s="2">
        <f t="shared" si="6"/>
        <v>0</v>
      </c>
      <c r="R24" s="2">
        <f t="shared" si="7"/>
        <v>662</v>
      </c>
    </row>
    <row r="25" spans="1:34" x14ac:dyDescent="0.25">
      <c r="A25" s="1">
        <v>41213</v>
      </c>
      <c r="C25" s="2">
        <v>135828</v>
      </c>
      <c r="D25" s="2">
        <v>12065</v>
      </c>
      <c r="E25" s="2">
        <v>1643</v>
      </c>
      <c r="F25" s="2">
        <v>3</v>
      </c>
      <c r="G25" s="2">
        <v>244</v>
      </c>
      <c r="H25" s="2">
        <v>1</v>
      </c>
      <c r="I25" s="2">
        <v>1505</v>
      </c>
      <c r="J25" s="2">
        <v>151289</v>
      </c>
      <c r="K25" s="2">
        <f t="shared" si="0"/>
        <v>293</v>
      </c>
      <c r="L25" s="2">
        <f t="shared" si="1"/>
        <v>-4</v>
      </c>
      <c r="M25" s="2">
        <f t="shared" si="2"/>
        <v>12</v>
      </c>
      <c r="N25" s="2">
        <f t="shared" si="3"/>
        <v>0</v>
      </c>
      <c r="O25" s="2">
        <f t="shared" si="4"/>
        <v>1</v>
      </c>
      <c r="P25" s="2">
        <f t="shared" si="5"/>
        <v>0</v>
      </c>
      <c r="Q25" s="2">
        <f t="shared" si="6"/>
        <v>3</v>
      </c>
      <c r="R25" s="2">
        <f t="shared" si="7"/>
        <v>305</v>
      </c>
    </row>
    <row r="26" spans="1:34" x14ac:dyDescent="0.25">
      <c r="A26" s="1">
        <v>41243</v>
      </c>
      <c r="C26" s="2">
        <v>135932</v>
      </c>
      <c r="D26" s="2">
        <v>12080</v>
      </c>
      <c r="E26" s="2">
        <v>1645</v>
      </c>
      <c r="F26" s="2">
        <v>3</v>
      </c>
      <c r="G26" s="2">
        <v>244</v>
      </c>
      <c r="H26" s="2">
        <v>1</v>
      </c>
      <c r="I26" s="2">
        <v>1506</v>
      </c>
      <c r="J26" s="2">
        <v>151411</v>
      </c>
      <c r="K26" s="2">
        <f t="shared" si="0"/>
        <v>104</v>
      </c>
      <c r="L26" s="2">
        <f t="shared" si="1"/>
        <v>15</v>
      </c>
      <c r="M26" s="2">
        <f t="shared" si="2"/>
        <v>2</v>
      </c>
      <c r="N26" s="2">
        <f t="shared" si="3"/>
        <v>0</v>
      </c>
      <c r="O26" s="2">
        <f t="shared" si="4"/>
        <v>0</v>
      </c>
      <c r="P26" s="2">
        <f t="shared" si="5"/>
        <v>0</v>
      </c>
      <c r="Q26" s="2">
        <f t="shared" si="6"/>
        <v>1</v>
      </c>
      <c r="R26" s="2">
        <f t="shared" si="7"/>
        <v>122</v>
      </c>
    </row>
    <row r="27" spans="1:34" x14ac:dyDescent="0.25">
      <c r="A27" s="1">
        <v>41274</v>
      </c>
      <c r="C27" s="2">
        <v>136032</v>
      </c>
      <c r="D27" s="2">
        <v>12058</v>
      </c>
      <c r="E27" s="2">
        <v>1653</v>
      </c>
      <c r="F27" s="2">
        <v>3</v>
      </c>
      <c r="G27" s="2">
        <v>244</v>
      </c>
      <c r="H27" s="2">
        <v>1</v>
      </c>
      <c r="I27" s="2">
        <v>1504</v>
      </c>
      <c r="J27" s="2">
        <v>151495</v>
      </c>
      <c r="K27" s="2">
        <f t="shared" si="0"/>
        <v>100</v>
      </c>
      <c r="L27" s="2">
        <f t="shared" si="1"/>
        <v>-22</v>
      </c>
      <c r="M27" s="2">
        <f t="shared" si="2"/>
        <v>8</v>
      </c>
      <c r="N27" s="2">
        <f t="shared" si="3"/>
        <v>0</v>
      </c>
      <c r="O27" s="2">
        <f t="shared" si="4"/>
        <v>0</v>
      </c>
      <c r="P27" s="2">
        <f t="shared" si="5"/>
        <v>0</v>
      </c>
      <c r="Q27" s="2">
        <f t="shared" si="6"/>
        <v>-2</v>
      </c>
      <c r="R27" s="2">
        <f t="shared" si="7"/>
        <v>84</v>
      </c>
      <c r="S27" s="2">
        <f t="shared" ref="S27:Z27" si="11">AVERAGE(C16:C27)</f>
        <v>135320.75</v>
      </c>
      <c r="T27" s="2">
        <f t="shared" si="11"/>
        <v>12011.25</v>
      </c>
      <c r="U27" s="2">
        <f t="shared" si="11"/>
        <v>1634.3333333333333</v>
      </c>
      <c r="V27" s="2">
        <f t="shared" si="11"/>
        <v>3</v>
      </c>
      <c r="W27" s="2">
        <f t="shared" si="11"/>
        <v>245.58333333333334</v>
      </c>
      <c r="X27" s="2">
        <f t="shared" si="11"/>
        <v>1</v>
      </c>
      <c r="Y27" s="2">
        <f t="shared" si="11"/>
        <v>1503</v>
      </c>
      <c r="Z27" s="2">
        <f t="shared" si="11"/>
        <v>150718.91666666666</v>
      </c>
      <c r="AA27" s="2">
        <f t="shared" ref="AA27:AH27" si="12">SUM(K16:K27)</f>
        <v>1318</v>
      </c>
      <c r="AB27" s="2">
        <f t="shared" si="12"/>
        <v>96</v>
      </c>
      <c r="AC27" s="2">
        <f t="shared" si="12"/>
        <v>1</v>
      </c>
      <c r="AD27" s="2">
        <f t="shared" si="12"/>
        <v>0</v>
      </c>
      <c r="AE27" s="2">
        <f t="shared" si="12"/>
        <v>-9</v>
      </c>
      <c r="AF27" s="2">
        <f t="shared" si="12"/>
        <v>0</v>
      </c>
      <c r="AG27" s="2">
        <f t="shared" si="12"/>
        <v>4</v>
      </c>
      <c r="AH27" s="2">
        <f t="shared" si="12"/>
        <v>1410</v>
      </c>
    </row>
    <row r="28" spans="1:34" x14ac:dyDescent="0.25">
      <c r="A28" s="1">
        <v>41305</v>
      </c>
      <c r="C28" s="2">
        <v>136120</v>
      </c>
      <c r="D28" s="2">
        <v>12109</v>
      </c>
      <c r="E28" s="2">
        <v>1613</v>
      </c>
      <c r="F28" s="2">
        <v>3</v>
      </c>
      <c r="G28" s="2">
        <v>243</v>
      </c>
      <c r="H28" s="2">
        <v>1</v>
      </c>
      <c r="I28" s="2">
        <v>1503</v>
      </c>
      <c r="J28" s="2">
        <v>151592</v>
      </c>
      <c r="K28" s="2">
        <f t="shared" si="0"/>
        <v>88</v>
      </c>
      <c r="L28" s="2">
        <f t="shared" si="1"/>
        <v>51</v>
      </c>
      <c r="M28" s="2">
        <f t="shared" si="2"/>
        <v>-40</v>
      </c>
      <c r="N28" s="2">
        <f t="shared" si="3"/>
        <v>0</v>
      </c>
      <c r="O28" s="2">
        <f t="shared" si="4"/>
        <v>-1</v>
      </c>
      <c r="P28" s="2">
        <f t="shared" si="5"/>
        <v>0</v>
      </c>
      <c r="Q28" s="2">
        <f t="shared" si="6"/>
        <v>-1</v>
      </c>
      <c r="R28" s="2">
        <f t="shared" si="7"/>
        <v>97</v>
      </c>
    </row>
    <row r="29" spans="1:34" x14ac:dyDescent="0.25">
      <c r="A29" s="1">
        <v>41333</v>
      </c>
      <c r="C29" s="2">
        <v>136140</v>
      </c>
      <c r="D29" s="2">
        <v>12074</v>
      </c>
      <c r="E29" s="2">
        <v>1615</v>
      </c>
      <c r="F29" s="2">
        <v>3</v>
      </c>
      <c r="G29" s="2">
        <v>242</v>
      </c>
      <c r="H29" s="2">
        <v>1</v>
      </c>
      <c r="I29" s="2">
        <v>1504</v>
      </c>
      <c r="J29" s="2">
        <v>151579</v>
      </c>
      <c r="K29" s="2">
        <f t="shared" si="0"/>
        <v>20</v>
      </c>
      <c r="L29" s="2">
        <f t="shared" si="1"/>
        <v>-35</v>
      </c>
      <c r="M29" s="2">
        <f t="shared" si="2"/>
        <v>2</v>
      </c>
      <c r="N29" s="2">
        <f t="shared" si="3"/>
        <v>0</v>
      </c>
      <c r="O29" s="2">
        <f t="shared" si="4"/>
        <v>-1</v>
      </c>
      <c r="P29" s="2">
        <f t="shared" si="5"/>
        <v>0</v>
      </c>
      <c r="Q29" s="2">
        <f t="shared" si="6"/>
        <v>1</v>
      </c>
      <c r="R29" s="2">
        <f t="shared" si="7"/>
        <v>-13</v>
      </c>
    </row>
    <row r="30" spans="1:34" x14ac:dyDescent="0.25">
      <c r="A30" s="1">
        <v>41364</v>
      </c>
      <c r="C30" s="2">
        <v>136151</v>
      </c>
      <c r="D30" s="2">
        <v>12095</v>
      </c>
      <c r="E30" s="2">
        <v>1612</v>
      </c>
      <c r="F30" s="2">
        <v>3</v>
      </c>
      <c r="G30" s="2">
        <v>241</v>
      </c>
      <c r="H30" s="2">
        <v>1</v>
      </c>
      <c r="I30" s="2">
        <v>1506</v>
      </c>
      <c r="J30" s="2">
        <v>151609</v>
      </c>
      <c r="K30" s="2">
        <f t="shared" si="0"/>
        <v>11</v>
      </c>
      <c r="L30" s="2">
        <f t="shared" si="1"/>
        <v>21</v>
      </c>
      <c r="M30" s="2">
        <f t="shared" si="2"/>
        <v>-3</v>
      </c>
      <c r="N30" s="2">
        <f t="shared" si="3"/>
        <v>0</v>
      </c>
      <c r="O30" s="2">
        <f t="shared" si="4"/>
        <v>-1</v>
      </c>
      <c r="P30" s="2">
        <f t="shared" si="5"/>
        <v>0</v>
      </c>
      <c r="Q30" s="2">
        <f t="shared" si="6"/>
        <v>2</v>
      </c>
      <c r="R30" s="2">
        <f t="shared" si="7"/>
        <v>30</v>
      </c>
    </row>
    <row r="31" spans="1:34" x14ac:dyDescent="0.25">
      <c r="A31" s="1">
        <v>41394</v>
      </c>
      <c r="C31" s="2">
        <v>136223</v>
      </c>
      <c r="D31" s="2">
        <v>12098</v>
      </c>
      <c r="E31" s="2">
        <v>1611</v>
      </c>
      <c r="F31" s="2">
        <v>3</v>
      </c>
      <c r="G31" s="2">
        <v>242</v>
      </c>
      <c r="H31" s="2">
        <v>1</v>
      </c>
      <c r="I31" s="2">
        <v>1507</v>
      </c>
      <c r="J31" s="2">
        <v>151685</v>
      </c>
      <c r="K31" s="2">
        <f t="shared" si="0"/>
        <v>72</v>
      </c>
      <c r="L31" s="2">
        <f t="shared" si="1"/>
        <v>3</v>
      </c>
      <c r="M31" s="2">
        <f t="shared" si="2"/>
        <v>-1</v>
      </c>
      <c r="N31" s="2">
        <f t="shared" si="3"/>
        <v>0</v>
      </c>
      <c r="O31" s="2">
        <f t="shared" si="4"/>
        <v>1</v>
      </c>
      <c r="P31" s="2">
        <f t="shared" si="5"/>
        <v>0</v>
      </c>
      <c r="Q31" s="2">
        <f t="shared" si="6"/>
        <v>1</v>
      </c>
      <c r="R31" s="2">
        <f t="shared" si="7"/>
        <v>76</v>
      </c>
    </row>
    <row r="32" spans="1:34" x14ac:dyDescent="0.25">
      <c r="A32" s="1">
        <v>41425</v>
      </c>
      <c r="C32" s="2">
        <v>136371</v>
      </c>
      <c r="D32" s="2">
        <v>12096</v>
      </c>
      <c r="E32" s="2">
        <v>1617</v>
      </c>
      <c r="F32" s="2">
        <v>3</v>
      </c>
      <c r="G32" s="2">
        <v>242</v>
      </c>
      <c r="H32" s="2">
        <v>1</v>
      </c>
      <c r="I32" s="2">
        <v>1510</v>
      </c>
      <c r="J32" s="2">
        <v>151840</v>
      </c>
      <c r="K32" s="2">
        <f t="shared" si="0"/>
        <v>148</v>
      </c>
      <c r="L32" s="2">
        <f t="shared" si="1"/>
        <v>-2</v>
      </c>
      <c r="M32" s="2">
        <f t="shared" si="2"/>
        <v>6</v>
      </c>
      <c r="N32" s="2">
        <f t="shared" si="3"/>
        <v>0</v>
      </c>
      <c r="O32" s="2">
        <f t="shared" si="4"/>
        <v>0</v>
      </c>
      <c r="P32" s="2">
        <f t="shared" si="5"/>
        <v>0</v>
      </c>
      <c r="Q32" s="2">
        <f t="shared" si="6"/>
        <v>3</v>
      </c>
      <c r="R32" s="2">
        <f t="shared" si="7"/>
        <v>155</v>
      </c>
    </row>
    <row r="33" spans="1:34" x14ac:dyDescent="0.25">
      <c r="A33" s="1">
        <v>41455</v>
      </c>
      <c r="C33" s="2">
        <v>136382</v>
      </c>
      <c r="D33" s="2">
        <v>12098</v>
      </c>
      <c r="E33" s="2">
        <v>1618</v>
      </c>
      <c r="F33" s="2">
        <v>3</v>
      </c>
      <c r="G33" s="2">
        <v>243</v>
      </c>
      <c r="H33" s="2">
        <v>1</v>
      </c>
      <c r="I33" s="2">
        <v>1509</v>
      </c>
      <c r="J33" s="2">
        <v>151854</v>
      </c>
      <c r="K33" s="2">
        <f t="shared" si="0"/>
        <v>11</v>
      </c>
      <c r="L33" s="2">
        <f t="shared" si="1"/>
        <v>2</v>
      </c>
      <c r="M33" s="2">
        <f t="shared" si="2"/>
        <v>1</v>
      </c>
      <c r="N33" s="2">
        <f t="shared" si="3"/>
        <v>0</v>
      </c>
      <c r="O33" s="2">
        <f t="shared" si="4"/>
        <v>1</v>
      </c>
      <c r="P33" s="2">
        <f t="shared" si="5"/>
        <v>0</v>
      </c>
      <c r="Q33" s="2">
        <f t="shared" si="6"/>
        <v>-1</v>
      </c>
      <c r="R33" s="2">
        <f t="shared" si="7"/>
        <v>14</v>
      </c>
    </row>
    <row r="34" spans="1:34" x14ac:dyDescent="0.25">
      <c r="A34" s="1">
        <v>41486</v>
      </c>
      <c r="C34" s="2">
        <v>136607</v>
      </c>
      <c r="D34" s="2">
        <v>12104</v>
      </c>
      <c r="E34" s="2">
        <v>1622</v>
      </c>
      <c r="F34" s="2">
        <v>3</v>
      </c>
      <c r="G34" s="2">
        <v>243</v>
      </c>
      <c r="H34" s="2">
        <v>1</v>
      </c>
      <c r="I34" s="2">
        <v>1510</v>
      </c>
      <c r="J34" s="2">
        <v>152090</v>
      </c>
      <c r="K34" s="2">
        <f t="shared" ref="K34:K65" si="13">C34-C33</f>
        <v>225</v>
      </c>
      <c r="L34" s="2">
        <f t="shared" ref="L34:L65" si="14">D34-D33</f>
        <v>6</v>
      </c>
      <c r="M34" s="2">
        <f t="shared" ref="M34:M65" si="15">E34-E33</f>
        <v>4</v>
      </c>
      <c r="N34" s="2">
        <f t="shared" ref="N34:N65" si="16">F34-F33</f>
        <v>0</v>
      </c>
      <c r="O34" s="2">
        <f t="shared" ref="O34:O65" si="17">G34-G33</f>
        <v>0</v>
      </c>
      <c r="P34" s="2">
        <f t="shared" ref="P34:P65" si="18">H34-H33</f>
        <v>0</v>
      </c>
      <c r="Q34" s="2">
        <f t="shared" ref="Q34:Q65" si="19">I34-I33</f>
        <v>1</v>
      </c>
      <c r="R34" s="2">
        <f t="shared" ref="R34:R65" si="20">J34-J33</f>
        <v>236</v>
      </c>
    </row>
    <row r="35" spans="1:34" x14ac:dyDescent="0.25">
      <c r="A35" s="1">
        <v>41517</v>
      </c>
      <c r="C35" s="2">
        <v>136617</v>
      </c>
      <c r="D35" s="2">
        <v>12094</v>
      </c>
      <c r="E35" s="2">
        <v>1624</v>
      </c>
      <c r="F35" s="2">
        <v>3</v>
      </c>
      <c r="G35" s="2">
        <v>243</v>
      </c>
      <c r="H35" s="2">
        <v>1</v>
      </c>
      <c r="I35" s="2">
        <v>1510</v>
      </c>
      <c r="J35" s="2">
        <v>152092</v>
      </c>
      <c r="K35" s="2">
        <f t="shared" si="13"/>
        <v>10</v>
      </c>
      <c r="L35" s="2">
        <f t="shared" si="14"/>
        <v>-10</v>
      </c>
      <c r="M35" s="2">
        <f t="shared" si="15"/>
        <v>2</v>
      </c>
      <c r="N35" s="2">
        <f t="shared" si="16"/>
        <v>0</v>
      </c>
      <c r="O35" s="2">
        <f t="shared" si="17"/>
        <v>0</v>
      </c>
      <c r="P35" s="2">
        <f t="shared" si="18"/>
        <v>0</v>
      </c>
      <c r="Q35" s="2">
        <f t="shared" si="19"/>
        <v>0</v>
      </c>
      <c r="R35" s="2">
        <f t="shared" si="20"/>
        <v>2</v>
      </c>
    </row>
    <row r="36" spans="1:34" x14ac:dyDescent="0.25">
      <c r="A36" s="1">
        <v>41547</v>
      </c>
      <c r="C36" s="2">
        <v>136736</v>
      </c>
      <c r="D36" s="2">
        <v>12090</v>
      </c>
      <c r="E36" s="2">
        <v>1623</v>
      </c>
      <c r="F36" s="2">
        <v>3</v>
      </c>
      <c r="G36" s="2">
        <v>243</v>
      </c>
      <c r="H36" s="2">
        <v>1</v>
      </c>
      <c r="I36" s="2">
        <v>1508</v>
      </c>
      <c r="J36" s="2">
        <v>152204</v>
      </c>
      <c r="K36" s="2">
        <f t="shared" si="13"/>
        <v>119</v>
      </c>
      <c r="L36" s="2">
        <f t="shared" si="14"/>
        <v>-4</v>
      </c>
      <c r="M36" s="2">
        <f t="shared" si="15"/>
        <v>-1</v>
      </c>
      <c r="N36" s="2">
        <f t="shared" si="16"/>
        <v>0</v>
      </c>
      <c r="O36" s="2">
        <f t="shared" si="17"/>
        <v>0</v>
      </c>
      <c r="P36" s="2">
        <f t="shared" si="18"/>
        <v>0</v>
      </c>
      <c r="Q36" s="2">
        <f t="shared" si="19"/>
        <v>-2</v>
      </c>
      <c r="R36" s="2">
        <f t="shared" si="20"/>
        <v>112</v>
      </c>
    </row>
    <row r="37" spans="1:34" x14ac:dyDescent="0.25">
      <c r="A37" s="1">
        <v>41578</v>
      </c>
      <c r="C37" s="2">
        <v>136921</v>
      </c>
      <c r="D37" s="2">
        <v>12113</v>
      </c>
      <c r="E37" s="2">
        <v>1628</v>
      </c>
      <c r="F37" s="2">
        <v>3</v>
      </c>
      <c r="G37" s="2">
        <v>241</v>
      </c>
      <c r="H37" s="2">
        <v>1</v>
      </c>
      <c r="I37" s="2">
        <v>1508</v>
      </c>
      <c r="J37" s="2">
        <v>152415</v>
      </c>
      <c r="K37" s="2">
        <f t="shared" si="13"/>
        <v>185</v>
      </c>
      <c r="L37" s="2">
        <f t="shared" si="14"/>
        <v>23</v>
      </c>
      <c r="M37" s="2">
        <f t="shared" si="15"/>
        <v>5</v>
      </c>
      <c r="N37" s="2">
        <f t="shared" si="16"/>
        <v>0</v>
      </c>
      <c r="O37" s="2">
        <f t="shared" si="17"/>
        <v>-2</v>
      </c>
      <c r="P37" s="2">
        <f t="shared" si="18"/>
        <v>0</v>
      </c>
      <c r="Q37" s="2">
        <f t="shared" si="19"/>
        <v>0</v>
      </c>
      <c r="R37" s="2">
        <f t="shared" si="20"/>
        <v>211</v>
      </c>
    </row>
    <row r="38" spans="1:34" x14ac:dyDescent="0.25">
      <c r="A38" s="1">
        <v>41608</v>
      </c>
      <c r="C38" s="2">
        <v>137021</v>
      </c>
      <c r="D38" s="2">
        <v>12121</v>
      </c>
      <c r="E38" s="2">
        <v>1636</v>
      </c>
      <c r="F38" s="2">
        <v>3</v>
      </c>
      <c r="G38" s="2">
        <v>237</v>
      </c>
      <c r="H38" s="2">
        <v>1</v>
      </c>
      <c r="I38" s="2">
        <v>1508</v>
      </c>
      <c r="J38" s="2">
        <v>152527</v>
      </c>
      <c r="K38" s="2">
        <f t="shared" si="13"/>
        <v>100</v>
      </c>
      <c r="L38" s="2">
        <f t="shared" si="14"/>
        <v>8</v>
      </c>
      <c r="M38" s="2">
        <f t="shared" si="15"/>
        <v>8</v>
      </c>
      <c r="N38" s="2">
        <f t="shared" si="16"/>
        <v>0</v>
      </c>
      <c r="O38" s="2">
        <f t="shared" si="17"/>
        <v>-4</v>
      </c>
      <c r="P38" s="2">
        <f t="shared" si="18"/>
        <v>0</v>
      </c>
      <c r="Q38" s="2">
        <f t="shared" si="19"/>
        <v>0</v>
      </c>
      <c r="R38" s="2">
        <f t="shared" si="20"/>
        <v>112</v>
      </c>
    </row>
    <row r="39" spans="1:34" x14ac:dyDescent="0.25">
      <c r="A39" s="1">
        <v>41639</v>
      </c>
      <c r="C39" s="2">
        <v>137191</v>
      </c>
      <c r="D39" s="2">
        <v>12084</v>
      </c>
      <c r="E39" s="2">
        <v>1639</v>
      </c>
      <c r="F39" s="2">
        <v>3</v>
      </c>
      <c r="G39" s="2">
        <v>236</v>
      </c>
      <c r="H39" s="2">
        <v>1</v>
      </c>
      <c r="I39" s="2">
        <v>1508</v>
      </c>
      <c r="J39" s="2">
        <v>152662</v>
      </c>
      <c r="K39" s="2">
        <f t="shared" si="13"/>
        <v>170</v>
      </c>
      <c r="L39" s="2">
        <f t="shared" si="14"/>
        <v>-37</v>
      </c>
      <c r="M39" s="2">
        <f t="shared" si="15"/>
        <v>3</v>
      </c>
      <c r="N39" s="2">
        <f t="shared" si="16"/>
        <v>0</v>
      </c>
      <c r="O39" s="2">
        <f t="shared" si="17"/>
        <v>-1</v>
      </c>
      <c r="P39" s="2">
        <f t="shared" si="18"/>
        <v>0</v>
      </c>
      <c r="Q39" s="2">
        <f t="shared" si="19"/>
        <v>0</v>
      </c>
      <c r="R39" s="2">
        <f t="shared" si="20"/>
        <v>135</v>
      </c>
      <c r="S39" s="2">
        <f t="shared" ref="S39:Z39" si="21">AVERAGE(C28:C39)</f>
        <v>136540</v>
      </c>
      <c r="T39" s="2">
        <f t="shared" si="21"/>
        <v>12098</v>
      </c>
      <c r="U39" s="2">
        <f t="shared" si="21"/>
        <v>1621.5</v>
      </c>
      <c r="V39" s="2">
        <f t="shared" si="21"/>
        <v>3</v>
      </c>
      <c r="W39" s="2">
        <f t="shared" si="21"/>
        <v>241.33333333333334</v>
      </c>
      <c r="X39" s="2">
        <f t="shared" si="21"/>
        <v>1</v>
      </c>
      <c r="Y39" s="2">
        <f t="shared" si="21"/>
        <v>1507.5833333333333</v>
      </c>
      <c r="Z39" s="2">
        <f t="shared" si="21"/>
        <v>152012.41666666666</v>
      </c>
      <c r="AA39" s="2">
        <f t="shared" ref="AA39:AH39" si="22">SUM(K28:K39)</f>
        <v>1159</v>
      </c>
      <c r="AB39" s="2">
        <f t="shared" si="22"/>
        <v>26</v>
      </c>
      <c r="AC39" s="2">
        <f t="shared" si="22"/>
        <v>-14</v>
      </c>
      <c r="AD39" s="2">
        <f t="shared" si="22"/>
        <v>0</v>
      </c>
      <c r="AE39" s="2">
        <f t="shared" si="22"/>
        <v>-8</v>
      </c>
      <c r="AF39" s="2">
        <f t="shared" si="22"/>
        <v>0</v>
      </c>
      <c r="AG39" s="2">
        <f t="shared" si="22"/>
        <v>4</v>
      </c>
      <c r="AH39" s="2">
        <f t="shared" si="22"/>
        <v>1167</v>
      </c>
    </row>
    <row r="40" spans="1:34" x14ac:dyDescent="0.25">
      <c r="A40" s="1">
        <v>41670</v>
      </c>
      <c r="C40" s="2">
        <v>137184</v>
      </c>
      <c r="D40" s="2">
        <v>12137</v>
      </c>
      <c r="E40" s="2">
        <v>1603</v>
      </c>
      <c r="F40" s="2">
        <v>3</v>
      </c>
      <c r="G40" s="2">
        <v>236</v>
      </c>
      <c r="H40" s="2">
        <v>1</v>
      </c>
      <c r="I40" s="2">
        <v>1520</v>
      </c>
      <c r="J40" s="2">
        <v>152684</v>
      </c>
      <c r="K40" s="2">
        <f t="shared" si="13"/>
        <v>-7</v>
      </c>
      <c r="L40" s="2">
        <f t="shared" si="14"/>
        <v>53</v>
      </c>
      <c r="M40" s="2">
        <f t="shared" si="15"/>
        <v>-36</v>
      </c>
      <c r="N40" s="2">
        <f t="shared" si="16"/>
        <v>0</v>
      </c>
      <c r="O40" s="2">
        <f t="shared" si="17"/>
        <v>0</v>
      </c>
      <c r="P40" s="2">
        <f t="shared" si="18"/>
        <v>0</v>
      </c>
      <c r="Q40" s="2">
        <f t="shared" si="19"/>
        <v>12</v>
      </c>
      <c r="R40" s="2">
        <f t="shared" si="20"/>
        <v>22</v>
      </c>
    </row>
    <row r="41" spans="1:34" x14ac:dyDescent="0.25">
      <c r="A41" s="1">
        <v>41698</v>
      </c>
      <c r="C41" s="2">
        <v>137291</v>
      </c>
      <c r="D41" s="2">
        <v>12138</v>
      </c>
      <c r="E41" s="2">
        <v>1606</v>
      </c>
      <c r="F41" s="2">
        <v>3</v>
      </c>
      <c r="G41" s="2">
        <v>234</v>
      </c>
      <c r="H41" s="2">
        <v>1</v>
      </c>
      <c r="I41" s="2">
        <v>1520</v>
      </c>
      <c r="J41" s="2">
        <v>152793</v>
      </c>
      <c r="K41" s="2">
        <f t="shared" si="13"/>
        <v>107</v>
      </c>
      <c r="L41" s="2">
        <f t="shared" si="14"/>
        <v>1</v>
      </c>
      <c r="M41" s="2">
        <f t="shared" si="15"/>
        <v>3</v>
      </c>
      <c r="N41" s="2">
        <f t="shared" si="16"/>
        <v>0</v>
      </c>
      <c r="O41" s="2">
        <f t="shared" si="17"/>
        <v>-2</v>
      </c>
      <c r="P41" s="2">
        <f t="shared" si="18"/>
        <v>0</v>
      </c>
      <c r="Q41" s="2">
        <f t="shared" si="19"/>
        <v>0</v>
      </c>
      <c r="R41" s="2">
        <f t="shared" si="20"/>
        <v>109</v>
      </c>
    </row>
    <row r="42" spans="1:34" x14ac:dyDescent="0.25">
      <c r="A42" s="1">
        <v>41729</v>
      </c>
      <c r="C42" s="2">
        <v>137307</v>
      </c>
      <c r="D42" s="2">
        <v>12154</v>
      </c>
      <c r="E42" s="2">
        <v>1603</v>
      </c>
      <c r="F42" s="2">
        <v>3</v>
      </c>
      <c r="G42" s="2">
        <v>233</v>
      </c>
      <c r="H42" s="2">
        <v>1</v>
      </c>
      <c r="I42" s="2">
        <v>1520</v>
      </c>
      <c r="J42" s="2">
        <v>152821</v>
      </c>
      <c r="K42" s="2">
        <f t="shared" si="13"/>
        <v>16</v>
      </c>
      <c r="L42" s="2">
        <f t="shared" si="14"/>
        <v>16</v>
      </c>
      <c r="M42" s="2">
        <f t="shared" si="15"/>
        <v>-3</v>
      </c>
      <c r="N42" s="2">
        <f t="shared" si="16"/>
        <v>0</v>
      </c>
      <c r="O42" s="2">
        <f t="shared" si="17"/>
        <v>-1</v>
      </c>
      <c r="P42" s="2">
        <f t="shared" si="18"/>
        <v>0</v>
      </c>
      <c r="Q42" s="2">
        <f t="shared" si="19"/>
        <v>0</v>
      </c>
      <c r="R42" s="2">
        <f t="shared" si="20"/>
        <v>28</v>
      </c>
    </row>
    <row r="43" spans="1:34" x14ac:dyDescent="0.25">
      <c r="A43" s="1">
        <v>41759</v>
      </c>
      <c r="C43" s="2">
        <v>137368</v>
      </c>
      <c r="D43" s="2">
        <v>12170</v>
      </c>
      <c r="E43" s="2">
        <v>1605</v>
      </c>
      <c r="F43" s="2">
        <v>3</v>
      </c>
      <c r="G43" s="2">
        <v>231</v>
      </c>
      <c r="H43" s="2">
        <v>1</v>
      </c>
      <c r="I43" s="2">
        <v>1520</v>
      </c>
      <c r="J43" s="2">
        <v>152898</v>
      </c>
      <c r="K43" s="2">
        <f t="shared" si="13"/>
        <v>61</v>
      </c>
      <c r="L43" s="2">
        <f t="shared" si="14"/>
        <v>16</v>
      </c>
      <c r="M43" s="2">
        <f t="shared" si="15"/>
        <v>2</v>
      </c>
      <c r="N43" s="2">
        <f t="shared" si="16"/>
        <v>0</v>
      </c>
      <c r="O43" s="2">
        <f t="shared" si="17"/>
        <v>-2</v>
      </c>
      <c r="P43" s="2">
        <f t="shared" si="18"/>
        <v>0</v>
      </c>
      <c r="Q43" s="2">
        <f t="shared" si="19"/>
        <v>0</v>
      </c>
      <c r="R43" s="2">
        <f t="shared" si="20"/>
        <v>77</v>
      </c>
    </row>
    <row r="44" spans="1:34" x14ac:dyDescent="0.25">
      <c r="A44" s="1">
        <v>41790</v>
      </c>
      <c r="C44" s="2">
        <v>137378</v>
      </c>
      <c r="D44" s="2">
        <v>12182</v>
      </c>
      <c r="E44" s="2">
        <v>1607</v>
      </c>
      <c r="F44" s="2">
        <v>3</v>
      </c>
      <c r="G44" s="2">
        <v>230</v>
      </c>
      <c r="H44" s="2">
        <v>1</v>
      </c>
      <c r="I44" s="2">
        <v>1520</v>
      </c>
      <c r="J44" s="2">
        <v>152921</v>
      </c>
      <c r="K44" s="2">
        <f t="shared" si="13"/>
        <v>10</v>
      </c>
      <c r="L44" s="2">
        <f t="shared" si="14"/>
        <v>12</v>
      </c>
      <c r="M44" s="2">
        <f t="shared" si="15"/>
        <v>2</v>
      </c>
      <c r="N44" s="2">
        <f t="shared" si="16"/>
        <v>0</v>
      </c>
      <c r="O44" s="2">
        <f t="shared" si="17"/>
        <v>-1</v>
      </c>
      <c r="P44" s="2">
        <f t="shared" si="18"/>
        <v>0</v>
      </c>
      <c r="Q44" s="2">
        <f t="shared" si="19"/>
        <v>0</v>
      </c>
      <c r="R44" s="2">
        <f t="shared" si="20"/>
        <v>23</v>
      </c>
    </row>
    <row r="45" spans="1:34" x14ac:dyDescent="0.25">
      <c r="A45" s="1">
        <v>41820</v>
      </c>
      <c r="C45" s="2">
        <v>137673</v>
      </c>
      <c r="D45" s="2">
        <v>12234</v>
      </c>
      <c r="E45" s="2">
        <v>1609</v>
      </c>
      <c r="F45" s="2">
        <v>3</v>
      </c>
      <c r="G45" s="2">
        <v>228</v>
      </c>
      <c r="H45" s="2">
        <v>1</v>
      </c>
      <c r="I45" s="2">
        <v>1513</v>
      </c>
      <c r="J45" s="2">
        <v>153261</v>
      </c>
      <c r="K45" s="2">
        <f t="shared" si="13"/>
        <v>295</v>
      </c>
      <c r="L45" s="2">
        <f t="shared" si="14"/>
        <v>52</v>
      </c>
      <c r="M45" s="2">
        <f t="shared" si="15"/>
        <v>2</v>
      </c>
      <c r="N45" s="2">
        <f t="shared" si="16"/>
        <v>0</v>
      </c>
      <c r="O45" s="2">
        <f t="shared" si="17"/>
        <v>-2</v>
      </c>
      <c r="P45" s="2">
        <f t="shared" si="18"/>
        <v>0</v>
      </c>
      <c r="Q45" s="2">
        <f t="shared" si="19"/>
        <v>-7</v>
      </c>
      <c r="R45" s="2">
        <f t="shared" si="20"/>
        <v>340</v>
      </c>
    </row>
    <row r="46" spans="1:34" x14ac:dyDescent="0.25">
      <c r="A46" s="1">
        <v>41851</v>
      </c>
      <c r="C46" s="2">
        <v>138018</v>
      </c>
      <c r="D46" s="2">
        <v>12254</v>
      </c>
      <c r="E46" s="2">
        <v>1606</v>
      </c>
      <c r="F46" s="2">
        <v>3</v>
      </c>
      <c r="G46" s="2">
        <v>228</v>
      </c>
      <c r="H46" s="2">
        <v>1</v>
      </c>
      <c r="I46" s="2">
        <v>1515</v>
      </c>
      <c r="J46" s="2">
        <v>153625</v>
      </c>
      <c r="K46" s="2">
        <f t="shared" si="13"/>
        <v>345</v>
      </c>
      <c r="L46" s="2">
        <f t="shared" si="14"/>
        <v>20</v>
      </c>
      <c r="M46" s="2">
        <f t="shared" si="15"/>
        <v>-3</v>
      </c>
      <c r="N46" s="2">
        <f t="shared" si="16"/>
        <v>0</v>
      </c>
      <c r="O46" s="2">
        <f t="shared" si="17"/>
        <v>0</v>
      </c>
      <c r="P46" s="2">
        <f t="shared" si="18"/>
        <v>0</v>
      </c>
      <c r="Q46" s="2">
        <f t="shared" si="19"/>
        <v>2</v>
      </c>
      <c r="R46" s="2">
        <f t="shared" si="20"/>
        <v>364</v>
      </c>
    </row>
    <row r="47" spans="1:34" x14ac:dyDescent="0.25">
      <c r="A47" s="1">
        <v>41882</v>
      </c>
      <c r="C47" s="2">
        <v>138034</v>
      </c>
      <c r="D47" s="2">
        <v>12253</v>
      </c>
      <c r="E47" s="2">
        <v>1607</v>
      </c>
      <c r="F47" s="2">
        <v>3</v>
      </c>
      <c r="G47" s="2">
        <v>228</v>
      </c>
      <c r="H47" s="2">
        <v>1</v>
      </c>
      <c r="I47" s="2">
        <v>1520</v>
      </c>
      <c r="J47" s="2">
        <v>153646</v>
      </c>
      <c r="K47" s="2">
        <f t="shared" si="13"/>
        <v>16</v>
      </c>
      <c r="L47" s="2">
        <f t="shared" si="14"/>
        <v>-1</v>
      </c>
      <c r="M47" s="2">
        <f t="shared" si="15"/>
        <v>1</v>
      </c>
      <c r="N47" s="2">
        <f t="shared" si="16"/>
        <v>0</v>
      </c>
      <c r="O47" s="2">
        <f t="shared" si="17"/>
        <v>0</v>
      </c>
      <c r="P47" s="2">
        <f t="shared" si="18"/>
        <v>0</v>
      </c>
      <c r="Q47" s="2">
        <f t="shared" si="19"/>
        <v>5</v>
      </c>
      <c r="R47" s="2">
        <f t="shared" si="20"/>
        <v>21</v>
      </c>
    </row>
    <row r="48" spans="1:34" x14ac:dyDescent="0.25">
      <c r="A48" s="1">
        <v>41912</v>
      </c>
      <c r="C48" s="2">
        <v>138263</v>
      </c>
      <c r="D48" s="2">
        <v>12299</v>
      </c>
      <c r="E48" s="2">
        <v>1607</v>
      </c>
      <c r="F48" s="2">
        <v>3</v>
      </c>
      <c r="G48" s="2">
        <v>231</v>
      </c>
      <c r="H48" s="2">
        <v>1</v>
      </c>
      <c r="I48" s="2">
        <v>1520</v>
      </c>
      <c r="J48" s="2">
        <v>153924</v>
      </c>
      <c r="K48" s="2">
        <f t="shared" si="13"/>
        <v>229</v>
      </c>
      <c r="L48" s="2">
        <f t="shared" si="14"/>
        <v>46</v>
      </c>
      <c r="M48" s="2">
        <f t="shared" si="15"/>
        <v>0</v>
      </c>
      <c r="N48" s="2">
        <f t="shared" si="16"/>
        <v>0</v>
      </c>
      <c r="O48" s="2">
        <f t="shared" si="17"/>
        <v>3</v>
      </c>
      <c r="P48" s="2">
        <f t="shared" si="18"/>
        <v>0</v>
      </c>
      <c r="Q48" s="2">
        <f t="shared" si="19"/>
        <v>0</v>
      </c>
      <c r="R48" s="2">
        <f t="shared" si="20"/>
        <v>278</v>
      </c>
    </row>
    <row r="49" spans="1:34" x14ac:dyDescent="0.25">
      <c r="A49" s="1">
        <v>41943</v>
      </c>
      <c r="C49" s="2">
        <v>138450</v>
      </c>
      <c r="D49" s="2">
        <v>12370</v>
      </c>
      <c r="E49" s="2">
        <v>1608</v>
      </c>
      <c r="F49" s="2">
        <v>3</v>
      </c>
      <c r="G49" s="2">
        <v>231</v>
      </c>
      <c r="H49" s="2">
        <v>1</v>
      </c>
      <c r="I49" s="2">
        <v>1523</v>
      </c>
      <c r="J49" s="2">
        <v>154186</v>
      </c>
      <c r="K49" s="2">
        <f t="shared" si="13"/>
        <v>187</v>
      </c>
      <c r="L49" s="2">
        <f t="shared" si="14"/>
        <v>71</v>
      </c>
      <c r="M49" s="2">
        <f t="shared" si="15"/>
        <v>1</v>
      </c>
      <c r="N49" s="2">
        <f t="shared" si="16"/>
        <v>0</v>
      </c>
      <c r="O49" s="2">
        <f t="shared" si="17"/>
        <v>0</v>
      </c>
      <c r="P49" s="2">
        <f t="shared" si="18"/>
        <v>0</v>
      </c>
      <c r="Q49" s="2">
        <f t="shared" si="19"/>
        <v>3</v>
      </c>
      <c r="R49" s="2">
        <f t="shared" si="20"/>
        <v>262</v>
      </c>
    </row>
    <row r="50" spans="1:34" x14ac:dyDescent="0.25">
      <c r="A50" s="1">
        <v>41973</v>
      </c>
      <c r="C50" s="2">
        <v>138489</v>
      </c>
      <c r="D50" s="2">
        <v>12362</v>
      </c>
      <c r="E50" s="2">
        <v>1608</v>
      </c>
      <c r="F50" s="2">
        <v>3</v>
      </c>
      <c r="G50" s="2">
        <v>228</v>
      </c>
      <c r="H50" s="2">
        <v>1</v>
      </c>
      <c r="I50" s="2">
        <v>1523</v>
      </c>
      <c r="J50" s="2">
        <v>154214</v>
      </c>
      <c r="K50" s="2">
        <f t="shared" si="13"/>
        <v>39</v>
      </c>
      <c r="L50" s="2">
        <f t="shared" si="14"/>
        <v>-8</v>
      </c>
      <c r="M50" s="2">
        <f t="shared" si="15"/>
        <v>0</v>
      </c>
      <c r="N50" s="2">
        <f t="shared" si="16"/>
        <v>0</v>
      </c>
      <c r="O50" s="2">
        <f t="shared" si="17"/>
        <v>-3</v>
      </c>
      <c r="P50" s="2">
        <f t="shared" si="18"/>
        <v>0</v>
      </c>
      <c r="Q50" s="2">
        <f t="shared" si="19"/>
        <v>0</v>
      </c>
      <c r="R50" s="2">
        <f t="shared" si="20"/>
        <v>28</v>
      </c>
    </row>
    <row r="51" spans="1:34" x14ac:dyDescent="0.25">
      <c r="A51" s="1">
        <v>42004</v>
      </c>
      <c r="C51" s="2">
        <v>138568</v>
      </c>
      <c r="D51" s="2">
        <v>12368</v>
      </c>
      <c r="E51" s="2">
        <v>1609</v>
      </c>
      <c r="F51" s="2">
        <v>3</v>
      </c>
      <c r="G51" s="2">
        <v>233</v>
      </c>
      <c r="H51" s="2">
        <v>1</v>
      </c>
      <c r="I51" s="2">
        <v>1523</v>
      </c>
      <c r="J51" s="2">
        <v>154305</v>
      </c>
      <c r="K51" s="2">
        <f t="shared" si="13"/>
        <v>79</v>
      </c>
      <c r="L51" s="2">
        <f t="shared" si="14"/>
        <v>6</v>
      </c>
      <c r="M51" s="2">
        <f t="shared" si="15"/>
        <v>1</v>
      </c>
      <c r="N51" s="2">
        <f t="shared" si="16"/>
        <v>0</v>
      </c>
      <c r="O51" s="2">
        <f t="shared" si="17"/>
        <v>5</v>
      </c>
      <c r="P51" s="2">
        <f t="shared" si="18"/>
        <v>0</v>
      </c>
      <c r="Q51" s="2">
        <f t="shared" si="19"/>
        <v>0</v>
      </c>
      <c r="R51" s="2">
        <f t="shared" si="20"/>
        <v>91</v>
      </c>
      <c r="S51" s="2">
        <f t="shared" ref="S51:Z51" si="23">AVERAGE(C40:C51)</f>
        <v>137835.25</v>
      </c>
      <c r="T51" s="2">
        <f t="shared" si="23"/>
        <v>12243.416666666666</v>
      </c>
      <c r="U51" s="2">
        <f t="shared" si="23"/>
        <v>1606.5</v>
      </c>
      <c r="V51" s="2">
        <f t="shared" si="23"/>
        <v>3</v>
      </c>
      <c r="W51" s="2">
        <f t="shared" si="23"/>
        <v>230.91666666666666</v>
      </c>
      <c r="X51" s="2">
        <f t="shared" si="23"/>
        <v>1</v>
      </c>
      <c r="Y51" s="2">
        <f t="shared" si="23"/>
        <v>1519.75</v>
      </c>
      <c r="Z51" s="2">
        <f t="shared" si="23"/>
        <v>153439.83333333334</v>
      </c>
      <c r="AA51" s="2">
        <f t="shared" ref="AA51:AH51" si="24">SUM(K40:K51)</f>
        <v>1377</v>
      </c>
      <c r="AB51" s="2">
        <f t="shared" si="24"/>
        <v>284</v>
      </c>
      <c r="AC51" s="2">
        <f t="shared" si="24"/>
        <v>-30</v>
      </c>
      <c r="AD51" s="2">
        <f t="shared" si="24"/>
        <v>0</v>
      </c>
      <c r="AE51" s="2">
        <f t="shared" si="24"/>
        <v>-3</v>
      </c>
      <c r="AF51" s="2">
        <f t="shared" si="24"/>
        <v>0</v>
      </c>
      <c r="AG51" s="2">
        <f t="shared" si="24"/>
        <v>15</v>
      </c>
      <c r="AH51" s="2">
        <f t="shared" si="24"/>
        <v>1643</v>
      </c>
    </row>
    <row r="52" spans="1:34" x14ac:dyDescent="0.25">
      <c r="A52" s="1">
        <v>42035</v>
      </c>
      <c r="C52" s="2">
        <v>138733</v>
      </c>
      <c r="D52" s="2">
        <v>12417</v>
      </c>
      <c r="E52" s="2">
        <v>1582</v>
      </c>
      <c r="F52" s="2">
        <v>3</v>
      </c>
      <c r="G52" s="2">
        <v>233</v>
      </c>
      <c r="H52" s="2">
        <v>1</v>
      </c>
      <c r="I52" s="2">
        <v>1523</v>
      </c>
      <c r="J52" s="2">
        <v>154492</v>
      </c>
      <c r="K52" s="2">
        <f t="shared" si="13"/>
        <v>165</v>
      </c>
      <c r="L52" s="2">
        <f t="shared" si="14"/>
        <v>49</v>
      </c>
      <c r="M52" s="2">
        <f t="shared" si="15"/>
        <v>-27</v>
      </c>
      <c r="N52" s="2">
        <f t="shared" si="16"/>
        <v>0</v>
      </c>
      <c r="O52" s="2">
        <f t="shared" si="17"/>
        <v>0</v>
      </c>
      <c r="P52" s="2">
        <f t="shared" si="18"/>
        <v>0</v>
      </c>
      <c r="Q52" s="2">
        <f t="shared" si="19"/>
        <v>0</v>
      </c>
      <c r="R52" s="2">
        <f t="shared" si="20"/>
        <v>187</v>
      </c>
    </row>
    <row r="53" spans="1:34" x14ac:dyDescent="0.25">
      <c r="A53" s="1">
        <v>42063</v>
      </c>
      <c r="C53" s="2">
        <v>138796</v>
      </c>
      <c r="D53" s="2">
        <v>12434</v>
      </c>
      <c r="E53" s="2">
        <v>1581</v>
      </c>
      <c r="F53" s="2">
        <v>3</v>
      </c>
      <c r="G53" s="2">
        <v>233</v>
      </c>
      <c r="H53" s="2">
        <v>1</v>
      </c>
      <c r="I53" s="2">
        <v>1525</v>
      </c>
      <c r="J53" s="2">
        <v>154573</v>
      </c>
      <c r="K53" s="2">
        <f t="shared" si="13"/>
        <v>63</v>
      </c>
      <c r="L53" s="2">
        <f t="shared" si="14"/>
        <v>17</v>
      </c>
      <c r="M53" s="2">
        <f t="shared" si="15"/>
        <v>-1</v>
      </c>
      <c r="N53" s="2">
        <f t="shared" si="16"/>
        <v>0</v>
      </c>
      <c r="O53" s="2">
        <f t="shared" si="17"/>
        <v>0</v>
      </c>
      <c r="P53" s="2">
        <f t="shared" si="18"/>
        <v>0</v>
      </c>
      <c r="Q53" s="2">
        <f t="shared" si="19"/>
        <v>2</v>
      </c>
      <c r="R53" s="2">
        <f t="shared" si="20"/>
        <v>81</v>
      </c>
    </row>
    <row r="54" spans="1:34" x14ac:dyDescent="0.25">
      <c r="A54" s="1">
        <v>42094</v>
      </c>
      <c r="C54" s="2">
        <v>138900</v>
      </c>
      <c r="D54" s="2">
        <v>12453</v>
      </c>
      <c r="E54" s="2">
        <v>1584</v>
      </c>
      <c r="F54" s="2">
        <v>3</v>
      </c>
      <c r="G54" s="2">
        <v>232</v>
      </c>
      <c r="H54" s="2">
        <v>1</v>
      </c>
      <c r="I54" s="2">
        <v>1526</v>
      </c>
      <c r="J54" s="2">
        <v>154699</v>
      </c>
      <c r="K54" s="2">
        <f t="shared" si="13"/>
        <v>104</v>
      </c>
      <c r="L54" s="2">
        <f t="shared" si="14"/>
        <v>19</v>
      </c>
      <c r="M54" s="2">
        <f t="shared" si="15"/>
        <v>3</v>
      </c>
      <c r="N54" s="2">
        <f t="shared" si="16"/>
        <v>0</v>
      </c>
      <c r="O54" s="2">
        <f t="shared" si="17"/>
        <v>-1</v>
      </c>
      <c r="P54" s="2">
        <f t="shared" si="18"/>
        <v>0</v>
      </c>
      <c r="Q54" s="2">
        <f t="shared" si="19"/>
        <v>1</v>
      </c>
      <c r="R54" s="2">
        <f t="shared" si="20"/>
        <v>126</v>
      </c>
    </row>
    <row r="55" spans="1:34" x14ac:dyDescent="0.25">
      <c r="A55" s="1">
        <v>42124</v>
      </c>
      <c r="C55" s="2">
        <v>138919</v>
      </c>
      <c r="D55" s="2">
        <v>12446</v>
      </c>
      <c r="E55" s="2">
        <v>1587</v>
      </c>
      <c r="F55" s="2">
        <v>3</v>
      </c>
      <c r="G55" s="2">
        <v>231</v>
      </c>
      <c r="H55" s="2">
        <v>1</v>
      </c>
      <c r="I55" s="2">
        <v>1526</v>
      </c>
      <c r="J55" s="2">
        <v>154713</v>
      </c>
      <c r="K55" s="2">
        <f t="shared" si="13"/>
        <v>19</v>
      </c>
      <c r="L55" s="2">
        <f t="shared" si="14"/>
        <v>-7</v>
      </c>
      <c r="M55" s="2">
        <f t="shared" si="15"/>
        <v>3</v>
      </c>
      <c r="N55" s="2">
        <f t="shared" si="16"/>
        <v>0</v>
      </c>
      <c r="O55" s="2">
        <f t="shared" si="17"/>
        <v>-1</v>
      </c>
      <c r="P55" s="2">
        <f t="shared" si="18"/>
        <v>0</v>
      </c>
      <c r="Q55" s="2">
        <f t="shared" si="19"/>
        <v>0</v>
      </c>
      <c r="R55" s="2">
        <f t="shared" si="20"/>
        <v>14</v>
      </c>
    </row>
    <row r="56" spans="1:34" x14ac:dyDescent="0.25">
      <c r="A56" s="1">
        <v>42155</v>
      </c>
      <c r="C56" s="2">
        <v>139032</v>
      </c>
      <c r="D56" s="2">
        <v>12448</v>
      </c>
      <c r="E56" s="2">
        <v>1584</v>
      </c>
      <c r="F56" s="2">
        <v>3</v>
      </c>
      <c r="G56" s="2">
        <v>233</v>
      </c>
      <c r="H56" s="2">
        <v>1</v>
      </c>
      <c r="I56" s="2">
        <v>1527</v>
      </c>
      <c r="J56" s="2">
        <v>154828</v>
      </c>
      <c r="K56" s="2">
        <f t="shared" si="13"/>
        <v>113</v>
      </c>
      <c r="L56" s="2">
        <f t="shared" si="14"/>
        <v>2</v>
      </c>
      <c r="M56" s="2">
        <f t="shared" si="15"/>
        <v>-3</v>
      </c>
      <c r="N56" s="2">
        <f t="shared" si="16"/>
        <v>0</v>
      </c>
      <c r="O56" s="2">
        <f t="shared" si="17"/>
        <v>2</v>
      </c>
      <c r="P56" s="2">
        <f t="shared" si="18"/>
        <v>0</v>
      </c>
      <c r="Q56" s="2">
        <f t="shared" si="19"/>
        <v>1</v>
      </c>
      <c r="R56" s="2">
        <f t="shared" si="20"/>
        <v>115</v>
      </c>
    </row>
    <row r="57" spans="1:34" x14ac:dyDescent="0.25">
      <c r="A57" s="1">
        <v>42185</v>
      </c>
      <c r="C57" s="2">
        <v>139088</v>
      </c>
      <c r="D57" s="2">
        <v>12455</v>
      </c>
      <c r="E57" s="2">
        <v>1586</v>
      </c>
      <c r="F57" s="2">
        <v>3</v>
      </c>
      <c r="G57" s="2">
        <v>233</v>
      </c>
      <c r="H57" s="2">
        <v>1</v>
      </c>
      <c r="I57" s="2">
        <v>1526</v>
      </c>
      <c r="J57" s="2">
        <v>154892</v>
      </c>
      <c r="K57" s="2">
        <f t="shared" si="13"/>
        <v>56</v>
      </c>
      <c r="L57" s="2">
        <f t="shared" si="14"/>
        <v>7</v>
      </c>
      <c r="M57" s="2">
        <f t="shared" si="15"/>
        <v>2</v>
      </c>
      <c r="N57" s="2">
        <f t="shared" si="16"/>
        <v>0</v>
      </c>
      <c r="O57" s="2">
        <f t="shared" si="17"/>
        <v>0</v>
      </c>
      <c r="P57" s="2">
        <f t="shared" si="18"/>
        <v>0</v>
      </c>
      <c r="Q57" s="2">
        <f t="shared" si="19"/>
        <v>-1</v>
      </c>
      <c r="R57" s="2">
        <f t="shared" si="20"/>
        <v>64</v>
      </c>
    </row>
    <row r="58" spans="1:34" x14ac:dyDescent="0.25">
      <c r="A58" s="1">
        <v>42216</v>
      </c>
      <c r="C58" s="2">
        <v>139173</v>
      </c>
      <c r="D58" s="2">
        <v>12484</v>
      </c>
      <c r="E58" s="2">
        <v>1588</v>
      </c>
      <c r="F58" s="2">
        <v>3</v>
      </c>
      <c r="G58" s="2">
        <v>233</v>
      </c>
      <c r="H58" s="2">
        <v>1</v>
      </c>
      <c r="I58" s="2">
        <v>1527</v>
      </c>
      <c r="J58" s="2">
        <v>155013</v>
      </c>
      <c r="K58" s="2">
        <f t="shared" si="13"/>
        <v>85</v>
      </c>
      <c r="L58" s="2">
        <f t="shared" si="14"/>
        <v>29</v>
      </c>
      <c r="M58" s="2">
        <f t="shared" si="15"/>
        <v>2</v>
      </c>
      <c r="N58" s="2">
        <f t="shared" si="16"/>
        <v>0</v>
      </c>
      <c r="O58" s="2">
        <f t="shared" si="17"/>
        <v>0</v>
      </c>
      <c r="P58" s="2">
        <f t="shared" si="18"/>
        <v>0</v>
      </c>
      <c r="Q58" s="2">
        <f t="shared" si="19"/>
        <v>1</v>
      </c>
      <c r="R58" s="2">
        <f t="shared" si="20"/>
        <v>121</v>
      </c>
    </row>
    <row r="59" spans="1:34" x14ac:dyDescent="0.25">
      <c r="A59" s="1">
        <v>42247</v>
      </c>
      <c r="C59" s="2">
        <v>139341</v>
      </c>
      <c r="D59" s="2">
        <v>12464</v>
      </c>
      <c r="E59" s="2">
        <v>1584</v>
      </c>
      <c r="F59" s="2">
        <v>3</v>
      </c>
      <c r="G59" s="2">
        <v>233</v>
      </c>
      <c r="H59" s="2">
        <v>1</v>
      </c>
      <c r="I59" s="2">
        <v>1526</v>
      </c>
      <c r="J59" s="2">
        <v>155158</v>
      </c>
      <c r="K59" s="2">
        <f t="shared" si="13"/>
        <v>168</v>
      </c>
      <c r="L59" s="2">
        <f t="shared" si="14"/>
        <v>-20</v>
      </c>
      <c r="M59" s="2">
        <f t="shared" si="15"/>
        <v>-4</v>
      </c>
      <c r="N59" s="2">
        <f t="shared" si="16"/>
        <v>0</v>
      </c>
      <c r="O59" s="2">
        <f t="shared" si="17"/>
        <v>0</v>
      </c>
      <c r="P59" s="2">
        <f t="shared" si="18"/>
        <v>0</v>
      </c>
      <c r="Q59" s="2">
        <f t="shared" si="19"/>
        <v>-1</v>
      </c>
      <c r="R59" s="2">
        <f t="shared" si="20"/>
        <v>145</v>
      </c>
    </row>
    <row r="60" spans="1:34" x14ac:dyDescent="0.25">
      <c r="A60" s="1">
        <v>42277</v>
      </c>
      <c r="C60" s="2">
        <v>139490</v>
      </c>
      <c r="D60" s="2">
        <v>12482</v>
      </c>
      <c r="E60" s="2">
        <v>1586</v>
      </c>
      <c r="F60" s="2">
        <v>3</v>
      </c>
      <c r="G60" s="2">
        <v>231</v>
      </c>
      <c r="H60" s="2">
        <v>1</v>
      </c>
      <c r="I60" s="2">
        <v>1526</v>
      </c>
      <c r="J60" s="2">
        <v>155325</v>
      </c>
      <c r="K60" s="2">
        <f t="shared" si="13"/>
        <v>149</v>
      </c>
      <c r="L60" s="2">
        <f t="shared" si="14"/>
        <v>18</v>
      </c>
      <c r="M60" s="2">
        <f t="shared" si="15"/>
        <v>2</v>
      </c>
      <c r="N60" s="2">
        <f t="shared" si="16"/>
        <v>0</v>
      </c>
      <c r="O60" s="2">
        <f t="shared" si="17"/>
        <v>-2</v>
      </c>
      <c r="P60" s="2">
        <f t="shared" si="18"/>
        <v>0</v>
      </c>
      <c r="Q60" s="2">
        <f t="shared" si="19"/>
        <v>0</v>
      </c>
      <c r="R60" s="2">
        <f t="shared" si="20"/>
        <v>167</v>
      </c>
    </row>
    <row r="61" spans="1:34" x14ac:dyDescent="0.25">
      <c r="A61" s="1">
        <v>42308</v>
      </c>
      <c r="C61" s="2">
        <v>139583</v>
      </c>
      <c r="D61" s="2">
        <v>12480</v>
      </c>
      <c r="E61" s="2">
        <v>1590</v>
      </c>
      <c r="F61" s="2">
        <v>3</v>
      </c>
      <c r="G61" s="2">
        <v>229</v>
      </c>
      <c r="H61" s="2">
        <v>1</v>
      </c>
      <c r="I61" s="2">
        <v>1526</v>
      </c>
      <c r="J61" s="2">
        <v>155418</v>
      </c>
      <c r="K61" s="2">
        <f t="shared" si="13"/>
        <v>93</v>
      </c>
      <c r="L61" s="2">
        <f t="shared" si="14"/>
        <v>-2</v>
      </c>
      <c r="M61" s="2">
        <f t="shared" si="15"/>
        <v>4</v>
      </c>
      <c r="N61" s="2">
        <f t="shared" si="16"/>
        <v>0</v>
      </c>
      <c r="O61" s="2">
        <f t="shared" si="17"/>
        <v>-2</v>
      </c>
      <c r="P61" s="2">
        <f t="shared" si="18"/>
        <v>0</v>
      </c>
      <c r="Q61" s="2">
        <f t="shared" si="19"/>
        <v>0</v>
      </c>
      <c r="R61" s="2">
        <f t="shared" si="20"/>
        <v>93</v>
      </c>
    </row>
    <row r="62" spans="1:34" x14ac:dyDescent="0.25">
      <c r="A62" s="1">
        <v>42338</v>
      </c>
      <c r="C62" s="2">
        <v>139756</v>
      </c>
      <c r="D62" s="2">
        <v>12484</v>
      </c>
      <c r="E62" s="2">
        <v>1593</v>
      </c>
      <c r="F62" s="2">
        <v>3</v>
      </c>
      <c r="G62" s="2">
        <v>231</v>
      </c>
      <c r="H62" s="2">
        <v>1</v>
      </c>
      <c r="I62" s="2">
        <v>1524</v>
      </c>
      <c r="J62" s="2">
        <v>155598</v>
      </c>
      <c r="K62" s="2">
        <f t="shared" si="13"/>
        <v>173</v>
      </c>
      <c r="L62" s="2">
        <f t="shared" si="14"/>
        <v>4</v>
      </c>
      <c r="M62" s="2">
        <f t="shared" si="15"/>
        <v>3</v>
      </c>
      <c r="N62" s="2">
        <f t="shared" si="16"/>
        <v>0</v>
      </c>
      <c r="O62" s="2">
        <f t="shared" si="17"/>
        <v>2</v>
      </c>
      <c r="P62" s="2">
        <f t="shared" si="18"/>
        <v>0</v>
      </c>
      <c r="Q62" s="2">
        <f t="shared" si="19"/>
        <v>-2</v>
      </c>
      <c r="R62" s="2">
        <f t="shared" si="20"/>
        <v>180</v>
      </c>
    </row>
    <row r="63" spans="1:34" x14ac:dyDescent="0.25">
      <c r="A63" s="1">
        <v>42369</v>
      </c>
      <c r="C63" s="2">
        <v>139861</v>
      </c>
      <c r="D63" s="2">
        <v>12485</v>
      </c>
      <c r="E63" s="2">
        <v>1592</v>
      </c>
      <c r="F63" s="2">
        <v>3</v>
      </c>
      <c r="G63" s="2">
        <v>231</v>
      </c>
      <c r="H63" s="2">
        <v>1</v>
      </c>
      <c r="I63" s="2">
        <v>1522</v>
      </c>
      <c r="J63" s="2">
        <v>155701</v>
      </c>
      <c r="K63" s="2">
        <f t="shared" si="13"/>
        <v>105</v>
      </c>
      <c r="L63" s="2">
        <f t="shared" si="14"/>
        <v>1</v>
      </c>
      <c r="M63" s="2">
        <f t="shared" si="15"/>
        <v>-1</v>
      </c>
      <c r="N63" s="2">
        <f t="shared" si="16"/>
        <v>0</v>
      </c>
      <c r="O63" s="2">
        <f t="shared" si="17"/>
        <v>0</v>
      </c>
      <c r="P63" s="2">
        <f t="shared" si="18"/>
        <v>0</v>
      </c>
      <c r="Q63" s="2">
        <f t="shared" si="19"/>
        <v>-2</v>
      </c>
      <c r="R63" s="2">
        <f t="shared" si="20"/>
        <v>103</v>
      </c>
      <c r="S63" s="2">
        <f t="shared" ref="S63:Z63" si="25">AVERAGE(C52:C63)</f>
        <v>139222.66666666666</v>
      </c>
      <c r="T63" s="2">
        <f t="shared" si="25"/>
        <v>12461</v>
      </c>
      <c r="U63" s="2">
        <f t="shared" si="25"/>
        <v>1586.4166666666667</v>
      </c>
      <c r="V63" s="2">
        <f t="shared" si="25"/>
        <v>3</v>
      </c>
      <c r="W63" s="2">
        <f t="shared" si="25"/>
        <v>231.91666666666666</v>
      </c>
      <c r="X63" s="2">
        <f t="shared" si="25"/>
        <v>1</v>
      </c>
      <c r="Y63" s="2">
        <f t="shared" si="25"/>
        <v>1525.3333333333333</v>
      </c>
      <c r="Z63" s="2">
        <f t="shared" si="25"/>
        <v>155034.16666666666</v>
      </c>
      <c r="AA63" s="2">
        <f t="shared" ref="AA63:AH63" si="26">SUM(K52:K63)</f>
        <v>1293</v>
      </c>
      <c r="AB63" s="2">
        <f t="shared" si="26"/>
        <v>117</v>
      </c>
      <c r="AC63" s="2">
        <f t="shared" si="26"/>
        <v>-17</v>
      </c>
      <c r="AD63" s="2">
        <f t="shared" si="26"/>
        <v>0</v>
      </c>
      <c r="AE63" s="2">
        <f t="shared" si="26"/>
        <v>-2</v>
      </c>
      <c r="AF63" s="2">
        <f t="shared" si="26"/>
        <v>0</v>
      </c>
      <c r="AG63" s="2">
        <f t="shared" si="26"/>
        <v>-1</v>
      </c>
      <c r="AH63" s="2">
        <f t="shared" si="26"/>
        <v>1396</v>
      </c>
    </row>
    <row r="64" spans="1:34" x14ac:dyDescent="0.25">
      <c r="A64" s="1">
        <v>42400</v>
      </c>
      <c r="C64" s="2">
        <v>139992</v>
      </c>
      <c r="D64" s="2">
        <v>12527</v>
      </c>
      <c r="E64" s="2">
        <v>1567</v>
      </c>
      <c r="F64" s="2">
        <v>2</v>
      </c>
      <c r="G64" s="2">
        <v>230</v>
      </c>
      <c r="H64" s="2">
        <v>1</v>
      </c>
      <c r="I64" s="2">
        <v>1521</v>
      </c>
      <c r="J64" s="2">
        <v>155846</v>
      </c>
      <c r="K64" s="2">
        <f t="shared" si="13"/>
        <v>131</v>
      </c>
      <c r="L64" s="2">
        <f t="shared" si="14"/>
        <v>42</v>
      </c>
      <c r="M64" s="2">
        <f t="shared" si="15"/>
        <v>-25</v>
      </c>
      <c r="N64" s="2">
        <f t="shared" si="16"/>
        <v>-1</v>
      </c>
      <c r="O64" s="2">
        <f t="shared" si="17"/>
        <v>-1</v>
      </c>
      <c r="P64" s="2">
        <f t="shared" si="18"/>
        <v>0</v>
      </c>
      <c r="Q64" s="2">
        <f t="shared" si="19"/>
        <v>-1</v>
      </c>
      <c r="R64" s="2">
        <f t="shared" si="20"/>
        <v>145</v>
      </c>
    </row>
    <row r="65" spans="1:34" x14ac:dyDescent="0.25">
      <c r="A65" s="1">
        <v>42429</v>
      </c>
      <c r="C65" s="2">
        <v>140044</v>
      </c>
      <c r="D65" s="2">
        <v>12539</v>
      </c>
      <c r="E65" s="2">
        <v>1582</v>
      </c>
      <c r="F65" s="2">
        <v>2</v>
      </c>
      <c r="G65" s="2">
        <v>228</v>
      </c>
      <c r="H65" s="2">
        <v>1</v>
      </c>
      <c r="I65" s="2">
        <v>1521</v>
      </c>
      <c r="J65" s="2">
        <v>155923</v>
      </c>
      <c r="K65" s="2">
        <f t="shared" si="13"/>
        <v>52</v>
      </c>
      <c r="L65" s="2">
        <f t="shared" si="14"/>
        <v>12</v>
      </c>
      <c r="M65" s="2">
        <f t="shared" si="15"/>
        <v>15</v>
      </c>
      <c r="N65" s="2">
        <f t="shared" si="16"/>
        <v>0</v>
      </c>
      <c r="O65" s="2">
        <f t="shared" si="17"/>
        <v>-2</v>
      </c>
      <c r="P65" s="2">
        <f t="shared" si="18"/>
        <v>0</v>
      </c>
      <c r="Q65" s="2">
        <f t="shared" si="19"/>
        <v>0</v>
      </c>
      <c r="R65" s="2">
        <f t="shared" si="20"/>
        <v>77</v>
      </c>
    </row>
    <row r="66" spans="1:34" x14ac:dyDescent="0.25">
      <c r="A66" s="1">
        <v>42460</v>
      </c>
      <c r="C66" s="2">
        <v>140197</v>
      </c>
      <c r="D66" s="2">
        <v>12536</v>
      </c>
      <c r="E66" s="2">
        <v>1586</v>
      </c>
      <c r="F66" s="2">
        <v>1</v>
      </c>
      <c r="G66" s="2">
        <v>224</v>
      </c>
      <c r="H66" s="2">
        <v>1</v>
      </c>
      <c r="I66" s="2">
        <v>1522</v>
      </c>
      <c r="J66" s="2">
        <v>156073</v>
      </c>
      <c r="K66" s="2">
        <f t="shared" ref="K66:K75" si="27">C66-C65</f>
        <v>153</v>
      </c>
      <c r="L66" s="2">
        <f t="shared" ref="L66:L75" si="28">D66-D65</f>
        <v>-3</v>
      </c>
      <c r="M66" s="2">
        <f t="shared" ref="M66:M75" si="29">E66-E65</f>
        <v>4</v>
      </c>
      <c r="N66" s="2">
        <f t="shared" ref="N66:N75" si="30">F66-F65</f>
        <v>-1</v>
      </c>
      <c r="O66" s="2">
        <f t="shared" ref="O66:O75" si="31">G66-G65</f>
        <v>-4</v>
      </c>
      <c r="P66" s="2">
        <f t="shared" ref="P66:P75" si="32">H66-H65</f>
        <v>0</v>
      </c>
      <c r="Q66" s="2">
        <f t="shared" ref="Q66:Q75" si="33">I66-I65</f>
        <v>1</v>
      </c>
      <c r="R66" s="2">
        <f t="shared" ref="R66:R75" si="34">J66-J65</f>
        <v>150</v>
      </c>
    </row>
    <row r="67" spans="1:34" x14ac:dyDescent="0.25">
      <c r="A67" s="1">
        <v>42490</v>
      </c>
      <c r="C67" s="2">
        <v>140292</v>
      </c>
      <c r="D67" s="2">
        <v>12542</v>
      </c>
      <c r="E67" s="2">
        <v>1591</v>
      </c>
      <c r="F67" s="2">
        <v>1</v>
      </c>
      <c r="G67" s="2">
        <v>226</v>
      </c>
      <c r="H67" s="2">
        <v>1</v>
      </c>
      <c r="I67" s="2">
        <v>1524</v>
      </c>
      <c r="J67" s="2">
        <v>156183</v>
      </c>
      <c r="K67" s="2">
        <f t="shared" si="27"/>
        <v>95</v>
      </c>
      <c r="L67" s="2">
        <f t="shared" si="28"/>
        <v>6</v>
      </c>
      <c r="M67" s="2">
        <f t="shared" si="29"/>
        <v>5</v>
      </c>
      <c r="N67" s="2">
        <f t="shared" si="30"/>
        <v>0</v>
      </c>
      <c r="O67" s="2">
        <f t="shared" si="31"/>
        <v>2</v>
      </c>
      <c r="P67" s="2">
        <f t="shared" si="32"/>
        <v>0</v>
      </c>
      <c r="Q67" s="2">
        <f t="shared" si="33"/>
        <v>2</v>
      </c>
      <c r="R67" s="2">
        <f t="shared" si="34"/>
        <v>110</v>
      </c>
    </row>
    <row r="68" spans="1:34" x14ac:dyDescent="0.25">
      <c r="A68" s="1">
        <v>42521</v>
      </c>
      <c r="C68" s="2">
        <v>140438</v>
      </c>
      <c r="D68" s="2">
        <v>12538</v>
      </c>
      <c r="E68" s="2">
        <v>1596</v>
      </c>
      <c r="F68" s="2">
        <v>1</v>
      </c>
      <c r="G68" s="2">
        <v>226</v>
      </c>
      <c r="H68" s="2">
        <v>1</v>
      </c>
      <c r="I68" s="2">
        <v>1521</v>
      </c>
      <c r="J68" s="2">
        <v>156327</v>
      </c>
      <c r="K68" s="2">
        <f t="shared" si="27"/>
        <v>146</v>
      </c>
      <c r="L68" s="2">
        <f t="shared" si="28"/>
        <v>-4</v>
      </c>
      <c r="M68" s="2">
        <f t="shared" si="29"/>
        <v>5</v>
      </c>
      <c r="N68" s="2">
        <f t="shared" si="30"/>
        <v>0</v>
      </c>
      <c r="O68" s="2">
        <f t="shared" si="31"/>
        <v>0</v>
      </c>
      <c r="P68" s="2">
        <f t="shared" si="32"/>
        <v>0</v>
      </c>
      <c r="Q68" s="2">
        <f t="shared" si="33"/>
        <v>-3</v>
      </c>
      <c r="R68" s="2">
        <f t="shared" si="34"/>
        <v>144</v>
      </c>
    </row>
    <row r="69" spans="1:34" x14ac:dyDescent="0.25">
      <c r="A69" s="1">
        <v>42551</v>
      </c>
      <c r="C69" s="2">
        <v>140604</v>
      </c>
      <c r="D69" s="2">
        <v>12533</v>
      </c>
      <c r="E69" s="2">
        <v>1595</v>
      </c>
      <c r="F69" s="2">
        <v>1</v>
      </c>
      <c r="G69" s="2">
        <v>227</v>
      </c>
      <c r="H69" s="2">
        <v>1</v>
      </c>
      <c r="I69" s="2">
        <v>1529</v>
      </c>
      <c r="J69" s="2">
        <v>156496</v>
      </c>
      <c r="K69" s="2">
        <f t="shared" si="27"/>
        <v>166</v>
      </c>
      <c r="L69" s="2">
        <f t="shared" si="28"/>
        <v>-5</v>
      </c>
      <c r="M69" s="2">
        <f t="shared" si="29"/>
        <v>-1</v>
      </c>
      <c r="N69" s="2">
        <f t="shared" si="30"/>
        <v>0</v>
      </c>
      <c r="O69" s="2">
        <f t="shared" si="31"/>
        <v>1</v>
      </c>
      <c r="P69" s="2">
        <f t="shared" si="32"/>
        <v>0</v>
      </c>
      <c r="Q69" s="2">
        <f t="shared" si="33"/>
        <v>8</v>
      </c>
      <c r="R69" s="2">
        <f t="shared" si="34"/>
        <v>169</v>
      </c>
    </row>
    <row r="70" spans="1:34" x14ac:dyDescent="0.25">
      <c r="A70" s="1">
        <v>42582</v>
      </c>
      <c r="C70" s="2">
        <v>140693</v>
      </c>
      <c r="D70" s="2">
        <v>12509</v>
      </c>
      <c r="E70" s="2">
        <v>1596</v>
      </c>
      <c r="F70" s="2">
        <v>1</v>
      </c>
      <c r="G70" s="2">
        <v>226</v>
      </c>
      <c r="H70" s="2">
        <v>1</v>
      </c>
      <c r="I70" s="2">
        <v>1529</v>
      </c>
      <c r="J70" s="2">
        <v>156561</v>
      </c>
      <c r="K70" s="2">
        <f t="shared" si="27"/>
        <v>89</v>
      </c>
      <c r="L70" s="2">
        <f t="shared" si="28"/>
        <v>-24</v>
      </c>
      <c r="M70" s="2">
        <f t="shared" si="29"/>
        <v>1</v>
      </c>
      <c r="N70" s="2">
        <f t="shared" si="30"/>
        <v>0</v>
      </c>
      <c r="O70" s="2">
        <f t="shared" si="31"/>
        <v>-1</v>
      </c>
      <c r="P70" s="2">
        <f t="shared" si="32"/>
        <v>0</v>
      </c>
      <c r="Q70" s="2">
        <f t="shared" si="33"/>
        <v>0</v>
      </c>
      <c r="R70" s="2">
        <f t="shared" si="34"/>
        <v>65</v>
      </c>
    </row>
    <row r="71" spans="1:34" x14ac:dyDescent="0.25">
      <c r="A71" s="1">
        <v>42613</v>
      </c>
      <c r="C71" s="2">
        <v>140811</v>
      </c>
      <c r="D71" s="2">
        <v>12522</v>
      </c>
      <c r="E71" s="2">
        <v>1601</v>
      </c>
      <c r="F71" s="2">
        <v>1</v>
      </c>
      <c r="G71" s="2">
        <v>226</v>
      </c>
      <c r="H71" s="2">
        <v>1</v>
      </c>
      <c r="I71" s="2">
        <v>1529</v>
      </c>
      <c r="J71" s="2">
        <v>156697</v>
      </c>
      <c r="K71" s="2">
        <f t="shared" si="27"/>
        <v>118</v>
      </c>
      <c r="L71" s="2">
        <f t="shared" si="28"/>
        <v>13</v>
      </c>
      <c r="M71" s="2">
        <f t="shared" si="29"/>
        <v>5</v>
      </c>
      <c r="N71" s="2">
        <f t="shared" si="30"/>
        <v>0</v>
      </c>
      <c r="O71" s="2">
        <f t="shared" si="31"/>
        <v>0</v>
      </c>
      <c r="P71" s="2">
        <f t="shared" si="32"/>
        <v>0</v>
      </c>
      <c r="Q71" s="2">
        <f t="shared" si="33"/>
        <v>0</v>
      </c>
      <c r="R71" s="2">
        <f t="shared" si="34"/>
        <v>136</v>
      </c>
    </row>
    <row r="72" spans="1:34" x14ac:dyDescent="0.25">
      <c r="A72" s="1">
        <v>42643</v>
      </c>
      <c r="C72" s="2">
        <v>141042</v>
      </c>
      <c r="D72" s="2">
        <v>12549</v>
      </c>
      <c r="E72" s="2">
        <v>1601</v>
      </c>
      <c r="F72" s="2">
        <v>1</v>
      </c>
      <c r="G72" s="2">
        <v>227</v>
      </c>
      <c r="H72" s="2">
        <v>1</v>
      </c>
      <c r="I72" s="2">
        <v>1515</v>
      </c>
      <c r="J72" s="2">
        <v>156942</v>
      </c>
      <c r="K72" s="2">
        <f t="shared" si="27"/>
        <v>231</v>
      </c>
      <c r="L72" s="2">
        <f t="shared" si="28"/>
        <v>27</v>
      </c>
      <c r="M72" s="2">
        <f t="shared" si="29"/>
        <v>0</v>
      </c>
      <c r="N72" s="2">
        <f t="shared" si="30"/>
        <v>0</v>
      </c>
      <c r="O72" s="2">
        <f t="shared" si="31"/>
        <v>1</v>
      </c>
      <c r="P72" s="2">
        <f t="shared" si="32"/>
        <v>0</v>
      </c>
      <c r="Q72" s="2">
        <f t="shared" si="33"/>
        <v>-14</v>
      </c>
      <c r="R72" s="2">
        <f t="shared" si="34"/>
        <v>245</v>
      </c>
    </row>
    <row r="73" spans="1:34" x14ac:dyDescent="0.25">
      <c r="A73" s="1">
        <v>42674</v>
      </c>
      <c r="C73" s="2">
        <v>141161</v>
      </c>
      <c r="D73" s="2">
        <v>12555</v>
      </c>
      <c r="E73" s="2">
        <v>1606</v>
      </c>
      <c r="F73" s="2">
        <v>1</v>
      </c>
      <c r="G73" s="2">
        <v>227</v>
      </c>
      <c r="H73" s="2">
        <v>1</v>
      </c>
      <c r="I73" s="2">
        <v>1515</v>
      </c>
      <c r="J73" s="2">
        <v>157072</v>
      </c>
      <c r="K73" s="2">
        <f t="shared" si="27"/>
        <v>119</v>
      </c>
      <c r="L73" s="2">
        <f t="shared" si="28"/>
        <v>6</v>
      </c>
      <c r="M73" s="2">
        <f t="shared" si="29"/>
        <v>5</v>
      </c>
      <c r="N73" s="2">
        <f t="shared" si="30"/>
        <v>0</v>
      </c>
      <c r="O73" s="2">
        <f t="shared" si="31"/>
        <v>0</v>
      </c>
      <c r="P73" s="2">
        <f t="shared" si="32"/>
        <v>0</v>
      </c>
      <c r="Q73" s="2">
        <f t="shared" si="33"/>
        <v>0</v>
      </c>
      <c r="R73" s="2">
        <f t="shared" si="34"/>
        <v>130</v>
      </c>
    </row>
    <row r="74" spans="1:34" x14ac:dyDescent="0.25">
      <c r="A74" s="1">
        <v>42704</v>
      </c>
      <c r="C74" s="2">
        <v>141262</v>
      </c>
      <c r="D74" s="2">
        <v>12561</v>
      </c>
      <c r="E74" s="2">
        <v>1605</v>
      </c>
      <c r="F74" s="2">
        <v>1</v>
      </c>
      <c r="G74" s="2">
        <v>226</v>
      </c>
      <c r="H74" s="2">
        <v>1</v>
      </c>
      <c r="I74" s="2">
        <v>1513</v>
      </c>
      <c r="J74" s="2">
        <v>157175</v>
      </c>
      <c r="K74" s="2">
        <f t="shared" si="27"/>
        <v>101</v>
      </c>
      <c r="L74" s="2">
        <f t="shared" si="28"/>
        <v>6</v>
      </c>
      <c r="M74" s="2">
        <f t="shared" si="29"/>
        <v>-1</v>
      </c>
      <c r="N74" s="2">
        <f t="shared" si="30"/>
        <v>0</v>
      </c>
      <c r="O74" s="2">
        <f t="shared" si="31"/>
        <v>-1</v>
      </c>
      <c r="P74" s="2">
        <f t="shared" si="32"/>
        <v>0</v>
      </c>
      <c r="Q74" s="2">
        <f t="shared" si="33"/>
        <v>-2</v>
      </c>
      <c r="R74" s="2">
        <f t="shared" si="34"/>
        <v>103</v>
      </c>
    </row>
    <row r="75" spans="1:34" x14ac:dyDescent="0.25">
      <c r="A75" s="1">
        <v>42735</v>
      </c>
      <c r="C75" s="2">
        <v>141323</v>
      </c>
      <c r="D75" s="2">
        <v>12556</v>
      </c>
      <c r="E75" s="2">
        <v>1610</v>
      </c>
      <c r="F75" s="2">
        <v>1</v>
      </c>
      <c r="G75" s="2">
        <v>224</v>
      </c>
      <c r="H75" s="2">
        <v>1</v>
      </c>
      <c r="I75" s="2">
        <v>1513</v>
      </c>
      <c r="J75" s="2">
        <v>157234</v>
      </c>
      <c r="K75" s="2">
        <f t="shared" si="27"/>
        <v>61</v>
      </c>
      <c r="L75" s="2">
        <f t="shared" si="28"/>
        <v>-5</v>
      </c>
      <c r="M75" s="2">
        <f t="shared" si="29"/>
        <v>5</v>
      </c>
      <c r="N75" s="2">
        <f t="shared" si="30"/>
        <v>0</v>
      </c>
      <c r="O75" s="2">
        <f t="shared" si="31"/>
        <v>-2</v>
      </c>
      <c r="P75" s="2">
        <f t="shared" si="32"/>
        <v>0</v>
      </c>
      <c r="Q75" s="2">
        <f t="shared" si="33"/>
        <v>0</v>
      </c>
      <c r="R75" s="2">
        <f t="shared" si="34"/>
        <v>59</v>
      </c>
      <c r="S75" s="2">
        <f t="shared" ref="S75:Z75" si="35">AVERAGE(C64:C75)</f>
        <v>140654.91666666666</v>
      </c>
      <c r="T75" s="2">
        <f t="shared" si="35"/>
        <v>12538.916666666666</v>
      </c>
      <c r="U75" s="2">
        <f t="shared" si="35"/>
        <v>1594.6666666666667</v>
      </c>
      <c r="V75" s="2">
        <f t="shared" si="35"/>
        <v>1.1666666666666667</v>
      </c>
      <c r="W75" s="2">
        <f t="shared" si="35"/>
        <v>226.41666666666666</v>
      </c>
      <c r="X75" s="2">
        <f t="shared" si="35"/>
        <v>1</v>
      </c>
      <c r="Y75" s="2">
        <f t="shared" si="35"/>
        <v>1521</v>
      </c>
      <c r="Z75" s="2">
        <f t="shared" si="35"/>
        <v>156544.08333333334</v>
      </c>
      <c r="AA75" s="2">
        <f t="shared" ref="AA75:AH75" si="36">SUM(K64:K75)</f>
        <v>1462</v>
      </c>
      <c r="AB75" s="2">
        <f t="shared" si="36"/>
        <v>71</v>
      </c>
      <c r="AC75" s="2">
        <f t="shared" si="36"/>
        <v>18</v>
      </c>
      <c r="AD75" s="2">
        <f t="shared" si="36"/>
        <v>-2</v>
      </c>
      <c r="AE75" s="2">
        <f t="shared" si="36"/>
        <v>-7</v>
      </c>
      <c r="AF75" s="2">
        <f t="shared" si="36"/>
        <v>0</v>
      </c>
      <c r="AG75" s="2">
        <f t="shared" si="36"/>
        <v>-9</v>
      </c>
      <c r="AH75" s="2">
        <f t="shared" si="36"/>
        <v>1533</v>
      </c>
    </row>
    <row r="76" spans="1:34" x14ac:dyDescent="0.25">
      <c r="A76" s="1" t="s">
        <v>34</v>
      </c>
      <c r="K76" s="2">
        <f>T76-C75</f>
        <v>-141299</v>
      </c>
      <c r="L76" s="2">
        <f>U76-D75</f>
        <v>-12580</v>
      </c>
      <c r="M76" s="2" t="e">
        <f>#REF!-E75</f>
        <v>#REF!</v>
      </c>
      <c r="N76" s="2">
        <f t="shared" ref="N76:N77" si="37">F76-F75</f>
        <v>-1</v>
      </c>
      <c r="O76" s="2">
        <f t="shared" ref="O76:O77" si="38">G76-G75</f>
        <v>-224</v>
      </c>
      <c r="P76" s="2">
        <f t="shared" ref="P76:P77" si="39">H76-H75</f>
        <v>-1</v>
      </c>
      <c r="Q76" s="2">
        <f t="shared" ref="Q76:Q77" si="40">I76-I75</f>
        <v>-1513</v>
      </c>
      <c r="R76" s="2">
        <f t="shared" ref="R76:R77" si="41">J76-J75</f>
        <v>-157234</v>
      </c>
      <c r="T76" s="2">
        <v>24</v>
      </c>
      <c r="U76" s="2">
        <v>-24</v>
      </c>
    </row>
    <row r="77" spans="1:34" x14ac:dyDescent="0.25">
      <c r="A77" s="1" t="s">
        <v>35</v>
      </c>
      <c r="B77" s="1">
        <f>SUM(B75:B76)</f>
        <v>0</v>
      </c>
      <c r="K77" s="2">
        <f>T77-T76</f>
        <v>12538.916666666666</v>
      </c>
      <c r="L77" s="2">
        <f>U77-U76</f>
        <v>1594.6666666666667</v>
      </c>
      <c r="M77" s="2" t="e">
        <f>#REF!-#REF!</f>
        <v>#REF!</v>
      </c>
      <c r="N77" s="2">
        <f t="shared" si="37"/>
        <v>0</v>
      </c>
      <c r="O77" s="2">
        <f t="shared" si="38"/>
        <v>0</v>
      </c>
      <c r="P77" s="2">
        <f t="shared" si="39"/>
        <v>0</v>
      </c>
      <c r="Q77" s="2">
        <f t="shared" si="40"/>
        <v>0</v>
      </c>
      <c r="R77" s="2">
        <f t="shared" si="41"/>
        <v>0</v>
      </c>
      <c r="S77" s="2">
        <f>S75+S76</f>
        <v>140654.91666666666</v>
      </c>
      <c r="T77" s="2">
        <f>T75+T76</f>
        <v>12562.916666666666</v>
      </c>
      <c r="U77" s="2">
        <f>U75+U76</f>
        <v>1570.6666666666667</v>
      </c>
      <c r="V77" s="2">
        <f t="shared" ref="V77:Y77" si="42">V75+V76</f>
        <v>1.1666666666666667</v>
      </c>
      <c r="W77" s="2">
        <f t="shared" si="42"/>
        <v>226.41666666666666</v>
      </c>
      <c r="X77" s="2">
        <f t="shared" si="42"/>
        <v>1</v>
      </c>
      <c r="Y77" s="2">
        <f t="shared" si="42"/>
        <v>1521</v>
      </c>
    </row>
  </sheetData>
  <pageMargins left="0.25" right="0.25" top="0.75" bottom="0.75" header="0.3" footer="0.3"/>
  <pageSetup paperSize="5" scale="77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9"/>
  <sheetViews>
    <sheetView workbookViewId="0">
      <selection activeCell="A8" sqref="A8:D9"/>
    </sheetView>
  </sheetViews>
  <sheetFormatPr defaultRowHeight="15" x14ac:dyDescent="0.25"/>
  <cols>
    <col min="1" max="1" width="24" style="1" bestFit="1" customWidth="1"/>
    <col min="2" max="2" width="11" style="2" bestFit="1" customWidth="1"/>
    <col min="3" max="4" width="12.140625" style="2" bestFit="1" customWidth="1"/>
    <col min="5" max="5" width="11.140625" style="2" bestFit="1" customWidth="1"/>
    <col min="6" max="6" width="12.140625" style="2" hidden="1" customWidth="1"/>
    <col min="7" max="7" width="11.85546875" style="2" hidden="1" customWidth="1"/>
    <col min="8" max="8" width="10.85546875" style="2" bestFit="1" customWidth="1"/>
    <col min="9" max="9" width="20.85546875" style="2" hidden="1" customWidth="1"/>
    <col min="10" max="10" width="13.5703125" style="2" hidden="1" customWidth="1"/>
    <col min="11" max="12" width="14.7109375" style="2" hidden="1" customWidth="1"/>
    <col min="13" max="13" width="13.7109375" style="2" hidden="1" customWidth="1"/>
    <col min="14" max="14" width="14.7109375" style="2" hidden="1" customWidth="1"/>
    <col min="15" max="15" width="14.42578125" style="2" hidden="1" customWidth="1"/>
    <col min="16" max="16" width="13.42578125" style="2" hidden="1" customWidth="1"/>
    <col min="17" max="17" width="23.42578125" style="2" hidden="1" customWidth="1"/>
    <col min="18" max="23" width="9.140625" style="2"/>
  </cols>
  <sheetData>
    <row r="1" spans="1:17" x14ac:dyDescent="0.25">
      <c r="A1" s="1" t="s">
        <v>0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25</v>
      </c>
      <c r="J1" s="1" t="s">
        <v>26</v>
      </c>
      <c r="K1" s="1" t="s">
        <v>27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1" t="s">
        <v>33</v>
      </c>
    </row>
    <row r="2" spans="1:17" x14ac:dyDescent="0.25">
      <c r="A2" s="1">
        <v>40908</v>
      </c>
      <c r="B2" s="2">
        <v>134171.16666666666</v>
      </c>
      <c r="C2" s="2">
        <v>11914.583333333334</v>
      </c>
      <c r="D2" s="2">
        <v>1622.25</v>
      </c>
      <c r="E2" s="2">
        <v>3.3333333333333335</v>
      </c>
      <c r="F2" s="2">
        <v>256.25</v>
      </c>
      <c r="G2" s="2">
        <v>1</v>
      </c>
      <c r="H2" s="2">
        <v>1496.3333333333333</v>
      </c>
      <c r="I2" s="2">
        <v>149464.91666666666</v>
      </c>
      <c r="J2" s="2">
        <v>1262</v>
      </c>
      <c r="K2" s="2">
        <v>65</v>
      </c>
      <c r="L2" s="2">
        <v>31</v>
      </c>
      <c r="M2" s="2">
        <v>-1</v>
      </c>
      <c r="N2" s="2">
        <v>-7</v>
      </c>
      <c r="O2" s="2">
        <v>0</v>
      </c>
      <c r="P2" s="2">
        <v>6</v>
      </c>
      <c r="Q2" s="2">
        <v>1355</v>
      </c>
    </row>
    <row r="3" spans="1:17" x14ac:dyDescent="0.25">
      <c r="A3" s="1">
        <v>41274</v>
      </c>
      <c r="B3" s="2">
        <v>135320.75</v>
      </c>
      <c r="C3" s="2">
        <v>12011.25</v>
      </c>
      <c r="D3" s="2">
        <v>1634.3333333333333</v>
      </c>
      <c r="E3" s="2">
        <v>3</v>
      </c>
      <c r="F3" s="2">
        <v>245.58333333333334</v>
      </c>
      <c r="G3" s="2">
        <v>1</v>
      </c>
      <c r="H3" s="2">
        <v>1503</v>
      </c>
      <c r="I3" s="2">
        <v>150718.91666666666</v>
      </c>
      <c r="J3" s="2">
        <v>1318</v>
      </c>
      <c r="K3" s="2">
        <v>96</v>
      </c>
      <c r="L3" s="2">
        <v>1</v>
      </c>
      <c r="M3" s="2">
        <v>0</v>
      </c>
      <c r="N3" s="2">
        <v>-9</v>
      </c>
      <c r="O3" s="2">
        <v>0</v>
      </c>
      <c r="P3" s="2">
        <v>4</v>
      </c>
      <c r="Q3" s="2">
        <v>1410</v>
      </c>
    </row>
    <row r="4" spans="1:17" x14ac:dyDescent="0.25">
      <c r="A4" s="1">
        <v>41639</v>
      </c>
      <c r="B4" s="2">
        <v>136540</v>
      </c>
      <c r="C4" s="2">
        <v>12098</v>
      </c>
      <c r="D4" s="2">
        <v>1621.5</v>
      </c>
      <c r="E4" s="2">
        <v>3</v>
      </c>
      <c r="F4" s="2">
        <v>241.33333333333334</v>
      </c>
      <c r="G4" s="2">
        <v>1</v>
      </c>
      <c r="H4" s="2">
        <v>1507.5833333333333</v>
      </c>
      <c r="I4" s="2">
        <v>152012.41666666666</v>
      </c>
      <c r="J4" s="2">
        <v>1159</v>
      </c>
      <c r="K4" s="2">
        <v>26</v>
      </c>
      <c r="L4" s="2">
        <v>-14</v>
      </c>
      <c r="M4" s="2">
        <v>0</v>
      </c>
      <c r="N4" s="2">
        <v>-8</v>
      </c>
      <c r="O4" s="2">
        <v>0</v>
      </c>
      <c r="P4" s="2">
        <v>4</v>
      </c>
      <c r="Q4" s="2">
        <v>1167</v>
      </c>
    </row>
    <row r="5" spans="1:17" x14ac:dyDescent="0.25">
      <c r="A5" s="1">
        <v>42004</v>
      </c>
      <c r="B5" s="2">
        <v>137835.25</v>
      </c>
      <c r="C5" s="2">
        <v>12243.416666666666</v>
      </c>
      <c r="D5" s="2">
        <v>1606.5</v>
      </c>
      <c r="E5" s="2">
        <v>3</v>
      </c>
      <c r="F5" s="2">
        <v>230.91666666666666</v>
      </c>
      <c r="G5" s="2">
        <v>1</v>
      </c>
      <c r="H5" s="2">
        <v>1519.75</v>
      </c>
      <c r="I5" s="2">
        <v>153439.83333333334</v>
      </c>
      <c r="J5" s="2">
        <v>1377</v>
      </c>
      <c r="K5" s="2">
        <v>284</v>
      </c>
      <c r="L5" s="2">
        <v>-30</v>
      </c>
      <c r="M5" s="2">
        <v>0</v>
      </c>
      <c r="N5" s="2">
        <v>-3</v>
      </c>
      <c r="O5" s="2">
        <v>0</v>
      </c>
      <c r="P5" s="2">
        <v>15</v>
      </c>
      <c r="Q5" s="2">
        <v>1643</v>
      </c>
    </row>
    <row r="6" spans="1:17" x14ac:dyDescent="0.25">
      <c r="A6" s="1">
        <v>42369</v>
      </c>
      <c r="B6" s="2">
        <v>139222.66666666666</v>
      </c>
      <c r="C6" s="2">
        <v>12461</v>
      </c>
      <c r="D6" s="2">
        <v>1586.4166666666667</v>
      </c>
      <c r="E6" s="2">
        <v>3</v>
      </c>
      <c r="F6" s="2">
        <v>231.91666666666666</v>
      </c>
      <c r="G6" s="2">
        <v>1</v>
      </c>
      <c r="H6" s="2">
        <v>1525.3333333333333</v>
      </c>
      <c r="I6" s="2">
        <v>155034.16666666666</v>
      </c>
      <c r="J6" s="2">
        <v>1293</v>
      </c>
      <c r="K6" s="2">
        <v>117</v>
      </c>
      <c r="L6" s="2">
        <v>-17</v>
      </c>
      <c r="M6" s="2">
        <v>0</v>
      </c>
      <c r="N6" s="2">
        <v>-2</v>
      </c>
      <c r="O6" s="2">
        <v>0</v>
      </c>
      <c r="P6" s="2">
        <v>-1</v>
      </c>
      <c r="Q6" s="2">
        <v>1396</v>
      </c>
    </row>
    <row r="7" spans="1:17" x14ac:dyDescent="0.25">
      <c r="A7" s="1">
        <v>42735</v>
      </c>
      <c r="B7" s="2">
        <v>140654.91666666666</v>
      </c>
      <c r="C7" s="2">
        <v>12538.916666666666</v>
      </c>
      <c r="D7" s="2">
        <v>1594.6666666666667</v>
      </c>
      <c r="E7" s="2">
        <v>1.1666666666666667</v>
      </c>
      <c r="F7" s="2">
        <v>226.41666666666666</v>
      </c>
      <c r="G7" s="2">
        <v>1</v>
      </c>
      <c r="H7" s="2">
        <v>1521</v>
      </c>
      <c r="I7" s="2">
        <v>156544.08333333334</v>
      </c>
      <c r="J7" s="2">
        <v>1462</v>
      </c>
      <c r="K7" s="2">
        <v>71</v>
      </c>
      <c r="L7" s="2">
        <v>18</v>
      </c>
      <c r="M7" s="2">
        <v>-2</v>
      </c>
      <c r="N7" s="2">
        <v>-7</v>
      </c>
      <c r="O7" s="2">
        <v>0</v>
      </c>
      <c r="P7" s="2">
        <v>-9</v>
      </c>
      <c r="Q7" s="2">
        <v>1533</v>
      </c>
    </row>
    <row r="8" spans="1:17" x14ac:dyDescent="0.25">
      <c r="A8" s="1" t="s">
        <v>34</v>
      </c>
      <c r="C8" s="2">
        <v>24</v>
      </c>
      <c r="D8" s="2">
        <v>-24</v>
      </c>
      <c r="K8" s="2">
        <v>24</v>
      </c>
      <c r="L8" s="2">
        <v>-24</v>
      </c>
    </row>
    <row r="9" spans="1:17" x14ac:dyDescent="0.25">
      <c r="A9" s="1" t="s">
        <v>35</v>
      </c>
      <c r="B9" s="2">
        <f>SUM(B7:B8)</f>
        <v>140654.91666666666</v>
      </c>
      <c r="C9" s="2">
        <f>SUM(C7:C8)</f>
        <v>12562.916666666666</v>
      </c>
      <c r="D9" s="2">
        <f>SUM(D7:D8)</f>
        <v>1570.6666666666667</v>
      </c>
      <c r="E9" s="2">
        <f t="shared" ref="E9:H9" si="0">SUM(E7:E8)</f>
        <v>1.1666666666666667</v>
      </c>
      <c r="F9" s="2">
        <f t="shared" si="0"/>
        <v>226.41666666666666</v>
      </c>
      <c r="G9" s="2">
        <f t="shared" si="0"/>
        <v>1</v>
      </c>
      <c r="H9" s="2">
        <f t="shared" si="0"/>
        <v>1521</v>
      </c>
      <c r="J9" s="2">
        <f t="shared" ref="J9:K9" si="1">SUM(J7:J8)</f>
        <v>1462</v>
      </c>
      <c r="K9" s="2">
        <f t="shared" si="1"/>
        <v>95</v>
      </c>
      <c r="L9" s="2">
        <f t="shared" ref="L9" si="2">SUM(L7:L8)</f>
        <v>-6</v>
      </c>
      <c r="M9" s="2">
        <f t="shared" ref="M9" si="3">SUM(M7:M8)</f>
        <v>-2</v>
      </c>
      <c r="N9" s="2">
        <f t="shared" ref="N9" si="4">SUM(N7:N8)</f>
        <v>-7</v>
      </c>
      <c r="O9" s="2">
        <f t="shared" ref="O9" si="5">SUM(O7:O8)</f>
        <v>0</v>
      </c>
      <c r="P9" s="2">
        <f t="shared" ref="P9" si="6">SUM(P7:P8)</f>
        <v>-9</v>
      </c>
      <c r="Q9" s="2">
        <f t="shared" ref="Q9" si="7">SUM(Q7:Q8)</f>
        <v>1533</v>
      </c>
    </row>
  </sheetData>
  <pageMargins left="0.25" right="0.25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1 5 2 2 6 5 e b - c 3 5 7 - 4 9 f 4 - b 2 f 9 - 0 0 2 f 7 2 4 7 1 d f 3 "   x m l n s = " h t t p : / / s c h e m a s . m i c r o s o f t . c o m / D a t a M a s h u p " > A A A A A B w D A A B Q S w M E F A A C A A g A S 2 x 4 R W W 5 I U i s A A A A + g A A A B I A H A B D b 2 5 m a W c v U G F j a 2 F n Z S 5 4 b W w g o h g A K K A U A A A A A A A A A A A A A A A A A A A A A A A A A A A A h Y / B C o J A G I R f R f b u v + t a Y v K 7 Q h 2 6 J A R B d F 1 s 0 y V d w 1 3 T d + v Q I / U K B W V 0 6 z Y z z A c z j 9 s d s 7 G p v a v q r G 5 N S g J g x F O m a I / a l C n p 3 c m P S S Z w K 4 u z L J X 3 K h u b j F a n p H L u k l A 6 D A M M I b R d S T l j A T 3 k m 1 1 R q U b 6 2 l g n T a H I l z r + p 4 j A / X u M 4 B B E E M a c A 5 9 x p F O M u T a T D m A O I V 9 E w J D + x L j q a 9 d 3 S i j j r 5 d I J 4 v 0 8 0 M 8 A V B L A w Q U A A I A C A B L b H h F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2 x 4 R S i K R 7 g O A A A A E Q A A A B M A H A B G b 3 J t d W x h c y 9 T Z W N 0 a W 9 u M S 5 t I K I Y A C i g F A A A A A A A A A A A A A A A A A A A A A A A A A A A A C t O T S 7 J z M 9 T C I b Q h t Y A U E s B A i 0 A F A A C A A g A S 2 x 4 R W W 5 I U i s A A A A + g A A A B I A A A A A A A A A A A A A A A A A A A A A A E N v b m Z p Z y 9 Q Y W N r Y W d l L n h t b F B L A Q I t A B Q A A g A I A E t s e E U P y u m r p A A A A O k A A A A T A A A A A A A A A A A A A A A A A P g A A A B b Q 2 9 u d G V u d F 9 U e X B l c 1 0 u e G 1 s U E s B A i 0 A F A A C A A g A S 2 x 4 R S i K R 7 g O A A A A E Q A A A B M A A A A A A A A A A A A A A A A A 6 Q E A A E Z v c m 1 1 b G F z L 1 N l Y 3 R p b 2 4 x L m 1 Q S w U G A A A A A A M A A w D C A A A A R A I A A A A A N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l d y X r f S M i Q q Z b s m 3 L V g 6 a A A A A A A I A A A A A A A N m A A D A A A A A E A A A A A Z F + B r w b c U A / n c 3 R O F / b 6 o A A A A A B I A A A K A A A A A Q A A A A C 4 L F e o n X J W V W 7 4 F p W D T E W l A A A A D E W K N m 0 M Y W u 5 f 0 l S Z z c n E M l u 1 F 6 t / f f o H m / n 7 6 H J h + 0 x k U J 3 m z o H x U b Y D s p Z 0 o x + b f v r e D g d D w I Z 2 T X 3 u J 2 + Q z K Z G e N b f Q j 8 z d t S p O o 2 1 I U h Q A A A D p U 1 j 2 f y 7 7 t 4 b 2 T + Y 9 w b L Y B D U o 8 Q = = < / D a t a M a s h u p > 
</file>

<file path=customXml/itemProps1.xml><?xml version="1.0" encoding="utf-8"?>
<ds:datastoreItem xmlns:ds="http://schemas.openxmlformats.org/officeDocument/2006/customXml" ds:itemID="{C3A210D7-1357-422E-94BF-DFA3CDD242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Annual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Benum, Martin</dc:creator>
  <cp:lastModifiedBy>Martin Benum</cp:lastModifiedBy>
  <cp:lastPrinted>2017-01-04T18:01:04Z</cp:lastPrinted>
  <dcterms:created xsi:type="dcterms:W3CDTF">2014-11-24T18:07:54Z</dcterms:created>
  <dcterms:modified xsi:type="dcterms:W3CDTF">2017-01-04T18:01:20Z</dcterms:modified>
</cp:coreProperties>
</file>