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0" windowWidth="18195" windowHeight="7170" activeTab="1"/>
  </bookViews>
  <sheets>
    <sheet name="Wholesale Data Adjust Uplift" sheetId="5" r:id="rId1"/>
    <sheet name="Wholesale Data Adjust b4 uplift" sheetId="3" r:id="rId2"/>
    <sheet name="Wholesale Detailed" sheetId="6" r:id="rId3"/>
  </sheets>
  <calcPr calcId="145621"/>
</workbook>
</file>

<file path=xl/calcChain.xml><?xml version="1.0" encoding="utf-8"?>
<calcChain xmlns="http://schemas.openxmlformats.org/spreadsheetml/2006/main">
  <c r="H121" i="3" l="1"/>
  <c r="G121" i="3"/>
  <c r="H109" i="3"/>
  <c r="G109" i="3"/>
  <c r="H97" i="3"/>
  <c r="G97" i="3"/>
  <c r="H85" i="3"/>
  <c r="G85" i="3"/>
  <c r="H73" i="3"/>
  <c r="G73" i="3"/>
  <c r="H61" i="3"/>
  <c r="G61" i="3"/>
  <c r="H49" i="3"/>
  <c r="G49" i="3"/>
  <c r="H37" i="3"/>
  <c r="G37" i="3"/>
  <c r="H25" i="3"/>
  <c r="G25" i="3"/>
  <c r="H13" i="3"/>
  <c r="G13" i="3" l="1"/>
  <c r="B133" i="5" l="1"/>
  <c r="B132" i="5"/>
  <c r="B133" i="3"/>
  <c r="B132" i="3"/>
  <c r="B133" i="6"/>
  <c r="E122" i="5" l="1"/>
  <c r="E123" i="5"/>
  <c r="E124" i="5"/>
  <c r="E125" i="5"/>
  <c r="E126" i="5"/>
  <c r="E127" i="5"/>
  <c r="E128" i="5"/>
  <c r="E129" i="5"/>
  <c r="E130" i="5"/>
  <c r="E131" i="5"/>
  <c r="E132" i="5"/>
  <c r="E122" i="3"/>
  <c r="E123" i="3"/>
  <c r="E124" i="3"/>
  <c r="E125" i="3"/>
  <c r="E126" i="3"/>
  <c r="E127" i="3"/>
  <c r="E128" i="3"/>
  <c r="E129" i="3"/>
  <c r="E130" i="3"/>
  <c r="E131" i="3"/>
  <c r="E132" i="3"/>
  <c r="G137" i="6" l="1"/>
  <c r="F137" i="6"/>
  <c r="E137" i="6"/>
  <c r="E138" i="6" s="1"/>
  <c r="D137" i="6"/>
  <c r="D138" i="6" s="1"/>
  <c r="D133" i="6" s="1"/>
  <c r="C137" i="6"/>
  <c r="B137" i="6"/>
  <c r="G136" i="6"/>
  <c r="G138" i="6" s="1"/>
  <c r="F136" i="6"/>
  <c r="F138" i="6" s="1"/>
  <c r="E136" i="6"/>
  <c r="D136" i="6"/>
  <c r="C136" i="6"/>
  <c r="C138" i="6" s="1"/>
  <c r="B136" i="6"/>
  <c r="B138" i="6" s="1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132" i="6" l="1"/>
  <c r="F133" i="6"/>
  <c r="G133" i="6"/>
  <c r="E133" i="6"/>
  <c r="H133" i="6" l="1"/>
  <c r="C3" i="5" l="1"/>
  <c r="D3" i="5"/>
  <c r="C4" i="5"/>
  <c r="D4" i="5"/>
  <c r="C5" i="5"/>
  <c r="D5" i="5"/>
  <c r="C6" i="5"/>
  <c r="E6" i="5" s="1"/>
  <c r="D6" i="5"/>
  <c r="C7" i="5"/>
  <c r="D7" i="5"/>
  <c r="C8" i="5"/>
  <c r="E8" i="5" s="1"/>
  <c r="D8" i="5"/>
  <c r="C9" i="5"/>
  <c r="D9" i="5"/>
  <c r="C10" i="5"/>
  <c r="D10" i="5"/>
  <c r="C11" i="5"/>
  <c r="D11" i="5"/>
  <c r="C12" i="5"/>
  <c r="D12" i="5"/>
  <c r="C13" i="5"/>
  <c r="D13" i="5"/>
  <c r="C14" i="5"/>
  <c r="E14" i="5" s="1"/>
  <c r="D14" i="5"/>
  <c r="C15" i="5"/>
  <c r="D15" i="5"/>
  <c r="C16" i="5"/>
  <c r="E16" i="5" s="1"/>
  <c r="D16" i="5"/>
  <c r="C17" i="5"/>
  <c r="D17" i="5"/>
  <c r="C18" i="5"/>
  <c r="D18" i="5"/>
  <c r="C19" i="5"/>
  <c r="D19" i="5"/>
  <c r="C20" i="5"/>
  <c r="D20" i="5"/>
  <c r="C21" i="5"/>
  <c r="D21" i="5"/>
  <c r="C22" i="5"/>
  <c r="E22" i="5" s="1"/>
  <c r="D22" i="5"/>
  <c r="C23" i="5"/>
  <c r="D23" i="5"/>
  <c r="C24" i="5"/>
  <c r="E24" i="5" s="1"/>
  <c r="D24" i="5"/>
  <c r="C25" i="5"/>
  <c r="D25" i="5"/>
  <c r="C26" i="5"/>
  <c r="D26" i="5"/>
  <c r="C27" i="5"/>
  <c r="D27" i="5"/>
  <c r="C28" i="5"/>
  <c r="D28" i="5"/>
  <c r="C29" i="5"/>
  <c r="D29" i="5"/>
  <c r="C30" i="5"/>
  <c r="E30" i="5" s="1"/>
  <c r="D30" i="5"/>
  <c r="C31" i="5"/>
  <c r="D31" i="5"/>
  <c r="C32" i="5"/>
  <c r="E32" i="5" s="1"/>
  <c r="D32" i="5"/>
  <c r="C33" i="5"/>
  <c r="D33" i="5"/>
  <c r="C34" i="5"/>
  <c r="D34" i="5"/>
  <c r="C35" i="5"/>
  <c r="D35" i="5"/>
  <c r="C36" i="5"/>
  <c r="D36" i="5"/>
  <c r="C37" i="5"/>
  <c r="D37" i="5"/>
  <c r="C38" i="5"/>
  <c r="E38" i="5" s="1"/>
  <c r="D38" i="5"/>
  <c r="C39" i="5"/>
  <c r="D39" i="5"/>
  <c r="C40" i="5"/>
  <c r="E40" i="5" s="1"/>
  <c r="D40" i="5"/>
  <c r="C41" i="5"/>
  <c r="D41" i="5"/>
  <c r="C42" i="5"/>
  <c r="D42" i="5"/>
  <c r="C43" i="5"/>
  <c r="D43" i="5"/>
  <c r="C44" i="5"/>
  <c r="D44" i="5"/>
  <c r="C45" i="5"/>
  <c r="D45" i="5"/>
  <c r="C46" i="5"/>
  <c r="E46" i="5" s="1"/>
  <c r="D46" i="5"/>
  <c r="C47" i="5"/>
  <c r="D47" i="5"/>
  <c r="C48" i="5"/>
  <c r="E48" i="5" s="1"/>
  <c r="D48" i="5"/>
  <c r="C49" i="5"/>
  <c r="D49" i="5"/>
  <c r="C50" i="5"/>
  <c r="D50" i="5"/>
  <c r="C51" i="5"/>
  <c r="D51" i="5"/>
  <c r="C52" i="5"/>
  <c r="D52" i="5"/>
  <c r="C53" i="5"/>
  <c r="D53" i="5"/>
  <c r="C54" i="5"/>
  <c r="E54" i="5" s="1"/>
  <c r="D54" i="5"/>
  <c r="C55" i="5"/>
  <c r="D55" i="5"/>
  <c r="C56" i="5"/>
  <c r="E56" i="5" s="1"/>
  <c r="D56" i="5"/>
  <c r="C57" i="5"/>
  <c r="D57" i="5"/>
  <c r="C58" i="5"/>
  <c r="D58" i="5"/>
  <c r="C59" i="5"/>
  <c r="D59" i="5"/>
  <c r="C60" i="5"/>
  <c r="D60" i="5"/>
  <c r="C61" i="5"/>
  <c r="D61" i="5"/>
  <c r="C62" i="5"/>
  <c r="E62" i="5" s="1"/>
  <c r="D62" i="5"/>
  <c r="C63" i="5"/>
  <c r="D63" i="5"/>
  <c r="C64" i="5"/>
  <c r="E64" i="5" s="1"/>
  <c r="D64" i="5"/>
  <c r="C65" i="5"/>
  <c r="D65" i="5"/>
  <c r="C66" i="5"/>
  <c r="D66" i="5"/>
  <c r="C67" i="5"/>
  <c r="D67" i="5"/>
  <c r="C68" i="5"/>
  <c r="D68" i="5"/>
  <c r="C69" i="5"/>
  <c r="D69" i="5"/>
  <c r="C70" i="5"/>
  <c r="E70" i="5" s="1"/>
  <c r="D70" i="5"/>
  <c r="C71" i="5"/>
  <c r="D71" i="5"/>
  <c r="C72" i="5"/>
  <c r="E72" i="5" s="1"/>
  <c r="D72" i="5"/>
  <c r="C73" i="5"/>
  <c r="D73" i="5"/>
  <c r="C74" i="5"/>
  <c r="D74" i="5"/>
  <c r="C75" i="5"/>
  <c r="D75" i="5"/>
  <c r="C76" i="5"/>
  <c r="D76" i="5"/>
  <c r="C77" i="5"/>
  <c r="D77" i="5"/>
  <c r="C78" i="5"/>
  <c r="E78" i="5" s="1"/>
  <c r="D78" i="5"/>
  <c r="C79" i="5"/>
  <c r="D79" i="5"/>
  <c r="C80" i="5"/>
  <c r="E80" i="5" s="1"/>
  <c r="D80" i="5"/>
  <c r="C81" i="5"/>
  <c r="D81" i="5"/>
  <c r="C82" i="5"/>
  <c r="D82" i="5"/>
  <c r="C83" i="5"/>
  <c r="D83" i="5"/>
  <c r="C84" i="5"/>
  <c r="D84" i="5"/>
  <c r="C85" i="5"/>
  <c r="D85" i="5"/>
  <c r="C86" i="5"/>
  <c r="E86" i="5" s="1"/>
  <c r="D86" i="5"/>
  <c r="C87" i="5"/>
  <c r="D87" i="5"/>
  <c r="C88" i="5"/>
  <c r="E88" i="5" s="1"/>
  <c r="D88" i="5"/>
  <c r="C89" i="5"/>
  <c r="D89" i="5"/>
  <c r="C90" i="5"/>
  <c r="D90" i="5"/>
  <c r="C91" i="5"/>
  <c r="D91" i="5"/>
  <c r="C92" i="5"/>
  <c r="D92" i="5"/>
  <c r="C93" i="5"/>
  <c r="D93" i="5"/>
  <c r="C94" i="5"/>
  <c r="E94" i="5" s="1"/>
  <c r="D94" i="5"/>
  <c r="C95" i="5"/>
  <c r="D95" i="5"/>
  <c r="C96" i="5"/>
  <c r="E96" i="5" s="1"/>
  <c r="D96" i="5"/>
  <c r="C97" i="5"/>
  <c r="D97" i="5"/>
  <c r="C98" i="5"/>
  <c r="D98" i="5"/>
  <c r="C99" i="5"/>
  <c r="D99" i="5"/>
  <c r="C100" i="5"/>
  <c r="D100" i="5"/>
  <c r="C101" i="5"/>
  <c r="D101" i="5"/>
  <c r="C102" i="5"/>
  <c r="E102" i="5" s="1"/>
  <c r="D102" i="5"/>
  <c r="C103" i="5"/>
  <c r="D103" i="5"/>
  <c r="C104" i="5"/>
  <c r="E104" i="5" s="1"/>
  <c r="D104" i="5"/>
  <c r="C105" i="5"/>
  <c r="D105" i="5"/>
  <c r="C106" i="5"/>
  <c r="D106" i="5"/>
  <c r="C107" i="5"/>
  <c r="D107" i="5"/>
  <c r="C108" i="5"/>
  <c r="D108" i="5"/>
  <c r="C109" i="5"/>
  <c r="D109" i="5"/>
  <c r="C110" i="5"/>
  <c r="E110" i="5" s="1"/>
  <c r="D110" i="5"/>
  <c r="C111" i="5"/>
  <c r="D111" i="5"/>
  <c r="C112" i="5"/>
  <c r="E112" i="5" s="1"/>
  <c r="D112" i="5"/>
  <c r="C113" i="5"/>
  <c r="D113" i="5"/>
  <c r="C114" i="5"/>
  <c r="D114" i="5"/>
  <c r="C115" i="5"/>
  <c r="E115" i="5" s="1"/>
  <c r="D115" i="5"/>
  <c r="C116" i="5"/>
  <c r="D116" i="5"/>
  <c r="C117" i="5"/>
  <c r="D117" i="5"/>
  <c r="C118" i="5"/>
  <c r="E118" i="5" s="1"/>
  <c r="D118" i="5"/>
  <c r="C119" i="5"/>
  <c r="E119" i="5" s="1"/>
  <c r="D119" i="5"/>
  <c r="C120" i="5"/>
  <c r="E120" i="5" s="1"/>
  <c r="D120" i="5"/>
  <c r="C121" i="5"/>
  <c r="D121" i="5"/>
  <c r="D2" i="5"/>
  <c r="C2" i="5"/>
  <c r="E116" i="5"/>
  <c r="E114" i="5"/>
  <c r="E108" i="5"/>
  <c r="E106" i="5"/>
  <c r="E100" i="5"/>
  <c r="E98" i="5"/>
  <c r="E92" i="5"/>
  <c r="E90" i="5"/>
  <c r="E84" i="5"/>
  <c r="E82" i="5"/>
  <c r="E76" i="5"/>
  <c r="E74" i="5"/>
  <c r="E68" i="5"/>
  <c r="E66" i="5"/>
  <c r="E60" i="5"/>
  <c r="E58" i="5"/>
  <c r="E52" i="5"/>
  <c r="E50" i="5"/>
  <c r="E44" i="5"/>
  <c r="E42" i="5"/>
  <c r="E36" i="5"/>
  <c r="E34" i="5"/>
  <c r="E28" i="5"/>
  <c r="E26" i="5"/>
  <c r="E20" i="5"/>
  <c r="E18" i="5"/>
  <c r="E12" i="5"/>
  <c r="E10" i="5"/>
  <c r="E4" i="5"/>
  <c r="E2" i="5"/>
  <c r="E121" i="5" l="1"/>
  <c r="E117" i="5"/>
  <c r="E113" i="5"/>
  <c r="E111" i="5"/>
  <c r="E109" i="5"/>
  <c r="E107" i="5"/>
  <c r="E105" i="5"/>
  <c r="E103" i="5"/>
  <c r="E101" i="5"/>
  <c r="E99" i="5"/>
  <c r="E97" i="5"/>
  <c r="E95" i="5"/>
  <c r="E93" i="5"/>
  <c r="E91" i="5"/>
  <c r="E89" i="5"/>
  <c r="E87" i="5"/>
  <c r="E85" i="5"/>
  <c r="E83" i="5"/>
  <c r="E81" i="5"/>
  <c r="E79" i="5"/>
  <c r="E77" i="5"/>
  <c r="E75" i="5"/>
  <c r="E73" i="5"/>
  <c r="E71" i="5"/>
  <c r="E69" i="5"/>
  <c r="E67" i="5"/>
  <c r="E65" i="5"/>
  <c r="E63" i="5"/>
  <c r="E61" i="5"/>
  <c r="E59" i="5"/>
  <c r="E57" i="5"/>
  <c r="E55" i="5"/>
  <c r="E53" i="5"/>
  <c r="E51" i="5"/>
  <c r="E49" i="5"/>
  <c r="E47" i="5"/>
  <c r="E45" i="5"/>
  <c r="E43" i="5"/>
  <c r="E41" i="5"/>
  <c r="E39" i="5"/>
  <c r="E37" i="5"/>
  <c r="E35" i="5"/>
  <c r="E33" i="5"/>
  <c r="E31" i="5"/>
  <c r="E29" i="5"/>
  <c r="E27" i="5"/>
  <c r="E25" i="5"/>
  <c r="E23" i="5"/>
  <c r="E21" i="5"/>
  <c r="E19" i="5"/>
  <c r="E17" i="5"/>
  <c r="E15" i="5"/>
  <c r="E13" i="5"/>
  <c r="E11" i="5"/>
  <c r="E9" i="5"/>
  <c r="E7" i="5"/>
  <c r="E5" i="5"/>
  <c r="E3" i="5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2" i="3"/>
  <c r="E133" i="3" l="1"/>
  <c r="E133" i="5"/>
</calcChain>
</file>

<file path=xl/sharedStrings.xml><?xml version="1.0" encoding="utf-8"?>
<sst xmlns="http://schemas.openxmlformats.org/spreadsheetml/2006/main" count="24" uniqueCount="15">
  <si>
    <t>Date</t>
  </si>
  <si>
    <t>WSkWh</t>
  </si>
  <si>
    <t>Lost Load kWh</t>
  </si>
  <si>
    <t>Adjusted kWh</t>
  </si>
  <si>
    <t>WMP</t>
  </si>
  <si>
    <t>LF LU</t>
  </si>
  <si>
    <t>LF WMP</t>
  </si>
  <si>
    <t>IESO</t>
  </si>
  <si>
    <t>Embedded Generation</t>
  </si>
  <si>
    <t>MicroFIT</t>
  </si>
  <si>
    <t>FIT</t>
  </si>
  <si>
    <t>RESOP</t>
  </si>
  <si>
    <t>Load Transfers</t>
  </si>
  <si>
    <t>Jan to Oct 2015</t>
  </si>
  <si>
    <t>Jan to Oct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</si>
</sst>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.0000_-;\-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7" fontId="0" fillId="0" borderId="0" xfId="0" applyNumberFormat="1"/>
    <xf numFmtId="165" fontId="0" fillId="0" borderId="0" xfId="1" applyNumberFormat="1" applyFont="1"/>
    <xf numFmtId="166" fontId="0" fillId="0" borderId="0" xfId="1" applyNumberFormat="1" applyFont="1" applyFill="1"/>
    <xf numFmtId="165" fontId="0" fillId="0" borderId="0" xfId="0" applyNumberFormat="1"/>
    <xf numFmtId="167" fontId="0" fillId="0" borderId="0" xfId="1" applyNumberFormat="1" applyFont="1"/>
    <xf numFmtId="166" fontId="0" fillId="0" borderId="0" xfId="0" applyNumberFormat="1"/>
    <xf numFmtId="166" fontId="0" fillId="2" borderId="0" xfId="0" applyNumberFormat="1" applyFill="1"/>
    <xf numFmtId="165" fontId="0" fillId="3" borderId="0" xfId="1" applyNumberFormat="1" applyFont="1" applyFill="1"/>
    <xf numFmtId="17" fontId="0" fillId="0" borderId="0" xfId="0" quotePrefix="1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3"/>
  <sheetViews>
    <sheetView workbookViewId="0">
      <selection activeCell="K25" sqref="K25"/>
    </sheetView>
  </sheetViews>
  <sheetFormatPr defaultRowHeight="15" x14ac:dyDescent="0.25"/>
  <cols>
    <col min="1" max="1" width="7.42578125" style="1" bestFit="1" customWidth="1"/>
    <col min="2" max="2" width="12.5703125" style="2" bestFit="1" customWidth="1"/>
    <col min="3" max="3" width="19" style="2" bestFit="1" customWidth="1"/>
    <col min="4" max="4" width="19" style="2" customWidth="1"/>
    <col min="5" max="5" width="12.5703125" bestFit="1" customWidth="1"/>
    <col min="6" max="6" width="16.85546875" bestFit="1" customWidth="1"/>
    <col min="7" max="7" width="8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4</v>
      </c>
      <c r="E1" t="s">
        <v>3</v>
      </c>
      <c r="G1" s="2" t="s">
        <v>5</v>
      </c>
      <c r="H1" s="2" t="s">
        <v>6</v>
      </c>
    </row>
    <row r="2" spans="1:8" x14ac:dyDescent="0.25">
      <c r="A2" s="1">
        <v>38718</v>
      </c>
      <c r="B2" s="2">
        <v>298877072</v>
      </c>
      <c r="C2" s="4">
        <f>'Wholesale Data Adjust b4 uplift'!C2*'Wholesale Data Adjust Uplift'!G2</f>
        <v>5455403.5485599991</v>
      </c>
      <c r="D2" s="4">
        <f>'Wholesale Data Adjust b4 uplift'!D2*'Wholesale Data Adjust Uplift'!H2</f>
        <v>1249362.0080590001</v>
      </c>
      <c r="E2" s="4">
        <f>B2-C2-D2</f>
        <v>292172306.44338095</v>
      </c>
      <c r="G2" s="5">
        <v>1.0045999999999999</v>
      </c>
      <c r="H2" s="5">
        <v>1.0421</v>
      </c>
    </row>
    <row r="3" spans="1:8" x14ac:dyDescent="0.25">
      <c r="A3" s="1">
        <v>38749</v>
      </c>
      <c r="B3" s="2">
        <v>278231468</v>
      </c>
      <c r="C3" s="4">
        <f>'Wholesale Data Adjust b4 uplift'!C3*'Wholesale Data Adjust Uplift'!G3</f>
        <v>4884841.7822399996</v>
      </c>
      <c r="D3" s="4">
        <f>'Wholesale Data Adjust b4 uplift'!D3*'Wholesale Data Adjust Uplift'!H3</f>
        <v>1265308.107628</v>
      </c>
      <c r="E3" s="4">
        <f t="shared" ref="E3:E66" si="0">B3-C3-D3</f>
        <v>272081318.11013204</v>
      </c>
      <c r="G3" s="5">
        <v>1.0045999999999999</v>
      </c>
      <c r="H3" s="5">
        <v>1.0421</v>
      </c>
    </row>
    <row r="4" spans="1:8" x14ac:dyDescent="0.25">
      <c r="A4" s="1">
        <v>38777</v>
      </c>
      <c r="B4" s="2">
        <v>292223000</v>
      </c>
      <c r="C4" s="4">
        <f>'Wholesale Data Adjust b4 uplift'!C4*'Wholesale Data Adjust Uplift'!G4</f>
        <v>5349867.7869679993</v>
      </c>
      <c r="D4" s="4">
        <f>'Wholesale Data Adjust b4 uplift'!D4*'Wholesale Data Adjust Uplift'!H4</f>
        <v>1336818.4998309999</v>
      </c>
      <c r="E4" s="4">
        <f t="shared" si="0"/>
        <v>285536313.71320099</v>
      </c>
      <c r="G4" s="5">
        <v>1.0045999999999999</v>
      </c>
      <c r="H4" s="5">
        <v>1.0421</v>
      </c>
    </row>
    <row r="5" spans="1:8" x14ac:dyDescent="0.25">
      <c r="A5" s="1">
        <v>38808</v>
      </c>
      <c r="B5" s="2">
        <v>257433385</v>
      </c>
      <c r="C5" s="4">
        <f>'Wholesale Data Adjust b4 uplift'!C5*'Wholesale Data Adjust Uplift'!G5</f>
        <v>4820357.9046339998</v>
      </c>
      <c r="D5" s="4">
        <f>'Wholesale Data Adjust b4 uplift'!D5*'Wholesale Data Adjust Uplift'!H5</f>
        <v>1457812.3435899999</v>
      </c>
      <c r="E5" s="4">
        <f t="shared" si="0"/>
        <v>251155214.75177601</v>
      </c>
      <c r="G5" s="5">
        <v>1.0045999999999999</v>
      </c>
      <c r="H5" s="5">
        <v>1.0421</v>
      </c>
    </row>
    <row r="6" spans="1:8" x14ac:dyDescent="0.25">
      <c r="A6" s="1">
        <v>38838</v>
      </c>
      <c r="B6" s="2">
        <v>274689500</v>
      </c>
      <c r="C6" s="4">
        <f>'Wholesale Data Adjust b4 uplift'!C6*'Wholesale Data Adjust Uplift'!G6</f>
        <v>5244747.648488</v>
      </c>
      <c r="D6" s="4">
        <f>'Wholesale Data Adjust b4 uplift'!D6*'Wholesale Data Adjust Uplift'!H6</f>
        <v>1836477.8029180001</v>
      </c>
      <c r="E6" s="4">
        <f t="shared" si="0"/>
        <v>267608274.54859403</v>
      </c>
      <c r="G6" s="5">
        <v>1.0045999999999999</v>
      </c>
      <c r="H6" s="5">
        <v>1.0421</v>
      </c>
    </row>
    <row r="7" spans="1:8" x14ac:dyDescent="0.25">
      <c r="A7" s="1">
        <v>38869</v>
      </c>
      <c r="B7" s="2">
        <v>293283565</v>
      </c>
      <c r="C7" s="4">
        <f>'Wholesale Data Adjust b4 uplift'!C7*'Wholesale Data Adjust Uplift'!G7</f>
        <v>5256165.1183619993</v>
      </c>
      <c r="D7" s="4">
        <f>'Wholesale Data Adjust b4 uplift'!D7*'Wholesale Data Adjust Uplift'!H7</f>
        <v>1862380.0425189999</v>
      </c>
      <c r="E7" s="4">
        <f t="shared" si="0"/>
        <v>286165019.83911902</v>
      </c>
      <c r="G7" s="5">
        <v>1.0045999999999999</v>
      </c>
      <c r="H7" s="5">
        <v>1.0421</v>
      </c>
    </row>
    <row r="8" spans="1:8" x14ac:dyDescent="0.25">
      <c r="A8" s="1">
        <v>38899</v>
      </c>
      <c r="B8" s="2">
        <v>339166295</v>
      </c>
      <c r="C8" s="4">
        <f>'Wholesale Data Adjust b4 uplift'!C8*'Wholesale Data Adjust Uplift'!G8</f>
        <v>6062880.0651919991</v>
      </c>
      <c r="D8" s="4">
        <f>'Wholesale Data Adjust b4 uplift'!D8*'Wholesale Data Adjust Uplift'!H8</f>
        <v>2045660.0052790004</v>
      </c>
      <c r="E8" s="4">
        <f t="shared" si="0"/>
        <v>331057754.92952901</v>
      </c>
      <c r="G8" s="5">
        <v>1.0045999999999999</v>
      </c>
      <c r="H8" s="5">
        <v>1.0421</v>
      </c>
    </row>
    <row r="9" spans="1:8" x14ac:dyDescent="0.25">
      <c r="A9" s="1">
        <v>38930</v>
      </c>
      <c r="B9" s="2">
        <v>317558853</v>
      </c>
      <c r="C9" s="4">
        <f>'Wholesale Data Adjust b4 uplift'!C9*'Wholesale Data Adjust Uplift'!G9</f>
        <v>5320389.4977419991</v>
      </c>
      <c r="D9" s="4">
        <f>'Wholesale Data Adjust b4 uplift'!D9*'Wholesale Data Adjust Uplift'!H9</f>
        <v>1951905.2799479999</v>
      </c>
      <c r="E9" s="4">
        <f t="shared" si="0"/>
        <v>310286558.22231001</v>
      </c>
      <c r="G9" s="5">
        <v>1.0045999999999999</v>
      </c>
      <c r="H9" s="5">
        <v>1.0421</v>
      </c>
    </row>
    <row r="10" spans="1:8" x14ac:dyDescent="0.25">
      <c r="A10" s="1">
        <v>38961</v>
      </c>
      <c r="B10" s="2">
        <v>266169476</v>
      </c>
      <c r="C10" s="4">
        <f>'Wholesale Data Adjust b4 uplift'!C10*'Wholesale Data Adjust Uplift'!G10</f>
        <v>5461274.7022019997</v>
      </c>
      <c r="D10" s="4">
        <f>'Wholesale Data Adjust b4 uplift'!D10*'Wholesale Data Adjust Uplift'!H10</f>
        <v>1742571.316564</v>
      </c>
      <c r="E10" s="4">
        <f t="shared" si="0"/>
        <v>258965629.98123401</v>
      </c>
      <c r="G10" s="5">
        <v>1.0045999999999999</v>
      </c>
      <c r="H10" s="5">
        <v>1.0421</v>
      </c>
    </row>
    <row r="11" spans="1:8" x14ac:dyDescent="0.25">
      <c r="A11" s="1">
        <v>38991</v>
      </c>
      <c r="B11" s="2">
        <v>275845825</v>
      </c>
      <c r="C11" s="4">
        <f>'Wholesale Data Adjust b4 uplift'!C11*'Wholesale Data Adjust Uplift'!G11</f>
        <v>5229401.9916939996</v>
      </c>
      <c r="D11" s="4">
        <f>'Wholesale Data Adjust b4 uplift'!D11*'Wholesale Data Adjust Uplift'!H11</f>
        <v>1661264.6320479999</v>
      </c>
      <c r="E11" s="4">
        <f t="shared" si="0"/>
        <v>268955158.37625802</v>
      </c>
      <c r="G11" s="5">
        <v>1.0045999999999999</v>
      </c>
      <c r="H11" s="5">
        <v>1.0421</v>
      </c>
    </row>
    <row r="12" spans="1:8" x14ac:dyDescent="0.25">
      <c r="A12" s="1">
        <v>39022</v>
      </c>
      <c r="B12" s="2">
        <v>277675186</v>
      </c>
      <c r="C12" s="4">
        <f>'Wholesale Data Adjust b4 uplift'!C12*'Wholesale Data Adjust Uplift'!G12</f>
        <v>5184386.0666139992</v>
      </c>
      <c r="D12" s="4">
        <f>'Wholesale Data Adjust b4 uplift'!D12*'Wholesale Data Adjust Uplift'!H12</f>
        <v>1599491.0803530002</v>
      </c>
      <c r="E12" s="4">
        <f t="shared" si="0"/>
        <v>270891308.85303301</v>
      </c>
      <c r="G12" s="5">
        <v>1.0045999999999999</v>
      </c>
      <c r="H12" s="5">
        <v>1.0421</v>
      </c>
    </row>
    <row r="13" spans="1:8" x14ac:dyDescent="0.25">
      <c r="A13" s="1">
        <v>39052</v>
      </c>
      <c r="B13" s="2">
        <v>292401294</v>
      </c>
      <c r="C13" s="4">
        <f>'Wholesale Data Adjust b4 uplift'!C13*'Wholesale Data Adjust Uplift'!G13</f>
        <v>4210733.6837999998</v>
      </c>
      <c r="D13" s="4">
        <f>'Wholesale Data Adjust b4 uplift'!D13*'Wholesale Data Adjust Uplift'!H13</f>
        <v>1669319.429367</v>
      </c>
      <c r="E13" s="4">
        <f t="shared" si="0"/>
        <v>286521240.88683301</v>
      </c>
      <c r="G13" s="5">
        <v>1.0045999999999999</v>
      </c>
      <c r="H13" s="5">
        <v>1.0421</v>
      </c>
    </row>
    <row r="14" spans="1:8" x14ac:dyDescent="0.25">
      <c r="A14" s="1">
        <v>39083</v>
      </c>
      <c r="B14" s="2">
        <v>305103539</v>
      </c>
      <c r="C14" s="4">
        <f>'Wholesale Data Adjust b4 uplift'!C14*'Wholesale Data Adjust Uplift'!G14</f>
        <v>4980403.0412139995</v>
      </c>
      <c r="D14" s="4">
        <f>'Wholesale Data Adjust b4 uplift'!D14*'Wholesale Data Adjust Uplift'!H14</f>
        <v>1644736.4779450002</v>
      </c>
      <c r="E14" s="4">
        <f t="shared" si="0"/>
        <v>298478399.48084098</v>
      </c>
      <c r="G14" s="5">
        <v>1.0045999999999999</v>
      </c>
      <c r="H14" s="5">
        <v>1.0421</v>
      </c>
    </row>
    <row r="15" spans="1:8" x14ac:dyDescent="0.25">
      <c r="A15" s="1">
        <v>39114</v>
      </c>
      <c r="B15" s="2">
        <v>294287806</v>
      </c>
      <c r="C15" s="4">
        <f>'Wholesale Data Adjust b4 uplift'!C15*'Wholesale Data Adjust Uplift'!G15</f>
        <v>4510073.3411999997</v>
      </c>
      <c r="D15" s="4">
        <f>'Wholesale Data Adjust b4 uplift'!D15*'Wholesale Data Adjust Uplift'!H15</f>
        <v>1490930.6567460003</v>
      </c>
      <c r="E15" s="4">
        <f t="shared" si="0"/>
        <v>288286802.00205398</v>
      </c>
      <c r="G15" s="5">
        <v>1.0045999999999999</v>
      </c>
      <c r="H15" s="5">
        <v>1.0421</v>
      </c>
    </row>
    <row r="16" spans="1:8" x14ac:dyDescent="0.25">
      <c r="A16" s="1">
        <v>39142</v>
      </c>
      <c r="B16" s="2">
        <v>292935895</v>
      </c>
      <c r="C16" s="4">
        <f>'Wholesale Data Adjust b4 uplift'!C16*'Wholesale Data Adjust Uplift'!G16</f>
        <v>4745304.640474</v>
      </c>
      <c r="D16" s="4">
        <f>'Wholesale Data Adjust b4 uplift'!D16*'Wholesale Data Adjust Uplift'!H16</f>
        <v>1671743.6561760001</v>
      </c>
      <c r="E16" s="4">
        <f t="shared" si="0"/>
        <v>286518846.70335001</v>
      </c>
      <c r="G16" s="5">
        <v>1.0045999999999999</v>
      </c>
      <c r="H16" s="5">
        <v>1.0421</v>
      </c>
    </row>
    <row r="17" spans="1:8" x14ac:dyDescent="0.25">
      <c r="A17" s="1">
        <v>39173</v>
      </c>
      <c r="B17" s="2">
        <v>264940056</v>
      </c>
      <c r="C17" s="4">
        <f>'Wholesale Data Adjust b4 uplift'!C17*'Wholesale Data Adjust Uplift'!G17</f>
        <v>4353325.6031999998</v>
      </c>
      <c r="D17" s="4">
        <f>'Wholesale Data Adjust b4 uplift'!D17*'Wholesale Data Adjust Uplift'!H17</f>
        <v>1598562.7464100001</v>
      </c>
      <c r="E17" s="4">
        <f t="shared" si="0"/>
        <v>258988167.65039</v>
      </c>
      <c r="G17" s="5">
        <v>1.0045999999999999</v>
      </c>
      <c r="H17" s="5">
        <v>1.0421</v>
      </c>
    </row>
    <row r="18" spans="1:8" x14ac:dyDescent="0.25">
      <c r="A18" s="1">
        <v>39203</v>
      </c>
      <c r="B18" s="2">
        <v>273298422</v>
      </c>
      <c r="C18" s="4">
        <f>'Wholesale Data Adjust b4 uplift'!C18*'Wholesale Data Adjust Uplift'!G18</f>
        <v>4749315.1041339999</v>
      </c>
      <c r="D18" s="4">
        <f>'Wholesale Data Adjust b4 uplift'!D18*'Wholesale Data Adjust Uplift'!H18</f>
        <v>1803313.5748359999</v>
      </c>
      <c r="E18" s="4">
        <f t="shared" si="0"/>
        <v>266745793.32102999</v>
      </c>
      <c r="G18" s="5">
        <v>1.0045999999999999</v>
      </c>
      <c r="H18" s="5">
        <v>1.0421</v>
      </c>
    </row>
    <row r="19" spans="1:8" x14ac:dyDescent="0.25">
      <c r="A19" s="1">
        <v>39234</v>
      </c>
      <c r="B19" s="2">
        <v>309675938</v>
      </c>
      <c r="C19" s="4">
        <f>'Wholesale Data Adjust b4 uplift'!C19*'Wholesale Data Adjust Uplift'!G19</f>
        <v>4947561.9639939992</v>
      </c>
      <c r="D19" s="4">
        <f>'Wholesale Data Adjust b4 uplift'!D19*'Wholesale Data Adjust Uplift'!H19</f>
        <v>1875001.363722</v>
      </c>
      <c r="E19" s="4">
        <f t="shared" si="0"/>
        <v>302853374.67228395</v>
      </c>
      <c r="G19" s="5">
        <v>1.0045999999999999</v>
      </c>
      <c r="H19" s="5">
        <v>1.0421</v>
      </c>
    </row>
    <row r="20" spans="1:8" x14ac:dyDescent="0.25">
      <c r="A20" s="1">
        <v>39264</v>
      </c>
      <c r="B20" s="2">
        <v>307009101</v>
      </c>
      <c r="C20" s="4">
        <f>'Wholesale Data Adjust b4 uplift'!C20*'Wholesale Data Adjust Uplift'!G20</f>
        <v>4777852.4749539997</v>
      </c>
      <c r="D20" s="4">
        <f>'Wholesale Data Adjust b4 uplift'!D20*'Wholesale Data Adjust Uplift'!H20</f>
        <v>1884696.4264410001</v>
      </c>
      <c r="E20" s="4">
        <f t="shared" si="0"/>
        <v>300346552.09860498</v>
      </c>
      <c r="G20" s="5">
        <v>1.0045999999999999</v>
      </c>
      <c r="H20" s="5">
        <v>1.0421</v>
      </c>
    </row>
    <row r="21" spans="1:8" x14ac:dyDescent="0.25">
      <c r="A21" s="1">
        <v>39295</v>
      </c>
      <c r="B21" s="2">
        <v>322676682</v>
      </c>
      <c r="C21" s="4">
        <f>'Wholesale Data Adjust b4 uplift'!C21*'Wholesale Data Adjust Uplift'!G21</f>
        <v>4871384.2309619999</v>
      </c>
      <c r="D21" s="4">
        <f>'Wholesale Data Adjust b4 uplift'!D21*'Wholesale Data Adjust Uplift'!H21</f>
        <v>1882248.1792270001</v>
      </c>
      <c r="E21" s="4">
        <f t="shared" si="0"/>
        <v>315923049.58981103</v>
      </c>
      <c r="G21" s="5">
        <v>1.0045999999999999</v>
      </c>
      <c r="H21" s="5">
        <v>1.0421</v>
      </c>
    </row>
    <row r="22" spans="1:8" x14ac:dyDescent="0.25">
      <c r="A22" s="1">
        <v>39326</v>
      </c>
      <c r="B22" s="2">
        <v>286198800</v>
      </c>
      <c r="C22" s="4">
        <f>'Wholesale Data Adjust b4 uplift'!C22*'Wholesale Data Adjust Uplift'!G22</f>
        <v>5272605.708788</v>
      </c>
      <c r="D22" s="4">
        <f>'Wholesale Data Adjust b4 uplift'!D22*'Wholesale Data Adjust Uplift'!H22</f>
        <v>1806377.5051510001</v>
      </c>
      <c r="E22" s="4">
        <f t="shared" si="0"/>
        <v>279119816.78606105</v>
      </c>
      <c r="G22" s="5">
        <v>1.0045999999999999</v>
      </c>
      <c r="H22" s="5">
        <v>1.0421</v>
      </c>
    </row>
    <row r="23" spans="1:8" x14ac:dyDescent="0.25">
      <c r="A23" s="1">
        <v>39356</v>
      </c>
      <c r="B23" s="2">
        <v>280838093</v>
      </c>
      <c r="C23" s="4">
        <f>'Wholesale Data Adjust b4 uplift'!C23*'Wholesale Data Adjust Uplift'!G23</f>
        <v>4967483.4934200002</v>
      </c>
      <c r="D23" s="4">
        <f>'Wholesale Data Adjust b4 uplift'!D23*'Wholesale Data Adjust Uplift'!H23</f>
        <v>1732078.4846110002</v>
      </c>
      <c r="E23" s="4">
        <f t="shared" si="0"/>
        <v>274138531.02196902</v>
      </c>
      <c r="G23" s="5">
        <v>1.0045999999999999</v>
      </c>
      <c r="H23" s="5">
        <v>1.0421</v>
      </c>
    </row>
    <row r="24" spans="1:8" x14ac:dyDescent="0.25">
      <c r="A24" s="1">
        <v>39387</v>
      </c>
      <c r="B24" s="2">
        <v>278969671</v>
      </c>
      <c r="C24" s="4">
        <f>'Wholesale Data Adjust b4 uplift'!C24*'Wholesale Data Adjust Uplift'!G24</f>
        <v>4612404.509159999</v>
      </c>
      <c r="D24" s="4">
        <f>'Wholesale Data Adjust b4 uplift'!D24*'Wholesale Data Adjust Uplift'!H24</f>
        <v>1595425.598149</v>
      </c>
      <c r="E24" s="4">
        <f t="shared" si="0"/>
        <v>272761840.89269102</v>
      </c>
      <c r="G24" s="5">
        <v>1.0045999999999999</v>
      </c>
      <c r="H24" s="5">
        <v>1.0421</v>
      </c>
    </row>
    <row r="25" spans="1:8" x14ac:dyDescent="0.25">
      <c r="A25" s="1">
        <v>39417</v>
      </c>
      <c r="B25" s="2">
        <v>297804061</v>
      </c>
      <c r="C25" s="4">
        <f>'Wholesale Data Adjust b4 uplift'!C25*'Wholesale Data Adjust Uplift'!G25</f>
        <v>3077578.3369799997</v>
      </c>
      <c r="D25" s="4">
        <f>'Wholesale Data Adjust b4 uplift'!D25*'Wholesale Data Adjust Uplift'!H25</f>
        <v>1634198.6585350002</v>
      </c>
      <c r="E25" s="4">
        <f t="shared" si="0"/>
        <v>293092284.00448501</v>
      </c>
      <c r="G25" s="5">
        <v>1.0045999999999999</v>
      </c>
      <c r="H25" s="5">
        <v>1.0421</v>
      </c>
    </row>
    <row r="26" spans="1:8" x14ac:dyDescent="0.25">
      <c r="A26" s="1">
        <v>39448</v>
      </c>
      <c r="B26" s="2">
        <v>306586096</v>
      </c>
      <c r="C26" s="4">
        <f>'Wholesale Data Adjust b4 uplift'!C26*'Wholesale Data Adjust Uplift'!G26</f>
        <v>4994499.7993799997</v>
      </c>
      <c r="D26" s="4">
        <f>'Wholesale Data Adjust b4 uplift'!D26*'Wholesale Data Adjust Uplift'!H26</f>
        <v>1648891.8725370003</v>
      </c>
      <c r="E26" s="4">
        <f t="shared" si="0"/>
        <v>299942704.32808298</v>
      </c>
      <c r="G26" s="5">
        <v>1.0045999999999999</v>
      </c>
      <c r="H26" s="5">
        <v>1.0421</v>
      </c>
    </row>
    <row r="27" spans="1:8" x14ac:dyDescent="0.25">
      <c r="A27" s="1">
        <v>39479</v>
      </c>
      <c r="B27" s="2">
        <v>289527654</v>
      </c>
      <c r="C27" s="4">
        <f>'Wholesale Data Adjust b4 uplift'!C27*'Wholesale Data Adjust Uplift'!G27</f>
        <v>3479818.7705399995</v>
      </c>
      <c r="D27" s="4">
        <f>'Wholesale Data Adjust b4 uplift'!D27*'Wholesale Data Adjust Uplift'!H27</f>
        <v>1524893.2793219998</v>
      </c>
      <c r="E27" s="4">
        <f t="shared" si="0"/>
        <v>284522941.95013797</v>
      </c>
      <c r="G27" s="5">
        <v>1.0045999999999999</v>
      </c>
      <c r="H27" s="5">
        <v>1.0421</v>
      </c>
    </row>
    <row r="28" spans="1:8" x14ac:dyDescent="0.25">
      <c r="A28" s="1">
        <v>39508</v>
      </c>
      <c r="B28" s="2">
        <v>289956690</v>
      </c>
      <c r="C28" s="4">
        <f>'Wholesale Data Adjust b4 uplift'!C28*'Wholesale Data Adjust Uplift'!G28</f>
        <v>4532777.5021200003</v>
      </c>
      <c r="D28" s="4">
        <f>'Wholesale Data Adjust b4 uplift'!D28*'Wholesale Data Adjust Uplift'!H28</f>
        <v>1617118.4623780001</v>
      </c>
      <c r="E28" s="4">
        <f t="shared" si="0"/>
        <v>283806794.03550196</v>
      </c>
      <c r="G28" s="5">
        <v>1.0045999999999999</v>
      </c>
      <c r="H28" s="5">
        <v>1.0421</v>
      </c>
    </row>
    <row r="29" spans="1:8" x14ac:dyDescent="0.25">
      <c r="A29" s="1">
        <v>39539</v>
      </c>
      <c r="B29" s="2">
        <v>259621600</v>
      </c>
      <c r="C29" s="4">
        <f>'Wholesale Data Adjust b4 uplift'!C29*'Wholesale Data Adjust Uplift'!G29</f>
        <v>4526828.2609200003</v>
      </c>
      <c r="D29" s="4">
        <f>'Wholesale Data Adjust b4 uplift'!D29*'Wholesale Data Adjust Uplift'!H29</f>
        <v>1645201.7443319999</v>
      </c>
      <c r="E29" s="4">
        <f t="shared" si="0"/>
        <v>253449569.99474803</v>
      </c>
      <c r="G29" s="5">
        <v>1.0045999999999999</v>
      </c>
      <c r="H29" s="5">
        <v>1.0421</v>
      </c>
    </row>
    <row r="30" spans="1:8" x14ac:dyDescent="0.25">
      <c r="A30" s="1">
        <v>39569</v>
      </c>
      <c r="B30" s="2">
        <v>252168944</v>
      </c>
      <c r="C30" s="4">
        <f>'Wholesale Data Adjust b4 uplift'!C30*'Wholesale Data Adjust Uplift'!G30</f>
        <v>3587177.2582799997</v>
      </c>
      <c r="D30" s="4">
        <f>'Wholesale Data Adjust b4 uplift'!D30*'Wholesale Data Adjust Uplift'!H30</f>
        <v>1712266.3399360001</v>
      </c>
      <c r="E30" s="4">
        <f t="shared" si="0"/>
        <v>246869500.401784</v>
      </c>
      <c r="G30" s="5">
        <v>1.0045999999999999</v>
      </c>
      <c r="H30" s="5">
        <v>1.0421</v>
      </c>
    </row>
    <row r="31" spans="1:8" x14ac:dyDescent="0.25">
      <c r="A31" s="1">
        <v>39600</v>
      </c>
      <c r="B31" s="2">
        <v>292440383</v>
      </c>
      <c r="C31" s="4">
        <f>'Wholesale Data Adjust b4 uplift'!C31*'Wholesale Data Adjust Uplift'!G31</f>
        <v>4451173.7436599992</v>
      </c>
      <c r="D31" s="4">
        <f>'Wholesale Data Adjust b4 uplift'!D31*'Wholesale Data Adjust Uplift'!H31</f>
        <v>1861557.012781</v>
      </c>
      <c r="E31" s="4">
        <f t="shared" si="0"/>
        <v>286127652.243559</v>
      </c>
      <c r="G31" s="5">
        <v>1.0045999999999999</v>
      </c>
      <c r="H31" s="5">
        <v>1.0421</v>
      </c>
    </row>
    <row r="32" spans="1:8" x14ac:dyDescent="0.25">
      <c r="A32" s="1">
        <v>39630</v>
      </c>
      <c r="B32" s="2">
        <v>323790279</v>
      </c>
      <c r="C32" s="4">
        <f>'Wholesale Data Adjust b4 uplift'!C32*'Wholesale Data Adjust Uplift'!G32</f>
        <v>4285934.6241599992</v>
      </c>
      <c r="D32" s="4">
        <f>'Wholesale Data Adjust b4 uplift'!D32*'Wholesale Data Adjust Uplift'!H32</f>
        <v>1978052.0899980001</v>
      </c>
      <c r="E32" s="4">
        <f t="shared" si="0"/>
        <v>317526292.285842</v>
      </c>
      <c r="G32" s="5">
        <v>1.0045999999999999</v>
      </c>
      <c r="H32" s="5">
        <v>1.0421</v>
      </c>
    </row>
    <row r="33" spans="1:8" x14ac:dyDescent="0.25">
      <c r="A33" s="1">
        <v>39661</v>
      </c>
      <c r="B33" s="2">
        <v>298482481</v>
      </c>
      <c r="C33" s="4">
        <f>'Wholesale Data Adjust b4 uplift'!C33*'Wholesale Data Adjust Uplift'!G33</f>
        <v>4719347.3637419995</v>
      </c>
      <c r="D33" s="4">
        <f>'Wholesale Data Adjust b4 uplift'!D33*'Wholesale Data Adjust Uplift'!H33</f>
        <v>1915493.639004</v>
      </c>
      <c r="E33" s="4">
        <f t="shared" si="0"/>
        <v>291847639.99725401</v>
      </c>
      <c r="G33" s="5">
        <v>1.0045999999999999</v>
      </c>
      <c r="H33" s="5">
        <v>1.0421</v>
      </c>
    </row>
    <row r="34" spans="1:8" x14ac:dyDescent="0.25">
      <c r="A34" s="1">
        <v>39692</v>
      </c>
      <c r="B34" s="2">
        <v>288969236</v>
      </c>
      <c r="C34" s="4">
        <f>'Wholesale Data Adjust b4 uplift'!C34*'Wholesale Data Adjust Uplift'!G34</f>
        <v>5002533.3746139994</v>
      </c>
      <c r="D34" s="4">
        <f>'Wholesale Data Adjust b4 uplift'!D34*'Wholesale Data Adjust Uplift'!H34</f>
        <v>1819608.9446409999</v>
      </c>
      <c r="E34" s="4">
        <f t="shared" si="0"/>
        <v>282147093.68074501</v>
      </c>
      <c r="G34" s="5">
        <v>1.0045999999999999</v>
      </c>
      <c r="H34" s="5">
        <v>1.0421</v>
      </c>
    </row>
    <row r="35" spans="1:8" x14ac:dyDescent="0.25">
      <c r="A35" s="1">
        <v>39722</v>
      </c>
      <c r="B35" s="2">
        <v>266480668</v>
      </c>
      <c r="C35" s="4">
        <f>'Wholesale Data Adjust b4 uplift'!C35*'Wholesale Data Adjust Uplift'!G35</f>
        <v>4371578.3815200003</v>
      </c>
      <c r="D35" s="4">
        <f>'Wholesale Data Adjust b4 uplift'!D35*'Wholesale Data Adjust Uplift'!H35</f>
        <v>1721282.4640840001</v>
      </c>
      <c r="E35" s="4">
        <f t="shared" si="0"/>
        <v>260387807.154396</v>
      </c>
      <c r="G35" s="5">
        <v>1.0045999999999999</v>
      </c>
      <c r="H35" s="5">
        <v>1.0421</v>
      </c>
    </row>
    <row r="36" spans="1:8" x14ac:dyDescent="0.25">
      <c r="A36" s="1">
        <v>39753</v>
      </c>
      <c r="B36" s="2">
        <v>273279526</v>
      </c>
      <c r="C36" s="4">
        <f>'Wholesale Data Adjust b4 uplift'!C36*'Wholesale Data Adjust Uplift'!G36</f>
        <v>4556848.72272</v>
      </c>
      <c r="D36" s="4">
        <f>'Wholesale Data Adjust b4 uplift'!D36*'Wholesale Data Adjust Uplift'!H36</f>
        <v>1624387.0265100002</v>
      </c>
      <c r="E36" s="4">
        <f t="shared" si="0"/>
        <v>267098290.25076997</v>
      </c>
      <c r="G36" s="5">
        <v>1.0045999999999999</v>
      </c>
      <c r="H36" s="5">
        <v>1.0421</v>
      </c>
    </row>
    <row r="37" spans="1:8" x14ac:dyDescent="0.25">
      <c r="A37" s="1">
        <v>39783</v>
      </c>
      <c r="B37" s="2">
        <v>301310919</v>
      </c>
      <c r="C37" s="4">
        <f>'Wholesale Data Adjust b4 uplift'!C37*'Wholesale Data Adjust Uplift'!G37</f>
        <v>3238785.89622</v>
      </c>
      <c r="D37" s="4">
        <f>'Wholesale Data Adjust b4 uplift'!D37*'Wholesale Data Adjust Uplift'!H37</f>
        <v>1713709.8151720001</v>
      </c>
      <c r="E37" s="4">
        <f t="shared" si="0"/>
        <v>296358423.28860795</v>
      </c>
      <c r="G37" s="5">
        <v>1.0045999999999999</v>
      </c>
      <c r="H37" s="5">
        <v>1.0421</v>
      </c>
    </row>
    <row r="38" spans="1:8" x14ac:dyDescent="0.25">
      <c r="A38" s="1">
        <v>39814</v>
      </c>
      <c r="B38" s="2">
        <v>311998202</v>
      </c>
      <c r="C38" s="4">
        <f>'Wholesale Data Adjust b4 uplift'!C38*'Wholesale Data Adjust Uplift'!G38</f>
        <v>4674837.7872000001</v>
      </c>
      <c r="D38" s="4">
        <f>'Wholesale Data Adjust b4 uplift'!D38*'Wholesale Data Adjust Uplift'!H38</f>
        <v>1654505.6756579999</v>
      </c>
      <c r="E38" s="4">
        <f t="shared" si="0"/>
        <v>305668858.53714204</v>
      </c>
      <c r="G38" s="5">
        <v>1.0045999999999999</v>
      </c>
      <c r="H38" s="5">
        <v>1.0421</v>
      </c>
    </row>
    <row r="39" spans="1:8" x14ac:dyDescent="0.25">
      <c r="A39" s="1">
        <v>39845</v>
      </c>
      <c r="B39" s="2">
        <v>268436813</v>
      </c>
      <c r="C39" s="4">
        <f>'Wholesale Data Adjust b4 uplift'!C39*'Wholesale Data Adjust Uplift'!G39</f>
        <v>4327735.4273999995</v>
      </c>
      <c r="D39" s="4">
        <f>'Wholesale Data Adjust b4 uplift'!D39*'Wholesale Data Adjust Uplift'!H39</f>
        <v>1513037.443095</v>
      </c>
      <c r="E39" s="4">
        <f t="shared" si="0"/>
        <v>262596040.12950501</v>
      </c>
      <c r="G39" s="5">
        <v>1.0045999999999999</v>
      </c>
      <c r="H39" s="5">
        <v>1.0421</v>
      </c>
    </row>
    <row r="40" spans="1:8" x14ac:dyDescent="0.25">
      <c r="A40" s="1">
        <v>39873</v>
      </c>
      <c r="B40" s="2">
        <v>283235896</v>
      </c>
      <c r="C40" s="4">
        <f>'Wholesale Data Adjust b4 uplift'!C40*'Wholesale Data Adjust Uplift'!G40</f>
        <v>5102645.1902999999</v>
      </c>
      <c r="D40" s="4">
        <f>'Wholesale Data Adjust b4 uplift'!D40*'Wholesale Data Adjust Uplift'!H40</f>
        <v>1670280.1621989999</v>
      </c>
      <c r="E40" s="4">
        <f t="shared" si="0"/>
        <v>276462970.64750099</v>
      </c>
      <c r="G40" s="5">
        <v>1.0045999999999999</v>
      </c>
      <c r="H40" s="5">
        <v>1.0421</v>
      </c>
    </row>
    <row r="41" spans="1:8" x14ac:dyDescent="0.25">
      <c r="A41" s="1">
        <v>39904</v>
      </c>
      <c r="B41" s="2">
        <v>253936982</v>
      </c>
      <c r="C41" s="4">
        <f>'Wholesale Data Adjust b4 uplift'!C41*'Wholesale Data Adjust Uplift'!G41</f>
        <v>3124822.0630199998</v>
      </c>
      <c r="D41" s="4">
        <f>'Wholesale Data Adjust b4 uplift'!D41*'Wholesale Data Adjust Uplift'!H41</f>
        <v>1658130.9644009999</v>
      </c>
      <c r="E41" s="4">
        <f t="shared" si="0"/>
        <v>249154028.972579</v>
      </c>
      <c r="G41" s="5">
        <v>1.0045999999999999</v>
      </c>
      <c r="H41" s="5">
        <v>1.0421</v>
      </c>
    </row>
    <row r="42" spans="1:8" x14ac:dyDescent="0.25">
      <c r="A42" s="1">
        <v>39934</v>
      </c>
      <c r="B42" s="2">
        <v>254758276</v>
      </c>
      <c r="C42" s="4">
        <f>'Wholesale Data Adjust b4 uplift'!C42*'Wholesale Data Adjust Uplift'!G42</f>
        <v>3975933.86631</v>
      </c>
      <c r="D42" s="4">
        <f>'Wholesale Data Adjust b4 uplift'!D42*'Wholesale Data Adjust Uplift'!H42</f>
        <v>1808509.5815639999</v>
      </c>
      <c r="E42" s="4">
        <f t="shared" si="0"/>
        <v>248973832.55212599</v>
      </c>
      <c r="G42" s="5">
        <v>1.0041</v>
      </c>
      <c r="H42" s="5">
        <v>1.0408999999999999</v>
      </c>
    </row>
    <row r="43" spans="1:8" x14ac:dyDescent="0.25">
      <c r="A43" s="1">
        <v>39965</v>
      </c>
      <c r="B43" s="2">
        <v>267485696</v>
      </c>
      <c r="C43" s="4">
        <f>'Wholesale Data Adjust b4 uplift'!C43*'Wholesale Data Adjust Uplift'!G43</f>
        <v>1986418.1591100001</v>
      </c>
      <c r="D43" s="4">
        <f>'Wholesale Data Adjust b4 uplift'!D43*'Wholesale Data Adjust Uplift'!H43</f>
        <v>1867021.7036730002</v>
      </c>
      <c r="E43" s="4">
        <f t="shared" si="0"/>
        <v>263632256.13721699</v>
      </c>
      <c r="G43" s="5">
        <v>1.0041</v>
      </c>
      <c r="H43" s="5">
        <v>1.0408999999999999</v>
      </c>
    </row>
    <row r="44" spans="1:8" x14ac:dyDescent="0.25">
      <c r="A44" s="1">
        <v>39995</v>
      </c>
      <c r="B44" s="2">
        <v>279139415</v>
      </c>
      <c r="C44" s="4">
        <f>'Wholesale Data Adjust b4 uplift'!C44*'Wholesale Data Adjust Uplift'!G44</f>
        <v>4191364.2241799999</v>
      </c>
      <c r="D44" s="4">
        <f>'Wholesale Data Adjust b4 uplift'!D44*'Wholesale Data Adjust Uplift'!H44</f>
        <v>1996639.9218989999</v>
      </c>
      <c r="E44" s="4">
        <f t="shared" si="0"/>
        <v>272951410.853921</v>
      </c>
      <c r="G44" s="5">
        <v>1.0041</v>
      </c>
      <c r="H44" s="5">
        <v>1.0408999999999999</v>
      </c>
    </row>
    <row r="45" spans="1:8" x14ac:dyDescent="0.25">
      <c r="A45" s="1">
        <v>40026</v>
      </c>
      <c r="B45" s="2">
        <v>305627057</v>
      </c>
      <c r="C45" s="4">
        <f>'Wholesale Data Adjust b4 uplift'!C45*'Wholesale Data Adjust Uplift'!G45</f>
        <v>4865735.6571599999</v>
      </c>
      <c r="D45" s="4">
        <f>'Wholesale Data Adjust b4 uplift'!D45*'Wholesale Data Adjust Uplift'!H45</f>
        <v>2033076.6472169997</v>
      </c>
      <c r="E45" s="4">
        <f t="shared" si="0"/>
        <v>298728244.69562304</v>
      </c>
      <c r="G45" s="5">
        <v>1.0041</v>
      </c>
      <c r="H45" s="5">
        <v>1.0408999999999999</v>
      </c>
    </row>
    <row r="46" spans="1:8" x14ac:dyDescent="0.25">
      <c r="A46" s="1">
        <v>40057</v>
      </c>
      <c r="B46" s="2">
        <v>268881546</v>
      </c>
      <c r="C46" s="4">
        <f>'Wholesale Data Adjust b4 uplift'!C46*'Wholesale Data Adjust Uplift'!G46</f>
        <v>4863433.05504</v>
      </c>
      <c r="D46" s="4">
        <f>'Wholesale Data Adjust b4 uplift'!D46*'Wholesale Data Adjust Uplift'!H46</f>
        <v>1830301.0832889997</v>
      </c>
      <c r="E46" s="4">
        <f t="shared" si="0"/>
        <v>262187811.861671</v>
      </c>
      <c r="G46" s="5">
        <v>1.0041</v>
      </c>
      <c r="H46" s="5">
        <v>1.0408999999999999</v>
      </c>
    </row>
    <row r="47" spans="1:8" x14ac:dyDescent="0.25">
      <c r="A47" s="1">
        <v>40087</v>
      </c>
      <c r="B47" s="2">
        <v>263882194</v>
      </c>
      <c r="C47" s="4">
        <f>'Wholesale Data Adjust b4 uplift'!C47*'Wholesale Data Adjust Uplift'!G47</f>
        <v>4870825.8416999998</v>
      </c>
      <c r="D47" s="4">
        <f>'Wholesale Data Adjust b4 uplift'!D47*'Wholesale Data Adjust Uplift'!H47</f>
        <v>1759112.8601620002</v>
      </c>
      <c r="E47" s="4">
        <f t="shared" si="0"/>
        <v>257252255.29813802</v>
      </c>
      <c r="G47" s="5">
        <v>1.0041</v>
      </c>
      <c r="H47" s="5">
        <v>1.0408999999999999</v>
      </c>
    </row>
    <row r="48" spans="1:8" x14ac:dyDescent="0.25">
      <c r="A48" s="1">
        <v>40118</v>
      </c>
      <c r="B48" s="2">
        <v>262839393</v>
      </c>
      <c r="C48" s="4">
        <f>'Wholesale Data Adjust b4 uplift'!C48*'Wholesale Data Adjust Uplift'!G48</f>
        <v>4630667.8143599993</v>
      </c>
      <c r="D48" s="4">
        <f>'Wholesale Data Adjust b4 uplift'!D48*'Wholesale Data Adjust Uplift'!H48</f>
        <v>1690045.6165109999</v>
      </c>
      <c r="E48" s="4">
        <f t="shared" si="0"/>
        <v>256518679.56912902</v>
      </c>
      <c r="G48" s="5">
        <v>1.0041</v>
      </c>
      <c r="H48" s="5">
        <v>1.0408999999999999</v>
      </c>
    </row>
    <row r="49" spans="1:8" x14ac:dyDescent="0.25">
      <c r="A49" s="1">
        <v>40148</v>
      </c>
      <c r="B49" s="2">
        <v>295661527</v>
      </c>
      <c r="C49" s="4">
        <f>'Wholesale Data Adjust b4 uplift'!C49*'Wholesale Data Adjust Uplift'!G49</f>
        <v>2866560.4075500001</v>
      </c>
      <c r="D49" s="4">
        <f>'Wholesale Data Adjust b4 uplift'!D49*'Wholesale Data Adjust Uplift'!H49</f>
        <v>1754712.9550439999</v>
      </c>
      <c r="E49" s="4">
        <f t="shared" si="0"/>
        <v>291040253.63740605</v>
      </c>
      <c r="G49" s="5">
        <v>1.0041</v>
      </c>
      <c r="H49" s="5">
        <v>1.0408999999999999</v>
      </c>
    </row>
    <row r="50" spans="1:8" x14ac:dyDescent="0.25">
      <c r="A50" s="1">
        <v>40179</v>
      </c>
      <c r="B50" s="2">
        <v>305893667</v>
      </c>
      <c r="C50" s="4">
        <f>'Wholesale Data Adjust b4 uplift'!C50*'Wholesale Data Adjust Uplift'!G50</f>
        <v>4475720.8257299997</v>
      </c>
      <c r="D50" s="4">
        <f>'Wholesale Data Adjust b4 uplift'!D50*'Wholesale Data Adjust Uplift'!H50</f>
        <v>1724001.0756359999</v>
      </c>
      <c r="E50" s="4">
        <f t="shared" si="0"/>
        <v>299693945.09863394</v>
      </c>
      <c r="G50" s="5">
        <v>1.0041</v>
      </c>
      <c r="H50" s="5">
        <v>1.0408999999999999</v>
      </c>
    </row>
    <row r="51" spans="1:8" x14ac:dyDescent="0.25">
      <c r="A51" s="1">
        <v>40210</v>
      </c>
      <c r="B51" s="2">
        <v>272278535</v>
      </c>
      <c r="C51" s="4">
        <f>'Wholesale Data Adjust b4 uplift'!C51*'Wholesale Data Adjust Uplift'!G51</f>
        <v>4073528.7715500002</v>
      </c>
      <c r="D51" s="4">
        <f>'Wholesale Data Adjust b4 uplift'!D51*'Wholesale Data Adjust Uplift'!H51</f>
        <v>1525687.5481469999</v>
      </c>
      <c r="E51" s="4">
        <f t="shared" si="0"/>
        <v>266679318.68030301</v>
      </c>
      <c r="G51" s="5">
        <v>1.0041</v>
      </c>
      <c r="H51" s="5">
        <v>1.0408999999999999</v>
      </c>
    </row>
    <row r="52" spans="1:8" x14ac:dyDescent="0.25">
      <c r="A52" s="1">
        <v>40238</v>
      </c>
      <c r="B52" s="2">
        <v>274294081</v>
      </c>
      <c r="C52" s="4">
        <f>'Wholesale Data Adjust b4 uplift'!C52*'Wholesale Data Adjust Uplift'!G52</f>
        <v>4662682.8399900002</v>
      </c>
      <c r="D52" s="4">
        <f>'Wholesale Data Adjust b4 uplift'!D52*'Wholesale Data Adjust Uplift'!H52</f>
        <v>1692418.743603</v>
      </c>
      <c r="E52" s="4">
        <f t="shared" si="0"/>
        <v>267938979.41640699</v>
      </c>
      <c r="G52" s="5">
        <v>1.0041</v>
      </c>
      <c r="H52" s="5">
        <v>1.0408999999999999</v>
      </c>
    </row>
    <row r="53" spans="1:8" x14ac:dyDescent="0.25">
      <c r="A53" s="1">
        <v>40269</v>
      </c>
      <c r="B53" s="2">
        <v>247328090</v>
      </c>
      <c r="C53" s="4">
        <f>'Wholesale Data Adjust b4 uplift'!C53*'Wholesale Data Adjust Uplift'!G53</f>
        <v>4374969.3313199999</v>
      </c>
      <c r="D53" s="4">
        <f>'Wholesale Data Adjust b4 uplift'!D53*'Wholesale Data Adjust Uplift'!H53</f>
        <v>1778458.0803429999</v>
      </c>
      <c r="E53" s="4">
        <f t="shared" si="0"/>
        <v>241174662.588337</v>
      </c>
      <c r="G53" s="5">
        <v>1.0041</v>
      </c>
      <c r="H53" s="5">
        <v>1.0408999999999999</v>
      </c>
    </row>
    <row r="54" spans="1:8" x14ac:dyDescent="0.25">
      <c r="A54" s="1">
        <v>40299</v>
      </c>
      <c r="B54" s="2">
        <v>273772206</v>
      </c>
      <c r="C54" s="4">
        <f>'Wholesale Data Adjust b4 uplift'!C54*'Wholesale Data Adjust Uplift'!G54</f>
        <v>4670792.5540500004</v>
      </c>
      <c r="D54" s="4">
        <f>'Wholesale Data Adjust b4 uplift'!D54*'Wholesale Data Adjust Uplift'!H54</f>
        <v>1909013.0565239997</v>
      </c>
      <c r="E54" s="4">
        <f t="shared" si="0"/>
        <v>267192400.38942596</v>
      </c>
      <c r="G54" s="5">
        <v>1.0041</v>
      </c>
      <c r="H54" s="5">
        <v>1.0408999999999999</v>
      </c>
    </row>
    <row r="55" spans="1:8" x14ac:dyDescent="0.25">
      <c r="A55" s="1">
        <v>40330</v>
      </c>
      <c r="B55" s="2">
        <v>292784542</v>
      </c>
      <c r="C55" s="4">
        <f>'Wholesale Data Adjust b4 uplift'!C55*'Wholesale Data Adjust Uplift'!G55</f>
        <v>4344090.8464799998</v>
      </c>
      <c r="D55" s="4">
        <f>'Wholesale Data Adjust b4 uplift'!D55*'Wholesale Data Adjust Uplift'!H55</f>
        <v>1938569.620204</v>
      </c>
      <c r="E55" s="4">
        <f t="shared" si="0"/>
        <v>286501881.53331602</v>
      </c>
      <c r="G55" s="5">
        <v>1.0041</v>
      </c>
      <c r="H55" s="5">
        <v>1.0408999999999999</v>
      </c>
    </row>
    <row r="56" spans="1:8" x14ac:dyDescent="0.25">
      <c r="A56" s="1">
        <v>40360</v>
      </c>
      <c r="B56" s="2">
        <v>339386498</v>
      </c>
      <c r="C56" s="4">
        <f>'Wholesale Data Adjust b4 uplift'!C56*'Wholesale Data Adjust Uplift'!G56</f>
        <v>4614602.3147700001</v>
      </c>
      <c r="D56" s="4">
        <f>'Wholesale Data Adjust b4 uplift'!D56*'Wholesale Data Adjust Uplift'!H56</f>
        <v>2160037.1875179997</v>
      </c>
      <c r="E56" s="4">
        <f t="shared" si="0"/>
        <v>332611858.49771202</v>
      </c>
      <c r="G56" s="5">
        <v>1.0041</v>
      </c>
      <c r="H56" s="5">
        <v>1.0408999999999999</v>
      </c>
    </row>
    <row r="57" spans="1:8" x14ac:dyDescent="0.25">
      <c r="A57" s="1">
        <v>40391</v>
      </c>
      <c r="B57" s="2">
        <v>330803305.37</v>
      </c>
      <c r="C57" s="4">
        <f>'Wholesale Data Adjust b4 uplift'!C57*'Wholesale Data Adjust Uplift'!G57</f>
        <v>5140909.2621599995</v>
      </c>
      <c r="D57" s="4">
        <f>'Wholesale Data Adjust b4 uplift'!D57*'Wholesale Data Adjust Uplift'!H57</f>
        <v>2080846.1712849997</v>
      </c>
      <c r="E57" s="4">
        <f t="shared" si="0"/>
        <v>323581549.93655503</v>
      </c>
      <c r="G57" s="5">
        <v>1.0041</v>
      </c>
      <c r="H57" s="5">
        <v>1.0408999999999999</v>
      </c>
    </row>
    <row r="58" spans="1:8" x14ac:dyDescent="0.25">
      <c r="A58" s="1">
        <v>40422</v>
      </c>
      <c r="B58" s="2">
        <v>268756301.31999999</v>
      </c>
      <c r="C58" s="4">
        <f>'Wholesale Data Adjust b4 uplift'!C58*'Wholesale Data Adjust Uplift'!G58</f>
        <v>4487240.1621599998</v>
      </c>
      <c r="D58" s="4">
        <f>'Wholesale Data Adjust b4 uplift'!D58*'Wholesale Data Adjust Uplift'!H58</f>
        <v>1845342.348514</v>
      </c>
      <c r="E58" s="4">
        <f t="shared" si="0"/>
        <v>262423718.80932599</v>
      </c>
      <c r="G58" s="5">
        <v>1.0041</v>
      </c>
      <c r="H58" s="5">
        <v>1.0408999999999999</v>
      </c>
    </row>
    <row r="59" spans="1:8" x14ac:dyDescent="0.25">
      <c r="A59" s="1">
        <v>40452</v>
      </c>
      <c r="B59" s="2">
        <v>258965938.31</v>
      </c>
      <c r="C59" s="4">
        <f>'Wholesale Data Adjust b4 uplift'!C59*'Wholesale Data Adjust Uplift'!G59</f>
        <v>4441597.1901000002</v>
      </c>
      <c r="D59" s="4">
        <f>'Wholesale Data Adjust b4 uplift'!D59*'Wholesale Data Adjust Uplift'!H59</f>
        <v>1786507.193499</v>
      </c>
      <c r="E59" s="4">
        <f t="shared" si="0"/>
        <v>252737833.92640099</v>
      </c>
      <c r="G59" s="5">
        <v>1.0041</v>
      </c>
      <c r="H59" s="5">
        <v>1.0408999999999999</v>
      </c>
    </row>
    <row r="60" spans="1:8" x14ac:dyDescent="0.25">
      <c r="A60" s="1">
        <v>40483</v>
      </c>
      <c r="B60" s="2">
        <v>266735432.78999999</v>
      </c>
      <c r="C60" s="4">
        <f>'Wholesale Data Adjust b4 uplift'!C60*'Wholesale Data Adjust Uplift'!G60</f>
        <v>3715556.3776799999</v>
      </c>
      <c r="D60" s="4">
        <f>'Wholesale Data Adjust b4 uplift'!D60*'Wholesale Data Adjust Uplift'!H60</f>
        <v>1662889.2433229999</v>
      </c>
      <c r="E60" s="4">
        <f t="shared" si="0"/>
        <v>261356987.16899699</v>
      </c>
      <c r="G60" s="5">
        <v>1.0041</v>
      </c>
      <c r="H60" s="5">
        <v>1.0408999999999999</v>
      </c>
    </row>
    <row r="61" spans="1:8" x14ac:dyDescent="0.25">
      <c r="A61" s="1">
        <v>40513</v>
      </c>
      <c r="B61" s="2">
        <v>297162804.57999998</v>
      </c>
      <c r="C61" s="4">
        <f>'Wholesale Data Adjust b4 uplift'!C61*'Wholesale Data Adjust Uplift'!G61</f>
        <v>3843087.2190899998</v>
      </c>
      <c r="D61" s="4">
        <f>'Wholesale Data Adjust b4 uplift'!D61*'Wholesale Data Adjust Uplift'!H61</f>
        <v>1744018.89417</v>
      </c>
      <c r="E61" s="4">
        <f t="shared" si="0"/>
        <v>291575698.46674001</v>
      </c>
      <c r="G61" s="5">
        <v>1.0041</v>
      </c>
      <c r="H61" s="5">
        <v>1.0408999999999999</v>
      </c>
    </row>
    <row r="62" spans="1:8" x14ac:dyDescent="0.25">
      <c r="A62" s="1">
        <v>40544</v>
      </c>
      <c r="B62" s="2">
        <v>304929970.69999999</v>
      </c>
      <c r="C62" s="4">
        <f>'Wholesale Data Adjust b4 uplift'!C62*'Wholesale Data Adjust Uplift'!G62</f>
        <v>4221766.16316</v>
      </c>
      <c r="D62" s="4">
        <f>'Wholesale Data Adjust b4 uplift'!D62*'Wholesale Data Adjust Uplift'!H62</f>
        <v>1680085.036231</v>
      </c>
      <c r="E62" s="4">
        <f t="shared" si="0"/>
        <v>299028119.50060898</v>
      </c>
      <c r="G62" s="5">
        <v>1.0041</v>
      </c>
      <c r="H62" s="5">
        <v>1.0408999999999999</v>
      </c>
    </row>
    <row r="63" spans="1:8" x14ac:dyDescent="0.25">
      <c r="A63" s="1">
        <v>40575</v>
      </c>
      <c r="B63" s="2">
        <v>273057173.31</v>
      </c>
      <c r="C63" s="4">
        <f>'Wholesale Data Adjust b4 uplift'!C63*'Wholesale Data Adjust Uplift'!G63</f>
        <v>3782799.9505799999</v>
      </c>
      <c r="D63" s="4">
        <f>'Wholesale Data Adjust b4 uplift'!D63*'Wholesale Data Adjust Uplift'!H63</f>
        <v>1522321.3608189998</v>
      </c>
      <c r="E63" s="4">
        <f t="shared" si="0"/>
        <v>267752051.99860099</v>
      </c>
      <c r="G63" s="5">
        <v>1.0041</v>
      </c>
      <c r="H63" s="5">
        <v>1.0408999999999999</v>
      </c>
    </row>
    <row r="64" spans="1:8" x14ac:dyDescent="0.25">
      <c r="A64" s="1">
        <v>40603</v>
      </c>
      <c r="B64" s="2">
        <v>287376109.69999999</v>
      </c>
      <c r="C64" s="4">
        <f>'Wholesale Data Adjust b4 uplift'!C64*'Wholesale Data Adjust Uplift'!G64</f>
        <v>4567067.9195400001</v>
      </c>
      <c r="D64" s="4">
        <f>'Wholesale Data Adjust b4 uplift'!D64*'Wholesale Data Adjust Uplift'!H64</f>
        <v>1690637.4618419998</v>
      </c>
      <c r="E64" s="4">
        <f t="shared" si="0"/>
        <v>281118404.318618</v>
      </c>
      <c r="G64" s="5">
        <v>1.0041</v>
      </c>
      <c r="H64" s="5">
        <v>1.0408999999999999</v>
      </c>
    </row>
    <row r="65" spans="1:8" x14ac:dyDescent="0.25">
      <c r="A65" s="1">
        <v>40634</v>
      </c>
      <c r="B65" s="2">
        <v>254949995.62</v>
      </c>
      <c r="C65" s="4">
        <f>'Wholesale Data Adjust b4 uplift'!C65*'Wholesale Data Adjust Uplift'!G65</f>
        <v>3839489.9304299997</v>
      </c>
      <c r="D65" s="4">
        <f>'Wholesale Data Adjust b4 uplift'!D65*'Wholesale Data Adjust Uplift'!H65</f>
        <v>1646593.2147839998</v>
      </c>
      <c r="E65" s="4">
        <f t="shared" si="0"/>
        <v>249463912.47478601</v>
      </c>
      <c r="G65" s="5">
        <v>1.0041</v>
      </c>
      <c r="H65" s="5">
        <v>1.0408999999999999</v>
      </c>
    </row>
    <row r="66" spans="1:8" x14ac:dyDescent="0.25">
      <c r="A66" s="1">
        <v>40664</v>
      </c>
      <c r="B66" s="2">
        <v>263999436.81</v>
      </c>
      <c r="C66" s="4">
        <f>'Wholesale Data Adjust b4 uplift'!C66*'Wholesale Data Adjust Uplift'!G66</f>
        <v>4287801.5025300002</v>
      </c>
      <c r="D66" s="4">
        <f>'Wholesale Data Adjust b4 uplift'!D66*'Wholesale Data Adjust Uplift'!H66</f>
        <v>1832243.8815029999</v>
      </c>
      <c r="E66" s="4">
        <f t="shared" si="0"/>
        <v>257879391.42596701</v>
      </c>
      <c r="G66" s="5">
        <v>1.0041</v>
      </c>
      <c r="H66" s="5">
        <v>1.0408999999999999</v>
      </c>
    </row>
    <row r="67" spans="1:8" x14ac:dyDescent="0.25">
      <c r="A67" s="1">
        <v>40695</v>
      </c>
      <c r="B67" s="2">
        <v>283035539.45300001</v>
      </c>
      <c r="C67" s="4">
        <f>'Wholesale Data Adjust b4 uplift'!C67*'Wholesale Data Adjust Uplift'!G67</f>
        <v>4091323.33134</v>
      </c>
      <c r="D67" s="4">
        <f>'Wholesale Data Adjust b4 uplift'!D67*'Wholesale Data Adjust Uplift'!H67</f>
        <v>1920096.757495</v>
      </c>
      <c r="E67" s="4">
        <f t="shared" ref="E67:E130" si="1">B67-C67-D67</f>
        <v>277024119.36416501</v>
      </c>
      <c r="G67" s="5">
        <v>1.0041</v>
      </c>
      <c r="H67" s="5">
        <v>1.0408999999999999</v>
      </c>
    </row>
    <row r="68" spans="1:8" x14ac:dyDescent="0.25">
      <c r="A68" s="1">
        <v>40725</v>
      </c>
      <c r="B68" s="2">
        <v>346752252.30000001</v>
      </c>
      <c r="C68" s="4">
        <f>'Wholesale Data Adjust b4 uplift'!C68*'Wholesale Data Adjust Uplift'!G68</f>
        <v>4029243.7443299997</v>
      </c>
      <c r="D68" s="4">
        <f>'Wholesale Data Adjust b4 uplift'!D68*'Wholesale Data Adjust Uplift'!H68</f>
        <v>2136370.8791669998</v>
      </c>
      <c r="E68" s="4">
        <f t="shared" si="1"/>
        <v>340586637.676503</v>
      </c>
      <c r="G68" s="5">
        <v>1.0041</v>
      </c>
      <c r="H68" s="5">
        <v>1.0408999999999999</v>
      </c>
    </row>
    <row r="69" spans="1:8" x14ac:dyDescent="0.25">
      <c r="A69" s="1">
        <v>40756</v>
      </c>
      <c r="B69" s="2">
        <v>316545486.23799998</v>
      </c>
      <c r="C69" s="4">
        <f>'Wholesale Data Adjust b4 uplift'!C69*'Wholesale Data Adjust Uplift'!G69</f>
        <v>5085885.08421</v>
      </c>
      <c r="D69" s="4">
        <f>'Wholesale Data Adjust b4 uplift'!D69*'Wholesale Data Adjust Uplift'!H69</f>
        <v>2008339.5858539997</v>
      </c>
      <c r="E69" s="4">
        <f t="shared" si="1"/>
        <v>309451261.567936</v>
      </c>
      <c r="G69" s="5">
        <v>1.0041</v>
      </c>
      <c r="H69" s="5">
        <v>1.0408999999999999</v>
      </c>
    </row>
    <row r="70" spans="1:8" x14ac:dyDescent="0.25">
      <c r="A70" s="1">
        <v>40787</v>
      </c>
      <c r="B70" s="2">
        <v>274826846.02600002</v>
      </c>
      <c r="C70" s="4">
        <f>'Wholesale Data Adjust b4 uplift'!C70*'Wholesale Data Adjust Uplift'!G70</f>
        <v>4253281.4482200006</v>
      </c>
      <c r="D70" s="4">
        <f>'Wholesale Data Adjust b4 uplift'!D70*'Wholesale Data Adjust Uplift'!H70</f>
        <v>1836366.8759940001</v>
      </c>
      <c r="E70" s="4">
        <f t="shared" si="1"/>
        <v>268737197.70178598</v>
      </c>
      <c r="G70" s="5">
        <v>1.0041</v>
      </c>
      <c r="H70" s="5">
        <v>1.0408999999999999</v>
      </c>
    </row>
    <row r="71" spans="1:8" x14ac:dyDescent="0.25">
      <c r="A71" s="1">
        <v>40817</v>
      </c>
      <c r="B71" s="2">
        <v>261557546.79100001</v>
      </c>
      <c r="C71" s="4">
        <f>'Wholesale Data Adjust b4 uplift'!C71*'Wholesale Data Adjust Uplift'!G71</f>
        <v>4301865.9312300002</v>
      </c>
      <c r="D71" s="4">
        <f>'Wholesale Data Adjust b4 uplift'!D71*'Wholesale Data Adjust Uplift'!H71</f>
        <v>1715274.4927149999</v>
      </c>
      <c r="E71" s="4">
        <f t="shared" si="1"/>
        <v>255540406.367055</v>
      </c>
      <c r="G71" s="5">
        <v>1.0041</v>
      </c>
      <c r="H71" s="5">
        <v>1.0408999999999999</v>
      </c>
    </row>
    <row r="72" spans="1:8" x14ac:dyDescent="0.25">
      <c r="A72" s="1">
        <v>40848</v>
      </c>
      <c r="B72" s="2">
        <v>260988849.817</v>
      </c>
      <c r="C72" s="4">
        <f>'Wholesale Data Adjust b4 uplift'!C72*'Wholesale Data Adjust Uplift'!G72</f>
        <v>4432019.8834799994</v>
      </c>
      <c r="D72" s="4">
        <f>'Wholesale Data Adjust b4 uplift'!D72*'Wholesale Data Adjust Uplift'!H72</f>
        <v>1600324.4811539999</v>
      </c>
      <c r="E72" s="4">
        <f t="shared" si="1"/>
        <v>254956505.45236599</v>
      </c>
      <c r="G72" s="5">
        <v>1.0041</v>
      </c>
      <c r="H72" s="5">
        <v>1.0408999999999999</v>
      </c>
    </row>
    <row r="73" spans="1:8" x14ac:dyDescent="0.25">
      <c r="A73" s="1">
        <v>40878</v>
      </c>
      <c r="B73" s="2">
        <v>280608950.273</v>
      </c>
      <c r="C73" s="4">
        <f>'Wholesale Data Adjust b4 uplift'!C73*'Wholesale Data Adjust Uplift'!G73</f>
        <v>2700732.99132</v>
      </c>
      <c r="D73" s="4">
        <f>'Wholesale Data Adjust b4 uplift'!D73*'Wholesale Data Adjust Uplift'!H73</f>
        <v>1731580.6700289999</v>
      </c>
      <c r="E73" s="4">
        <f t="shared" si="1"/>
        <v>276176636.611651</v>
      </c>
      <c r="G73" s="5">
        <v>1.0041</v>
      </c>
      <c r="H73" s="5">
        <v>1.0408999999999999</v>
      </c>
    </row>
    <row r="74" spans="1:8" x14ac:dyDescent="0.25">
      <c r="A74" s="1">
        <v>40909</v>
      </c>
      <c r="B74" s="3">
        <v>294926113.61000001</v>
      </c>
      <c r="C74" s="4">
        <f>'Wholesale Data Adjust b4 uplift'!C74*'Wholesale Data Adjust Uplift'!G74</f>
        <v>4506278.8018500004</v>
      </c>
      <c r="D74" s="4">
        <f>'Wholesale Data Adjust b4 uplift'!D74*'Wholesale Data Adjust Uplift'!H74</f>
        <v>1663127.1826539999</v>
      </c>
      <c r="E74" s="4">
        <f t="shared" si="1"/>
        <v>288756707.62549597</v>
      </c>
      <c r="G74" s="5">
        <v>1.0041</v>
      </c>
      <c r="H74" s="5">
        <v>1.0408999999999999</v>
      </c>
    </row>
    <row r="75" spans="1:8" x14ac:dyDescent="0.25">
      <c r="A75" s="1">
        <v>40940</v>
      </c>
      <c r="B75" s="3">
        <v>269353085.85500002</v>
      </c>
      <c r="C75" s="4">
        <f>'Wholesale Data Adjust b4 uplift'!C75*'Wholesale Data Adjust Uplift'!G75</f>
        <v>4263097.0277700005</v>
      </c>
      <c r="D75" s="4">
        <f>'Wholesale Data Adjust b4 uplift'!D75*'Wholesale Data Adjust Uplift'!H75</f>
        <v>1547181.175519</v>
      </c>
      <c r="E75" s="4">
        <f t="shared" si="1"/>
        <v>263542807.65171102</v>
      </c>
      <c r="G75" s="5">
        <v>1.0041</v>
      </c>
      <c r="H75" s="5">
        <v>1.0408999999999999</v>
      </c>
    </row>
    <row r="76" spans="1:8" x14ac:dyDescent="0.25">
      <c r="A76" s="1">
        <v>40969</v>
      </c>
      <c r="B76" s="3">
        <v>269563589.41000003</v>
      </c>
      <c r="C76" s="4">
        <f>'Wholesale Data Adjust b4 uplift'!C76*'Wholesale Data Adjust Uplift'!G76</f>
        <v>4924833.6696299994</v>
      </c>
      <c r="D76" s="4">
        <f>'Wholesale Data Adjust b4 uplift'!D76*'Wholesale Data Adjust Uplift'!H76</f>
        <v>1736456.8389419997</v>
      </c>
      <c r="E76" s="4">
        <f t="shared" si="1"/>
        <v>262902298.90142804</v>
      </c>
      <c r="G76" s="5">
        <v>1.0041</v>
      </c>
      <c r="H76" s="5">
        <v>1.0408999999999999</v>
      </c>
    </row>
    <row r="77" spans="1:8" x14ac:dyDescent="0.25">
      <c r="A77" s="1">
        <v>41000</v>
      </c>
      <c r="B77" s="3">
        <v>244688041.245</v>
      </c>
      <c r="C77" s="4">
        <f>'Wholesale Data Adjust b4 uplift'!C77*'Wholesale Data Adjust Uplift'!G77</f>
        <v>2803198.7856600001</v>
      </c>
      <c r="D77" s="4">
        <f>'Wholesale Data Adjust b4 uplift'!D77*'Wholesale Data Adjust Uplift'!H77</f>
        <v>487509.55369199999</v>
      </c>
      <c r="E77" s="4">
        <f t="shared" si="1"/>
        <v>241397332.90564799</v>
      </c>
      <c r="G77" s="5">
        <v>1.0041</v>
      </c>
      <c r="H77" s="5">
        <v>1.0408999999999999</v>
      </c>
    </row>
    <row r="78" spans="1:8" x14ac:dyDescent="0.25">
      <c r="A78" s="1">
        <v>41030</v>
      </c>
      <c r="B78" s="3">
        <v>266759217.23100001</v>
      </c>
      <c r="C78" s="4">
        <f>'Wholesale Data Adjust b4 uplift'!C78*'Wholesale Data Adjust Uplift'!G78</f>
        <v>2441825.2038600002</v>
      </c>
      <c r="D78" s="4">
        <f>'Wholesale Data Adjust b4 uplift'!D78*'Wholesale Data Adjust Uplift'!H78</f>
        <v>0</v>
      </c>
      <c r="E78" s="4">
        <f t="shared" si="1"/>
        <v>264317392.02713999</v>
      </c>
      <c r="G78" s="5">
        <v>1.0041</v>
      </c>
      <c r="H78" s="5">
        <v>1.0408999999999999</v>
      </c>
    </row>
    <row r="79" spans="1:8" x14ac:dyDescent="0.25">
      <c r="A79" s="1">
        <v>41061</v>
      </c>
      <c r="B79" s="3">
        <v>295415122.866</v>
      </c>
      <c r="C79" s="4">
        <f>'Wholesale Data Adjust b4 uplift'!C79*'Wholesale Data Adjust Uplift'!G79</f>
        <v>4430484.8153999997</v>
      </c>
      <c r="D79" s="4">
        <f>'Wholesale Data Adjust b4 uplift'!D79*'Wholesale Data Adjust Uplift'!H79</f>
        <v>0</v>
      </c>
      <c r="E79" s="4">
        <f t="shared" si="1"/>
        <v>290984638.05059999</v>
      </c>
      <c r="G79" s="5">
        <v>1.0041</v>
      </c>
      <c r="H79" s="5">
        <v>1.0408999999999999</v>
      </c>
    </row>
    <row r="80" spans="1:8" x14ac:dyDescent="0.25">
      <c r="A80" s="1">
        <v>41091</v>
      </c>
      <c r="B80" s="3">
        <v>343085424.213</v>
      </c>
      <c r="C80" s="4">
        <f>'Wholesale Data Adjust b4 uplift'!C80*'Wholesale Data Adjust Uplift'!G80</f>
        <v>2860734.31812</v>
      </c>
      <c r="D80" s="4">
        <f>'Wholesale Data Adjust b4 uplift'!D80*'Wholesale Data Adjust Uplift'!H80</f>
        <v>0</v>
      </c>
      <c r="E80" s="4">
        <f t="shared" si="1"/>
        <v>340224689.89488</v>
      </c>
      <c r="G80" s="5">
        <v>1.0041</v>
      </c>
      <c r="H80" s="5">
        <v>1.0408999999999999</v>
      </c>
    </row>
    <row r="81" spans="1:8" x14ac:dyDescent="0.25">
      <c r="A81" s="1">
        <v>41122</v>
      </c>
      <c r="B81" s="3">
        <v>308311295.815</v>
      </c>
      <c r="C81" s="4">
        <f>'Wholesale Data Adjust b4 uplift'!C81*'Wholesale Data Adjust Uplift'!G81</f>
        <v>4207832.4682799997</v>
      </c>
      <c r="D81" s="4">
        <f>'Wholesale Data Adjust b4 uplift'!D81*'Wholesale Data Adjust Uplift'!H81</f>
        <v>0</v>
      </c>
      <c r="E81" s="4">
        <f t="shared" si="1"/>
        <v>304103463.34671998</v>
      </c>
      <c r="G81" s="5">
        <v>1.0041</v>
      </c>
      <c r="H81" s="5">
        <v>1.0408999999999999</v>
      </c>
    </row>
    <row r="82" spans="1:8" x14ac:dyDescent="0.25">
      <c r="A82" s="1">
        <v>41153</v>
      </c>
      <c r="B82" s="3">
        <v>265260691.22499999</v>
      </c>
      <c r="C82" s="4">
        <f>'Wholesale Data Adjust b4 uplift'!C82*'Wholesale Data Adjust Uplift'!G82</f>
        <v>3828803.4949500002</v>
      </c>
      <c r="D82" s="4">
        <f>'Wholesale Data Adjust b4 uplift'!D82*'Wholesale Data Adjust Uplift'!H82</f>
        <v>0</v>
      </c>
      <c r="E82" s="4">
        <f t="shared" si="1"/>
        <v>261431887.73005</v>
      </c>
      <c r="G82" s="5">
        <v>1.0041</v>
      </c>
      <c r="H82" s="5">
        <v>1.0408999999999999</v>
      </c>
    </row>
    <row r="83" spans="1:8" x14ac:dyDescent="0.25">
      <c r="A83" s="1">
        <v>41183</v>
      </c>
      <c r="B83" s="3">
        <v>256934578.61199999</v>
      </c>
      <c r="C83" s="4">
        <f>'Wholesale Data Adjust b4 uplift'!C83*'Wholesale Data Adjust Uplift'!G83</f>
        <v>3843894.81672</v>
      </c>
      <c r="D83" s="4">
        <f>'Wholesale Data Adjust b4 uplift'!D83*'Wholesale Data Adjust Uplift'!H83</f>
        <v>0</v>
      </c>
      <c r="E83" s="4">
        <f t="shared" si="1"/>
        <v>253090683.79527998</v>
      </c>
      <c r="G83" s="5">
        <v>1.0041</v>
      </c>
      <c r="H83" s="5">
        <v>1.0408999999999999</v>
      </c>
    </row>
    <row r="84" spans="1:8" x14ac:dyDescent="0.25">
      <c r="A84" s="1">
        <v>41214</v>
      </c>
      <c r="B84" s="3">
        <v>263491479.051</v>
      </c>
      <c r="C84" s="4">
        <f>'Wholesale Data Adjust b4 uplift'!C84*'Wholesale Data Adjust Uplift'!G84</f>
        <v>3234466.4631299996</v>
      </c>
      <c r="D84" s="4">
        <f>'Wholesale Data Adjust b4 uplift'!D84*'Wholesale Data Adjust Uplift'!H84</f>
        <v>0</v>
      </c>
      <c r="E84" s="4">
        <f t="shared" si="1"/>
        <v>260257012.58787</v>
      </c>
      <c r="G84" s="5">
        <v>1.0041</v>
      </c>
      <c r="H84" s="5">
        <v>1.0408999999999999</v>
      </c>
    </row>
    <row r="85" spans="1:8" x14ac:dyDescent="0.25">
      <c r="A85" s="1">
        <v>41244</v>
      </c>
      <c r="B85" s="3">
        <v>273654340.176</v>
      </c>
      <c r="C85" s="4">
        <f>'Wholesale Data Adjust b4 uplift'!C85*'Wholesale Data Adjust Uplift'!G85</f>
        <v>2335827.48777</v>
      </c>
      <c r="D85" s="4">
        <f>'Wholesale Data Adjust b4 uplift'!D85*'Wholesale Data Adjust Uplift'!H85</f>
        <v>0</v>
      </c>
      <c r="E85" s="4">
        <f t="shared" si="1"/>
        <v>271318512.68822998</v>
      </c>
      <c r="G85" s="5">
        <v>1.0041</v>
      </c>
      <c r="H85" s="5">
        <v>1.0408999999999999</v>
      </c>
    </row>
    <row r="86" spans="1:8" x14ac:dyDescent="0.25">
      <c r="A86" s="1">
        <v>41275</v>
      </c>
      <c r="B86" s="3">
        <v>292681180.34299999</v>
      </c>
      <c r="C86" s="4">
        <f>'Wholesale Data Adjust b4 uplift'!C86*'Wholesale Data Adjust Uplift'!G86</f>
        <v>3653097.2408700003</v>
      </c>
      <c r="D86" s="4">
        <f>'Wholesale Data Adjust b4 uplift'!D86*'Wholesale Data Adjust Uplift'!H86</f>
        <v>0</v>
      </c>
      <c r="E86" s="4">
        <f t="shared" si="1"/>
        <v>289028083.10213</v>
      </c>
      <c r="G86" s="5">
        <v>1.0041</v>
      </c>
      <c r="H86" s="5">
        <v>1.0408999999999999</v>
      </c>
    </row>
    <row r="87" spans="1:8" x14ac:dyDescent="0.25">
      <c r="A87" s="1">
        <v>41306</v>
      </c>
      <c r="B87" s="3">
        <v>266451479.87599999</v>
      </c>
      <c r="C87" s="4">
        <f>'Wholesale Data Adjust b4 uplift'!C87*'Wholesale Data Adjust Uplift'!G87</f>
        <v>3527596.99089</v>
      </c>
      <c r="D87" s="4">
        <f>'Wholesale Data Adjust b4 uplift'!D87*'Wholesale Data Adjust Uplift'!H87</f>
        <v>0</v>
      </c>
      <c r="E87" s="4">
        <f t="shared" si="1"/>
        <v>262923882.88510999</v>
      </c>
      <c r="G87" s="5">
        <v>1.0041</v>
      </c>
      <c r="H87" s="5">
        <v>1.0408999999999999</v>
      </c>
    </row>
    <row r="88" spans="1:8" x14ac:dyDescent="0.25">
      <c r="A88" s="1">
        <v>41334</v>
      </c>
      <c r="B88" s="3">
        <v>279700708.81999999</v>
      </c>
      <c r="C88" s="4">
        <f>'Wholesale Data Adjust b4 uplift'!C88*'Wholesale Data Adjust Uplift'!G88</f>
        <v>3301568.7591599999</v>
      </c>
      <c r="D88" s="4">
        <f>'Wholesale Data Adjust b4 uplift'!D88*'Wholesale Data Adjust Uplift'!H88</f>
        <v>0</v>
      </c>
      <c r="E88" s="4">
        <f t="shared" si="1"/>
        <v>276399140.06084001</v>
      </c>
      <c r="G88" s="5">
        <v>1.0041</v>
      </c>
      <c r="H88" s="5">
        <v>1.0408999999999999</v>
      </c>
    </row>
    <row r="89" spans="1:8" x14ac:dyDescent="0.25">
      <c r="A89" s="1">
        <v>41365</v>
      </c>
      <c r="B89" s="3">
        <v>255183264.09999999</v>
      </c>
      <c r="C89" s="4">
        <f>'Wholesale Data Adjust b4 uplift'!C89*'Wholesale Data Adjust Uplift'!G89</f>
        <v>3623606.2214100002</v>
      </c>
      <c r="D89" s="4">
        <f>'Wholesale Data Adjust b4 uplift'!D89*'Wholesale Data Adjust Uplift'!H89</f>
        <v>0</v>
      </c>
      <c r="E89" s="4">
        <f t="shared" si="1"/>
        <v>251559657.87858999</v>
      </c>
      <c r="G89" s="5">
        <v>1.0041</v>
      </c>
      <c r="H89" s="5">
        <v>1.0408999999999999</v>
      </c>
    </row>
    <row r="90" spans="1:8" x14ac:dyDescent="0.25">
      <c r="A90" s="1">
        <v>41395</v>
      </c>
      <c r="B90" s="3">
        <v>262930409.63</v>
      </c>
      <c r="C90" s="4">
        <f>'Wholesale Data Adjust b4 uplift'!C90*'Wholesale Data Adjust Uplift'!G90</f>
        <v>3637642.2421500003</v>
      </c>
      <c r="D90" s="4">
        <f>'Wholesale Data Adjust b4 uplift'!D90*'Wholesale Data Adjust Uplift'!H90</f>
        <v>0</v>
      </c>
      <c r="E90" s="4">
        <f t="shared" si="1"/>
        <v>259292767.38784999</v>
      </c>
      <c r="G90" s="5">
        <v>1.0035000000000001</v>
      </c>
      <c r="H90" s="5">
        <v>1.0349999999999999</v>
      </c>
    </row>
    <row r="91" spans="1:8" x14ac:dyDescent="0.25">
      <c r="A91" s="1">
        <v>41426</v>
      </c>
      <c r="B91" s="3">
        <v>279355188.32999998</v>
      </c>
      <c r="C91" s="4">
        <f>'Wholesale Data Adjust b4 uplift'!C91*'Wholesale Data Adjust Uplift'!G91</f>
        <v>2866297.3510500002</v>
      </c>
      <c r="D91" s="4">
        <f>'Wholesale Data Adjust b4 uplift'!D91*'Wholesale Data Adjust Uplift'!H91</f>
        <v>0</v>
      </c>
      <c r="E91" s="4">
        <f t="shared" si="1"/>
        <v>276488890.97894996</v>
      </c>
      <c r="G91" s="5">
        <v>1.0035000000000001</v>
      </c>
      <c r="H91" s="5">
        <v>1.0349999999999999</v>
      </c>
    </row>
    <row r="92" spans="1:8" x14ac:dyDescent="0.25">
      <c r="A92" s="1">
        <v>41456</v>
      </c>
      <c r="B92" s="3">
        <v>324711700.30000001</v>
      </c>
      <c r="C92" s="4">
        <f>'Wholesale Data Adjust b4 uplift'!C92*'Wholesale Data Adjust Uplift'!G92</f>
        <v>3350789.76015</v>
      </c>
      <c r="D92" s="4">
        <f>'Wholesale Data Adjust b4 uplift'!D92*'Wholesale Data Adjust Uplift'!H92</f>
        <v>0</v>
      </c>
      <c r="E92" s="4">
        <f t="shared" si="1"/>
        <v>321360910.53985</v>
      </c>
      <c r="G92" s="5">
        <v>1.0035000000000001</v>
      </c>
      <c r="H92" s="5">
        <v>1.0349999999999999</v>
      </c>
    </row>
    <row r="93" spans="1:8" x14ac:dyDescent="0.25">
      <c r="A93" s="1">
        <v>41487</v>
      </c>
      <c r="B93" s="3">
        <v>298091131.92000002</v>
      </c>
      <c r="C93" s="4">
        <f>'Wholesale Data Adjust b4 uplift'!C93*'Wholesale Data Adjust Uplift'!G93</f>
        <v>4013477.5778999999</v>
      </c>
      <c r="D93" s="4">
        <f>'Wholesale Data Adjust b4 uplift'!D93*'Wholesale Data Adjust Uplift'!H93</f>
        <v>0</v>
      </c>
      <c r="E93" s="4">
        <f t="shared" si="1"/>
        <v>294077654.34210002</v>
      </c>
      <c r="G93" s="5">
        <v>1.0035000000000001</v>
      </c>
      <c r="H93" s="5">
        <v>1.0349999999999999</v>
      </c>
    </row>
    <row r="94" spans="1:8" x14ac:dyDescent="0.25">
      <c r="A94" s="1">
        <v>41518</v>
      </c>
      <c r="B94" s="3">
        <v>267069860.18000001</v>
      </c>
      <c r="C94" s="4">
        <f>'Wholesale Data Adjust b4 uplift'!C94*'Wholesale Data Adjust Uplift'!G94</f>
        <v>3418600.0684500006</v>
      </c>
      <c r="D94" s="4">
        <f>'Wholesale Data Adjust b4 uplift'!D94*'Wholesale Data Adjust Uplift'!H94</f>
        <v>0</v>
      </c>
      <c r="E94" s="4">
        <f t="shared" si="1"/>
        <v>263651260.11155</v>
      </c>
      <c r="G94" s="5">
        <v>1.0035000000000001</v>
      </c>
      <c r="H94" s="5">
        <v>1.0349999999999999</v>
      </c>
    </row>
    <row r="95" spans="1:8" x14ac:dyDescent="0.25">
      <c r="A95" s="1">
        <v>41548</v>
      </c>
      <c r="B95" s="3">
        <v>263983812.19999999</v>
      </c>
      <c r="C95" s="4">
        <f>'Wholesale Data Adjust b4 uplift'!C95*'Wholesale Data Adjust Uplift'!G95</f>
        <v>3329846.9158500005</v>
      </c>
      <c r="D95" s="4">
        <f>'Wholesale Data Adjust b4 uplift'!D95*'Wholesale Data Adjust Uplift'!H95</f>
        <v>0</v>
      </c>
      <c r="E95" s="4">
        <f t="shared" si="1"/>
        <v>260653965.28414997</v>
      </c>
      <c r="G95" s="5">
        <v>1.0035000000000001</v>
      </c>
      <c r="H95" s="5">
        <v>1.0349999999999999</v>
      </c>
    </row>
    <row r="96" spans="1:8" x14ac:dyDescent="0.25">
      <c r="A96" s="1">
        <v>41579</v>
      </c>
      <c r="B96" s="3">
        <v>267903651.24000001</v>
      </c>
      <c r="C96" s="4">
        <f>'Wholesale Data Adjust b4 uplift'!C96*'Wholesale Data Adjust Uplift'!G96</f>
        <v>3813641.7921000002</v>
      </c>
      <c r="D96" s="4">
        <f>'Wholesale Data Adjust b4 uplift'!D96*'Wholesale Data Adjust Uplift'!H96</f>
        <v>0</v>
      </c>
      <c r="E96" s="4">
        <f t="shared" si="1"/>
        <v>264090009.4479</v>
      </c>
      <c r="G96" s="5">
        <v>1.0035000000000001</v>
      </c>
      <c r="H96" s="5">
        <v>1.0349999999999999</v>
      </c>
    </row>
    <row r="97" spans="1:8" x14ac:dyDescent="0.25">
      <c r="A97" s="1">
        <v>41609</v>
      </c>
      <c r="B97" s="3">
        <v>288387321.93000001</v>
      </c>
      <c r="C97" s="4">
        <f>'Wholesale Data Adjust b4 uplift'!C97*'Wholesale Data Adjust Uplift'!G97</f>
        <v>1845676.1358</v>
      </c>
      <c r="D97" s="4">
        <f>'Wholesale Data Adjust b4 uplift'!D97*'Wholesale Data Adjust Uplift'!H97</f>
        <v>0</v>
      </c>
      <c r="E97" s="4">
        <f t="shared" si="1"/>
        <v>286541645.7942</v>
      </c>
      <c r="G97" s="5">
        <v>1.0035000000000001</v>
      </c>
      <c r="H97" s="5">
        <v>1.0349999999999999</v>
      </c>
    </row>
    <row r="98" spans="1:8" x14ac:dyDescent="0.25">
      <c r="A98" s="1">
        <v>41640</v>
      </c>
      <c r="B98" s="3">
        <v>309350393.74000001</v>
      </c>
      <c r="C98" s="4">
        <f>'Wholesale Data Adjust b4 uplift'!C98*'Wholesale Data Adjust Uplift'!G98</f>
        <v>3784562.4694500002</v>
      </c>
      <c r="D98" s="4">
        <f>'Wholesale Data Adjust b4 uplift'!D98*'Wholesale Data Adjust Uplift'!H98</f>
        <v>0</v>
      </c>
      <c r="E98" s="4">
        <f t="shared" si="1"/>
        <v>305565831.27055001</v>
      </c>
      <c r="G98" s="5">
        <v>1.0035000000000001</v>
      </c>
      <c r="H98" s="5">
        <v>1.0349999999999999</v>
      </c>
    </row>
    <row r="99" spans="1:8" x14ac:dyDescent="0.25">
      <c r="A99" s="1">
        <v>41671</v>
      </c>
      <c r="B99" s="3">
        <v>273998853.10000002</v>
      </c>
      <c r="C99" s="4">
        <f>'Wholesale Data Adjust b4 uplift'!C99*'Wholesale Data Adjust Uplift'!G99</f>
        <v>3183133.2088500001</v>
      </c>
      <c r="D99" s="4">
        <f>'Wholesale Data Adjust b4 uplift'!D99*'Wholesale Data Adjust Uplift'!H99</f>
        <v>0</v>
      </c>
      <c r="E99" s="4">
        <f t="shared" si="1"/>
        <v>270815719.89115</v>
      </c>
      <c r="G99" s="5">
        <v>1.0035000000000001</v>
      </c>
      <c r="H99" s="5">
        <v>1.0349999999999999</v>
      </c>
    </row>
    <row r="100" spans="1:8" x14ac:dyDescent="0.25">
      <c r="A100" s="1">
        <v>41699</v>
      </c>
      <c r="B100" s="3">
        <v>291809923.90999997</v>
      </c>
      <c r="C100" s="4">
        <f>'Wholesale Data Adjust b4 uplift'!C100*'Wholesale Data Adjust Uplift'!G100</f>
        <v>3475273.0320000001</v>
      </c>
      <c r="D100" s="4">
        <f>'Wholesale Data Adjust b4 uplift'!D100*'Wholesale Data Adjust Uplift'!H100</f>
        <v>0</v>
      </c>
      <c r="E100" s="4">
        <f t="shared" si="1"/>
        <v>288334650.87799996</v>
      </c>
      <c r="G100" s="5">
        <v>1.0035000000000001</v>
      </c>
      <c r="H100" s="5">
        <v>1.0349999999999999</v>
      </c>
    </row>
    <row r="101" spans="1:8" x14ac:dyDescent="0.25">
      <c r="A101" s="1">
        <v>41730</v>
      </c>
      <c r="B101" s="3">
        <v>248496453.21000001</v>
      </c>
      <c r="C101" s="4">
        <f>'Wholesale Data Adjust b4 uplift'!C101*'Wholesale Data Adjust Uplift'!G101</f>
        <v>3604660.1072999998</v>
      </c>
      <c r="D101" s="4">
        <f>'Wholesale Data Adjust b4 uplift'!D101*'Wholesale Data Adjust Uplift'!H101</f>
        <v>0</v>
      </c>
      <c r="E101" s="4">
        <f t="shared" si="1"/>
        <v>244891793.1027</v>
      </c>
      <c r="G101" s="5">
        <v>1.0035000000000001</v>
      </c>
      <c r="H101" s="5">
        <v>1.0349999999999999</v>
      </c>
    </row>
    <row r="102" spans="1:8" x14ac:dyDescent="0.25">
      <c r="A102" s="1">
        <v>41760</v>
      </c>
      <c r="B102" s="3">
        <v>255994950.31380001</v>
      </c>
      <c r="C102" s="4">
        <f>'Wholesale Data Adjust b4 uplift'!C102*'Wholesale Data Adjust Uplift'!G102</f>
        <v>4062104.6791500002</v>
      </c>
      <c r="D102" s="4">
        <f>'Wholesale Data Adjust b4 uplift'!D102*'Wholesale Data Adjust Uplift'!H102</f>
        <v>0</v>
      </c>
      <c r="E102" s="4">
        <f t="shared" si="1"/>
        <v>251932845.63464999</v>
      </c>
      <c r="G102" s="5">
        <v>1.0035000000000001</v>
      </c>
      <c r="H102" s="5">
        <v>1.0349999999999999</v>
      </c>
    </row>
    <row r="103" spans="1:8" x14ac:dyDescent="0.25">
      <c r="A103" s="1">
        <v>41791</v>
      </c>
      <c r="B103" s="3">
        <v>288137410.21681499</v>
      </c>
      <c r="C103" s="4">
        <f>'Wholesale Data Adjust b4 uplift'!C103*'Wholesale Data Adjust Uplift'!G103</f>
        <v>4117338.32265</v>
      </c>
      <c r="D103" s="4">
        <f>'Wholesale Data Adjust b4 uplift'!D103*'Wholesale Data Adjust Uplift'!H103</f>
        <v>0</v>
      </c>
      <c r="E103" s="4">
        <f t="shared" si="1"/>
        <v>284020071.89416498</v>
      </c>
      <c r="G103" s="5">
        <v>1.0035000000000001</v>
      </c>
      <c r="H103" s="5">
        <v>1.0349999999999999</v>
      </c>
    </row>
    <row r="104" spans="1:8" x14ac:dyDescent="0.25">
      <c r="A104" s="1">
        <v>41821</v>
      </c>
      <c r="B104" s="3">
        <v>290920171.77287501</v>
      </c>
      <c r="C104" s="4">
        <f>'Wholesale Data Adjust b4 uplift'!C104*'Wholesale Data Adjust Uplift'!G104</f>
        <v>4330237.5711000003</v>
      </c>
      <c r="D104" s="4">
        <f>'Wholesale Data Adjust b4 uplift'!D104*'Wholesale Data Adjust Uplift'!H104</f>
        <v>0</v>
      </c>
      <c r="E104" s="4">
        <f t="shared" si="1"/>
        <v>286589934.20177501</v>
      </c>
      <c r="G104" s="5">
        <v>1.0035000000000001</v>
      </c>
      <c r="H104" s="5">
        <v>1.0349999999999999</v>
      </c>
    </row>
    <row r="105" spans="1:8" x14ac:dyDescent="0.25">
      <c r="A105" s="1">
        <v>41852</v>
      </c>
      <c r="B105" s="3">
        <v>287862727.12270498</v>
      </c>
      <c r="C105" s="4">
        <f>'Wholesale Data Adjust b4 uplift'!C105*'Wholesale Data Adjust Uplift'!G105</f>
        <v>3975812.9113500002</v>
      </c>
      <c r="D105" s="4">
        <f>'Wholesale Data Adjust b4 uplift'!D105*'Wholesale Data Adjust Uplift'!H105</f>
        <v>0</v>
      </c>
      <c r="E105" s="4">
        <f t="shared" si="1"/>
        <v>283886914.21135497</v>
      </c>
      <c r="G105" s="5">
        <v>1.0035000000000001</v>
      </c>
      <c r="H105" s="5">
        <v>1.0349999999999999</v>
      </c>
    </row>
    <row r="106" spans="1:8" x14ac:dyDescent="0.25">
      <c r="A106" s="1">
        <v>41883</v>
      </c>
      <c r="B106" s="3">
        <v>264501722.17959499</v>
      </c>
      <c r="C106" s="4">
        <f>'Wholesale Data Adjust b4 uplift'!C106*'Wholesale Data Adjust Uplift'!G106</f>
        <v>2592662.1682500001</v>
      </c>
      <c r="D106" s="4">
        <f>'Wholesale Data Adjust b4 uplift'!D106*'Wholesale Data Adjust Uplift'!H106</f>
        <v>0</v>
      </c>
      <c r="E106" s="4">
        <f t="shared" si="1"/>
        <v>261909060.011345</v>
      </c>
      <c r="G106" s="5">
        <v>1.0035000000000001</v>
      </c>
      <c r="H106" s="5">
        <v>1.0349999999999999</v>
      </c>
    </row>
    <row r="107" spans="1:8" x14ac:dyDescent="0.25">
      <c r="A107" s="1">
        <v>41913</v>
      </c>
      <c r="B107" s="3">
        <v>248450531.13486502</v>
      </c>
      <c r="C107" s="4">
        <f>'Wholesale Data Adjust b4 uplift'!C107*'Wholesale Data Adjust Uplift'!G107</f>
        <v>2137619.9753999999</v>
      </c>
      <c r="D107" s="4">
        <f>'Wholesale Data Adjust b4 uplift'!D107*'Wholesale Data Adjust Uplift'!H107</f>
        <v>0</v>
      </c>
      <c r="E107" s="4">
        <f t="shared" si="1"/>
        <v>246312911.15946501</v>
      </c>
      <c r="G107" s="5">
        <v>1.0035000000000001</v>
      </c>
      <c r="H107" s="5">
        <v>1.0349999999999999</v>
      </c>
    </row>
    <row r="108" spans="1:8" x14ac:dyDescent="0.25">
      <c r="A108" s="1">
        <v>41944</v>
      </c>
      <c r="B108" s="3">
        <v>261084350.98455998</v>
      </c>
      <c r="C108" s="4">
        <f>'Wholesale Data Adjust b4 uplift'!C108*'Wholesale Data Adjust Uplift'!G108</f>
        <v>1862067.1041000001</v>
      </c>
      <c r="D108" s="4">
        <f>'Wholesale Data Adjust b4 uplift'!D108*'Wholesale Data Adjust Uplift'!H108</f>
        <v>0</v>
      </c>
      <c r="E108" s="4">
        <f t="shared" si="1"/>
        <v>259222283.88045999</v>
      </c>
      <c r="G108" s="5">
        <v>1.0035000000000001</v>
      </c>
      <c r="H108" s="5">
        <v>1.0349999999999999</v>
      </c>
    </row>
    <row r="109" spans="1:8" x14ac:dyDescent="0.25">
      <c r="A109" s="1">
        <v>41974</v>
      </c>
      <c r="B109" s="3">
        <v>266511989.29940999</v>
      </c>
      <c r="C109" s="4">
        <f>'Wholesale Data Adjust b4 uplift'!C109*'Wholesale Data Adjust Uplift'!G109</f>
        <v>1527738.1339499999</v>
      </c>
      <c r="D109" s="4">
        <f>'Wholesale Data Adjust b4 uplift'!D109*'Wholesale Data Adjust Uplift'!H109</f>
        <v>0</v>
      </c>
      <c r="E109" s="4">
        <f t="shared" si="1"/>
        <v>264984251.16545999</v>
      </c>
      <c r="G109" s="5">
        <v>1.0035000000000001</v>
      </c>
      <c r="H109" s="5">
        <v>1.0349999999999999</v>
      </c>
    </row>
    <row r="110" spans="1:8" x14ac:dyDescent="0.25">
      <c r="A110" s="1">
        <v>42005</v>
      </c>
      <c r="B110" s="3">
        <v>296747213.39999998</v>
      </c>
      <c r="C110" s="4">
        <f>'Wholesale Data Adjust b4 uplift'!C110*'Wholesale Data Adjust Uplift'!G110</f>
        <v>1137149.2408500002</v>
      </c>
      <c r="D110" s="4">
        <f>'Wholesale Data Adjust b4 uplift'!D110*'Wholesale Data Adjust Uplift'!H110</f>
        <v>0</v>
      </c>
      <c r="E110" s="4">
        <f t="shared" si="1"/>
        <v>295610064.15915</v>
      </c>
      <c r="G110" s="5">
        <v>1.0035000000000001</v>
      </c>
      <c r="H110" s="5">
        <v>1.0349999999999999</v>
      </c>
    </row>
    <row r="111" spans="1:8" x14ac:dyDescent="0.25">
      <c r="A111" s="1">
        <v>42036</v>
      </c>
      <c r="B111" s="3">
        <v>274780535.31</v>
      </c>
      <c r="C111" s="4">
        <f>'Wholesale Data Adjust b4 uplift'!C111*'Wholesale Data Adjust Uplift'!G111</f>
        <v>986475.82319999998</v>
      </c>
      <c r="D111" s="4">
        <f>'Wholesale Data Adjust b4 uplift'!D111*'Wholesale Data Adjust Uplift'!H111</f>
        <v>0</v>
      </c>
      <c r="E111" s="4">
        <f t="shared" si="1"/>
        <v>273794059.48680001</v>
      </c>
      <c r="G111" s="5">
        <v>1.0035000000000001</v>
      </c>
      <c r="H111" s="5">
        <v>1.0349999999999999</v>
      </c>
    </row>
    <row r="112" spans="1:8" x14ac:dyDescent="0.25">
      <c r="A112" s="1">
        <v>42064</v>
      </c>
      <c r="B112" s="2">
        <v>275988052.89999998</v>
      </c>
      <c r="C112" s="4">
        <f>'Wholesale Data Adjust b4 uplift'!C112*'Wholesale Data Adjust Uplift'!G112</f>
        <v>1043296.30125</v>
      </c>
      <c r="D112" s="4">
        <f>'Wholesale Data Adjust b4 uplift'!D112*'Wholesale Data Adjust Uplift'!H112</f>
        <v>0</v>
      </c>
      <c r="E112" s="4">
        <f t="shared" si="1"/>
        <v>274944756.59875</v>
      </c>
      <c r="G112" s="5">
        <v>1.0035000000000001</v>
      </c>
      <c r="H112" s="5">
        <v>1.0349999999999999</v>
      </c>
    </row>
    <row r="113" spans="1:8" x14ac:dyDescent="0.25">
      <c r="A113" s="1">
        <v>42095</v>
      </c>
      <c r="B113" s="2">
        <v>244431653.31</v>
      </c>
      <c r="C113" s="4">
        <f>'Wholesale Data Adjust b4 uplift'!C113*'Wholesale Data Adjust Uplift'!G113</f>
        <v>963889.2459000001</v>
      </c>
      <c r="D113" s="4">
        <f>'Wholesale Data Adjust b4 uplift'!D113*'Wholesale Data Adjust Uplift'!H113</f>
        <v>0</v>
      </c>
      <c r="E113" s="4">
        <f t="shared" si="1"/>
        <v>243467764.0641</v>
      </c>
      <c r="G113" s="5">
        <v>1.0035000000000001</v>
      </c>
      <c r="H113" s="5">
        <v>1.0349999999999999</v>
      </c>
    </row>
    <row r="114" spans="1:8" x14ac:dyDescent="0.25">
      <c r="A114" s="1">
        <v>42125</v>
      </c>
      <c r="B114" s="2">
        <v>260119427.05000001</v>
      </c>
      <c r="C114" s="4">
        <f>'Wholesale Data Adjust b4 uplift'!C114*'Wholesale Data Adjust Uplift'!G114</f>
        <v>948322.25144999998</v>
      </c>
      <c r="D114" s="4">
        <f>'Wholesale Data Adjust b4 uplift'!D114*'Wholesale Data Adjust Uplift'!H114</f>
        <v>0</v>
      </c>
      <c r="E114" s="4">
        <f t="shared" si="1"/>
        <v>259171104.79855001</v>
      </c>
      <c r="G114" s="5">
        <v>1.0035000000000001</v>
      </c>
      <c r="H114" s="5">
        <v>1.0349999999999999</v>
      </c>
    </row>
    <row r="115" spans="1:8" x14ac:dyDescent="0.25">
      <c r="A115" s="1">
        <v>42156</v>
      </c>
      <c r="B115" s="2">
        <v>268398085.53076926</v>
      </c>
      <c r="C115" s="4">
        <f>'Wholesale Data Adjust b4 uplift'!C115*'Wholesale Data Adjust Uplift'!G115</f>
        <v>842973.71759999997</v>
      </c>
      <c r="D115" s="4">
        <f>'Wholesale Data Adjust b4 uplift'!D115*'Wholesale Data Adjust Uplift'!H115</f>
        <v>0</v>
      </c>
      <c r="E115" s="4">
        <f t="shared" si="1"/>
        <v>267555111.81316927</v>
      </c>
      <c r="G115" s="5">
        <v>1.0035000000000001</v>
      </c>
      <c r="H115" s="5">
        <v>1.0349999999999999</v>
      </c>
    </row>
    <row r="116" spans="1:8" x14ac:dyDescent="0.25">
      <c r="A116" s="1">
        <v>42186</v>
      </c>
      <c r="B116" s="2">
        <v>301827203.79307693</v>
      </c>
      <c r="C116" s="4">
        <f>'Wholesale Data Adjust b4 uplift'!C116*'Wholesale Data Adjust Uplift'!G116</f>
        <v>235639.6623</v>
      </c>
      <c r="D116" s="4">
        <f>'Wholesale Data Adjust b4 uplift'!D116*'Wholesale Data Adjust Uplift'!H116</f>
        <v>0</v>
      </c>
      <c r="E116" s="4">
        <f t="shared" si="1"/>
        <v>301591564.13077694</v>
      </c>
      <c r="G116" s="5">
        <v>1.0035000000000001</v>
      </c>
      <c r="H116" s="5">
        <v>1.0349999999999999</v>
      </c>
    </row>
    <row r="117" spans="1:8" x14ac:dyDescent="0.25">
      <c r="A117" s="1">
        <v>42217</v>
      </c>
      <c r="B117" s="2">
        <v>290826311.95999998</v>
      </c>
      <c r="C117" s="4">
        <f>'Wholesale Data Adjust b4 uplift'!C117*'Wholesale Data Adjust Uplift'!G117</f>
        <v>195146.93205</v>
      </c>
      <c r="D117" s="4">
        <f>'Wholesale Data Adjust b4 uplift'!D117*'Wholesale Data Adjust Uplift'!H117</f>
        <v>0</v>
      </c>
      <c r="E117" s="4">
        <f t="shared" si="1"/>
        <v>290631165.02794999</v>
      </c>
      <c r="G117" s="5">
        <v>1.0035000000000001</v>
      </c>
      <c r="H117" s="5">
        <v>1.0349999999999999</v>
      </c>
    </row>
    <row r="118" spans="1:8" x14ac:dyDescent="0.25">
      <c r="A118" s="1">
        <v>42248</v>
      </c>
      <c r="B118" s="2">
        <v>282743761.41230774</v>
      </c>
      <c r="C118" s="4">
        <f>'Wholesale Data Adjust b4 uplift'!C118*'Wholesale Data Adjust Uplift'!G118</f>
        <v>136832.34285000002</v>
      </c>
      <c r="D118" s="4">
        <f>'Wholesale Data Adjust b4 uplift'!D118*'Wholesale Data Adjust Uplift'!H118</f>
        <v>0</v>
      </c>
      <c r="E118" s="4">
        <f t="shared" si="1"/>
        <v>282606929.06945771</v>
      </c>
      <c r="G118" s="5">
        <v>1.0035000000000001</v>
      </c>
      <c r="H118" s="5">
        <v>1.0349999999999999</v>
      </c>
    </row>
    <row r="119" spans="1:8" x14ac:dyDescent="0.25">
      <c r="A119" s="1">
        <v>42278</v>
      </c>
      <c r="B119" s="2">
        <v>248873642.13615388</v>
      </c>
      <c r="C119" s="4">
        <f>'Wholesale Data Adjust b4 uplift'!C119*'Wholesale Data Adjust Uplift'!G119</f>
        <v>162560.97900000002</v>
      </c>
      <c r="D119" s="4">
        <f>'Wholesale Data Adjust b4 uplift'!D119*'Wholesale Data Adjust Uplift'!H119</f>
        <v>0</v>
      </c>
      <c r="E119" s="4">
        <f t="shared" si="1"/>
        <v>248711081.15715387</v>
      </c>
      <c r="G119" s="5">
        <v>1.0035000000000001</v>
      </c>
      <c r="H119" s="5">
        <v>1.0349999999999999</v>
      </c>
    </row>
    <row r="120" spans="1:8" x14ac:dyDescent="0.25">
      <c r="A120" s="1">
        <v>42309</v>
      </c>
      <c r="B120" s="2">
        <v>248873824.7153846</v>
      </c>
      <c r="C120" s="4">
        <f>'Wholesale Data Adjust b4 uplift'!C120*'Wholesale Data Adjust Uplift'!G120</f>
        <v>154462.43295000002</v>
      </c>
      <c r="D120" s="4">
        <f>'Wholesale Data Adjust b4 uplift'!D120*'Wholesale Data Adjust Uplift'!H120</f>
        <v>0</v>
      </c>
      <c r="E120" s="4">
        <f t="shared" si="1"/>
        <v>248719362.28243461</v>
      </c>
      <c r="G120" s="5">
        <v>1.0035000000000001</v>
      </c>
      <c r="H120" s="5">
        <v>1.0349999999999999</v>
      </c>
    </row>
    <row r="121" spans="1:8" x14ac:dyDescent="0.25">
      <c r="A121" s="1">
        <v>42339</v>
      </c>
      <c r="B121" s="2">
        <v>260592233.65384617</v>
      </c>
      <c r="C121" s="4">
        <f>'Wholesale Data Adjust b4 uplift'!C121*'Wholesale Data Adjust Uplift'!G121</f>
        <v>227633.83965000001</v>
      </c>
      <c r="D121" s="4">
        <f>'Wholesale Data Adjust b4 uplift'!D121*'Wholesale Data Adjust Uplift'!H121</f>
        <v>0</v>
      </c>
      <c r="E121" s="4">
        <f t="shared" si="1"/>
        <v>260364599.81419617</v>
      </c>
      <c r="G121" s="5">
        <v>1.0035000000000001</v>
      </c>
      <c r="H121" s="5">
        <v>1.0349999999999999</v>
      </c>
    </row>
    <row r="122" spans="1:8" x14ac:dyDescent="0.25">
      <c r="A122" s="1">
        <v>42370</v>
      </c>
      <c r="B122" s="6">
        <v>284288401.1815384</v>
      </c>
      <c r="E122" s="4">
        <f t="shared" si="1"/>
        <v>284288401.1815384</v>
      </c>
      <c r="G122" s="5">
        <v>1.0035000000000001</v>
      </c>
      <c r="H122" s="5">
        <v>1.0349999999999999</v>
      </c>
    </row>
    <row r="123" spans="1:8" x14ac:dyDescent="0.25">
      <c r="A123" s="1">
        <v>42401</v>
      </c>
      <c r="B123" s="6">
        <v>260206836.05153847</v>
      </c>
      <c r="E123" s="4">
        <f t="shared" si="1"/>
        <v>260206836.05153847</v>
      </c>
      <c r="G123" s="5">
        <v>1.0035000000000001</v>
      </c>
      <c r="H123" s="5">
        <v>1.0349999999999999</v>
      </c>
    </row>
    <row r="124" spans="1:8" x14ac:dyDescent="0.25">
      <c r="A124" s="1">
        <v>42430</v>
      </c>
      <c r="B124" s="6">
        <v>259744950.18307692</v>
      </c>
      <c r="E124" s="4">
        <f t="shared" si="1"/>
        <v>259744950.18307692</v>
      </c>
      <c r="G124" s="5">
        <v>1.0035000000000001</v>
      </c>
      <c r="H124" s="5">
        <v>1.0349999999999999</v>
      </c>
    </row>
    <row r="125" spans="1:8" x14ac:dyDescent="0.25">
      <c r="A125" s="1">
        <v>42461</v>
      </c>
      <c r="B125" s="6">
        <v>243642397.68692306</v>
      </c>
      <c r="E125" s="4">
        <f t="shared" si="1"/>
        <v>243642397.68692306</v>
      </c>
      <c r="G125" s="5">
        <v>1.0035000000000001</v>
      </c>
      <c r="H125" s="5">
        <v>1.0349999999999999</v>
      </c>
    </row>
    <row r="126" spans="1:8" x14ac:dyDescent="0.25">
      <c r="A126" s="1">
        <v>42491</v>
      </c>
      <c r="B126" s="6">
        <v>254740741.33615384</v>
      </c>
      <c r="E126" s="4">
        <f t="shared" si="1"/>
        <v>254740741.33615384</v>
      </c>
      <c r="G126" s="5">
        <v>1.0035000000000001</v>
      </c>
      <c r="H126" s="5">
        <v>1.0349999999999999</v>
      </c>
    </row>
    <row r="127" spans="1:8" x14ac:dyDescent="0.25">
      <c r="A127" s="1">
        <v>42522</v>
      </c>
      <c r="B127" s="6">
        <v>277338997.10153848</v>
      </c>
      <c r="E127" s="4">
        <f t="shared" si="1"/>
        <v>277338997.10153848</v>
      </c>
      <c r="G127" s="5">
        <v>1.0035000000000001</v>
      </c>
      <c r="H127" s="5">
        <v>1.0349999999999999</v>
      </c>
    </row>
    <row r="128" spans="1:8" x14ac:dyDescent="0.25">
      <c r="A128" s="1">
        <v>42552</v>
      </c>
      <c r="B128" s="6">
        <v>319936562.1415385</v>
      </c>
      <c r="E128" s="4">
        <f t="shared" si="1"/>
        <v>319936562.1415385</v>
      </c>
      <c r="G128" s="5">
        <v>1.0035000000000001</v>
      </c>
      <c r="H128" s="5">
        <v>1.0349999999999999</v>
      </c>
    </row>
    <row r="129" spans="1:8" x14ac:dyDescent="0.25">
      <c r="A129" s="1">
        <v>42583</v>
      </c>
      <c r="B129" s="6">
        <v>332506256.14538461</v>
      </c>
      <c r="E129" s="4">
        <f t="shared" si="1"/>
        <v>332506256.14538461</v>
      </c>
      <c r="G129" s="5">
        <v>1.0035000000000001</v>
      </c>
      <c r="H129" s="5">
        <v>1.0349999999999999</v>
      </c>
    </row>
    <row r="130" spans="1:8" x14ac:dyDescent="0.25">
      <c r="A130" s="1">
        <v>42614</v>
      </c>
      <c r="B130" s="6">
        <v>278729526.85461545</v>
      </c>
      <c r="E130" s="4">
        <f t="shared" si="1"/>
        <v>278729526.85461545</v>
      </c>
      <c r="G130" s="5">
        <v>1.0035000000000001</v>
      </c>
      <c r="H130" s="5">
        <v>1.0349999999999999</v>
      </c>
    </row>
    <row r="131" spans="1:8" x14ac:dyDescent="0.25">
      <c r="A131" s="1">
        <v>42644</v>
      </c>
      <c r="B131" s="6">
        <v>249175655.47076926</v>
      </c>
      <c r="E131" s="4">
        <f t="shared" ref="E131:E133" si="2">B131-C131-D131</f>
        <v>249175655.47076926</v>
      </c>
      <c r="G131" s="5">
        <v>1.0035000000000001</v>
      </c>
      <c r="H131" s="5">
        <v>1.0349999999999999</v>
      </c>
    </row>
    <row r="132" spans="1:8" x14ac:dyDescent="0.25">
      <c r="A132" s="1">
        <v>42675</v>
      </c>
      <c r="B132" s="6">
        <f>'Wholesale Detailed'!B132</f>
        <v>248814601.71076927</v>
      </c>
      <c r="E132" s="4">
        <f t="shared" si="2"/>
        <v>248814601.71076927</v>
      </c>
      <c r="G132" s="5">
        <v>1.0035000000000001</v>
      </c>
      <c r="H132" s="5">
        <v>1.0349999999999999</v>
      </c>
    </row>
    <row r="133" spans="1:8" x14ac:dyDescent="0.25">
      <c r="A133" s="1">
        <v>42705</v>
      </c>
      <c r="B133" s="7">
        <f>'Wholesale Detailed'!B133</f>
        <v>270712724.99202764</v>
      </c>
      <c r="E133" s="4">
        <f t="shared" si="2"/>
        <v>270712724.99202764</v>
      </c>
      <c r="G133" s="5">
        <v>1.0035000000000001</v>
      </c>
      <c r="H133" s="5">
        <v>1.0349999999999999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33"/>
  <sheetViews>
    <sheetView tabSelected="1" topLeftCell="A13" workbookViewId="0">
      <selection activeCell="G121" sqref="G121:H121"/>
    </sheetView>
  </sheetViews>
  <sheetFormatPr defaultRowHeight="15" x14ac:dyDescent="0.25"/>
  <cols>
    <col min="1" max="1" width="7.42578125" style="1" bestFit="1" customWidth="1"/>
    <col min="2" max="2" width="12.5703125" style="2" bestFit="1" customWidth="1"/>
    <col min="3" max="3" width="19" style="2" bestFit="1" customWidth="1"/>
    <col min="4" max="4" width="19" style="2" customWidth="1"/>
    <col min="5" max="5" width="14.28515625" customWidth="1"/>
    <col min="6" max="6" width="16.85546875" bestFit="1" customWidth="1"/>
    <col min="7" max="7" width="15.140625" bestFit="1" customWidth="1"/>
    <col min="8" max="8" width="11.570312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4</v>
      </c>
      <c r="E1" t="s">
        <v>3</v>
      </c>
      <c r="G1" s="2" t="s">
        <v>2</v>
      </c>
      <c r="H1" s="2" t="s">
        <v>4</v>
      </c>
    </row>
    <row r="2" spans="1:8" x14ac:dyDescent="0.25">
      <c r="A2" s="1">
        <v>38718</v>
      </c>
      <c r="B2" s="2">
        <v>298877072</v>
      </c>
      <c r="C2" s="4">
        <v>5430423.5999999996</v>
      </c>
      <c r="D2" s="4">
        <v>1198888.79</v>
      </c>
      <c r="E2" s="4">
        <f>B2-C2-D2</f>
        <v>292247759.60999995</v>
      </c>
    </row>
    <row r="3" spans="1:8" x14ac:dyDescent="0.25">
      <c r="A3" s="1">
        <v>38749</v>
      </c>
      <c r="B3" s="2">
        <v>278231468</v>
      </c>
      <c r="C3" s="4">
        <v>4862474.4000000004</v>
      </c>
      <c r="D3" s="4">
        <v>1214190.68</v>
      </c>
      <c r="E3" s="4">
        <f t="shared" ref="E3:E66" si="0">B3-C3-D3</f>
        <v>272154802.92000002</v>
      </c>
    </row>
    <row r="4" spans="1:8" x14ac:dyDescent="0.25">
      <c r="A4" s="1">
        <v>38777</v>
      </c>
      <c r="B4" s="2">
        <v>292223000</v>
      </c>
      <c r="C4" s="4">
        <v>5325371.08</v>
      </c>
      <c r="D4" s="4">
        <v>1282812.1099999999</v>
      </c>
      <c r="E4" s="4">
        <f t="shared" si="0"/>
        <v>285614816.81</v>
      </c>
    </row>
    <row r="5" spans="1:8" x14ac:dyDescent="0.25">
      <c r="A5" s="1">
        <v>38808</v>
      </c>
      <c r="B5" s="2">
        <v>257433385</v>
      </c>
      <c r="C5" s="4">
        <v>4798285.79</v>
      </c>
      <c r="D5" s="4">
        <v>1398917.9</v>
      </c>
      <c r="E5" s="4">
        <f t="shared" si="0"/>
        <v>251236181.31</v>
      </c>
    </row>
    <row r="6" spans="1:8" x14ac:dyDescent="0.25">
      <c r="A6" s="1">
        <v>38838</v>
      </c>
      <c r="B6" s="2">
        <v>274689500</v>
      </c>
      <c r="C6" s="4">
        <v>5220732.28</v>
      </c>
      <c r="D6" s="4">
        <v>1762285.58</v>
      </c>
      <c r="E6" s="4">
        <f t="shared" si="0"/>
        <v>267706482.14000002</v>
      </c>
    </row>
    <row r="7" spans="1:8" x14ac:dyDescent="0.25">
      <c r="A7" s="1">
        <v>38869</v>
      </c>
      <c r="B7" s="2">
        <v>293283565</v>
      </c>
      <c r="C7" s="4">
        <v>5232097.47</v>
      </c>
      <c r="D7" s="4">
        <v>1787141.39</v>
      </c>
      <c r="E7" s="4">
        <f t="shared" si="0"/>
        <v>286264326.13999999</v>
      </c>
    </row>
    <row r="8" spans="1:8" x14ac:dyDescent="0.25">
      <c r="A8" s="1">
        <v>38899</v>
      </c>
      <c r="B8" s="2">
        <v>339166295</v>
      </c>
      <c r="C8" s="4">
        <v>6035118.5199999996</v>
      </c>
      <c r="D8" s="4">
        <v>1963016.9900000002</v>
      </c>
      <c r="E8" s="4">
        <f t="shared" si="0"/>
        <v>331168159.49000001</v>
      </c>
    </row>
    <row r="9" spans="1:8" x14ac:dyDescent="0.25">
      <c r="A9" s="1">
        <v>38930</v>
      </c>
      <c r="B9" s="2">
        <v>317558853</v>
      </c>
      <c r="C9" s="4">
        <v>5296027.7699999996</v>
      </c>
      <c r="D9" s="4">
        <v>1873049.88</v>
      </c>
      <c r="E9" s="4">
        <f t="shared" si="0"/>
        <v>310389775.35000002</v>
      </c>
    </row>
    <row r="10" spans="1:8" x14ac:dyDescent="0.25">
      <c r="A10" s="1">
        <v>38961</v>
      </c>
      <c r="B10" s="2">
        <v>266169476</v>
      </c>
      <c r="C10" s="4">
        <v>5436267.8700000001</v>
      </c>
      <c r="D10" s="4">
        <v>1672172.8399999999</v>
      </c>
      <c r="E10" s="4">
        <f t="shared" si="0"/>
        <v>259061035.28999999</v>
      </c>
    </row>
    <row r="11" spans="1:8" x14ac:dyDescent="0.25">
      <c r="A11" s="1">
        <v>38991</v>
      </c>
      <c r="B11" s="2">
        <v>275845825</v>
      </c>
      <c r="C11" s="4">
        <v>5205456.8899999997</v>
      </c>
      <c r="D11" s="4">
        <v>1594150.88</v>
      </c>
      <c r="E11" s="4">
        <f t="shared" si="0"/>
        <v>269046217.23000002</v>
      </c>
    </row>
    <row r="12" spans="1:8" x14ac:dyDescent="0.25">
      <c r="A12" s="1">
        <v>39022</v>
      </c>
      <c r="B12" s="2">
        <v>277675186</v>
      </c>
      <c r="C12" s="4">
        <v>5160647.09</v>
      </c>
      <c r="D12" s="4">
        <v>1534872.9300000002</v>
      </c>
      <c r="E12" s="4">
        <f t="shared" si="0"/>
        <v>270979665.98000002</v>
      </c>
    </row>
    <row r="13" spans="1:8" x14ac:dyDescent="0.25">
      <c r="A13" s="1">
        <v>39052</v>
      </c>
      <c r="B13" s="2">
        <v>292401294</v>
      </c>
      <c r="C13" s="4">
        <v>4191453</v>
      </c>
      <c r="D13" s="4">
        <v>1601880.27</v>
      </c>
      <c r="E13" s="4">
        <f t="shared" si="0"/>
        <v>286607960.73000002</v>
      </c>
      <c r="G13" s="4">
        <f>SUM(C2:C13)</f>
        <v>62194355.75999999</v>
      </c>
      <c r="H13" s="4">
        <f>SUM(D2:D13)</f>
        <v>18883380.239999998</v>
      </c>
    </row>
    <row r="14" spans="1:8" x14ac:dyDescent="0.25">
      <c r="A14" s="1">
        <v>39083</v>
      </c>
      <c r="B14" s="2">
        <v>305103539</v>
      </c>
      <c r="C14" s="4">
        <v>4957598.09</v>
      </c>
      <c r="D14" s="4">
        <v>1578290.4500000002</v>
      </c>
      <c r="E14" s="4">
        <f t="shared" si="0"/>
        <v>298567650.46000004</v>
      </c>
    </row>
    <row r="15" spans="1:8" x14ac:dyDescent="0.25">
      <c r="A15" s="1">
        <v>39114</v>
      </c>
      <c r="B15" s="2">
        <v>294287806</v>
      </c>
      <c r="C15" s="4">
        <v>4489422</v>
      </c>
      <c r="D15" s="4">
        <v>1430698.2600000002</v>
      </c>
      <c r="E15" s="4">
        <f t="shared" si="0"/>
        <v>288367685.74000001</v>
      </c>
    </row>
    <row r="16" spans="1:8" x14ac:dyDescent="0.25">
      <c r="A16" s="1">
        <v>39142</v>
      </c>
      <c r="B16" s="2">
        <v>292935895</v>
      </c>
      <c r="C16" s="4">
        <v>4723576.1900000004</v>
      </c>
      <c r="D16" s="4">
        <v>1604206.56</v>
      </c>
      <c r="E16" s="4">
        <f t="shared" si="0"/>
        <v>286608112.25</v>
      </c>
    </row>
    <row r="17" spans="1:8" x14ac:dyDescent="0.25">
      <c r="A17" s="1">
        <v>39173</v>
      </c>
      <c r="B17" s="2">
        <v>264940056</v>
      </c>
      <c r="C17" s="4">
        <v>4333392</v>
      </c>
      <c r="D17" s="4">
        <v>1533982.1</v>
      </c>
      <c r="E17" s="4">
        <f t="shared" si="0"/>
        <v>259072681.90000001</v>
      </c>
    </row>
    <row r="18" spans="1:8" x14ac:dyDescent="0.25">
      <c r="A18" s="1">
        <v>39203</v>
      </c>
      <c r="B18" s="2">
        <v>273298422</v>
      </c>
      <c r="C18" s="4">
        <v>4727568.29</v>
      </c>
      <c r="D18" s="4">
        <v>1730461.16</v>
      </c>
      <c r="E18" s="4">
        <f t="shared" si="0"/>
        <v>266840392.54999998</v>
      </c>
    </row>
    <row r="19" spans="1:8" x14ac:dyDescent="0.25">
      <c r="A19" s="1">
        <v>39234</v>
      </c>
      <c r="B19" s="2">
        <v>309675938</v>
      </c>
      <c r="C19" s="4">
        <v>4924907.3899999997</v>
      </c>
      <c r="D19" s="4">
        <v>1799252.82</v>
      </c>
      <c r="E19" s="4">
        <f t="shared" si="0"/>
        <v>302951777.79000002</v>
      </c>
    </row>
    <row r="20" spans="1:8" x14ac:dyDescent="0.25">
      <c r="A20" s="1">
        <v>39264</v>
      </c>
      <c r="B20" s="2">
        <v>307009101</v>
      </c>
      <c r="C20" s="4">
        <v>4755974.99</v>
      </c>
      <c r="D20" s="4">
        <v>1808556.21</v>
      </c>
      <c r="E20" s="4">
        <f t="shared" si="0"/>
        <v>300444569.80000001</v>
      </c>
    </row>
    <row r="21" spans="1:8" x14ac:dyDescent="0.25">
      <c r="A21" s="1">
        <v>39295</v>
      </c>
      <c r="B21" s="2">
        <v>322676682</v>
      </c>
      <c r="C21" s="4">
        <v>4849078.47</v>
      </c>
      <c r="D21" s="4">
        <v>1806206.87</v>
      </c>
      <c r="E21" s="4">
        <f t="shared" si="0"/>
        <v>316021396.65999997</v>
      </c>
    </row>
    <row r="22" spans="1:8" x14ac:dyDescent="0.25">
      <c r="A22" s="1">
        <v>39326</v>
      </c>
      <c r="B22" s="2">
        <v>286198800</v>
      </c>
      <c r="C22" s="4">
        <v>5248462.78</v>
      </c>
      <c r="D22" s="4">
        <v>1733401.31</v>
      </c>
      <c r="E22" s="4">
        <f t="shared" si="0"/>
        <v>279216935.91000003</v>
      </c>
    </row>
    <row r="23" spans="1:8" x14ac:dyDescent="0.25">
      <c r="A23" s="1">
        <v>39356</v>
      </c>
      <c r="B23" s="2">
        <v>280838093</v>
      </c>
      <c r="C23" s="4">
        <v>4944737.7</v>
      </c>
      <c r="D23" s="4">
        <v>1662103.9100000001</v>
      </c>
      <c r="E23" s="4">
        <f t="shared" si="0"/>
        <v>274231251.38999999</v>
      </c>
    </row>
    <row r="24" spans="1:8" x14ac:dyDescent="0.25">
      <c r="A24" s="1">
        <v>39387</v>
      </c>
      <c r="B24" s="2">
        <v>278969671</v>
      </c>
      <c r="C24" s="4">
        <v>4591284.5999999996</v>
      </c>
      <c r="D24" s="4">
        <v>1530971.69</v>
      </c>
      <c r="E24" s="4">
        <f t="shared" si="0"/>
        <v>272847414.70999998</v>
      </c>
    </row>
    <row r="25" spans="1:8" x14ac:dyDescent="0.25">
      <c r="A25" s="1">
        <v>39417</v>
      </c>
      <c r="B25" s="2">
        <v>297804061</v>
      </c>
      <c r="C25" s="4">
        <v>3063486.3</v>
      </c>
      <c r="D25" s="4">
        <v>1568178.35</v>
      </c>
      <c r="E25" s="4">
        <f t="shared" si="0"/>
        <v>293172396.34999996</v>
      </c>
      <c r="G25" s="4">
        <f>SUM(C14:C25)</f>
        <v>55609488.800000004</v>
      </c>
      <c r="H25" s="4">
        <f>SUM(D14:D25)</f>
        <v>19786309.690000005</v>
      </c>
    </row>
    <row r="26" spans="1:8" x14ac:dyDescent="0.25">
      <c r="A26" s="1">
        <v>39448</v>
      </c>
      <c r="B26" s="2">
        <v>306586096</v>
      </c>
      <c r="C26" s="4">
        <v>4971630.3</v>
      </c>
      <c r="D26" s="4">
        <v>1582277.9700000002</v>
      </c>
      <c r="E26" s="4">
        <f t="shared" si="0"/>
        <v>300032187.72999996</v>
      </c>
    </row>
    <row r="27" spans="1:8" x14ac:dyDescent="0.25">
      <c r="A27" s="1">
        <v>39479</v>
      </c>
      <c r="B27" s="2">
        <v>289527654</v>
      </c>
      <c r="C27" s="4">
        <v>3463884.9</v>
      </c>
      <c r="D27" s="4">
        <v>1463288.8199999998</v>
      </c>
      <c r="E27" s="4">
        <f t="shared" si="0"/>
        <v>284600480.28000003</v>
      </c>
    </row>
    <row r="28" spans="1:8" x14ac:dyDescent="0.25">
      <c r="A28" s="1">
        <v>39508</v>
      </c>
      <c r="B28" s="2">
        <v>289956690</v>
      </c>
      <c r="C28" s="4">
        <v>4512022.2</v>
      </c>
      <c r="D28" s="4">
        <v>1551788.1800000002</v>
      </c>
      <c r="E28" s="4">
        <f t="shared" si="0"/>
        <v>283892879.62</v>
      </c>
    </row>
    <row r="29" spans="1:8" x14ac:dyDescent="0.25">
      <c r="A29" s="1">
        <v>39539</v>
      </c>
      <c r="B29" s="2">
        <v>259621600</v>
      </c>
      <c r="C29" s="4">
        <v>4506100.2</v>
      </c>
      <c r="D29" s="4">
        <v>1578736.92</v>
      </c>
      <c r="E29" s="4">
        <f t="shared" si="0"/>
        <v>253536762.88000003</v>
      </c>
    </row>
    <row r="30" spans="1:8" x14ac:dyDescent="0.25">
      <c r="A30" s="1">
        <v>39569</v>
      </c>
      <c r="B30" s="2">
        <v>252168944</v>
      </c>
      <c r="C30" s="4">
        <v>3570751.8</v>
      </c>
      <c r="D30" s="4">
        <v>1643092.16</v>
      </c>
      <c r="E30" s="4">
        <f t="shared" si="0"/>
        <v>246955100.03999999</v>
      </c>
    </row>
    <row r="31" spans="1:8" x14ac:dyDescent="0.25">
      <c r="A31" s="1">
        <v>39600</v>
      </c>
      <c r="B31" s="2">
        <v>292440383</v>
      </c>
      <c r="C31" s="4">
        <v>4430792.0999999996</v>
      </c>
      <c r="D31" s="4">
        <v>1786351.6099999999</v>
      </c>
      <c r="E31" s="4">
        <f t="shared" si="0"/>
        <v>286223239.28999996</v>
      </c>
    </row>
    <row r="32" spans="1:8" x14ac:dyDescent="0.25">
      <c r="A32" s="1">
        <v>39630</v>
      </c>
      <c r="B32" s="2">
        <v>323790279</v>
      </c>
      <c r="C32" s="4">
        <v>4266309.5999999996</v>
      </c>
      <c r="D32" s="4">
        <v>1898140.3800000001</v>
      </c>
      <c r="E32" s="4">
        <f t="shared" si="0"/>
        <v>317625829.01999998</v>
      </c>
    </row>
    <row r="33" spans="1:8" x14ac:dyDescent="0.25">
      <c r="A33" s="1">
        <v>39661</v>
      </c>
      <c r="B33" s="2">
        <v>298482481</v>
      </c>
      <c r="C33" s="4">
        <v>4697737.7699999996</v>
      </c>
      <c r="D33" s="4">
        <v>1838109.24</v>
      </c>
      <c r="E33" s="4">
        <f t="shared" si="0"/>
        <v>291946633.99000001</v>
      </c>
    </row>
    <row r="34" spans="1:8" x14ac:dyDescent="0.25">
      <c r="A34" s="1">
        <v>39692</v>
      </c>
      <c r="B34" s="2">
        <v>288969236</v>
      </c>
      <c r="C34" s="4">
        <v>4979627.09</v>
      </c>
      <c r="D34" s="4">
        <v>1746098.21</v>
      </c>
      <c r="E34" s="4">
        <f t="shared" si="0"/>
        <v>282243510.70000005</v>
      </c>
    </row>
    <row r="35" spans="1:8" x14ac:dyDescent="0.25">
      <c r="A35" s="1">
        <v>39722</v>
      </c>
      <c r="B35" s="2">
        <v>266480668</v>
      </c>
      <c r="C35" s="4">
        <v>4351561.2</v>
      </c>
      <c r="D35" s="4">
        <v>1651744.04</v>
      </c>
      <c r="E35" s="4">
        <f t="shared" si="0"/>
        <v>260477362.76000002</v>
      </c>
    </row>
    <row r="36" spans="1:8" x14ac:dyDescent="0.25">
      <c r="A36" s="1">
        <v>39753</v>
      </c>
      <c r="B36" s="2">
        <v>273279526</v>
      </c>
      <c r="C36" s="4">
        <v>4535983.2</v>
      </c>
      <c r="D36" s="4">
        <v>1558763.1</v>
      </c>
      <c r="E36" s="4">
        <f t="shared" si="0"/>
        <v>267184779.70000002</v>
      </c>
    </row>
    <row r="37" spans="1:8" x14ac:dyDescent="0.25">
      <c r="A37" s="1">
        <v>39783</v>
      </c>
      <c r="B37" s="2">
        <v>301310919</v>
      </c>
      <c r="C37" s="4">
        <v>3223955.7</v>
      </c>
      <c r="D37" s="4">
        <v>1644477.32</v>
      </c>
      <c r="E37" s="4">
        <f t="shared" si="0"/>
        <v>296442485.98000002</v>
      </c>
      <c r="G37" s="4">
        <f>SUM(C26:C37)</f>
        <v>51510356.060000017</v>
      </c>
      <c r="H37" s="4">
        <f>SUM(D26:D37)</f>
        <v>19942867.950000003</v>
      </c>
    </row>
    <row r="38" spans="1:8" x14ac:dyDescent="0.25">
      <c r="A38" s="1">
        <v>39814</v>
      </c>
      <c r="B38" s="2">
        <v>311998202</v>
      </c>
      <c r="C38" s="4">
        <v>4653432</v>
      </c>
      <c r="D38" s="4">
        <v>1587664.98</v>
      </c>
      <c r="E38" s="4">
        <f t="shared" si="0"/>
        <v>305757105.01999998</v>
      </c>
    </row>
    <row r="39" spans="1:8" x14ac:dyDescent="0.25">
      <c r="A39" s="1">
        <v>39845</v>
      </c>
      <c r="B39" s="2">
        <v>268436813</v>
      </c>
      <c r="C39" s="4">
        <v>4307919</v>
      </c>
      <c r="D39" s="4">
        <v>1451911.95</v>
      </c>
      <c r="E39" s="4">
        <f t="shared" si="0"/>
        <v>262676982.05000001</v>
      </c>
    </row>
    <row r="40" spans="1:8" x14ac:dyDescent="0.25">
      <c r="A40" s="1">
        <v>39873</v>
      </c>
      <c r="B40" s="2">
        <v>283235896</v>
      </c>
      <c r="C40" s="4">
        <v>5079280.5</v>
      </c>
      <c r="D40" s="4">
        <v>1602802.19</v>
      </c>
      <c r="E40" s="4">
        <f t="shared" si="0"/>
        <v>276553813.31</v>
      </c>
    </row>
    <row r="41" spans="1:8" x14ac:dyDescent="0.25">
      <c r="A41" s="1">
        <v>39904</v>
      </c>
      <c r="B41" s="2">
        <v>253936982</v>
      </c>
      <c r="C41" s="4">
        <v>3110513.7</v>
      </c>
      <c r="D41" s="4">
        <v>1591143.8099999998</v>
      </c>
      <c r="E41" s="4">
        <f t="shared" si="0"/>
        <v>249235324.49000001</v>
      </c>
    </row>
    <row r="42" spans="1:8" x14ac:dyDescent="0.25">
      <c r="A42" s="1">
        <v>39934</v>
      </c>
      <c r="B42" s="2">
        <v>254758276</v>
      </c>
      <c r="C42" s="4">
        <v>3959699.1</v>
      </c>
      <c r="D42" s="4">
        <v>1737447.96</v>
      </c>
      <c r="E42" s="4">
        <f t="shared" si="0"/>
        <v>249061128.94</v>
      </c>
    </row>
    <row r="43" spans="1:8" x14ac:dyDescent="0.25">
      <c r="A43" s="1">
        <v>39965</v>
      </c>
      <c r="B43" s="2">
        <v>267485696</v>
      </c>
      <c r="C43" s="4">
        <v>1978307.1</v>
      </c>
      <c r="D43" s="4">
        <v>1793660.9700000002</v>
      </c>
      <c r="E43" s="4">
        <f t="shared" si="0"/>
        <v>263713727.93000001</v>
      </c>
    </row>
    <row r="44" spans="1:8" x14ac:dyDescent="0.25">
      <c r="A44" s="1">
        <v>39995</v>
      </c>
      <c r="B44" s="2">
        <v>279139415</v>
      </c>
      <c r="C44" s="4">
        <v>4174249.8</v>
      </c>
      <c r="D44" s="4">
        <v>1918186.11</v>
      </c>
      <c r="E44" s="4">
        <f t="shared" si="0"/>
        <v>273046979.08999997</v>
      </c>
    </row>
    <row r="45" spans="1:8" x14ac:dyDescent="0.25">
      <c r="A45" s="1">
        <v>40026</v>
      </c>
      <c r="B45" s="2">
        <v>305627057</v>
      </c>
      <c r="C45" s="4">
        <v>4845867.5999999996</v>
      </c>
      <c r="D45" s="4">
        <v>1953191.13</v>
      </c>
      <c r="E45" s="4">
        <f t="shared" si="0"/>
        <v>298827998.26999998</v>
      </c>
    </row>
    <row r="46" spans="1:8" x14ac:dyDescent="0.25">
      <c r="A46" s="1">
        <v>40057</v>
      </c>
      <c r="B46" s="2">
        <v>268881546</v>
      </c>
      <c r="C46" s="4">
        <v>4843574.4000000004</v>
      </c>
      <c r="D46" s="4">
        <v>1758383.21</v>
      </c>
      <c r="E46" s="4">
        <f t="shared" si="0"/>
        <v>262279588.38999999</v>
      </c>
    </row>
    <row r="47" spans="1:8" x14ac:dyDescent="0.25">
      <c r="A47" s="1">
        <v>40087</v>
      </c>
      <c r="B47" s="2">
        <v>263882194</v>
      </c>
      <c r="C47" s="4">
        <v>4850937</v>
      </c>
      <c r="D47" s="4">
        <v>1689992.1800000002</v>
      </c>
      <c r="E47" s="4">
        <f t="shared" si="0"/>
        <v>257341264.81999999</v>
      </c>
    </row>
    <row r="48" spans="1:8" x14ac:dyDescent="0.25">
      <c r="A48" s="1">
        <v>40118</v>
      </c>
      <c r="B48" s="2">
        <v>262839393</v>
      </c>
      <c r="C48" s="4">
        <v>4611759.5999999996</v>
      </c>
      <c r="D48" s="4">
        <v>1623638.79</v>
      </c>
      <c r="E48" s="4">
        <f t="shared" si="0"/>
        <v>256603994.61000001</v>
      </c>
    </row>
    <row r="49" spans="1:8" x14ac:dyDescent="0.25">
      <c r="A49" s="1">
        <v>40148</v>
      </c>
      <c r="B49" s="2">
        <v>295661527</v>
      </c>
      <c r="C49" s="4">
        <v>2854855.5</v>
      </c>
      <c r="D49" s="4">
        <v>1685765.1600000001</v>
      </c>
      <c r="E49" s="4">
        <f t="shared" si="0"/>
        <v>291120906.33999997</v>
      </c>
      <c r="G49" s="4">
        <f>SUM(C38:C49)</f>
        <v>49270395.300000004</v>
      </c>
      <c r="H49" s="4">
        <f>SUM(D38:D49)</f>
        <v>20393788.439999998</v>
      </c>
    </row>
    <row r="50" spans="1:8" x14ac:dyDescent="0.25">
      <c r="A50" s="1">
        <v>40179</v>
      </c>
      <c r="B50" s="2">
        <v>305893667</v>
      </c>
      <c r="C50" s="4">
        <v>4457445.3</v>
      </c>
      <c r="D50" s="4">
        <v>1656260.04</v>
      </c>
      <c r="E50" s="4">
        <f t="shared" si="0"/>
        <v>299779961.65999997</v>
      </c>
    </row>
    <row r="51" spans="1:8" x14ac:dyDescent="0.25">
      <c r="A51" s="1">
        <v>40210</v>
      </c>
      <c r="B51" s="2">
        <v>272278535</v>
      </c>
      <c r="C51" s="4">
        <v>4056895.5</v>
      </c>
      <c r="D51" s="4">
        <v>1465738.83</v>
      </c>
      <c r="E51" s="4">
        <f t="shared" si="0"/>
        <v>266755900.66999999</v>
      </c>
    </row>
    <row r="52" spans="1:8" x14ac:dyDescent="0.25">
      <c r="A52" s="1">
        <v>40238</v>
      </c>
      <c r="B52" s="2">
        <v>274294081</v>
      </c>
      <c r="C52" s="4">
        <v>4643643.9000000004</v>
      </c>
      <c r="D52" s="4">
        <v>1625918.6700000002</v>
      </c>
      <c r="E52" s="4">
        <f t="shared" si="0"/>
        <v>268024518.43000004</v>
      </c>
    </row>
    <row r="53" spans="1:8" x14ac:dyDescent="0.25">
      <c r="A53" s="1">
        <v>40269</v>
      </c>
      <c r="B53" s="2">
        <v>247328090</v>
      </c>
      <c r="C53" s="4">
        <v>4357105.2</v>
      </c>
      <c r="D53" s="4">
        <v>1708577.27</v>
      </c>
      <c r="E53" s="4">
        <f t="shared" si="0"/>
        <v>241262407.53</v>
      </c>
    </row>
    <row r="54" spans="1:8" x14ac:dyDescent="0.25">
      <c r="A54" s="1">
        <v>40299</v>
      </c>
      <c r="B54" s="2">
        <v>273772206</v>
      </c>
      <c r="C54" s="4">
        <v>4651720.5</v>
      </c>
      <c r="D54" s="4">
        <v>1834002.3599999999</v>
      </c>
      <c r="E54" s="4">
        <f t="shared" si="0"/>
        <v>267286483.13999999</v>
      </c>
    </row>
    <row r="55" spans="1:8" x14ac:dyDescent="0.25">
      <c r="A55" s="1">
        <v>40330</v>
      </c>
      <c r="B55" s="2">
        <v>292784542</v>
      </c>
      <c r="C55" s="4">
        <v>4326352.8</v>
      </c>
      <c r="D55" s="4">
        <v>1862397.56</v>
      </c>
      <c r="E55" s="4">
        <f t="shared" si="0"/>
        <v>286595791.63999999</v>
      </c>
    </row>
    <row r="56" spans="1:8" x14ac:dyDescent="0.25">
      <c r="A56" s="1">
        <v>40360</v>
      </c>
      <c r="B56" s="2">
        <v>339386498</v>
      </c>
      <c r="C56" s="4">
        <v>4595759.7</v>
      </c>
      <c r="D56" s="4">
        <v>2075163.0199999998</v>
      </c>
      <c r="E56" s="4">
        <f t="shared" si="0"/>
        <v>332715575.28000003</v>
      </c>
    </row>
    <row r="57" spans="1:8" x14ac:dyDescent="0.25">
      <c r="A57" s="1">
        <v>40391</v>
      </c>
      <c r="B57" s="2">
        <v>330803305.37</v>
      </c>
      <c r="C57" s="4">
        <v>5119917.5999999996</v>
      </c>
      <c r="D57" s="4">
        <v>1999083.65</v>
      </c>
      <c r="E57" s="4">
        <f t="shared" si="0"/>
        <v>323684304.12</v>
      </c>
    </row>
    <row r="58" spans="1:8" x14ac:dyDescent="0.25">
      <c r="A58" s="1">
        <v>40422</v>
      </c>
      <c r="B58" s="2">
        <v>268756301.31999999</v>
      </c>
      <c r="C58" s="4">
        <v>4468917.5999999996</v>
      </c>
      <c r="D58" s="4">
        <v>1772833.46</v>
      </c>
      <c r="E58" s="4">
        <f t="shared" si="0"/>
        <v>262514550.25999999</v>
      </c>
    </row>
    <row r="59" spans="1:8" x14ac:dyDescent="0.25">
      <c r="A59" s="1">
        <v>40452</v>
      </c>
      <c r="B59" s="2">
        <v>258965938.31</v>
      </c>
      <c r="C59" s="4">
        <v>4423461</v>
      </c>
      <c r="D59" s="4">
        <v>1716310.11</v>
      </c>
      <c r="E59" s="4">
        <f t="shared" si="0"/>
        <v>252826167.19999999</v>
      </c>
    </row>
    <row r="60" spans="1:8" x14ac:dyDescent="0.25">
      <c r="A60" s="1">
        <v>40483</v>
      </c>
      <c r="B60" s="2">
        <v>266735432.78999999</v>
      </c>
      <c r="C60" s="4">
        <v>3700384.8</v>
      </c>
      <c r="D60" s="4">
        <v>1597549.47</v>
      </c>
      <c r="E60" s="4">
        <f t="shared" si="0"/>
        <v>261437498.51999998</v>
      </c>
    </row>
    <row r="61" spans="1:8" x14ac:dyDescent="0.25">
      <c r="A61" s="1">
        <v>40513</v>
      </c>
      <c r="B61" s="2">
        <v>297162804.57999998</v>
      </c>
      <c r="C61" s="4">
        <v>3827394.9</v>
      </c>
      <c r="D61" s="4">
        <v>1675491.3</v>
      </c>
      <c r="E61" s="4">
        <f t="shared" si="0"/>
        <v>291659918.38</v>
      </c>
      <c r="G61" s="4">
        <f>SUM(C50:C61)</f>
        <v>52628998.799999997</v>
      </c>
      <c r="H61" s="4">
        <f>SUM(D50:D61)</f>
        <v>20989325.739999998</v>
      </c>
    </row>
    <row r="62" spans="1:8" x14ac:dyDescent="0.25">
      <c r="A62" s="1">
        <v>40544</v>
      </c>
      <c r="B62" s="2">
        <v>304929970.69999999</v>
      </c>
      <c r="C62" s="4">
        <v>4204527.5999999996</v>
      </c>
      <c r="D62" s="4">
        <v>1614069.59</v>
      </c>
      <c r="E62" s="4">
        <f t="shared" si="0"/>
        <v>299111373.50999999</v>
      </c>
    </row>
    <row r="63" spans="1:8" x14ac:dyDescent="0.25">
      <c r="A63" s="1">
        <v>40575</v>
      </c>
      <c r="B63" s="2">
        <v>273057173.31</v>
      </c>
      <c r="C63" s="4">
        <v>3767353.8</v>
      </c>
      <c r="D63" s="4">
        <v>1462504.91</v>
      </c>
      <c r="E63" s="4">
        <f t="shared" si="0"/>
        <v>267827314.59999999</v>
      </c>
    </row>
    <row r="64" spans="1:8" x14ac:dyDescent="0.25">
      <c r="A64" s="1">
        <v>40603</v>
      </c>
      <c r="B64" s="2">
        <v>287376109.69999999</v>
      </c>
      <c r="C64" s="4">
        <v>4548419.4000000004</v>
      </c>
      <c r="D64" s="4">
        <v>1624207.38</v>
      </c>
      <c r="E64" s="4">
        <f t="shared" si="0"/>
        <v>281203482.92000002</v>
      </c>
    </row>
    <row r="65" spans="1:8" x14ac:dyDescent="0.25">
      <c r="A65" s="1">
        <v>40634</v>
      </c>
      <c r="B65" s="2">
        <v>254949995.62</v>
      </c>
      <c r="C65" s="4">
        <v>3823812.3</v>
      </c>
      <c r="D65" s="4">
        <v>1581893.76</v>
      </c>
      <c r="E65" s="4">
        <f t="shared" si="0"/>
        <v>249544289.56</v>
      </c>
    </row>
    <row r="66" spans="1:8" x14ac:dyDescent="0.25">
      <c r="A66" s="1">
        <v>40664</v>
      </c>
      <c r="B66" s="2">
        <v>263999436.81</v>
      </c>
      <c r="C66" s="4">
        <v>4270293.3</v>
      </c>
      <c r="D66" s="4">
        <v>1760249.67</v>
      </c>
      <c r="E66" s="4">
        <f t="shared" si="0"/>
        <v>257968893.84</v>
      </c>
    </row>
    <row r="67" spans="1:8" x14ac:dyDescent="0.25">
      <c r="A67" s="1">
        <v>40695</v>
      </c>
      <c r="B67" s="2">
        <v>283035539.45300001</v>
      </c>
      <c r="C67" s="4">
        <v>4074617.4</v>
      </c>
      <c r="D67" s="4">
        <v>1844650.55</v>
      </c>
      <c r="E67" s="4">
        <f t="shared" ref="E67:E130" si="1">B67-C67-D67</f>
        <v>277116271.50300002</v>
      </c>
    </row>
    <row r="68" spans="1:8" x14ac:dyDescent="0.25">
      <c r="A68" s="1">
        <v>40725</v>
      </c>
      <c r="B68" s="2">
        <v>346752252.30000001</v>
      </c>
      <c r="C68" s="4">
        <v>4012791.3</v>
      </c>
      <c r="D68" s="4">
        <v>2052426.63</v>
      </c>
      <c r="E68" s="4">
        <f t="shared" si="1"/>
        <v>340687034.37</v>
      </c>
    </row>
    <row r="69" spans="1:8" x14ac:dyDescent="0.25">
      <c r="A69" s="1">
        <v>40756</v>
      </c>
      <c r="B69" s="2">
        <v>316545486.23799998</v>
      </c>
      <c r="C69" s="4">
        <v>5065118.0999999996</v>
      </c>
      <c r="D69" s="4">
        <v>1929426.0599999998</v>
      </c>
      <c r="E69" s="4">
        <f t="shared" si="1"/>
        <v>309550942.07799995</v>
      </c>
    </row>
    <row r="70" spans="1:8" x14ac:dyDescent="0.25">
      <c r="A70" s="1">
        <v>40787</v>
      </c>
      <c r="B70" s="2">
        <v>274826846.02600002</v>
      </c>
      <c r="C70" s="4">
        <v>4235914.2</v>
      </c>
      <c r="D70" s="4">
        <v>1764210.6600000001</v>
      </c>
      <c r="E70" s="4">
        <f t="shared" si="1"/>
        <v>268826721.16600001</v>
      </c>
    </row>
    <row r="71" spans="1:8" x14ac:dyDescent="0.25">
      <c r="A71" s="1">
        <v>40817</v>
      </c>
      <c r="B71" s="2">
        <v>261557546.79100001</v>
      </c>
      <c r="C71" s="4">
        <v>4284300.3</v>
      </c>
      <c r="D71" s="4">
        <v>1647876.35</v>
      </c>
      <c r="E71" s="4">
        <f t="shared" si="1"/>
        <v>255625370.141</v>
      </c>
    </row>
    <row r="72" spans="1:8" x14ac:dyDescent="0.25">
      <c r="A72" s="1">
        <v>40848</v>
      </c>
      <c r="B72" s="2">
        <v>260988849.817</v>
      </c>
      <c r="C72" s="4">
        <v>4413922.8</v>
      </c>
      <c r="D72" s="4">
        <v>1537443.06</v>
      </c>
      <c r="E72" s="4">
        <f t="shared" si="1"/>
        <v>255037483.95699999</v>
      </c>
    </row>
    <row r="73" spans="1:8" x14ac:dyDescent="0.25">
      <c r="A73" s="1">
        <v>40878</v>
      </c>
      <c r="B73" s="2">
        <v>280608950.273</v>
      </c>
      <c r="C73" s="4">
        <v>2689705.2</v>
      </c>
      <c r="D73" s="4">
        <v>1663541.81</v>
      </c>
      <c r="E73" s="4">
        <f t="shared" si="1"/>
        <v>276255703.26300001</v>
      </c>
      <c r="G73" s="4">
        <f>SUM(C62:C73)</f>
        <v>49390775.700000003</v>
      </c>
      <c r="H73" s="4">
        <f>SUM(D62:D73)</f>
        <v>20482500.429999996</v>
      </c>
    </row>
    <row r="74" spans="1:8" x14ac:dyDescent="0.25">
      <c r="A74" s="1">
        <v>40909</v>
      </c>
      <c r="B74" s="3">
        <v>294926113.61000001</v>
      </c>
      <c r="C74" s="4">
        <v>4487878.5</v>
      </c>
      <c r="D74" s="4">
        <v>1597778.06</v>
      </c>
      <c r="E74" s="4">
        <f t="shared" si="1"/>
        <v>288840457.05000001</v>
      </c>
    </row>
    <row r="75" spans="1:8" x14ac:dyDescent="0.25">
      <c r="A75" s="1">
        <v>40940</v>
      </c>
      <c r="B75" s="3">
        <v>269353085.85500002</v>
      </c>
      <c r="C75" s="4">
        <v>4245689.7</v>
      </c>
      <c r="D75" s="4">
        <v>1486387.9100000001</v>
      </c>
      <c r="E75" s="4">
        <f t="shared" si="1"/>
        <v>263621008.24500003</v>
      </c>
    </row>
    <row r="76" spans="1:8" x14ac:dyDescent="0.25">
      <c r="A76" s="1">
        <v>40969</v>
      </c>
      <c r="B76" s="3">
        <v>269563589.41000003</v>
      </c>
      <c r="C76" s="4">
        <v>4904724.3</v>
      </c>
      <c r="D76" s="4">
        <v>1668226.38</v>
      </c>
      <c r="E76" s="4">
        <f t="shared" si="1"/>
        <v>262990638.73000002</v>
      </c>
    </row>
    <row r="77" spans="1:8" x14ac:dyDescent="0.25">
      <c r="A77" s="1">
        <v>41000</v>
      </c>
      <c r="B77" s="3">
        <v>244688041.245</v>
      </c>
      <c r="C77" s="4">
        <v>2791752.6</v>
      </c>
      <c r="D77" s="4">
        <v>468353.88</v>
      </c>
      <c r="E77" s="4">
        <f t="shared" si="1"/>
        <v>241427934.76500002</v>
      </c>
    </row>
    <row r="78" spans="1:8" x14ac:dyDescent="0.25">
      <c r="A78" s="1">
        <v>41030</v>
      </c>
      <c r="B78" s="3">
        <v>266759217.23100001</v>
      </c>
      <c r="C78" s="4">
        <v>2431854.6</v>
      </c>
      <c r="D78" s="4"/>
      <c r="E78" s="4">
        <f t="shared" si="1"/>
        <v>264327362.63100001</v>
      </c>
    </row>
    <row r="79" spans="1:8" x14ac:dyDescent="0.25">
      <c r="A79" s="1">
        <v>41061</v>
      </c>
      <c r="B79" s="3">
        <v>295415122.866</v>
      </c>
      <c r="C79" s="4">
        <v>4412394</v>
      </c>
      <c r="D79" s="4"/>
      <c r="E79" s="4">
        <f t="shared" si="1"/>
        <v>291002728.866</v>
      </c>
    </row>
    <row r="80" spans="1:8" x14ac:dyDescent="0.25">
      <c r="A80" s="1">
        <v>41091</v>
      </c>
      <c r="B80" s="3">
        <v>343085424.213</v>
      </c>
      <c r="C80" s="4">
        <v>2849053.2</v>
      </c>
      <c r="D80" s="4"/>
      <c r="E80" s="4">
        <f t="shared" si="1"/>
        <v>340236371.01300001</v>
      </c>
    </row>
    <row r="81" spans="1:8" x14ac:dyDescent="0.25">
      <c r="A81" s="1">
        <v>41122</v>
      </c>
      <c r="B81" s="3">
        <v>308311295.815</v>
      </c>
      <c r="C81" s="4">
        <v>4190650.8</v>
      </c>
      <c r="D81" s="4"/>
      <c r="E81" s="4">
        <f t="shared" si="1"/>
        <v>304120645.01499999</v>
      </c>
    </row>
    <row r="82" spans="1:8" x14ac:dyDescent="0.25">
      <c r="A82" s="1">
        <v>41153</v>
      </c>
      <c r="B82" s="3">
        <v>265260691.22499999</v>
      </c>
      <c r="C82" s="4">
        <v>3813169.5</v>
      </c>
      <c r="D82" s="4"/>
      <c r="E82" s="4">
        <f t="shared" si="1"/>
        <v>261447521.72499999</v>
      </c>
    </row>
    <row r="83" spans="1:8" x14ac:dyDescent="0.25">
      <c r="A83" s="1">
        <v>41183</v>
      </c>
      <c r="B83" s="3">
        <v>256934578.61199999</v>
      </c>
      <c r="C83" s="4">
        <v>3828199.2</v>
      </c>
      <c r="D83" s="4"/>
      <c r="E83" s="4">
        <f t="shared" si="1"/>
        <v>253106379.412</v>
      </c>
    </row>
    <row r="84" spans="1:8" x14ac:dyDescent="0.25">
      <c r="A84" s="1">
        <v>41214</v>
      </c>
      <c r="B84" s="3">
        <v>263491479.051</v>
      </c>
      <c r="C84" s="4">
        <v>3221259.3</v>
      </c>
      <c r="D84" s="4"/>
      <c r="E84" s="4">
        <f t="shared" si="1"/>
        <v>260270219.75099999</v>
      </c>
    </row>
    <row r="85" spans="1:8" x14ac:dyDescent="0.25">
      <c r="A85" s="1">
        <v>41244</v>
      </c>
      <c r="B85" s="3">
        <v>273654340.176</v>
      </c>
      <c r="C85" s="4">
        <v>2326289.7000000002</v>
      </c>
      <c r="D85" s="4"/>
      <c r="E85" s="4">
        <f t="shared" si="1"/>
        <v>271328050.47600001</v>
      </c>
      <c r="G85" s="4">
        <f>SUM(C74:C85)</f>
        <v>43502915.400000006</v>
      </c>
      <c r="H85" s="4">
        <f>SUM(D74:D85)</f>
        <v>5220746.2299999995</v>
      </c>
    </row>
    <row r="86" spans="1:8" x14ac:dyDescent="0.25">
      <c r="A86" s="1">
        <v>41275</v>
      </c>
      <c r="B86" s="3">
        <v>292681180.34299999</v>
      </c>
      <c r="C86" s="4">
        <v>3638180.7</v>
      </c>
      <c r="D86" s="4"/>
      <c r="E86" s="4">
        <f t="shared" si="1"/>
        <v>289042999.64300001</v>
      </c>
    </row>
    <row r="87" spans="1:8" x14ac:dyDescent="0.25">
      <c r="A87" s="1">
        <v>41306</v>
      </c>
      <c r="B87" s="3">
        <v>266451479.87599999</v>
      </c>
      <c r="C87" s="4">
        <v>3513192.9</v>
      </c>
      <c r="D87" s="4"/>
      <c r="E87" s="4">
        <f t="shared" si="1"/>
        <v>262938286.97599998</v>
      </c>
    </row>
    <row r="88" spans="1:8" x14ac:dyDescent="0.25">
      <c r="A88" s="1">
        <v>41334</v>
      </c>
      <c r="B88" s="3">
        <v>279700708.81999999</v>
      </c>
      <c r="C88" s="4">
        <v>3288087.6</v>
      </c>
      <c r="D88" s="4"/>
      <c r="E88" s="4">
        <f t="shared" si="1"/>
        <v>276412621.21999997</v>
      </c>
    </row>
    <row r="89" spans="1:8" x14ac:dyDescent="0.25">
      <c r="A89" s="1">
        <v>41365</v>
      </c>
      <c r="B89" s="3">
        <v>255183264.09999999</v>
      </c>
      <c r="C89" s="4">
        <v>3608810.1</v>
      </c>
      <c r="D89" s="4"/>
      <c r="E89" s="4">
        <f t="shared" si="1"/>
        <v>251574454</v>
      </c>
    </row>
    <row r="90" spans="1:8" x14ac:dyDescent="0.25">
      <c r="A90" s="1">
        <v>41395</v>
      </c>
      <c r="B90" s="3">
        <v>262930409.63</v>
      </c>
      <c r="C90" s="4">
        <v>3624954.9</v>
      </c>
      <c r="D90" s="4"/>
      <c r="E90" s="4">
        <f t="shared" si="1"/>
        <v>259305454.72999999</v>
      </c>
    </row>
    <row r="91" spans="1:8" x14ac:dyDescent="0.25">
      <c r="A91" s="1">
        <v>41426</v>
      </c>
      <c r="B91" s="3">
        <v>279355188.32999998</v>
      </c>
      <c r="C91" s="4">
        <v>2856300.3</v>
      </c>
      <c r="D91" s="4"/>
      <c r="E91" s="4">
        <f t="shared" si="1"/>
        <v>276498888.02999997</v>
      </c>
    </row>
    <row r="92" spans="1:8" x14ac:dyDescent="0.25">
      <c r="A92" s="1">
        <v>41456</v>
      </c>
      <c r="B92" s="3">
        <v>324711700.30000001</v>
      </c>
      <c r="C92" s="4">
        <v>3339102.9</v>
      </c>
      <c r="D92" s="4"/>
      <c r="E92" s="4">
        <f t="shared" si="1"/>
        <v>321372597.40000004</v>
      </c>
    </row>
    <row r="93" spans="1:8" x14ac:dyDescent="0.25">
      <c r="A93" s="1">
        <v>41487</v>
      </c>
      <c r="B93" s="3">
        <v>298091131.92000002</v>
      </c>
      <c r="C93" s="4">
        <v>3999479.4</v>
      </c>
      <c r="D93" s="4"/>
      <c r="E93" s="4">
        <f t="shared" si="1"/>
        <v>294091652.52000004</v>
      </c>
    </row>
    <row r="94" spans="1:8" x14ac:dyDescent="0.25">
      <c r="A94" s="1">
        <v>41518</v>
      </c>
      <c r="B94" s="3">
        <v>267069860.18000001</v>
      </c>
      <c r="C94" s="4">
        <v>3406676.7</v>
      </c>
      <c r="D94" s="4"/>
      <c r="E94" s="4">
        <f t="shared" si="1"/>
        <v>263663183.48000002</v>
      </c>
    </row>
    <row r="95" spans="1:8" x14ac:dyDescent="0.25">
      <c r="A95" s="1">
        <v>41548</v>
      </c>
      <c r="B95" s="3">
        <v>263983812.19999999</v>
      </c>
      <c r="C95" s="4">
        <v>3318233.1</v>
      </c>
      <c r="D95" s="4"/>
      <c r="E95" s="4">
        <f t="shared" si="1"/>
        <v>260665579.09999999</v>
      </c>
    </row>
    <row r="96" spans="1:8" x14ac:dyDescent="0.25">
      <c r="A96" s="1">
        <v>41579</v>
      </c>
      <c r="B96" s="3">
        <v>267903651.24000001</v>
      </c>
      <c r="C96" s="4">
        <v>3800340.6</v>
      </c>
      <c r="D96" s="4"/>
      <c r="E96" s="4">
        <f t="shared" si="1"/>
        <v>264103310.64000002</v>
      </c>
    </row>
    <row r="97" spans="1:8" x14ac:dyDescent="0.25">
      <c r="A97" s="1">
        <v>41609</v>
      </c>
      <c r="B97" s="3">
        <v>288387321.93000001</v>
      </c>
      <c r="C97" s="4">
        <v>1839238.8</v>
      </c>
      <c r="D97" s="4"/>
      <c r="E97" s="4">
        <f t="shared" si="1"/>
        <v>286548083.13</v>
      </c>
      <c r="G97" s="4">
        <f>SUM(C86:C97)</f>
        <v>40232597.999999993</v>
      </c>
      <c r="H97" s="4">
        <f>SUM(D86:D97)</f>
        <v>0</v>
      </c>
    </row>
    <row r="98" spans="1:8" x14ac:dyDescent="0.25">
      <c r="A98" s="1">
        <v>41640</v>
      </c>
      <c r="B98" s="3">
        <v>309350393.74000001</v>
      </c>
      <c r="C98" s="4">
        <v>3771362.7</v>
      </c>
      <c r="D98" s="4"/>
      <c r="E98" s="4">
        <f t="shared" si="1"/>
        <v>305579031.04000002</v>
      </c>
    </row>
    <row r="99" spans="1:8" x14ac:dyDescent="0.25">
      <c r="A99" s="1">
        <v>41671</v>
      </c>
      <c r="B99" s="3">
        <v>273998853.10000002</v>
      </c>
      <c r="C99" s="4">
        <v>3172031.1</v>
      </c>
      <c r="D99" s="4"/>
      <c r="E99" s="4">
        <f t="shared" si="1"/>
        <v>270826822</v>
      </c>
    </row>
    <row r="100" spans="1:8" x14ac:dyDescent="0.25">
      <c r="A100" s="1">
        <v>41699</v>
      </c>
      <c r="B100" s="3">
        <v>291809923.90999997</v>
      </c>
      <c r="C100" s="4">
        <v>3463152</v>
      </c>
      <c r="D100" s="4"/>
      <c r="E100" s="4">
        <f t="shared" si="1"/>
        <v>288346771.90999997</v>
      </c>
    </row>
    <row r="101" spans="1:8" x14ac:dyDescent="0.25">
      <c r="A101" s="1">
        <v>41730</v>
      </c>
      <c r="B101" s="3">
        <v>248496453.21000001</v>
      </c>
      <c r="C101" s="4">
        <v>3592087.8</v>
      </c>
      <c r="D101" s="4"/>
      <c r="E101" s="4">
        <f t="shared" si="1"/>
        <v>244904365.41</v>
      </c>
    </row>
    <row r="102" spans="1:8" x14ac:dyDescent="0.25">
      <c r="A102" s="1">
        <v>41760</v>
      </c>
      <c r="B102" s="3">
        <v>255994950.31380001</v>
      </c>
      <c r="C102" s="4">
        <v>4047936.9</v>
      </c>
      <c r="D102" s="4"/>
      <c r="E102" s="4">
        <f t="shared" si="1"/>
        <v>251947013.4138</v>
      </c>
    </row>
    <row r="103" spans="1:8" x14ac:dyDescent="0.25">
      <c r="A103" s="1">
        <v>41791</v>
      </c>
      <c r="B103" s="3">
        <v>288137410.21681499</v>
      </c>
      <c r="C103" s="4">
        <v>4102977.9</v>
      </c>
      <c r="D103" s="4"/>
      <c r="E103" s="4">
        <f t="shared" si="1"/>
        <v>284034432.31681502</v>
      </c>
    </row>
    <row r="104" spans="1:8" x14ac:dyDescent="0.25">
      <c r="A104" s="1">
        <v>41821</v>
      </c>
      <c r="B104" s="3">
        <v>290920171.77287501</v>
      </c>
      <c r="C104" s="4">
        <v>4315134.5999999996</v>
      </c>
      <c r="D104" s="4"/>
      <c r="E104" s="4">
        <f t="shared" si="1"/>
        <v>286605037.17287499</v>
      </c>
    </row>
    <row r="105" spans="1:8" x14ac:dyDescent="0.25">
      <c r="A105" s="1">
        <v>41852</v>
      </c>
      <c r="B105" s="3">
        <v>287862727.12270498</v>
      </c>
      <c r="C105" s="4">
        <v>3961946.1</v>
      </c>
      <c r="D105" s="4"/>
      <c r="E105" s="4">
        <f t="shared" si="1"/>
        <v>283900781.02270496</v>
      </c>
    </row>
    <row r="106" spans="1:8" x14ac:dyDescent="0.25">
      <c r="A106" s="1">
        <v>41883</v>
      </c>
      <c r="B106" s="3">
        <v>264501722.17959499</v>
      </c>
      <c r="C106" s="4">
        <v>2583619.5</v>
      </c>
      <c r="D106" s="4"/>
      <c r="E106" s="4">
        <f t="shared" si="1"/>
        <v>261918102.67959499</v>
      </c>
    </row>
    <row r="107" spans="1:8" x14ac:dyDescent="0.25">
      <c r="A107" s="1">
        <v>41913</v>
      </c>
      <c r="B107" s="3">
        <v>248450531.13486502</v>
      </c>
      <c r="C107" s="4">
        <v>2130164.4</v>
      </c>
      <c r="D107" s="4"/>
      <c r="E107" s="4">
        <f t="shared" si="1"/>
        <v>246320366.73486501</v>
      </c>
    </row>
    <row r="108" spans="1:8" x14ac:dyDescent="0.25">
      <c r="A108" s="1">
        <v>41944</v>
      </c>
      <c r="B108" s="3">
        <v>261084350.98455998</v>
      </c>
      <c r="C108" s="4">
        <v>1855572.6</v>
      </c>
      <c r="D108" s="4"/>
      <c r="E108" s="4">
        <f t="shared" si="1"/>
        <v>259228778.38455999</v>
      </c>
    </row>
    <row r="109" spans="1:8" x14ac:dyDescent="0.25">
      <c r="A109" s="1">
        <v>41974</v>
      </c>
      <c r="B109" s="3">
        <v>266511989.29940999</v>
      </c>
      <c r="C109" s="4">
        <v>1522409.7</v>
      </c>
      <c r="D109" s="4"/>
      <c r="E109" s="4">
        <f t="shared" si="1"/>
        <v>264989579.59941</v>
      </c>
      <c r="G109" s="4">
        <f>SUM(C98:C109)</f>
        <v>38518395.300000004</v>
      </c>
      <c r="H109" s="4">
        <f>SUM(D98:D109)</f>
        <v>0</v>
      </c>
    </row>
    <row r="110" spans="1:8" x14ac:dyDescent="0.25">
      <c r="A110" s="1">
        <v>42005</v>
      </c>
      <c r="B110" s="3">
        <v>296747213.39999998</v>
      </c>
      <c r="C110" s="4">
        <v>1133183.1000000001</v>
      </c>
      <c r="D110" s="4"/>
      <c r="E110" s="4">
        <f t="shared" si="1"/>
        <v>295614030.29999995</v>
      </c>
    </row>
    <row r="111" spans="1:8" x14ac:dyDescent="0.25">
      <c r="A111" s="1">
        <v>42036</v>
      </c>
      <c r="B111" s="3">
        <v>274780535.31</v>
      </c>
      <c r="C111" s="4">
        <v>983035.2</v>
      </c>
      <c r="D111" s="4"/>
      <c r="E111" s="4">
        <f t="shared" si="1"/>
        <v>273797500.11000001</v>
      </c>
    </row>
    <row r="112" spans="1:8" x14ac:dyDescent="0.25">
      <c r="A112" s="1">
        <v>42064</v>
      </c>
      <c r="B112" s="2">
        <v>275988052.89999998</v>
      </c>
      <c r="C112" s="4">
        <v>1039657.5</v>
      </c>
      <c r="D112" s="4"/>
      <c r="E112" s="4">
        <f t="shared" si="1"/>
        <v>274948395.39999998</v>
      </c>
    </row>
    <row r="113" spans="1:8" x14ac:dyDescent="0.25">
      <c r="A113" s="1">
        <v>42095</v>
      </c>
      <c r="B113" s="2">
        <v>244431653.31</v>
      </c>
      <c r="C113" s="4">
        <v>960527.4</v>
      </c>
      <c r="D113" s="4"/>
      <c r="E113" s="4">
        <f t="shared" si="1"/>
        <v>243471125.91</v>
      </c>
    </row>
    <row r="114" spans="1:8" x14ac:dyDescent="0.25">
      <c r="A114" s="1">
        <v>42125</v>
      </c>
      <c r="B114" s="2">
        <v>260119427.05000001</v>
      </c>
      <c r="C114" s="4">
        <v>945014.7</v>
      </c>
      <c r="D114" s="4"/>
      <c r="E114" s="4">
        <f t="shared" si="1"/>
        <v>259174412.35000002</v>
      </c>
    </row>
    <row r="115" spans="1:8" x14ac:dyDescent="0.25">
      <c r="A115" s="1">
        <v>42156</v>
      </c>
      <c r="B115" s="2">
        <v>268398085.53076926</v>
      </c>
      <c r="C115" s="4">
        <v>840033.6</v>
      </c>
      <c r="D115" s="4"/>
      <c r="E115" s="4">
        <f t="shared" si="1"/>
        <v>267558051.93076926</v>
      </c>
    </row>
    <row r="116" spans="1:8" x14ac:dyDescent="0.25">
      <c r="A116" s="1">
        <v>42186</v>
      </c>
      <c r="B116" s="2">
        <v>301827203.79307693</v>
      </c>
      <c r="C116" s="4">
        <v>234817.8</v>
      </c>
      <c r="D116" s="4"/>
      <c r="E116" s="4">
        <f t="shared" si="1"/>
        <v>301592385.99307692</v>
      </c>
    </row>
    <row r="117" spans="1:8" x14ac:dyDescent="0.25">
      <c r="A117" s="1">
        <v>42217</v>
      </c>
      <c r="B117" s="2">
        <v>290826311.95999998</v>
      </c>
      <c r="C117" s="4">
        <v>194466.3</v>
      </c>
      <c r="D117" s="4"/>
      <c r="E117" s="4">
        <f t="shared" si="1"/>
        <v>290631845.65999997</v>
      </c>
    </row>
    <row r="118" spans="1:8" x14ac:dyDescent="0.25">
      <c r="A118" s="1">
        <v>42248</v>
      </c>
      <c r="B118" s="2">
        <v>282743761.41230774</v>
      </c>
      <c r="C118" s="4">
        <v>136355.1</v>
      </c>
      <c r="D118" s="4"/>
      <c r="E118" s="4">
        <f t="shared" si="1"/>
        <v>282607406.31230772</v>
      </c>
    </row>
    <row r="119" spans="1:8" x14ac:dyDescent="0.25">
      <c r="A119" s="1">
        <v>42278</v>
      </c>
      <c r="B119" s="2">
        <v>248873642.13615388</v>
      </c>
      <c r="C119" s="4">
        <v>161994</v>
      </c>
      <c r="D119" s="4"/>
      <c r="E119" s="4">
        <f t="shared" si="1"/>
        <v>248711648.13615388</v>
      </c>
    </row>
    <row r="120" spans="1:8" x14ac:dyDescent="0.25">
      <c r="A120" s="1">
        <v>42309</v>
      </c>
      <c r="B120" s="2">
        <v>248873824.7153846</v>
      </c>
      <c r="C120" s="4">
        <v>153923.70000000001</v>
      </c>
      <c r="D120" s="4"/>
      <c r="E120" s="4">
        <f t="shared" si="1"/>
        <v>248719901.01538461</v>
      </c>
    </row>
    <row r="121" spans="1:8" x14ac:dyDescent="0.25">
      <c r="A121" s="1">
        <v>42339</v>
      </c>
      <c r="B121" s="2">
        <v>260592233.65384617</v>
      </c>
      <c r="C121" s="4">
        <v>226839.9</v>
      </c>
      <c r="D121" s="4"/>
      <c r="E121" s="4">
        <f t="shared" si="1"/>
        <v>260365393.75384617</v>
      </c>
      <c r="G121" s="4">
        <f>SUM(C110:C121)</f>
        <v>7009848.2999999989</v>
      </c>
      <c r="H121" s="4">
        <f>SUM(D110:D121)</f>
        <v>0</v>
      </c>
    </row>
    <row r="122" spans="1:8" x14ac:dyDescent="0.25">
      <c r="A122" s="1">
        <v>42370</v>
      </c>
      <c r="B122" s="6">
        <v>284288401.1815384</v>
      </c>
      <c r="E122" s="4">
        <f t="shared" si="1"/>
        <v>284288401.1815384</v>
      </c>
    </row>
    <row r="123" spans="1:8" x14ac:dyDescent="0.25">
      <c r="A123" s="1">
        <v>42401</v>
      </c>
      <c r="B123" s="6">
        <v>260206836.05153847</v>
      </c>
      <c r="E123" s="4">
        <f t="shared" si="1"/>
        <v>260206836.05153847</v>
      </c>
    </row>
    <row r="124" spans="1:8" x14ac:dyDescent="0.25">
      <c r="A124" s="1">
        <v>42430</v>
      </c>
      <c r="B124" s="6">
        <v>259744950.18307692</v>
      </c>
      <c r="E124" s="4">
        <f t="shared" si="1"/>
        <v>259744950.18307692</v>
      </c>
    </row>
    <row r="125" spans="1:8" x14ac:dyDescent="0.25">
      <c r="A125" s="1">
        <v>42461</v>
      </c>
      <c r="B125" s="6">
        <v>243642397.68692306</v>
      </c>
      <c r="E125" s="4">
        <f t="shared" si="1"/>
        <v>243642397.68692306</v>
      </c>
    </row>
    <row r="126" spans="1:8" x14ac:dyDescent="0.25">
      <c r="A126" s="1">
        <v>42491</v>
      </c>
      <c r="B126" s="6">
        <v>254740741.33615384</v>
      </c>
      <c r="E126" s="4">
        <f t="shared" si="1"/>
        <v>254740741.33615384</v>
      </c>
    </row>
    <row r="127" spans="1:8" x14ac:dyDescent="0.25">
      <c r="A127" s="1">
        <v>42522</v>
      </c>
      <c r="B127" s="6">
        <v>277338997.10153848</v>
      </c>
      <c r="E127" s="4">
        <f t="shared" si="1"/>
        <v>277338997.10153848</v>
      </c>
    </row>
    <row r="128" spans="1:8" x14ac:dyDescent="0.25">
      <c r="A128" s="1">
        <v>42552</v>
      </c>
      <c r="B128" s="6">
        <v>319936562.1415385</v>
      </c>
      <c r="E128" s="4">
        <f t="shared" si="1"/>
        <v>319936562.1415385</v>
      </c>
    </row>
    <row r="129" spans="1:5" x14ac:dyDescent="0.25">
      <c r="A129" s="1">
        <v>42583</v>
      </c>
      <c r="B129" s="6">
        <v>332506256.14538461</v>
      </c>
      <c r="E129" s="4">
        <f t="shared" si="1"/>
        <v>332506256.14538461</v>
      </c>
    </row>
    <row r="130" spans="1:5" x14ac:dyDescent="0.25">
      <c r="A130" s="1">
        <v>42614</v>
      </c>
      <c r="B130" s="6">
        <v>278729526.85461545</v>
      </c>
      <c r="E130" s="4">
        <f t="shared" si="1"/>
        <v>278729526.85461545</v>
      </c>
    </row>
    <row r="131" spans="1:5" x14ac:dyDescent="0.25">
      <c r="A131" s="1">
        <v>42644</v>
      </c>
      <c r="B131" s="6">
        <v>249175655.47076926</v>
      </c>
      <c r="E131" s="4">
        <f t="shared" ref="E131:E133" si="2">B131-C131-D131</f>
        <v>249175655.47076926</v>
      </c>
    </row>
    <row r="132" spans="1:5" x14ac:dyDescent="0.25">
      <c r="A132" s="1">
        <v>42675</v>
      </c>
      <c r="B132" s="6">
        <f>'Wholesale Detailed'!B132</f>
        <v>248814601.71076927</v>
      </c>
      <c r="E132" s="4">
        <f t="shared" si="2"/>
        <v>248814601.71076927</v>
      </c>
    </row>
    <row r="133" spans="1:5" x14ac:dyDescent="0.25">
      <c r="A133" s="1">
        <v>42705</v>
      </c>
      <c r="B133" s="7">
        <f>'Wholesale Detailed'!B133</f>
        <v>270712724.99202764</v>
      </c>
      <c r="E133" s="4">
        <f t="shared" si="2"/>
        <v>270712724.99202764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38"/>
  <sheetViews>
    <sheetView workbookViewId="0">
      <pane ySplit="1" topLeftCell="A116" activePane="bottomLeft" state="frozen"/>
      <selection pane="bottomLeft" activeCell="C144" sqref="C144"/>
    </sheetView>
  </sheetViews>
  <sheetFormatPr defaultRowHeight="15" x14ac:dyDescent="0.25"/>
  <cols>
    <col min="1" max="1" width="14.140625" bestFit="1" customWidth="1"/>
    <col min="2" max="3" width="15.28515625" bestFit="1" customWidth="1"/>
    <col min="4" max="4" width="21.42578125" customWidth="1"/>
    <col min="5" max="7" width="12" bestFit="1" customWidth="1"/>
    <col min="8" max="8" width="13.85546875" bestFit="1" customWidth="1"/>
  </cols>
  <sheetData>
    <row r="1" spans="1:8" x14ac:dyDescent="0.25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">
        <v>38718</v>
      </c>
      <c r="B2" s="6">
        <v>298877072</v>
      </c>
      <c r="C2" s="2">
        <v>298116258</v>
      </c>
      <c r="D2" s="2">
        <v>760814</v>
      </c>
      <c r="E2" s="2"/>
      <c r="F2" s="2"/>
      <c r="G2" s="2"/>
      <c r="H2" s="2">
        <f t="shared" ref="H2:H49" si="0">B2-SUM(C2:G2)</f>
        <v>0</v>
      </c>
    </row>
    <row r="3" spans="1:8" x14ac:dyDescent="0.25">
      <c r="A3" s="1">
        <v>38749</v>
      </c>
      <c r="B3" s="6">
        <v>278231468</v>
      </c>
      <c r="C3" s="2">
        <v>277543668</v>
      </c>
      <c r="D3" s="2">
        <v>687800</v>
      </c>
      <c r="E3" s="2"/>
      <c r="F3" s="2"/>
      <c r="G3" s="2"/>
      <c r="H3" s="2">
        <f t="shared" si="0"/>
        <v>0</v>
      </c>
    </row>
    <row r="4" spans="1:8" x14ac:dyDescent="0.25">
      <c r="A4" s="1">
        <v>38777</v>
      </c>
      <c r="B4" s="6">
        <v>292223000</v>
      </c>
      <c r="C4" s="2">
        <v>291436442</v>
      </c>
      <c r="D4" s="2">
        <v>786558</v>
      </c>
      <c r="E4" s="2"/>
      <c r="F4" s="2"/>
      <c r="G4" s="2"/>
      <c r="H4" s="2">
        <f t="shared" si="0"/>
        <v>0</v>
      </c>
    </row>
    <row r="5" spans="1:8" x14ac:dyDescent="0.25">
      <c r="A5" s="1">
        <v>38808</v>
      </c>
      <c r="B5" s="6">
        <v>257433385</v>
      </c>
      <c r="C5" s="2">
        <v>256764817</v>
      </c>
      <c r="D5" s="2">
        <v>668568</v>
      </c>
      <c r="E5" s="2"/>
      <c r="F5" s="2"/>
      <c r="G5" s="2"/>
      <c r="H5" s="2">
        <f t="shared" si="0"/>
        <v>0</v>
      </c>
    </row>
    <row r="6" spans="1:8" x14ac:dyDescent="0.25">
      <c r="A6" s="1">
        <v>38838</v>
      </c>
      <c r="B6" s="6">
        <v>274689500</v>
      </c>
      <c r="C6" s="2">
        <v>274244675</v>
      </c>
      <c r="D6" s="2">
        <v>444825</v>
      </c>
      <c r="E6" s="2"/>
      <c r="F6" s="2"/>
      <c r="G6" s="2"/>
      <c r="H6" s="2">
        <f t="shared" si="0"/>
        <v>0</v>
      </c>
    </row>
    <row r="7" spans="1:8" x14ac:dyDescent="0.25">
      <c r="A7" s="1">
        <v>38869</v>
      </c>
      <c r="B7" s="6">
        <v>293283565</v>
      </c>
      <c r="C7" s="2">
        <v>293032041</v>
      </c>
      <c r="D7" s="2">
        <v>251524</v>
      </c>
      <c r="E7" s="2"/>
      <c r="F7" s="2"/>
      <c r="G7" s="2"/>
      <c r="H7" s="2">
        <f t="shared" si="0"/>
        <v>0</v>
      </c>
    </row>
    <row r="8" spans="1:8" x14ac:dyDescent="0.25">
      <c r="A8" s="1">
        <v>38899</v>
      </c>
      <c r="B8" s="6">
        <v>339166295</v>
      </c>
      <c r="C8" s="2">
        <v>338787477</v>
      </c>
      <c r="D8" s="2">
        <v>378818</v>
      </c>
      <c r="E8" s="2"/>
      <c r="F8" s="2"/>
      <c r="G8" s="2"/>
      <c r="H8" s="2">
        <f t="shared" si="0"/>
        <v>0</v>
      </c>
    </row>
    <row r="9" spans="1:8" x14ac:dyDescent="0.25">
      <c r="A9" s="1">
        <v>38930</v>
      </c>
      <c r="B9" s="6">
        <v>317558853</v>
      </c>
      <c r="C9" s="2">
        <v>317296238</v>
      </c>
      <c r="D9" s="2">
        <v>262615</v>
      </c>
      <c r="E9" s="2"/>
      <c r="F9" s="2"/>
      <c r="G9" s="2"/>
      <c r="H9" s="2">
        <f t="shared" si="0"/>
        <v>0</v>
      </c>
    </row>
    <row r="10" spans="1:8" x14ac:dyDescent="0.25">
      <c r="A10" s="1">
        <v>38961</v>
      </c>
      <c r="B10" s="6">
        <v>266169476</v>
      </c>
      <c r="C10" s="2">
        <v>265864383</v>
      </c>
      <c r="D10" s="2">
        <v>305093</v>
      </c>
      <c r="E10" s="2"/>
      <c r="F10" s="2"/>
      <c r="G10" s="2"/>
      <c r="H10" s="2">
        <f t="shared" si="0"/>
        <v>0</v>
      </c>
    </row>
    <row r="11" spans="1:8" x14ac:dyDescent="0.25">
      <c r="A11" s="1">
        <v>38991</v>
      </c>
      <c r="B11" s="6">
        <v>275845825</v>
      </c>
      <c r="C11" s="2">
        <v>275196412</v>
      </c>
      <c r="D11" s="2">
        <v>649413</v>
      </c>
      <c r="E11" s="2"/>
      <c r="F11" s="2"/>
      <c r="G11" s="2"/>
      <c r="H11" s="2">
        <f t="shared" si="0"/>
        <v>0</v>
      </c>
    </row>
    <row r="12" spans="1:8" x14ac:dyDescent="0.25">
      <c r="A12" s="1">
        <v>39022</v>
      </c>
      <c r="B12" s="6">
        <v>277675186</v>
      </c>
      <c r="C12" s="2">
        <v>276604196</v>
      </c>
      <c r="D12" s="2">
        <v>1070990</v>
      </c>
      <c r="E12" s="2"/>
      <c r="F12" s="2"/>
      <c r="G12" s="2"/>
      <c r="H12" s="2">
        <f t="shared" si="0"/>
        <v>0</v>
      </c>
    </row>
    <row r="13" spans="1:8" x14ac:dyDescent="0.25">
      <c r="A13" s="1">
        <v>39052</v>
      </c>
      <c r="B13" s="6">
        <v>292401294</v>
      </c>
      <c r="C13" s="2">
        <v>291385054</v>
      </c>
      <c r="D13" s="2">
        <v>1016240</v>
      </c>
      <c r="E13" s="2"/>
      <c r="F13" s="2"/>
      <c r="G13" s="2"/>
      <c r="H13" s="2">
        <f t="shared" si="0"/>
        <v>0</v>
      </c>
    </row>
    <row r="14" spans="1:8" x14ac:dyDescent="0.25">
      <c r="A14" s="1">
        <v>39083</v>
      </c>
      <c r="B14" s="6">
        <v>305103539</v>
      </c>
      <c r="C14" s="2">
        <v>303803238</v>
      </c>
      <c r="D14" s="2">
        <v>1300301</v>
      </c>
      <c r="E14" s="2"/>
      <c r="F14" s="2"/>
      <c r="G14" s="2"/>
      <c r="H14" s="2">
        <f t="shared" si="0"/>
        <v>0</v>
      </c>
    </row>
    <row r="15" spans="1:8" x14ac:dyDescent="0.25">
      <c r="A15" s="1">
        <v>39114</v>
      </c>
      <c r="B15" s="6">
        <v>294287806</v>
      </c>
      <c r="C15" s="2">
        <v>292585406</v>
      </c>
      <c r="D15" s="2">
        <v>1702400</v>
      </c>
      <c r="E15" s="2"/>
      <c r="F15" s="2"/>
      <c r="G15" s="2"/>
      <c r="H15" s="2">
        <f t="shared" si="0"/>
        <v>0</v>
      </c>
    </row>
    <row r="16" spans="1:8" x14ac:dyDescent="0.25">
      <c r="A16" s="1">
        <v>39142</v>
      </c>
      <c r="B16" s="6">
        <v>292935895</v>
      </c>
      <c r="C16" s="2">
        <v>291741049</v>
      </c>
      <c r="D16" s="2">
        <v>1194846</v>
      </c>
      <c r="E16" s="2"/>
      <c r="F16" s="2"/>
      <c r="G16" s="2"/>
      <c r="H16" s="2">
        <f t="shared" si="0"/>
        <v>0</v>
      </c>
    </row>
    <row r="17" spans="1:8" x14ac:dyDescent="0.25">
      <c r="A17" s="1">
        <v>39173</v>
      </c>
      <c r="B17" s="6">
        <v>264940056</v>
      </c>
      <c r="C17" s="2">
        <v>264232417</v>
      </c>
      <c r="D17" s="2">
        <v>707639</v>
      </c>
      <c r="E17" s="2"/>
      <c r="F17" s="2"/>
      <c r="G17" s="2"/>
      <c r="H17" s="2">
        <f t="shared" si="0"/>
        <v>0</v>
      </c>
    </row>
    <row r="18" spans="1:8" x14ac:dyDescent="0.25">
      <c r="A18" s="1">
        <v>39203</v>
      </c>
      <c r="B18" s="6">
        <v>273298422</v>
      </c>
      <c r="C18" s="2">
        <v>272925332</v>
      </c>
      <c r="D18" s="2">
        <v>373090</v>
      </c>
      <c r="E18" s="2"/>
      <c r="F18" s="2"/>
      <c r="G18" s="2"/>
      <c r="H18" s="2">
        <f t="shared" si="0"/>
        <v>0</v>
      </c>
    </row>
    <row r="19" spans="1:8" x14ac:dyDescent="0.25">
      <c r="A19" s="1">
        <v>39234</v>
      </c>
      <c r="B19" s="6">
        <v>309675938</v>
      </c>
      <c r="C19" s="2">
        <v>309509971</v>
      </c>
      <c r="D19" s="2">
        <v>165967</v>
      </c>
      <c r="E19" s="2"/>
      <c r="F19" s="2"/>
      <c r="G19" s="2"/>
      <c r="H19" s="2">
        <f t="shared" si="0"/>
        <v>0</v>
      </c>
    </row>
    <row r="20" spans="1:8" x14ac:dyDescent="0.25">
      <c r="A20" s="1">
        <v>39264</v>
      </c>
      <c r="B20" s="6">
        <v>307009101</v>
      </c>
      <c r="C20" s="2">
        <v>306974045</v>
      </c>
      <c r="D20" s="2">
        <v>35056</v>
      </c>
      <c r="E20" s="2"/>
      <c r="F20" s="2"/>
      <c r="G20" s="2"/>
      <c r="H20" s="2">
        <f t="shared" si="0"/>
        <v>0</v>
      </c>
    </row>
    <row r="21" spans="1:8" x14ac:dyDescent="0.25">
      <c r="A21" s="1">
        <v>39295</v>
      </c>
      <c r="B21" s="6">
        <v>322676682</v>
      </c>
      <c r="C21" s="2">
        <v>322602284</v>
      </c>
      <c r="D21" s="2">
        <v>74398</v>
      </c>
      <c r="E21" s="2"/>
      <c r="F21" s="2"/>
      <c r="G21" s="2"/>
      <c r="H21" s="2">
        <f t="shared" si="0"/>
        <v>0</v>
      </c>
    </row>
    <row r="22" spans="1:8" x14ac:dyDescent="0.25">
      <c r="A22" s="1">
        <v>39326</v>
      </c>
      <c r="B22" s="6">
        <v>286198800</v>
      </c>
      <c r="C22" s="2">
        <v>286082804</v>
      </c>
      <c r="D22" s="2">
        <v>115996</v>
      </c>
      <c r="E22" s="2"/>
      <c r="F22" s="2"/>
      <c r="G22" s="2"/>
      <c r="H22" s="2">
        <f t="shared" si="0"/>
        <v>0</v>
      </c>
    </row>
    <row r="23" spans="1:8" x14ac:dyDescent="0.25">
      <c r="A23" s="1">
        <v>39356</v>
      </c>
      <c r="B23" s="6">
        <v>280838093</v>
      </c>
      <c r="C23" s="2">
        <v>280564439</v>
      </c>
      <c r="D23" s="2">
        <v>273654</v>
      </c>
      <c r="E23" s="2"/>
      <c r="F23" s="2"/>
      <c r="G23" s="2"/>
      <c r="H23" s="2">
        <f t="shared" si="0"/>
        <v>0</v>
      </c>
    </row>
    <row r="24" spans="1:8" x14ac:dyDescent="0.25">
      <c r="A24" s="1">
        <v>39387</v>
      </c>
      <c r="B24" s="6">
        <v>278969671</v>
      </c>
      <c r="C24" s="2">
        <v>278505538</v>
      </c>
      <c r="D24" s="2">
        <v>464133</v>
      </c>
      <c r="E24" s="2"/>
      <c r="F24" s="2"/>
      <c r="G24" s="2"/>
      <c r="H24" s="2">
        <f t="shared" si="0"/>
        <v>0</v>
      </c>
    </row>
    <row r="25" spans="1:8" x14ac:dyDescent="0.25">
      <c r="A25" s="1">
        <v>39417</v>
      </c>
      <c r="B25" s="6">
        <v>297804061</v>
      </c>
      <c r="C25" s="2">
        <v>297304061</v>
      </c>
      <c r="D25" s="2">
        <v>500000</v>
      </c>
      <c r="E25" s="2"/>
      <c r="F25" s="2"/>
      <c r="G25" s="2"/>
      <c r="H25" s="2">
        <f t="shared" si="0"/>
        <v>0</v>
      </c>
    </row>
    <row r="26" spans="1:8" x14ac:dyDescent="0.25">
      <c r="A26" s="1">
        <v>39448</v>
      </c>
      <c r="B26" s="6">
        <v>306586096</v>
      </c>
      <c r="C26" s="2">
        <v>305839501</v>
      </c>
      <c r="D26" s="2">
        <v>746595</v>
      </c>
      <c r="E26" s="2"/>
      <c r="F26" s="2"/>
      <c r="G26" s="2"/>
      <c r="H26" s="2">
        <f t="shared" si="0"/>
        <v>0</v>
      </c>
    </row>
    <row r="27" spans="1:8" x14ac:dyDescent="0.25">
      <c r="A27" s="1">
        <v>39479</v>
      </c>
      <c r="B27" s="6">
        <v>289527654</v>
      </c>
      <c r="C27" s="2">
        <v>288540577</v>
      </c>
      <c r="D27" s="2">
        <v>987077</v>
      </c>
      <c r="E27" s="2"/>
      <c r="F27" s="2"/>
      <c r="G27" s="2"/>
      <c r="H27" s="2">
        <f t="shared" si="0"/>
        <v>0</v>
      </c>
    </row>
    <row r="28" spans="1:8" x14ac:dyDescent="0.25">
      <c r="A28" s="1">
        <v>39508</v>
      </c>
      <c r="B28" s="6">
        <v>289956690</v>
      </c>
      <c r="C28" s="2">
        <v>288962279</v>
      </c>
      <c r="D28" s="2">
        <v>994411</v>
      </c>
      <c r="E28" s="2"/>
      <c r="F28" s="2"/>
      <c r="G28" s="2"/>
      <c r="H28" s="2">
        <f t="shared" si="0"/>
        <v>0</v>
      </c>
    </row>
    <row r="29" spans="1:8" x14ac:dyDescent="0.25">
      <c r="A29" s="1">
        <v>39539</v>
      </c>
      <c r="B29" s="6">
        <v>259621600</v>
      </c>
      <c r="C29" s="2">
        <v>259185747</v>
      </c>
      <c r="D29" s="2">
        <v>435853</v>
      </c>
      <c r="E29" s="2"/>
      <c r="F29" s="2"/>
      <c r="G29" s="2"/>
      <c r="H29" s="2">
        <f t="shared" si="0"/>
        <v>0</v>
      </c>
    </row>
    <row r="30" spans="1:8" x14ac:dyDescent="0.25">
      <c r="A30" s="1">
        <v>39569</v>
      </c>
      <c r="B30" s="6">
        <v>252168944</v>
      </c>
      <c r="C30" s="2">
        <v>251937402</v>
      </c>
      <c r="D30" s="2">
        <v>231542</v>
      </c>
      <c r="E30" s="2"/>
      <c r="F30" s="2"/>
      <c r="G30" s="2"/>
      <c r="H30" s="2">
        <f t="shared" si="0"/>
        <v>0</v>
      </c>
    </row>
    <row r="31" spans="1:8" x14ac:dyDescent="0.25">
      <c r="A31" s="1">
        <v>39600</v>
      </c>
      <c r="B31" s="6">
        <v>292440383</v>
      </c>
      <c r="C31" s="2">
        <v>292144204</v>
      </c>
      <c r="D31" s="2">
        <v>296179</v>
      </c>
      <c r="E31" s="2"/>
      <c r="F31" s="2"/>
      <c r="G31" s="2"/>
      <c r="H31" s="2">
        <f t="shared" si="0"/>
        <v>0</v>
      </c>
    </row>
    <row r="32" spans="1:8" x14ac:dyDescent="0.25">
      <c r="A32" s="1">
        <v>39630</v>
      </c>
      <c r="B32" s="6">
        <v>323790279</v>
      </c>
      <c r="C32" s="2">
        <v>323513089</v>
      </c>
      <c r="D32" s="2">
        <v>277190</v>
      </c>
      <c r="E32" s="2"/>
      <c r="F32" s="2"/>
      <c r="G32" s="2"/>
      <c r="H32" s="2">
        <f t="shared" si="0"/>
        <v>0</v>
      </c>
    </row>
    <row r="33" spans="1:8" x14ac:dyDescent="0.25">
      <c r="A33" s="1">
        <v>39661</v>
      </c>
      <c r="B33" s="6">
        <v>298482481</v>
      </c>
      <c r="C33" s="2">
        <v>298388711</v>
      </c>
      <c r="D33" s="2">
        <v>93770</v>
      </c>
      <c r="E33" s="2"/>
      <c r="F33" s="2"/>
      <c r="G33" s="2"/>
      <c r="H33" s="2">
        <f t="shared" si="0"/>
        <v>0</v>
      </c>
    </row>
    <row r="34" spans="1:8" x14ac:dyDescent="0.25">
      <c r="A34" s="1">
        <v>39692</v>
      </c>
      <c r="B34" s="6">
        <v>288969236</v>
      </c>
      <c r="C34" s="2">
        <v>288902484</v>
      </c>
      <c r="D34" s="2">
        <v>66752</v>
      </c>
      <c r="E34" s="2"/>
      <c r="F34" s="2"/>
      <c r="G34" s="2"/>
      <c r="H34" s="2">
        <f t="shared" si="0"/>
        <v>0</v>
      </c>
    </row>
    <row r="35" spans="1:8" x14ac:dyDescent="0.25">
      <c r="A35" s="1">
        <v>39722</v>
      </c>
      <c r="B35" s="6">
        <v>266480668</v>
      </c>
      <c r="C35" s="2">
        <v>266240899</v>
      </c>
      <c r="D35" s="2">
        <v>239769</v>
      </c>
      <c r="E35" s="2"/>
      <c r="F35" s="2"/>
      <c r="G35" s="2"/>
      <c r="H35" s="2">
        <f t="shared" si="0"/>
        <v>0</v>
      </c>
    </row>
    <row r="36" spans="1:8" x14ac:dyDescent="0.25">
      <c r="A36" s="1">
        <v>39753</v>
      </c>
      <c r="B36" s="6">
        <v>273279526</v>
      </c>
      <c r="C36" s="2">
        <v>272370047</v>
      </c>
      <c r="D36" s="2">
        <v>909479</v>
      </c>
      <c r="E36" s="2"/>
      <c r="F36" s="2"/>
      <c r="G36" s="2"/>
      <c r="H36" s="2">
        <f t="shared" si="0"/>
        <v>0</v>
      </c>
    </row>
    <row r="37" spans="1:8" x14ac:dyDescent="0.25">
      <c r="A37" s="1">
        <v>39783</v>
      </c>
      <c r="B37" s="6">
        <v>301310919</v>
      </c>
      <c r="C37" s="2">
        <v>300410919</v>
      </c>
      <c r="D37" s="2">
        <v>900000</v>
      </c>
      <c r="E37" s="2"/>
      <c r="F37" s="2"/>
      <c r="G37" s="2"/>
      <c r="H37" s="2">
        <f t="shared" si="0"/>
        <v>0</v>
      </c>
    </row>
    <row r="38" spans="1:8" x14ac:dyDescent="0.25">
      <c r="A38" s="1">
        <v>39814</v>
      </c>
      <c r="B38" s="6">
        <v>311998202</v>
      </c>
      <c r="C38" s="2">
        <v>303921743</v>
      </c>
      <c r="D38" s="2">
        <v>8076459</v>
      </c>
      <c r="E38" s="2"/>
      <c r="F38" s="2"/>
      <c r="G38" s="2"/>
      <c r="H38" s="2">
        <f t="shared" si="0"/>
        <v>0</v>
      </c>
    </row>
    <row r="39" spans="1:8" x14ac:dyDescent="0.25">
      <c r="A39" s="1">
        <v>39845</v>
      </c>
      <c r="B39" s="6">
        <v>268436813</v>
      </c>
      <c r="C39" s="2">
        <v>263819063</v>
      </c>
      <c r="D39" s="2">
        <v>4617750</v>
      </c>
      <c r="E39" s="2"/>
      <c r="F39" s="2"/>
      <c r="G39" s="2"/>
      <c r="H39" s="2">
        <f t="shared" si="0"/>
        <v>0</v>
      </c>
    </row>
    <row r="40" spans="1:8" x14ac:dyDescent="0.25">
      <c r="A40" s="1">
        <v>39873</v>
      </c>
      <c r="B40" s="6">
        <v>283235896</v>
      </c>
      <c r="C40" s="2">
        <v>281797220</v>
      </c>
      <c r="D40" s="2">
        <v>1438676</v>
      </c>
      <c r="E40" s="2"/>
      <c r="F40" s="2"/>
      <c r="G40" s="2"/>
      <c r="H40" s="2">
        <f t="shared" si="0"/>
        <v>0</v>
      </c>
    </row>
    <row r="41" spans="1:8" x14ac:dyDescent="0.25">
      <c r="A41" s="1">
        <v>39904</v>
      </c>
      <c r="B41" s="6">
        <v>253936982</v>
      </c>
      <c r="C41" s="2">
        <v>253284559</v>
      </c>
      <c r="D41" s="2">
        <v>652423</v>
      </c>
      <c r="E41" s="2"/>
      <c r="F41" s="2"/>
      <c r="G41" s="2"/>
      <c r="H41" s="2">
        <f t="shared" si="0"/>
        <v>0</v>
      </c>
    </row>
    <row r="42" spans="1:8" x14ac:dyDescent="0.25">
      <c r="A42" s="1">
        <v>39934</v>
      </c>
      <c r="B42" s="6">
        <v>254758276</v>
      </c>
      <c r="C42" s="2">
        <v>254071811</v>
      </c>
      <c r="D42" s="2">
        <v>686465</v>
      </c>
      <c r="E42" s="2"/>
      <c r="F42" s="2"/>
      <c r="G42" s="2"/>
      <c r="H42" s="2">
        <f t="shared" si="0"/>
        <v>0</v>
      </c>
    </row>
    <row r="43" spans="1:8" x14ac:dyDescent="0.25">
      <c r="A43" s="1">
        <v>39965</v>
      </c>
      <c r="B43" s="6">
        <v>267485696</v>
      </c>
      <c r="C43" s="2">
        <v>267118732</v>
      </c>
      <c r="D43" s="2">
        <v>366964</v>
      </c>
      <c r="E43" s="2"/>
      <c r="F43" s="2"/>
      <c r="G43" s="2"/>
      <c r="H43" s="2">
        <f t="shared" si="0"/>
        <v>0</v>
      </c>
    </row>
    <row r="44" spans="1:8" x14ac:dyDescent="0.25">
      <c r="A44" s="1">
        <v>39995</v>
      </c>
      <c r="B44" s="6">
        <v>279139415</v>
      </c>
      <c r="C44" s="2">
        <v>278914300</v>
      </c>
      <c r="D44" s="2">
        <v>225115</v>
      </c>
      <c r="E44" s="2"/>
      <c r="F44" s="2"/>
      <c r="G44" s="2"/>
      <c r="H44" s="2">
        <f t="shared" si="0"/>
        <v>0</v>
      </c>
    </row>
    <row r="45" spans="1:8" x14ac:dyDescent="0.25">
      <c r="A45" s="1">
        <v>40026</v>
      </c>
      <c r="B45" s="6">
        <v>305627057</v>
      </c>
      <c r="C45" s="2">
        <v>305429112</v>
      </c>
      <c r="D45" s="2">
        <v>197945</v>
      </c>
      <c r="E45" s="2"/>
      <c r="F45" s="2"/>
      <c r="G45" s="2"/>
      <c r="H45" s="2">
        <f t="shared" si="0"/>
        <v>0</v>
      </c>
    </row>
    <row r="46" spans="1:8" x14ac:dyDescent="0.25">
      <c r="A46" s="1">
        <v>40057</v>
      </c>
      <c r="B46" s="6">
        <v>268881546</v>
      </c>
      <c r="C46" s="2">
        <v>268702968</v>
      </c>
      <c r="D46" s="2">
        <v>178578</v>
      </c>
      <c r="E46" s="2"/>
      <c r="F46" s="2"/>
      <c r="G46" s="2"/>
      <c r="H46" s="2">
        <f t="shared" si="0"/>
        <v>0</v>
      </c>
    </row>
    <row r="47" spans="1:8" x14ac:dyDescent="0.25">
      <c r="A47" s="1">
        <v>40087</v>
      </c>
      <c r="B47" s="6">
        <v>263882194</v>
      </c>
      <c r="C47" s="2">
        <v>263492658</v>
      </c>
      <c r="D47" s="2">
        <v>389536</v>
      </c>
      <c r="E47" s="2"/>
      <c r="F47" s="2"/>
      <c r="G47" s="2"/>
      <c r="H47" s="2">
        <f t="shared" si="0"/>
        <v>0</v>
      </c>
    </row>
    <row r="48" spans="1:8" x14ac:dyDescent="0.25">
      <c r="A48" s="1">
        <v>40118</v>
      </c>
      <c r="B48" s="6">
        <v>262839393</v>
      </c>
      <c r="C48" s="2">
        <v>262426417</v>
      </c>
      <c r="D48" s="2">
        <v>412976</v>
      </c>
      <c r="E48" s="2"/>
      <c r="F48" s="2"/>
      <c r="G48" s="2"/>
      <c r="H48" s="2">
        <f t="shared" si="0"/>
        <v>0</v>
      </c>
    </row>
    <row r="49" spans="1:8" x14ac:dyDescent="0.25">
      <c r="A49" s="1">
        <v>40148</v>
      </c>
      <c r="B49" s="6">
        <v>295661527</v>
      </c>
      <c r="C49" s="2">
        <v>294379755</v>
      </c>
      <c r="D49" s="2">
        <v>1281772</v>
      </c>
      <c r="E49" s="2"/>
      <c r="F49" s="2"/>
      <c r="G49" s="2"/>
      <c r="H49" s="2">
        <f t="shared" si="0"/>
        <v>0</v>
      </c>
    </row>
    <row r="50" spans="1:8" x14ac:dyDescent="0.25">
      <c r="A50" s="1">
        <v>40179</v>
      </c>
      <c r="B50" s="6">
        <v>305893667</v>
      </c>
      <c r="C50" s="2">
        <v>301231860</v>
      </c>
      <c r="D50" s="2">
        <v>4661807</v>
      </c>
      <c r="E50" s="2">
        <v>0</v>
      </c>
      <c r="F50" s="2"/>
      <c r="G50" s="2"/>
      <c r="H50" s="2">
        <f>B50-SUM(C50:G50)</f>
        <v>0</v>
      </c>
    </row>
    <row r="51" spans="1:8" x14ac:dyDescent="0.25">
      <c r="A51" s="1">
        <v>40210</v>
      </c>
      <c r="B51" s="6">
        <v>272278535</v>
      </c>
      <c r="C51" s="2">
        <v>271042552</v>
      </c>
      <c r="D51" s="2">
        <v>1235983</v>
      </c>
      <c r="E51" s="2">
        <v>0</v>
      </c>
      <c r="F51" s="2"/>
      <c r="G51" s="2"/>
      <c r="H51" s="2">
        <f t="shared" ref="H51:H114" si="1">B51-SUM(C51:G51)</f>
        <v>0</v>
      </c>
    </row>
    <row r="52" spans="1:8" x14ac:dyDescent="0.25">
      <c r="A52" s="1">
        <v>40238</v>
      </c>
      <c r="B52" s="6">
        <v>274294081</v>
      </c>
      <c r="C52" s="2">
        <v>273824381</v>
      </c>
      <c r="D52" s="2">
        <v>469700</v>
      </c>
      <c r="E52" s="2">
        <v>0</v>
      </c>
      <c r="F52" s="2"/>
      <c r="G52" s="2"/>
      <c r="H52" s="2">
        <f t="shared" si="1"/>
        <v>0</v>
      </c>
    </row>
    <row r="53" spans="1:8" x14ac:dyDescent="0.25">
      <c r="A53" s="1">
        <v>40269</v>
      </c>
      <c r="B53" s="6">
        <v>247328090</v>
      </c>
      <c r="C53" s="2">
        <v>246921762</v>
      </c>
      <c r="D53" s="2">
        <v>406328</v>
      </c>
      <c r="E53" s="2">
        <v>0</v>
      </c>
      <c r="F53" s="2"/>
      <c r="G53" s="2"/>
      <c r="H53" s="2">
        <f t="shared" si="1"/>
        <v>0</v>
      </c>
    </row>
    <row r="54" spans="1:8" x14ac:dyDescent="0.25">
      <c r="A54" s="1">
        <v>40299</v>
      </c>
      <c r="B54" s="6">
        <v>273772206</v>
      </c>
      <c r="C54" s="2">
        <v>271975284</v>
      </c>
      <c r="D54" s="2">
        <v>1207838</v>
      </c>
      <c r="E54" s="2">
        <v>0</v>
      </c>
      <c r="F54" s="2"/>
      <c r="G54" s="2"/>
      <c r="H54" s="2">
        <f t="shared" si="1"/>
        <v>589084</v>
      </c>
    </row>
    <row r="55" spans="1:8" x14ac:dyDescent="0.25">
      <c r="A55" s="1">
        <v>40330</v>
      </c>
      <c r="B55" s="6">
        <v>292784542</v>
      </c>
      <c r="C55" s="2">
        <v>290642721</v>
      </c>
      <c r="D55" s="2">
        <v>2135430</v>
      </c>
      <c r="E55" s="2">
        <v>6391</v>
      </c>
      <c r="F55" s="2"/>
      <c r="G55" s="2"/>
      <c r="H55" s="2">
        <f t="shared" si="1"/>
        <v>0</v>
      </c>
    </row>
    <row r="56" spans="1:8" x14ac:dyDescent="0.25">
      <c r="A56" s="1">
        <v>40360</v>
      </c>
      <c r="B56" s="6">
        <v>339386498</v>
      </c>
      <c r="C56" s="2">
        <v>335342092</v>
      </c>
      <c r="D56" s="2">
        <v>4040355</v>
      </c>
      <c r="E56" s="2">
        <v>4051</v>
      </c>
      <c r="F56" s="2"/>
      <c r="G56" s="2"/>
      <c r="H56" s="2">
        <f t="shared" si="1"/>
        <v>0</v>
      </c>
    </row>
    <row r="57" spans="1:8" x14ac:dyDescent="0.25">
      <c r="A57" s="1">
        <v>40391</v>
      </c>
      <c r="B57" s="6">
        <v>330803305.37</v>
      </c>
      <c r="C57" s="2">
        <v>329039205</v>
      </c>
      <c r="D57" s="2">
        <v>1739189</v>
      </c>
      <c r="E57" s="2">
        <v>8344.3700000000008</v>
      </c>
      <c r="F57" s="2"/>
      <c r="G57" s="2"/>
      <c r="H57" s="2">
        <f t="shared" si="1"/>
        <v>16567</v>
      </c>
    </row>
    <row r="58" spans="1:8" x14ac:dyDescent="0.25">
      <c r="A58" s="1">
        <v>40422</v>
      </c>
      <c r="B58" s="6">
        <v>268756301.31999999</v>
      </c>
      <c r="C58" s="2">
        <v>268175857</v>
      </c>
      <c r="D58" s="2">
        <v>574781</v>
      </c>
      <c r="E58" s="2">
        <v>5663.32</v>
      </c>
      <c r="F58" s="2"/>
      <c r="G58" s="2"/>
      <c r="H58" s="2">
        <f t="shared" si="1"/>
        <v>0</v>
      </c>
    </row>
    <row r="59" spans="1:8" x14ac:dyDescent="0.25">
      <c r="A59" s="1">
        <v>40452</v>
      </c>
      <c r="B59" s="6">
        <v>258965938.31</v>
      </c>
      <c r="C59" s="2">
        <v>258424960</v>
      </c>
      <c r="D59" s="2">
        <v>528026</v>
      </c>
      <c r="E59" s="2">
        <v>5009.3100000000004</v>
      </c>
      <c r="F59" s="2"/>
      <c r="G59" s="2"/>
      <c r="H59" s="2">
        <f t="shared" si="1"/>
        <v>7943</v>
      </c>
    </row>
    <row r="60" spans="1:8" x14ac:dyDescent="0.25">
      <c r="A60" s="1">
        <v>40483</v>
      </c>
      <c r="B60" s="6">
        <v>266735432.78999999</v>
      </c>
      <c r="C60" s="2">
        <v>265049531</v>
      </c>
      <c r="D60" s="2">
        <v>1678406</v>
      </c>
      <c r="E60" s="2">
        <v>7495.79</v>
      </c>
      <c r="F60" s="2"/>
      <c r="G60" s="2"/>
      <c r="H60" s="2">
        <f t="shared" si="1"/>
        <v>0</v>
      </c>
    </row>
    <row r="61" spans="1:8" x14ac:dyDescent="0.25">
      <c r="A61" s="1">
        <v>40513</v>
      </c>
      <c r="B61" s="6">
        <v>297162804.57999998</v>
      </c>
      <c r="C61" s="2">
        <v>291260624</v>
      </c>
      <c r="D61" s="2">
        <v>5894800</v>
      </c>
      <c r="E61" s="2">
        <v>7380.58</v>
      </c>
      <c r="F61" s="2"/>
      <c r="G61" s="2"/>
      <c r="H61" s="2">
        <f t="shared" si="1"/>
        <v>0</v>
      </c>
    </row>
    <row r="62" spans="1:8" x14ac:dyDescent="0.25">
      <c r="A62" s="1">
        <v>40544</v>
      </c>
      <c r="B62" s="6">
        <v>304929970.69999999</v>
      </c>
      <c r="C62" s="2">
        <v>301858389</v>
      </c>
      <c r="D62" s="2">
        <v>3068505</v>
      </c>
      <c r="E62" s="2">
        <v>3076.7</v>
      </c>
      <c r="F62" s="2">
        <v>0</v>
      </c>
      <c r="G62" s="2">
        <v>0</v>
      </c>
      <c r="H62" s="2">
        <f t="shared" si="1"/>
        <v>0</v>
      </c>
    </row>
    <row r="63" spans="1:8" x14ac:dyDescent="0.25">
      <c r="A63" s="1">
        <v>40575</v>
      </c>
      <c r="B63" s="6">
        <v>273057173.31</v>
      </c>
      <c r="C63" s="2">
        <v>266898344</v>
      </c>
      <c r="D63" s="2">
        <v>5951512</v>
      </c>
      <c r="E63" s="2">
        <v>6640.31</v>
      </c>
      <c r="F63" s="2">
        <v>0</v>
      </c>
      <c r="G63" s="2">
        <v>0</v>
      </c>
      <c r="H63" s="2">
        <f t="shared" si="1"/>
        <v>200677</v>
      </c>
    </row>
    <row r="64" spans="1:8" x14ac:dyDescent="0.25">
      <c r="A64" s="1">
        <v>40603</v>
      </c>
      <c r="B64" s="6">
        <v>287376109.69999999</v>
      </c>
      <c r="C64" s="2">
        <v>280684627</v>
      </c>
      <c r="D64" s="2">
        <v>6556513</v>
      </c>
      <c r="E64" s="2">
        <v>11729.7</v>
      </c>
      <c r="F64" s="2">
        <v>0</v>
      </c>
      <c r="G64" s="2">
        <v>0</v>
      </c>
      <c r="H64" s="2">
        <f t="shared" si="1"/>
        <v>123240</v>
      </c>
    </row>
    <row r="65" spans="1:8" x14ac:dyDescent="0.25">
      <c r="A65" s="1">
        <v>40634</v>
      </c>
      <c r="B65" s="6">
        <v>254949995.62</v>
      </c>
      <c r="C65" s="2">
        <v>252193420</v>
      </c>
      <c r="D65" s="2">
        <v>2689528</v>
      </c>
      <c r="E65" s="2">
        <v>22958.62</v>
      </c>
      <c r="F65" s="2">
        <v>0</v>
      </c>
      <c r="G65" s="2">
        <v>0</v>
      </c>
      <c r="H65" s="2">
        <f t="shared" si="1"/>
        <v>44089</v>
      </c>
    </row>
    <row r="66" spans="1:8" x14ac:dyDescent="0.25">
      <c r="A66" s="1">
        <v>40664</v>
      </c>
      <c r="B66" s="6">
        <v>263999436.81</v>
      </c>
      <c r="C66" s="2">
        <v>263167280</v>
      </c>
      <c r="D66" s="2">
        <v>797839</v>
      </c>
      <c r="E66" s="2">
        <v>34317.81</v>
      </c>
      <c r="F66" s="2">
        <v>0</v>
      </c>
      <c r="G66" s="2">
        <v>0</v>
      </c>
      <c r="H66" s="2">
        <f t="shared" si="1"/>
        <v>0</v>
      </c>
    </row>
    <row r="67" spans="1:8" x14ac:dyDescent="0.25">
      <c r="A67" s="1">
        <v>40695</v>
      </c>
      <c r="B67" s="6">
        <v>283035539.45300001</v>
      </c>
      <c r="C67" s="2">
        <v>281390778</v>
      </c>
      <c r="D67" s="2">
        <v>1617133</v>
      </c>
      <c r="E67" s="2">
        <v>8037.4529999999995</v>
      </c>
      <c r="F67" s="2">
        <v>0</v>
      </c>
      <c r="G67" s="2">
        <v>0</v>
      </c>
      <c r="H67" s="2">
        <f t="shared" si="1"/>
        <v>19591</v>
      </c>
    </row>
    <row r="68" spans="1:8" x14ac:dyDescent="0.25">
      <c r="A68" s="1">
        <v>40725</v>
      </c>
      <c r="B68" s="6">
        <v>346752252.30000001</v>
      </c>
      <c r="C68" s="2">
        <v>343140020</v>
      </c>
      <c r="D68" s="2">
        <v>3480801</v>
      </c>
      <c r="E68" s="2">
        <v>89633.739999999991</v>
      </c>
      <c r="F68" s="2">
        <v>41797.56</v>
      </c>
      <c r="G68" s="2">
        <v>0</v>
      </c>
      <c r="H68" s="2">
        <f t="shared" si="1"/>
        <v>0</v>
      </c>
    </row>
    <row r="69" spans="1:8" x14ac:dyDescent="0.25">
      <c r="A69" s="1">
        <v>40756</v>
      </c>
      <c r="B69" s="6">
        <v>316545486.23799998</v>
      </c>
      <c r="C69" s="2">
        <v>314953717</v>
      </c>
      <c r="D69" s="2">
        <v>1328487</v>
      </c>
      <c r="E69" s="2">
        <v>83301.858000000007</v>
      </c>
      <c r="F69" s="2">
        <v>56124.38</v>
      </c>
      <c r="G69" s="2">
        <v>0</v>
      </c>
      <c r="H69" s="2">
        <f t="shared" si="1"/>
        <v>123856</v>
      </c>
    </row>
    <row r="70" spans="1:8" x14ac:dyDescent="0.25">
      <c r="A70" s="1">
        <v>40787</v>
      </c>
      <c r="B70" s="6">
        <v>274826846.02600002</v>
      </c>
      <c r="C70" s="2">
        <v>273244867</v>
      </c>
      <c r="D70" s="2">
        <v>1466541</v>
      </c>
      <c r="E70" s="2">
        <v>72607.315999999992</v>
      </c>
      <c r="F70" s="2">
        <v>42830.71</v>
      </c>
      <c r="G70" s="2">
        <v>0</v>
      </c>
      <c r="H70" s="2">
        <f t="shared" si="1"/>
        <v>0</v>
      </c>
    </row>
    <row r="71" spans="1:8" x14ac:dyDescent="0.25">
      <c r="A71" s="1">
        <v>40817</v>
      </c>
      <c r="B71" s="6">
        <v>261557546.79100001</v>
      </c>
      <c r="C71" s="2">
        <v>258361769</v>
      </c>
      <c r="D71" s="2">
        <v>3017667</v>
      </c>
      <c r="E71" s="2">
        <v>70547.210999999996</v>
      </c>
      <c r="F71" s="2">
        <v>28041.58</v>
      </c>
      <c r="G71" s="2">
        <v>0</v>
      </c>
      <c r="H71" s="2">
        <f t="shared" si="1"/>
        <v>79522</v>
      </c>
    </row>
    <row r="72" spans="1:8" x14ac:dyDescent="0.25">
      <c r="A72" s="1">
        <v>40848</v>
      </c>
      <c r="B72" s="6">
        <v>260988849.817</v>
      </c>
      <c r="C72" s="2">
        <v>256442982</v>
      </c>
      <c r="D72" s="2">
        <v>4434167</v>
      </c>
      <c r="E72" s="2">
        <v>53860.006999999998</v>
      </c>
      <c r="F72" s="2">
        <v>23461.81</v>
      </c>
      <c r="G72" s="2">
        <v>0</v>
      </c>
      <c r="H72" s="2">
        <f t="shared" si="1"/>
        <v>34379</v>
      </c>
    </row>
    <row r="73" spans="1:8" x14ac:dyDescent="0.25">
      <c r="A73" s="1">
        <v>40878</v>
      </c>
      <c r="B73" s="6">
        <v>280608950.273</v>
      </c>
      <c r="C73" s="2">
        <v>274672580</v>
      </c>
      <c r="D73" s="2">
        <v>5729948</v>
      </c>
      <c r="E73" s="2">
        <v>36100.763000000006</v>
      </c>
      <c r="F73" s="2">
        <v>16739.510000000002</v>
      </c>
      <c r="G73" s="2">
        <v>0</v>
      </c>
      <c r="H73" s="2">
        <f t="shared" si="1"/>
        <v>153582</v>
      </c>
    </row>
    <row r="74" spans="1:8" x14ac:dyDescent="0.25">
      <c r="A74" s="1">
        <v>40909</v>
      </c>
      <c r="B74" s="6">
        <v>294926113.61000001</v>
      </c>
      <c r="C74" s="2">
        <v>282822657</v>
      </c>
      <c r="D74" s="2">
        <v>10074447</v>
      </c>
      <c r="E74" s="2">
        <v>18174.82</v>
      </c>
      <c r="F74" s="2">
        <v>7260.79</v>
      </c>
      <c r="G74" s="2">
        <v>0</v>
      </c>
      <c r="H74" s="2">
        <f t="shared" si="1"/>
        <v>2003574</v>
      </c>
    </row>
    <row r="75" spans="1:8" x14ac:dyDescent="0.25">
      <c r="A75" s="1">
        <v>40940</v>
      </c>
      <c r="B75" s="6">
        <v>269353085.85500002</v>
      </c>
      <c r="C75" s="2">
        <v>257583850</v>
      </c>
      <c r="D75" s="2">
        <v>11003724</v>
      </c>
      <c r="E75" s="2">
        <v>22432.105000000003</v>
      </c>
      <c r="F75" s="2">
        <v>8013.75</v>
      </c>
      <c r="G75" s="2">
        <v>0</v>
      </c>
      <c r="H75" s="2">
        <f t="shared" si="1"/>
        <v>735066</v>
      </c>
    </row>
    <row r="76" spans="1:8" x14ac:dyDescent="0.25">
      <c r="A76" s="1">
        <v>40969</v>
      </c>
      <c r="B76" s="6">
        <v>269563589.41000003</v>
      </c>
      <c r="C76" s="2">
        <v>265821827</v>
      </c>
      <c r="D76" s="2">
        <v>2166332</v>
      </c>
      <c r="E76" s="2">
        <v>33714.199999999997</v>
      </c>
      <c r="F76" s="2">
        <v>26303.21</v>
      </c>
      <c r="G76" s="2">
        <v>0</v>
      </c>
      <c r="H76" s="2">
        <f t="shared" si="1"/>
        <v>1515413.0000000298</v>
      </c>
    </row>
    <row r="77" spans="1:8" x14ac:dyDescent="0.25">
      <c r="A77" s="1">
        <v>41000</v>
      </c>
      <c r="B77" s="6">
        <v>244688041.245</v>
      </c>
      <c r="C77" s="2">
        <v>242758763</v>
      </c>
      <c r="D77" s="2">
        <v>1804705</v>
      </c>
      <c r="E77" s="2">
        <v>64777.924999999996</v>
      </c>
      <c r="F77" s="2">
        <v>59795.32</v>
      </c>
      <c r="G77" s="2">
        <v>0</v>
      </c>
      <c r="H77" s="2">
        <f t="shared" si="1"/>
        <v>0</v>
      </c>
    </row>
    <row r="78" spans="1:8" x14ac:dyDescent="0.25">
      <c r="A78" s="1">
        <v>41030</v>
      </c>
      <c r="B78" s="6">
        <v>266759217.23100001</v>
      </c>
      <c r="C78" s="2">
        <v>266005979</v>
      </c>
      <c r="D78" s="2">
        <v>479074</v>
      </c>
      <c r="E78" s="2">
        <v>76379.271000000008</v>
      </c>
      <c r="F78" s="2">
        <v>69780.960000000006</v>
      </c>
      <c r="G78" s="2">
        <v>0</v>
      </c>
      <c r="H78" s="2">
        <f t="shared" si="1"/>
        <v>128004</v>
      </c>
    </row>
    <row r="79" spans="1:8" x14ac:dyDescent="0.25">
      <c r="A79" s="1">
        <v>41061</v>
      </c>
      <c r="B79" s="6">
        <v>295415122.866</v>
      </c>
      <c r="C79" s="2">
        <v>294870175</v>
      </c>
      <c r="D79" s="2">
        <v>359356</v>
      </c>
      <c r="E79" s="2">
        <v>93221.635999999999</v>
      </c>
      <c r="F79" s="2">
        <v>92370.23</v>
      </c>
      <c r="G79" s="2">
        <v>0</v>
      </c>
      <c r="H79" s="2">
        <f t="shared" si="1"/>
        <v>0</v>
      </c>
    </row>
    <row r="80" spans="1:8" x14ac:dyDescent="0.25">
      <c r="A80" s="1">
        <v>41091</v>
      </c>
      <c r="B80" s="6">
        <v>343085424.213</v>
      </c>
      <c r="C80" s="2">
        <v>341657274</v>
      </c>
      <c r="D80" s="2">
        <v>1031730</v>
      </c>
      <c r="E80" s="2">
        <v>272155.64300000004</v>
      </c>
      <c r="F80" s="2">
        <v>91945.57</v>
      </c>
      <c r="G80" s="2">
        <v>0</v>
      </c>
      <c r="H80" s="2">
        <f t="shared" si="1"/>
        <v>32319</v>
      </c>
    </row>
    <row r="81" spans="1:8" x14ac:dyDescent="0.25">
      <c r="A81" s="1">
        <v>41122</v>
      </c>
      <c r="B81" s="6">
        <v>308311295.815</v>
      </c>
      <c r="C81" s="2">
        <v>307358682</v>
      </c>
      <c r="D81" s="2">
        <v>602348</v>
      </c>
      <c r="E81" s="2">
        <v>128275.625</v>
      </c>
      <c r="F81" s="2">
        <v>101109.19</v>
      </c>
      <c r="G81" s="2">
        <v>0</v>
      </c>
      <c r="H81" s="2">
        <f t="shared" si="1"/>
        <v>120881</v>
      </c>
    </row>
    <row r="82" spans="1:8" x14ac:dyDescent="0.25">
      <c r="A82" s="1">
        <v>41153</v>
      </c>
      <c r="B82" s="6">
        <v>265260691.22499999</v>
      </c>
      <c r="C82" s="2">
        <v>264368931</v>
      </c>
      <c r="D82" s="2">
        <v>600780</v>
      </c>
      <c r="E82" s="2">
        <v>144233.38500000001</v>
      </c>
      <c r="F82" s="2">
        <v>96293.84</v>
      </c>
      <c r="G82" s="2">
        <v>0</v>
      </c>
      <c r="H82" s="2">
        <f t="shared" si="1"/>
        <v>50453</v>
      </c>
    </row>
    <row r="83" spans="1:8" x14ac:dyDescent="0.25">
      <c r="A83" s="1">
        <v>41183</v>
      </c>
      <c r="B83" s="6">
        <v>256934578.61199999</v>
      </c>
      <c r="C83" s="2">
        <v>256116078</v>
      </c>
      <c r="D83" s="2">
        <v>607845</v>
      </c>
      <c r="E83" s="2">
        <v>104737.822</v>
      </c>
      <c r="F83" s="2">
        <v>105917.79000000001</v>
      </c>
      <c r="G83" s="2">
        <v>0</v>
      </c>
      <c r="H83" s="2">
        <f t="shared" si="1"/>
        <v>0</v>
      </c>
    </row>
    <row r="84" spans="1:8" x14ac:dyDescent="0.25">
      <c r="A84" s="1">
        <v>41214</v>
      </c>
      <c r="B84" s="6">
        <v>263491479.051</v>
      </c>
      <c r="C84" s="2">
        <v>256858208</v>
      </c>
      <c r="D84" s="2">
        <v>6433128</v>
      </c>
      <c r="E84" s="2">
        <v>73223.21100000001</v>
      </c>
      <c r="F84" s="2">
        <v>50778.84</v>
      </c>
      <c r="G84" s="2">
        <v>0</v>
      </c>
      <c r="H84" s="2">
        <f t="shared" si="1"/>
        <v>76141</v>
      </c>
    </row>
    <row r="85" spans="1:8" x14ac:dyDescent="0.25">
      <c r="A85" s="1">
        <v>41244</v>
      </c>
      <c r="B85" s="6">
        <v>273654340.176</v>
      </c>
      <c r="C85" s="2">
        <v>264073987</v>
      </c>
      <c r="D85" s="2">
        <v>9255576</v>
      </c>
      <c r="E85" s="2">
        <v>54438.915999999997</v>
      </c>
      <c r="F85" s="2">
        <v>184073.26</v>
      </c>
      <c r="G85" s="2">
        <v>0</v>
      </c>
      <c r="H85" s="2">
        <f t="shared" si="1"/>
        <v>86265</v>
      </c>
    </row>
    <row r="86" spans="1:8" x14ac:dyDescent="0.25">
      <c r="A86" s="1">
        <v>41275</v>
      </c>
      <c r="B86" s="6">
        <v>292681180.34299999</v>
      </c>
      <c r="C86" s="2">
        <v>286770883</v>
      </c>
      <c r="D86" s="2">
        <v>5780992</v>
      </c>
      <c r="E86" s="2">
        <v>36344.953000000001</v>
      </c>
      <c r="F86" s="2">
        <v>92960.39</v>
      </c>
      <c r="G86" s="2">
        <v>0</v>
      </c>
      <c r="H86" s="2">
        <f t="shared" si="1"/>
        <v>0</v>
      </c>
    </row>
    <row r="87" spans="1:8" x14ac:dyDescent="0.25">
      <c r="A87" s="1">
        <v>41306</v>
      </c>
      <c r="B87" s="6">
        <v>266451479.87599999</v>
      </c>
      <c r="C87" s="2">
        <v>262015506</v>
      </c>
      <c r="D87" s="2">
        <v>4276191</v>
      </c>
      <c r="E87" s="2">
        <v>38387.366000000002</v>
      </c>
      <c r="F87" s="2">
        <v>53251.51</v>
      </c>
      <c r="G87" s="2">
        <v>0</v>
      </c>
      <c r="H87" s="2">
        <f t="shared" si="1"/>
        <v>68144</v>
      </c>
    </row>
    <row r="88" spans="1:8" x14ac:dyDescent="0.25">
      <c r="A88" s="1">
        <v>41334</v>
      </c>
      <c r="B88" s="6">
        <v>279700708.81999999</v>
      </c>
      <c r="C88" s="2">
        <v>276613703</v>
      </c>
      <c r="D88" s="2">
        <v>2845638</v>
      </c>
      <c r="E88" s="2">
        <v>56074.01</v>
      </c>
      <c r="F88" s="2">
        <v>80157.81</v>
      </c>
      <c r="G88" s="2">
        <v>0</v>
      </c>
      <c r="H88" s="2">
        <f t="shared" si="1"/>
        <v>105136</v>
      </c>
    </row>
    <row r="89" spans="1:8" x14ac:dyDescent="0.25">
      <c r="A89" s="1">
        <v>41365</v>
      </c>
      <c r="B89" s="6">
        <v>255183264.09999999</v>
      </c>
      <c r="C89" s="2">
        <v>253568231</v>
      </c>
      <c r="D89" s="2">
        <v>1319018</v>
      </c>
      <c r="E89" s="2">
        <v>92888.93</v>
      </c>
      <c r="F89" s="2">
        <v>145596.17000000001</v>
      </c>
      <c r="G89" s="2">
        <v>0</v>
      </c>
      <c r="H89" s="2">
        <f t="shared" si="1"/>
        <v>57530</v>
      </c>
    </row>
    <row r="90" spans="1:8" x14ac:dyDescent="0.25">
      <c r="A90" s="1">
        <v>41395</v>
      </c>
      <c r="B90" s="6">
        <v>262930409.63</v>
      </c>
      <c r="C90" s="2">
        <v>261753013</v>
      </c>
      <c r="D90" s="2">
        <v>698695</v>
      </c>
      <c r="E90" s="2">
        <v>139872.21</v>
      </c>
      <c r="F90" s="2">
        <v>214550.42</v>
      </c>
      <c r="G90" s="2">
        <v>0</v>
      </c>
      <c r="H90" s="2">
        <f t="shared" si="1"/>
        <v>124279</v>
      </c>
    </row>
    <row r="91" spans="1:8" x14ac:dyDescent="0.25">
      <c r="A91" s="1">
        <v>41426</v>
      </c>
      <c r="B91" s="6">
        <v>279355188.32999998</v>
      </c>
      <c r="C91" s="2">
        <v>277395906</v>
      </c>
      <c r="D91" s="2">
        <v>1242881</v>
      </c>
      <c r="E91" s="2">
        <v>187878.78000000003</v>
      </c>
      <c r="F91" s="2">
        <v>293590.55</v>
      </c>
      <c r="G91" s="2">
        <v>234932</v>
      </c>
      <c r="H91" s="2">
        <f t="shared" si="1"/>
        <v>0</v>
      </c>
    </row>
    <row r="92" spans="1:8" x14ac:dyDescent="0.25">
      <c r="A92" s="1">
        <v>41456</v>
      </c>
      <c r="B92" s="6">
        <v>324711700.30000001</v>
      </c>
      <c r="C92" s="2">
        <v>321815240</v>
      </c>
      <c r="D92" s="2">
        <v>1497538</v>
      </c>
      <c r="E92" s="2">
        <v>162371.65000000002</v>
      </c>
      <c r="F92" s="2">
        <v>266903.67999999999</v>
      </c>
      <c r="G92" s="2">
        <v>763038</v>
      </c>
      <c r="H92" s="2">
        <f t="shared" si="1"/>
        <v>206608.97000002861</v>
      </c>
    </row>
    <row r="93" spans="1:8" x14ac:dyDescent="0.25">
      <c r="A93" s="1">
        <v>41487</v>
      </c>
      <c r="B93" s="6">
        <v>298091131.92000002</v>
      </c>
      <c r="C93" s="2">
        <v>295836121</v>
      </c>
      <c r="D93" s="2">
        <v>1004507</v>
      </c>
      <c r="E93" s="2">
        <v>164623.91</v>
      </c>
      <c r="F93" s="2">
        <v>265759.17</v>
      </c>
      <c r="G93" s="2">
        <v>684412</v>
      </c>
      <c r="H93" s="2">
        <f t="shared" si="1"/>
        <v>135708.83999997377</v>
      </c>
    </row>
    <row r="94" spans="1:8" x14ac:dyDescent="0.25">
      <c r="A94" s="1">
        <v>41518</v>
      </c>
      <c r="B94" s="6">
        <v>267069860.18000001</v>
      </c>
      <c r="C94" s="2">
        <v>264732450</v>
      </c>
      <c r="D94" s="2">
        <v>612289</v>
      </c>
      <c r="E94" s="2">
        <v>178599.85</v>
      </c>
      <c r="F94" s="2">
        <v>297265.84000000003</v>
      </c>
      <c r="G94" s="2">
        <v>1125533</v>
      </c>
      <c r="H94" s="2">
        <f t="shared" si="1"/>
        <v>123722.49000000954</v>
      </c>
    </row>
    <row r="95" spans="1:8" x14ac:dyDescent="0.25">
      <c r="A95" s="1">
        <v>41548</v>
      </c>
      <c r="B95" s="6">
        <v>263983812.19999999</v>
      </c>
      <c r="C95" s="2">
        <v>261470977</v>
      </c>
      <c r="D95" s="2">
        <v>790361</v>
      </c>
      <c r="E95" s="2">
        <v>147048.85</v>
      </c>
      <c r="F95" s="2">
        <v>224591.1</v>
      </c>
      <c r="G95" s="2">
        <v>1242384</v>
      </c>
      <c r="H95" s="2">
        <f t="shared" si="1"/>
        <v>108450.25</v>
      </c>
    </row>
    <row r="96" spans="1:8" x14ac:dyDescent="0.25">
      <c r="A96" s="1">
        <v>41579</v>
      </c>
      <c r="B96" s="6">
        <v>267903651.24000001</v>
      </c>
      <c r="C96" s="2">
        <v>264714726</v>
      </c>
      <c r="D96" s="2">
        <v>1911127</v>
      </c>
      <c r="E96" s="2">
        <v>108474.89</v>
      </c>
      <c r="F96" s="2">
        <v>170027.35</v>
      </c>
      <c r="G96" s="2">
        <v>999296</v>
      </c>
      <c r="H96" s="2">
        <f t="shared" si="1"/>
        <v>0</v>
      </c>
    </row>
    <row r="97" spans="1:8" x14ac:dyDescent="0.25">
      <c r="A97" s="1">
        <v>41609</v>
      </c>
      <c r="B97" s="6">
        <v>288387321.93000001</v>
      </c>
      <c r="C97" s="2">
        <v>277928970</v>
      </c>
      <c r="D97" s="2">
        <v>8907759</v>
      </c>
      <c r="E97" s="2">
        <v>76477.820000000007</v>
      </c>
      <c r="F97" s="2">
        <v>108266.83</v>
      </c>
      <c r="G97" s="2">
        <v>1194287</v>
      </c>
      <c r="H97" s="2">
        <f t="shared" si="1"/>
        <v>171561.28000003099</v>
      </c>
    </row>
    <row r="98" spans="1:8" x14ac:dyDescent="0.25">
      <c r="A98" s="1">
        <v>41640</v>
      </c>
      <c r="B98" s="6">
        <v>309350393.74000001</v>
      </c>
      <c r="C98" s="2">
        <v>294677504</v>
      </c>
      <c r="D98" s="2">
        <v>13399792</v>
      </c>
      <c r="E98" s="2">
        <v>47112.59</v>
      </c>
      <c r="F98" s="2">
        <v>76366.149999999994</v>
      </c>
      <c r="G98" s="2">
        <v>1149619</v>
      </c>
      <c r="H98" s="2">
        <f t="shared" si="1"/>
        <v>0</v>
      </c>
    </row>
    <row r="99" spans="1:8" x14ac:dyDescent="0.25">
      <c r="A99" s="1">
        <v>41671</v>
      </c>
      <c r="B99" s="6">
        <v>273998853.10000002</v>
      </c>
      <c r="C99" s="2">
        <v>263391850</v>
      </c>
      <c r="D99" s="2">
        <v>9209806</v>
      </c>
      <c r="E99" s="2">
        <v>62036.42</v>
      </c>
      <c r="F99" s="2">
        <v>60509.68</v>
      </c>
      <c r="G99" s="2">
        <v>725765</v>
      </c>
      <c r="H99" s="2">
        <f t="shared" si="1"/>
        <v>548886</v>
      </c>
    </row>
    <row r="100" spans="1:8" x14ac:dyDescent="0.25">
      <c r="A100" s="1">
        <v>41699</v>
      </c>
      <c r="B100" s="6">
        <v>291809923.90999997</v>
      </c>
      <c r="C100" s="2">
        <v>283787269</v>
      </c>
      <c r="D100" s="2">
        <v>6641691</v>
      </c>
      <c r="E100" s="2">
        <v>140837.78</v>
      </c>
      <c r="F100" s="2">
        <v>203731.6</v>
      </c>
      <c r="G100" s="2">
        <v>785737</v>
      </c>
      <c r="H100" s="2">
        <f t="shared" si="1"/>
        <v>250657.52999997139</v>
      </c>
    </row>
    <row r="101" spans="1:8" x14ac:dyDescent="0.25">
      <c r="A101" s="1">
        <v>41730</v>
      </c>
      <c r="B101" s="6">
        <v>248496453.21000001</v>
      </c>
      <c r="C101" s="2">
        <v>245432901</v>
      </c>
      <c r="D101" s="2">
        <v>1510434</v>
      </c>
      <c r="E101" s="2">
        <v>167717.57999999999</v>
      </c>
      <c r="F101" s="2">
        <v>267911.63</v>
      </c>
      <c r="G101" s="2">
        <v>1117489</v>
      </c>
      <c r="H101" s="2">
        <f t="shared" si="1"/>
        <v>0</v>
      </c>
    </row>
    <row r="102" spans="1:8" x14ac:dyDescent="0.25">
      <c r="A102" s="1">
        <v>41760</v>
      </c>
      <c r="B102" s="6">
        <v>255994950.31380001</v>
      </c>
      <c r="C102" s="2">
        <v>253545162.1038</v>
      </c>
      <c r="D102" s="2">
        <v>713686</v>
      </c>
      <c r="E102" s="2">
        <v>192912.91999999998</v>
      </c>
      <c r="F102" s="2">
        <v>335373.28999999998</v>
      </c>
      <c r="G102" s="2">
        <v>1016270</v>
      </c>
      <c r="H102" s="2">
        <f t="shared" si="1"/>
        <v>191546.0000000298</v>
      </c>
    </row>
    <row r="103" spans="1:8" x14ac:dyDescent="0.25">
      <c r="A103" s="1">
        <v>41791</v>
      </c>
      <c r="B103" s="6">
        <v>288137410.21681499</v>
      </c>
      <c r="C103" s="2">
        <v>285716842.37681502</v>
      </c>
      <c r="D103" s="2">
        <v>645666</v>
      </c>
      <c r="E103" s="2">
        <v>234728.71000000002</v>
      </c>
      <c r="F103" s="2">
        <v>406447.13</v>
      </c>
      <c r="G103" s="2">
        <v>1016612</v>
      </c>
      <c r="H103" s="2">
        <f t="shared" si="1"/>
        <v>117114</v>
      </c>
    </row>
    <row r="104" spans="1:8" x14ac:dyDescent="0.25">
      <c r="A104" s="1">
        <v>41821</v>
      </c>
      <c r="B104" s="6">
        <v>290920171.77287501</v>
      </c>
      <c r="C104" s="2">
        <v>288483094.65287501</v>
      </c>
      <c r="D104" s="2">
        <v>460864</v>
      </c>
      <c r="E104" s="2">
        <v>216896.5</v>
      </c>
      <c r="F104" s="2">
        <v>395864.62</v>
      </c>
      <c r="G104" s="2">
        <v>1240620</v>
      </c>
      <c r="H104" s="2">
        <f t="shared" si="1"/>
        <v>122832</v>
      </c>
    </row>
    <row r="105" spans="1:8" x14ac:dyDescent="0.25">
      <c r="A105" s="1">
        <v>41852</v>
      </c>
      <c r="B105" s="6">
        <v>287862727.12270498</v>
      </c>
      <c r="C105" s="2">
        <v>286110270.62270498</v>
      </c>
      <c r="D105" s="2">
        <v>483625</v>
      </c>
      <c r="E105" s="2">
        <v>205577.86</v>
      </c>
      <c r="F105" s="2">
        <v>416818.27</v>
      </c>
      <c r="G105" s="2">
        <v>520075</v>
      </c>
      <c r="H105" s="2">
        <f t="shared" si="1"/>
        <v>126360.37000000477</v>
      </c>
    </row>
    <row r="106" spans="1:8" x14ac:dyDescent="0.25">
      <c r="A106" s="1">
        <v>41883</v>
      </c>
      <c r="B106" s="6">
        <v>264501722.17959499</v>
      </c>
      <c r="C106" s="2">
        <v>262318003.22359499</v>
      </c>
      <c r="D106" s="2">
        <v>796303</v>
      </c>
      <c r="E106" s="2">
        <v>191125.516</v>
      </c>
      <c r="F106" s="2">
        <v>407386.26</v>
      </c>
      <c r="G106" s="2">
        <v>650696</v>
      </c>
      <c r="H106" s="2">
        <f t="shared" si="1"/>
        <v>138208.18000000715</v>
      </c>
    </row>
    <row r="107" spans="1:8" x14ac:dyDescent="0.25">
      <c r="A107" s="1">
        <v>41913</v>
      </c>
      <c r="B107" s="6">
        <v>248450531.13486502</v>
      </c>
      <c r="C107" s="2">
        <v>246590867.36486501</v>
      </c>
      <c r="D107" s="2">
        <v>443827</v>
      </c>
      <c r="E107" s="2">
        <v>96370.010000000009</v>
      </c>
      <c r="F107" s="2">
        <v>260717.76</v>
      </c>
      <c r="G107" s="2">
        <v>1058749</v>
      </c>
      <c r="H107" s="2">
        <f t="shared" si="1"/>
        <v>0</v>
      </c>
    </row>
    <row r="108" spans="1:8" x14ac:dyDescent="0.25">
      <c r="A108" s="1">
        <v>41944</v>
      </c>
      <c r="B108" s="6">
        <v>261084350.98455998</v>
      </c>
      <c r="C108" s="2">
        <v>258891380.44455999</v>
      </c>
      <c r="D108" s="2">
        <v>868906</v>
      </c>
      <c r="E108" s="2">
        <v>66030.040000000008</v>
      </c>
      <c r="F108" s="2">
        <v>109119.5</v>
      </c>
      <c r="G108" s="2">
        <v>1048347</v>
      </c>
      <c r="H108" s="2">
        <f t="shared" si="1"/>
        <v>100568</v>
      </c>
    </row>
    <row r="109" spans="1:8" x14ac:dyDescent="0.25">
      <c r="A109" s="1">
        <v>41974</v>
      </c>
      <c r="B109" s="6">
        <v>266511989.29940999</v>
      </c>
      <c r="C109" s="2">
        <v>263129313.07940999</v>
      </c>
      <c r="D109" s="2">
        <v>2041395</v>
      </c>
      <c r="E109" s="2">
        <v>51485.47</v>
      </c>
      <c r="F109" s="2">
        <v>129026.75</v>
      </c>
      <c r="G109" s="2">
        <v>1007065</v>
      </c>
      <c r="H109" s="2">
        <f t="shared" si="1"/>
        <v>153704</v>
      </c>
    </row>
    <row r="110" spans="1:8" x14ac:dyDescent="0.25">
      <c r="A110" s="1">
        <v>42005</v>
      </c>
      <c r="B110" s="6">
        <v>296747213.39999998</v>
      </c>
      <c r="C110" s="2">
        <v>286001104</v>
      </c>
      <c r="D110" s="2">
        <v>9558919</v>
      </c>
      <c r="E110" s="2">
        <v>49651.64</v>
      </c>
      <c r="F110" s="2">
        <v>116775.76</v>
      </c>
      <c r="G110" s="2">
        <v>955963</v>
      </c>
      <c r="H110" s="2">
        <f t="shared" si="1"/>
        <v>64800</v>
      </c>
    </row>
    <row r="111" spans="1:8" x14ac:dyDescent="0.25">
      <c r="A111" s="1">
        <v>42036</v>
      </c>
      <c r="B111" s="6">
        <v>274780535.31</v>
      </c>
      <c r="C111" s="2">
        <v>260546499</v>
      </c>
      <c r="D111" s="2">
        <v>13052475</v>
      </c>
      <c r="E111" s="2">
        <v>49189.919999999998</v>
      </c>
      <c r="F111" s="2">
        <v>71465.39</v>
      </c>
      <c r="G111" s="2">
        <v>996351</v>
      </c>
      <c r="H111" s="2">
        <f t="shared" si="1"/>
        <v>64555</v>
      </c>
    </row>
    <row r="112" spans="1:8" x14ac:dyDescent="0.25">
      <c r="A112" s="1">
        <v>42064</v>
      </c>
      <c r="B112" s="6">
        <v>275988052.89999998</v>
      </c>
      <c r="C112" s="2">
        <v>271677151</v>
      </c>
      <c r="D112" s="2">
        <v>2927548</v>
      </c>
      <c r="E112" s="2">
        <v>167479.22</v>
      </c>
      <c r="F112" s="2">
        <v>402214.68</v>
      </c>
      <c r="G112" s="2">
        <v>729260</v>
      </c>
      <c r="H112" s="2">
        <f t="shared" si="1"/>
        <v>84399.999999940395</v>
      </c>
    </row>
    <row r="113" spans="1:8" x14ac:dyDescent="0.25">
      <c r="A113" s="1">
        <v>42095</v>
      </c>
      <c r="B113" s="6">
        <v>244431653.31</v>
      </c>
      <c r="C113" s="2">
        <v>242042044</v>
      </c>
      <c r="D113" s="2">
        <v>433541</v>
      </c>
      <c r="E113" s="2">
        <v>177788.05</v>
      </c>
      <c r="F113" s="2">
        <v>472073.26</v>
      </c>
      <c r="G113" s="2">
        <v>1218994</v>
      </c>
      <c r="H113" s="2">
        <f t="shared" si="1"/>
        <v>87213</v>
      </c>
    </row>
    <row r="114" spans="1:8" x14ac:dyDescent="0.25">
      <c r="A114" s="1">
        <v>42125</v>
      </c>
      <c r="B114" s="6">
        <v>260119427.05000001</v>
      </c>
      <c r="C114" s="2">
        <v>257457185</v>
      </c>
      <c r="D114" s="2">
        <v>281074</v>
      </c>
      <c r="E114" s="2">
        <v>218830.7</v>
      </c>
      <c r="F114" s="2">
        <v>647994.35</v>
      </c>
      <c r="G114" s="2">
        <v>1426643</v>
      </c>
      <c r="H114" s="2">
        <f t="shared" si="1"/>
        <v>87700.000000029802</v>
      </c>
    </row>
    <row r="115" spans="1:8" x14ac:dyDescent="0.25">
      <c r="A115" s="1">
        <v>42156</v>
      </c>
      <c r="B115" s="6">
        <v>268398085.53076926</v>
      </c>
      <c r="C115" s="2">
        <v>265344769.23076925</v>
      </c>
      <c r="D115" s="2">
        <v>829262</v>
      </c>
      <c r="E115" s="2">
        <v>239947.13</v>
      </c>
      <c r="F115" s="2">
        <v>657531.16999999993</v>
      </c>
      <c r="G115" s="2">
        <v>1215351</v>
      </c>
      <c r="H115" s="2">
        <f t="shared" ref="H115:H133" si="2">B115-SUM(C115:G115)</f>
        <v>111225.0000000298</v>
      </c>
    </row>
    <row r="116" spans="1:8" x14ac:dyDescent="0.25">
      <c r="A116" s="1">
        <v>42186</v>
      </c>
      <c r="B116" s="6">
        <v>301827203.79307693</v>
      </c>
      <c r="C116" s="2">
        <v>297447276.92307693</v>
      </c>
      <c r="D116" s="2">
        <v>2058995.9999999998</v>
      </c>
      <c r="E116" s="2">
        <v>264122.32</v>
      </c>
      <c r="F116" s="2">
        <v>898542.55</v>
      </c>
      <c r="G116" s="2">
        <v>1053826</v>
      </c>
      <c r="H116" s="2">
        <f t="shared" si="2"/>
        <v>104440</v>
      </c>
    </row>
    <row r="117" spans="1:8" x14ac:dyDescent="0.25">
      <c r="A117" s="1">
        <v>42217</v>
      </c>
      <c r="B117" s="6">
        <v>290826311.95999998</v>
      </c>
      <c r="C117" s="2">
        <v>286955400</v>
      </c>
      <c r="D117" s="2">
        <v>1546937.27</v>
      </c>
      <c r="E117" s="2">
        <v>230110.34</v>
      </c>
      <c r="F117" s="2">
        <v>975083.35</v>
      </c>
      <c r="G117" s="2">
        <v>990418</v>
      </c>
      <c r="H117" s="2">
        <f t="shared" si="2"/>
        <v>128363</v>
      </c>
    </row>
    <row r="118" spans="1:8" x14ac:dyDescent="0.25">
      <c r="A118" s="1">
        <v>42248</v>
      </c>
      <c r="B118" s="6">
        <v>282743761.41230774</v>
      </c>
      <c r="C118" s="2">
        <v>277440707.69230771</v>
      </c>
      <c r="D118" s="2">
        <v>3206780.19</v>
      </c>
      <c r="E118" s="2">
        <v>204652.3</v>
      </c>
      <c r="F118" s="2">
        <v>929189.23</v>
      </c>
      <c r="G118" s="2">
        <v>869678</v>
      </c>
      <c r="H118" s="2">
        <f t="shared" si="2"/>
        <v>92754</v>
      </c>
    </row>
    <row r="119" spans="1:8" x14ac:dyDescent="0.25">
      <c r="A119" s="1">
        <v>42278</v>
      </c>
      <c r="B119" s="6">
        <v>248873642.13615388</v>
      </c>
      <c r="C119" s="2">
        <v>243829153.84615389</v>
      </c>
      <c r="D119" s="2">
        <v>2597409.84</v>
      </c>
      <c r="E119" s="2">
        <v>142556.15</v>
      </c>
      <c r="F119" s="2">
        <v>666096.30000000005</v>
      </c>
      <c r="G119" s="2">
        <v>1384074</v>
      </c>
      <c r="H119" s="2">
        <f t="shared" si="2"/>
        <v>254351.9999999702</v>
      </c>
    </row>
    <row r="120" spans="1:8" x14ac:dyDescent="0.25">
      <c r="A120" s="1">
        <v>42309</v>
      </c>
      <c r="B120" s="6">
        <v>248873824.7153846</v>
      </c>
      <c r="C120" s="2">
        <v>246224984.61538461</v>
      </c>
      <c r="D120" s="2">
        <v>408984.05</v>
      </c>
      <c r="E120" s="2">
        <v>123271.01999999999</v>
      </c>
      <c r="F120" s="2">
        <v>527176.03</v>
      </c>
      <c r="G120" s="2">
        <v>1589409</v>
      </c>
      <c r="H120" s="2">
        <f t="shared" si="2"/>
        <v>0</v>
      </c>
    </row>
    <row r="121" spans="1:8" x14ac:dyDescent="0.25">
      <c r="A121" s="1">
        <v>42339</v>
      </c>
      <c r="B121" s="6">
        <v>260592233.65384617</v>
      </c>
      <c r="C121" s="2">
        <v>258391846.15384617</v>
      </c>
      <c r="D121" s="2">
        <v>377440.78</v>
      </c>
      <c r="E121" s="2">
        <v>46148.630000000005</v>
      </c>
      <c r="F121" s="2">
        <v>197744.72</v>
      </c>
      <c r="G121" s="2">
        <v>1588292.37</v>
      </c>
      <c r="H121" s="2">
        <f t="shared" si="2"/>
        <v>-9239</v>
      </c>
    </row>
    <row r="122" spans="1:8" x14ac:dyDescent="0.25">
      <c r="A122" s="1">
        <v>42370</v>
      </c>
      <c r="B122" s="6">
        <v>284288401.1815384</v>
      </c>
      <c r="C122" s="2">
        <v>279581138.46153843</v>
      </c>
      <c r="D122" s="2">
        <v>3046355.8899999997</v>
      </c>
      <c r="E122" s="2">
        <v>59797.369999999995</v>
      </c>
      <c r="F122" s="2">
        <v>274392.45999999996</v>
      </c>
      <c r="G122" s="2">
        <v>1183832</v>
      </c>
      <c r="H122" s="2">
        <f t="shared" si="2"/>
        <v>142885</v>
      </c>
    </row>
    <row r="123" spans="1:8" x14ac:dyDescent="0.25">
      <c r="A123" s="1">
        <v>42401</v>
      </c>
      <c r="B123" s="6">
        <v>260206836.05153847</v>
      </c>
      <c r="C123" s="2">
        <v>257862738.46153846</v>
      </c>
      <c r="D123" s="2">
        <v>821982.13</v>
      </c>
      <c r="E123" s="2">
        <v>90005.98000000001</v>
      </c>
      <c r="F123" s="2">
        <v>409964.48</v>
      </c>
      <c r="G123" s="2">
        <v>968537</v>
      </c>
      <c r="H123" s="2">
        <f t="shared" si="2"/>
        <v>53608.000000029802</v>
      </c>
    </row>
    <row r="124" spans="1:8" x14ac:dyDescent="0.25">
      <c r="A124" s="1">
        <v>42430</v>
      </c>
      <c r="B124" s="6">
        <v>259744950.18307692</v>
      </c>
      <c r="C124" s="2">
        <v>257091976.92307693</v>
      </c>
      <c r="D124" s="2">
        <v>481103.45</v>
      </c>
      <c r="E124" s="2">
        <v>155953</v>
      </c>
      <c r="F124" s="2">
        <v>747600.81</v>
      </c>
      <c r="G124" s="2">
        <v>1212851</v>
      </c>
      <c r="H124" s="2">
        <f t="shared" si="2"/>
        <v>55465</v>
      </c>
    </row>
    <row r="125" spans="1:8" x14ac:dyDescent="0.25">
      <c r="A125" s="1">
        <v>42461</v>
      </c>
      <c r="B125" s="6">
        <v>243642397.68692306</v>
      </c>
      <c r="C125" s="2">
        <v>240490423.07692307</v>
      </c>
      <c r="D125" s="2">
        <v>300714.59999999998</v>
      </c>
      <c r="E125" s="2">
        <v>232116.99</v>
      </c>
      <c r="F125" s="2">
        <v>1106999.02</v>
      </c>
      <c r="G125" s="2">
        <v>1439787</v>
      </c>
      <c r="H125" s="2">
        <f t="shared" si="2"/>
        <v>72356.999999970198</v>
      </c>
    </row>
    <row r="126" spans="1:8" x14ac:dyDescent="0.25">
      <c r="A126" s="1">
        <v>42491</v>
      </c>
      <c r="B126" s="6">
        <v>254740741.33615384</v>
      </c>
      <c r="C126" s="2">
        <v>250898853.84615386</v>
      </c>
      <c r="D126" s="2">
        <v>338821.23</v>
      </c>
      <c r="E126" s="2">
        <v>303819.5</v>
      </c>
      <c r="F126" s="2">
        <v>1406608.76</v>
      </c>
      <c r="G126" s="2">
        <v>1447170</v>
      </c>
      <c r="H126" s="2">
        <f t="shared" si="2"/>
        <v>345468</v>
      </c>
    </row>
    <row r="127" spans="1:8" x14ac:dyDescent="0.25">
      <c r="A127" s="1">
        <v>42522</v>
      </c>
      <c r="B127" s="6">
        <v>277338997.10153848</v>
      </c>
      <c r="C127" s="2">
        <v>273298838.46153849</v>
      </c>
      <c r="D127" s="2">
        <v>752068.05</v>
      </c>
      <c r="E127" s="2">
        <v>345605.85</v>
      </c>
      <c r="F127" s="2">
        <v>1533106.74</v>
      </c>
      <c r="G127" s="2">
        <v>1317298</v>
      </c>
      <c r="H127" s="2">
        <f t="shared" si="2"/>
        <v>92079.999999940395</v>
      </c>
    </row>
    <row r="128" spans="1:8" x14ac:dyDescent="0.25">
      <c r="A128" s="1">
        <v>42552</v>
      </c>
      <c r="B128" s="6">
        <v>319936562.1415385</v>
      </c>
      <c r="C128" s="2">
        <v>314336538.46153849</v>
      </c>
      <c r="D128" s="2">
        <v>1882414.02</v>
      </c>
      <c r="E128" s="2">
        <v>341238.38</v>
      </c>
      <c r="F128" s="2">
        <v>1464764.28</v>
      </c>
      <c r="G128" s="2">
        <v>1801259</v>
      </c>
      <c r="H128" s="2">
        <f t="shared" si="2"/>
        <v>110348.0000000596</v>
      </c>
    </row>
    <row r="129" spans="1:8" x14ac:dyDescent="0.25">
      <c r="A129" s="1">
        <v>42583</v>
      </c>
      <c r="B129" s="6">
        <v>332506256.14538461</v>
      </c>
      <c r="C129" s="2">
        <v>326088084.61538464</v>
      </c>
      <c r="D129" s="2">
        <v>2631044.7600000002</v>
      </c>
      <c r="E129" s="2">
        <v>310894.86</v>
      </c>
      <c r="F129" s="2">
        <v>1375578.9100000001</v>
      </c>
      <c r="G129" s="2">
        <v>1935499</v>
      </c>
      <c r="H129" s="2">
        <f t="shared" si="2"/>
        <v>165153.9999999404</v>
      </c>
    </row>
    <row r="130" spans="1:8" x14ac:dyDescent="0.25">
      <c r="A130" s="1">
        <v>42614</v>
      </c>
      <c r="B130" s="6">
        <v>278729526.85461545</v>
      </c>
      <c r="C130" s="2">
        <v>274764815.38461542</v>
      </c>
      <c r="D130" s="2">
        <v>1136260.8700000001</v>
      </c>
      <c r="E130" s="2">
        <v>263289.93</v>
      </c>
      <c r="F130" s="2">
        <v>1190179.67</v>
      </c>
      <c r="G130" s="2">
        <v>1259119</v>
      </c>
      <c r="H130" s="2">
        <f t="shared" si="2"/>
        <v>115862</v>
      </c>
    </row>
    <row r="131" spans="1:8" x14ac:dyDescent="0.25">
      <c r="A131" s="1">
        <v>42644</v>
      </c>
      <c r="B131" s="6">
        <v>249175655.47076926</v>
      </c>
      <c r="C131" s="2">
        <v>246239969.23076925</v>
      </c>
      <c r="D131" s="2">
        <v>538492.34</v>
      </c>
      <c r="E131" s="2">
        <v>187597.96</v>
      </c>
      <c r="F131" s="2">
        <v>789612.94</v>
      </c>
      <c r="G131" s="2">
        <v>1437265</v>
      </c>
      <c r="H131" s="2">
        <f t="shared" si="2"/>
        <v>-17282</v>
      </c>
    </row>
    <row r="132" spans="1:8" x14ac:dyDescent="0.25">
      <c r="A132" s="1">
        <v>42675</v>
      </c>
      <c r="B132" s="6">
        <v>248814601.71076927</v>
      </c>
      <c r="C132" s="2">
        <v>242709669.23076925</v>
      </c>
      <c r="D132" s="2">
        <v>3697368.65</v>
      </c>
      <c r="E132" s="2">
        <v>122924.04000000001</v>
      </c>
      <c r="F132" s="2">
        <v>534969.79</v>
      </c>
      <c r="G132" s="2">
        <v>1689827</v>
      </c>
      <c r="H132" s="2">
        <f t="shared" si="2"/>
        <v>59843.000000029802</v>
      </c>
    </row>
    <row r="133" spans="1:8" x14ac:dyDescent="0.25">
      <c r="A133" s="1">
        <v>42705</v>
      </c>
      <c r="B133" s="7">
        <f>SUM(C133:G133)</f>
        <v>270712724.99202764</v>
      </c>
      <c r="C133" s="2">
        <v>268128268</v>
      </c>
      <c r="D133" s="7">
        <f t="shared" ref="D133:G133" si="3">D121*D138</f>
        <v>123382.43812229756</v>
      </c>
      <c r="E133" s="7">
        <f t="shared" si="3"/>
        <v>60593.613065534468</v>
      </c>
      <c r="F133" s="7">
        <f t="shared" si="3"/>
        <v>348902.99244158191</v>
      </c>
      <c r="G133" s="7">
        <f t="shared" si="3"/>
        <v>2051577.948398255</v>
      </c>
      <c r="H133" s="8">
        <f t="shared" si="2"/>
        <v>0</v>
      </c>
    </row>
    <row r="136" spans="1:8" x14ac:dyDescent="0.25">
      <c r="A136" s="9" t="s">
        <v>13</v>
      </c>
      <c r="B136" s="6">
        <f>SUM(B110:B119)</f>
        <v>2744735886.8023076</v>
      </c>
      <c r="C136" s="6">
        <f t="shared" ref="C136:G136" si="4">SUM(C110:C119)</f>
        <v>2688741290.692307</v>
      </c>
      <c r="D136" s="6">
        <f t="shared" si="4"/>
        <v>36492942.299999997</v>
      </c>
      <c r="E136" s="6">
        <f t="shared" si="4"/>
        <v>1744327.77</v>
      </c>
      <c r="F136" s="6">
        <f t="shared" si="4"/>
        <v>5836966.04</v>
      </c>
      <c r="G136" s="6">
        <f t="shared" si="4"/>
        <v>10840558</v>
      </c>
    </row>
    <row r="137" spans="1:8" x14ac:dyDescent="0.25">
      <c r="A137" s="9" t="s">
        <v>14</v>
      </c>
      <c r="B137" s="6">
        <f>SUM(B122:B131)</f>
        <v>2760310324.1530766</v>
      </c>
      <c r="C137" s="6">
        <f t="shared" ref="C137:G137" si="5">SUM(C122:C131)</f>
        <v>2720653376.9230771</v>
      </c>
      <c r="D137" s="6">
        <f t="shared" si="5"/>
        <v>11929257.34</v>
      </c>
      <c r="E137" s="6">
        <f t="shared" si="5"/>
        <v>2290319.8199999998</v>
      </c>
      <c r="F137" s="6">
        <f t="shared" si="5"/>
        <v>10298808.07</v>
      </c>
      <c r="G137" s="6">
        <f t="shared" si="5"/>
        <v>14002617</v>
      </c>
    </row>
    <row r="138" spans="1:8" x14ac:dyDescent="0.25">
      <c r="B138">
        <f>B137/B136</f>
        <v>1.0056742936271781</v>
      </c>
      <c r="C138">
        <f t="shared" ref="C138:G138" si="6">C137/C136</f>
        <v>1.0118687827427804</v>
      </c>
      <c r="D138">
        <f t="shared" si="6"/>
        <v>0.32689217662780784</v>
      </c>
      <c r="E138">
        <f t="shared" si="6"/>
        <v>1.3130100084343665</v>
      </c>
      <c r="F138">
        <f t="shared" si="6"/>
        <v>1.7644111683061976</v>
      </c>
      <c r="G138">
        <f t="shared" si="6"/>
        <v>1.2916878448507909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Wholesale Data Adjust Uplift</vt:lpstr>
      <vt:lpstr>Wholesale Data Adjust b4 uplift</vt:lpstr>
      <vt:lpstr>Wholesale Detailed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2014-01-02T18:37:34Z</dcterms:created>
  <dcterms:modified xsi:type="dcterms:W3CDTF">2017-01-05T18:33:52Z</dcterms:modified>
</cp:coreProperties>
</file>