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gulatory\2016\IRM 2017 Rates Application EB-2016-0063\6_Responses Jan3\1_Submission\"/>
    </mc:Choice>
  </mc:AlternateContent>
  <bookViews>
    <workbookView xWindow="0" yWindow="0" windowWidth="23235" windowHeight="7380" activeTab="1"/>
  </bookViews>
  <sheets>
    <sheet name="LRAMVA Total Details" sheetId="1" r:id="rId1"/>
    <sheet name="LRAMVA Rate Class Details" sheetId="2" r:id="rId2"/>
  </sheets>
  <definedNames>
    <definedName name="_xlnm.Print_Area" localSheetId="1">'LRAMVA Rate Class Details'!$A$1:$E$14</definedName>
    <definedName name="_xlnm.Print_Area" localSheetId="0">'LRAMVA Total Details'!$A$1:$F$10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E8" i="2" s="1"/>
  <c r="D7" i="2"/>
  <c r="E7" i="2" s="1"/>
  <c r="D6" i="2"/>
  <c r="E9" i="2"/>
  <c r="E10" i="2"/>
  <c r="E11" i="2"/>
  <c r="E12" i="2"/>
  <c r="E13" i="2"/>
  <c r="E6" i="2"/>
  <c r="C14" i="2"/>
  <c r="B14" i="2"/>
  <c r="D14" i="2" l="1"/>
  <c r="E14" i="2"/>
  <c r="D10" i="1"/>
  <c r="E10" i="1"/>
  <c r="C10" i="1"/>
  <c r="F8" i="1"/>
  <c r="F9" i="1"/>
  <c r="F7" i="1"/>
  <c r="F10" i="1" l="1"/>
</calcChain>
</file>

<file path=xl/sharedStrings.xml><?xml version="1.0" encoding="utf-8"?>
<sst xmlns="http://schemas.openxmlformats.org/spreadsheetml/2006/main" count="34" uniqueCount="29">
  <si>
    <t>Entegrus Powerlines Inc.</t>
  </si>
  <si>
    <t>LRAMVA Disposition Breakout</t>
  </si>
  <si>
    <t>Prepared January 3, 2017</t>
  </si>
  <si>
    <t>Account Name</t>
  </si>
  <si>
    <t>Account Number</t>
  </si>
  <si>
    <t>Actual CDM Savings ($)</t>
  </si>
  <si>
    <t>Forecasted CDM Savings ($)</t>
  </si>
  <si>
    <t>Carrying Charges ($)</t>
  </si>
  <si>
    <t>Total Claim ($)</t>
  </si>
  <si>
    <t>A</t>
  </si>
  <si>
    <t>B</t>
  </si>
  <si>
    <t>C</t>
  </si>
  <si>
    <t>D = (A - B ) + C</t>
  </si>
  <si>
    <t>LRAMVA - CK</t>
  </si>
  <si>
    <t>LRAMVA - MP</t>
  </si>
  <si>
    <t>Total</t>
  </si>
  <si>
    <t>LRAM - MP</t>
  </si>
  <si>
    <t>Rate Class</t>
  </si>
  <si>
    <t xml:space="preserve">Residential </t>
  </si>
  <si>
    <t>General Service &lt; 50</t>
  </si>
  <si>
    <t>General Service &gt; 50</t>
  </si>
  <si>
    <t>Large Use</t>
  </si>
  <si>
    <t>Unmetered Scattered Load</t>
  </si>
  <si>
    <t>Sentinel Lighting</t>
  </si>
  <si>
    <t>Street Lighting</t>
  </si>
  <si>
    <t>Embedded Distributor</t>
  </si>
  <si>
    <t>LRAMVA 
CK</t>
  </si>
  <si>
    <t>LRAMVA 
MP</t>
  </si>
  <si>
    <t>LRAM 
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</si>
</sst>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b/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3" xfId="0" applyBorder="1"/>
    <xf numFmtId="164" fontId="0" fillId="0" borderId="4" xfId="0" applyNumberForma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164" fontId="0" fillId="0" borderId="13" xfId="0" applyNumberFormat="1" applyBorder="1"/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164" fontId="1" fillId="0" borderId="9" xfId="0" applyNumberFormat="1" applyFont="1" applyBorder="1"/>
    <xf numFmtId="164" fontId="1" fillId="0" borderId="10" xfId="0" applyNumberFormat="1" applyFont="1" applyBorder="1"/>
    <xf numFmtId="0" fontId="3" fillId="0" borderId="0" xfId="0" applyFont="1" applyBorder="1"/>
    <xf numFmtId="0" fontId="3" fillId="0" borderId="14" xfId="0" applyFont="1" applyBorder="1"/>
    <xf numFmtId="0" fontId="0" fillId="0" borderId="5" xfId="0" applyBorder="1"/>
    <xf numFmtId="164" fontId="0" fillId="0" borderId="6" xfId="0" applyNumberFormat="1" applyBorder="1"/>
    <xf numFmtId="0" fontId="1" fillId="2" borderId="15" xfId="0" applyFont="1" applyFill="1" applyBorder="1" applyAlignment="1">
      <alignment horizontal="center" vertical="center" wrapText="1"/>
    </xf>
    <xf numFmtId="164" fontId="0" fillId="0" borderId="16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164" fontId="1" fillId="0" borderId="15" xfId="0" applyNumberFormat="1" applyFont="1" applyBorder="1"/>
    <xf numFmtId="0" fontId="1" fillId="2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/>
    <xf numFmtId="164" fontId="1" fillId="0" borderId="19" xfId="0" applyNumberFormat="1" applyFont="1" applyBorder="1"/>
    <xf numFmtId="164" fontId="1" fillId="0" borderId="20" xfId="0" applyNumberFormat="1" applyFont="1" applyBorder="1"/>
    <xf numFmtId="164" fontId="1" fillId="0" borderId="21" xfId="0" applyNumberFormat="1" applyFont="1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="110" zoomScaleNormal="110" workbookViewId="0">
      <selection sqref="A1:A3"/>
    </sheetView>
  </sheetViews>
  <sheetFormatPr defaultRowHeight="15" x14ac:dyDescent="0.25"/>
  <cols>
    <col min="1" max="1" width="15.5703125" customWidth="1"/>
    <col min="3" max="6" width="12.7109375" customWidth="1"/>
  </cols>
  <sheetData>
    <row r="1" spans="1:6" ht="18.75" x14ac:dyDescent="0.3">
      <c r="A1" s="20" t="s">
        <v>0</v>
      </c>
      <c r="B1" s="20"/>
      <c r="C1" s="20"/>
      <c r="D1" s="20"/>
      <c r="E1" s="20"/>
      <c r="F1" s="20"/>
    </row>
    <row r="2" spans="1:6" ht="18.75" x14ac:dyDescent="0.3">
      <c r="A2" s="20" t="s">
        <v>1</v>
      </c>
      <c r="B2" s="20"/>
      <c r="C2" s="20"/>
      <c r="D2" s="20"/>
      <c r="E2" s="20"/>
      <c r="F2" s="20"/>
    </row>
    <row r="3" spans="1:6" ht="19.5" thickBot="1" x14ac:dyDescent="0.35">
      <c r="A3" s="21" t="s">
        <v>2</v>
      </c>
      <c r="B3" s="21"/>
      <c r="C3" s="21"/>
      <c r="D3" s="21"/>
      <c r="E3" s="21"/>
      <c r="F3" s="21"/>
    </row>
    <row r="5" spans="1:6" ht="45" x14ac:dyDescent="0.25">
      <c r="A5" s="9" t="s">
        <v>3</v>
      </c>
      <c r="B5" s="10" t="s">
        <v>4</v>
      </c>
      <c r="C5" s="10" t="s">
        <v>5</v>
      </c>
      <c r="D5" s="10" t="s">
        <v>6</v>
      </c>
      <c r="E5" s="10" t="s">
        <v>7</v>
      </c>
      <c r="F5" s="11" t="s">
        <v>8</v>
      </c>
    </row>
    <row r="6" spans="1:6" x14ac:dyDescent="0.25">
      <c r="A6" s="6"/>
      <c r="B6" s="7"/>
      <c r="C6" s="7" t="s">
        <v>9</v>
      </c>
      <c r="D6" s="7" t="s">
        <v>10</v>
      </c>
      <c r="E6" s="7" t="s">
        <v>11</v>
      </c>
      <c r="F6" s="8" t="s">
        <v>12</v>
      </c>
    </row>
    <row r="7" spans="1:6" x14ac:dyDescent="0.25">
      <c r="A7" s="4" t="s">
        <v>13</v>
      </c>
      <c r="B7" s="2">
        <v>1568</v>
      </c>
      <c r="C7" s="3">
        <v>243588.29991730649</v>
      </c>
      <c r="D7" s="3">
        <v>0</v>
      </c>
      <c r="E7" s="3">
        <v>4819.4960089888755</v>
      </c>
      <c r="F7" s="5">
        <f>C7-D7+E7</f>
        <v>248407.79592629537</v>
      </c>
    </row>
    <row r="8" spans="1:6" x14ac:dyDescent="0.25">
      <c r="A8" s="4" t="s">
        <v>14</v>
      </c>
      <c r="B8" s="2">
        <v>1568</v>
      </c>
      <c r="C8" s="3">
        <v>32881.859563485472</v>
      </c>
      <c r="D8" s="3">
        <v>0</v>
      </c>
      <c r="E8" s="3">
        <v>650.58129223837796</v>
      </c>
      <c r="F8" s="5">
        <f t="shared" ref="F8:F10" si="0">C8-D8+E8</f>
        <v>33532.440855723849</v>
      </c>
    </row>
    <row r="9" spans="1:6" x14ac:dyDescent="0.25">
      <c r="A9" s="12" t="s">
        <v>16</v>
      </c>
      <c r="B9" s="13">
        <v>1568</v>
      </c>
      <c r="C9" s="14">
        <v>12411.88</v>
      </c>
      <c r="D9" s="14">
        <v>0</v>
      </c>
      <c r="E9" s="14">
        <v>241.19</v>
      </c>
      <c r="F9" s="15">
        <f t="shared" si="0"/>
        <v>12653.07</v>
      </c>
    </row>
    <row r="10" spans="1:6" x14ac:dyDescent="0.25">
      <c r="A10" s="16" t="s">
        <v>15</v>
      </c>
      <c r="B10" s="17"/>
      <c r="C10" s="18">
        <f>SUM(C7:C9)</f>
        <v>288882.03948079195</v>
      </c>
      <c r="D10" s="18">
        <f t="shared" ref="D10:E10" si="1">SUM(D7:D9)</f>
        <v>0</v>
      </c>
      <c r="E10" s="18">
        <f t="shared" si="1"/>
        <v>5711.2673012272526</v>
      </c>
      <c r="F10" s="19">
        <f t="shared" si="0"/>
        <v>294593.30678201921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zoomScale="110" zoomScaleNormal="110" workbookViewId="0">
      <selection activeCell="C19" sqref="C19"/>
    </sheetView>
  </sheetViews>
  <sheetFormatPr defaultRowHeight="15" x14ac:dyDescent="0.25"/>
  <cols>
    <col min="1" max="1" width="27" customWidth="1"/>
    <col min="2" max="5" width="12.7109375" customWidth="1"/>
  </cols>
  <sheetData>
    <row r="1" spans="1:5" ht="18.75" x14ac:dyDescent="0.3">
      <c r="A1" s="20" t="s">
        <v>0</v>
      </c>
    </row>
    <row r="2" spans="1:5" ht="18.75" x14ac:dyDescent="0.3">
      <c r="A2" s="20" t="s">
        <v>1</v>
      </c>
    </row>
    <row r="3" spans="1:5" ht="19.5" thickBot="1" x14ac:dyDescent="0.35">
      <c r="A3" s="21" t="s">
        <v>2</v>
      </c>
      <c r="B3" s="34"/>
      <c r="C3" s="34"/>
      <c r="D3" s="34"/>
      <c r="E3" s="34"/>
    </row>
    <row r="5" spans="1:5" ht="30" customHeight="1" x14ac:dyDescent="0.25">
      <c r="A5" s="9" t="s">
        <v>17</v>
      </c>
      <c r="B5" s="10" t="s">
        <v>26</v>
      </c>
      <c r="C5" s="10" t="s">
        <v>27</v>
      </c>
      <c r="D5" s="24" t="s">
        <v>28</v>
      </c>
      <c r="E5" s="29" t="s">
        <v>15</v>
      </c>
    </row>
    <row r="6" spans="1:5" x14ac:dyDescent="0.25">
      <c r="A6" s="22" t="s">
        <v>18</v>
      </c>
      <c r="B6" s="23">
        <v>45128.287181749736</v>
      </c>
      <c r="C6" s="23">
        <v>19011.463825794835</v>
      </c>
      <c r="D6" s="25">
        <f>7758.85+151.22</f>
        <v>7910.0700000000006</v>
      </c>
      <c r="E6" s="31">
        <f>SUM(B6:D6)</f>
        <v>72049.821007544582</v>
      </c>
    </row>
    <row r="7" spans="1:5" x14ac:dyDescent="0.25">
      <c r="A7" s="4" t="s">
        <v>19</v>
      </c>
      <c r="B7" s="3">
        <v>78817.036955797783</v>
      </c>
      <c r="C7" s="3">
        <v>5148.4511538592051</v>
      </c>
      <c r="D7" s="26">
        <f>4048.71+78.24</f>
        <v>4126.95</v>
      </c>
      <c r="E7" s="32">
        <f t="shared" ref="E7:E13" si="0">SUM(B7:D7)</f>
        <v>88092.438109656985</v>
      </c>
    </row>
    <row r="8" spans="1:5" x14ac:dyDescent="0.25">
      <c r="A8" s="4" t="s">
        <v>20</v>
      </c>
      <c r="B8" s="3">
        <v>87263.791686500728</v>
      </c>
      <c r="C8" s="3">
        <v>9173.1873177200614</v>
      </c>
      <c r="D8" s="26">
        <f>604.32+11.73</f>
        <v>616.05000000000007</v>
      </c>
      <c r="E8" s="32">
        <f t="shared" si="0"/>
        <v>97053.029004220793</v>
      </c>
    </row>
    <row r="9" spans="1:5" x14ac:dyDescent="0.25">
      <c r="A9" s="4" t="s">
        <v>21</v>
      </c>
      <c r="B9" s="3">
        <v>37198.680102247126</v>
      </c>
      <c r="C9" s="3">
        <v>46.523819393596362</v>
      </c>
      <c r="D9" s="26"/>
      <c r="E9" s="32">
        <f t="shared" si="0"/>
        <v>37245.203921640721</v>
      </c>
    </row>
    <row r="10" spans="1:5" x14ac:dyDescent="0.25">
      <c r="A10" s="4" t="s">
        <v>22</v>
      </c>
      <c r="B10" s="3"/>
      <c r="C10" s="3"/>
      <c r="D10" s="26"/>
      <c r="E10" s="32">
        <f t="shared" si="0"/>
        <v>0</v>
      </c>
    </row>
    <row r="11" spans="1:5" x14ac:dyDescent="0.25">
      <c r="A11" s="4" t="s">
        <v>23</v>
      </c>
      <c r="B11" s="3"/>
      <c r="C11" s="3"/>
      <c r="D11" s="26"/>
      <c r="E11" s="32">
        <f t="shared" si="0"/>
        <v>0</v>
      </c>
    </row>
    <row r="12" spans="1:5" x14ac:dyDescent="0.25">
      <c r="A12" s="4" t="s">
        <v>24</v>
      </c>
      <c r="B12" s="3"/>
      <c r="C12" s="3">
        <v>152.81473895614806</v>
      </c>
      <c r="D12" s="26"/>
      <c r="E12" s="32">
        <f t="shared" si="0"/>
        <v>152.81473895614806</v>
      </c>
    </row>
    <row r="13" spans="1:5" x14ac:dyDescent="0.25">
      <c r="A13" s="12" t="s">
        <v>25</v>
      </c>
      <c r="B13" s="14"/>
      <c r="C13" s="14"/>
      <c r="D13" s="27"/>
      <c r="E13" s="33">
        <f t="shared" si="0"/>
        <v>0</v>
      </c>
    </row>
    <row r="14" spans="1:5" x14ac:dyDescent="0.25">
      <c r="A14" s="16" t="s">
        <v>15</v>
      </c>
      <c r="B14" s="18">
        <f>SUM(B6:B13)</f>
        <v>248407.79592629537</v>
      </c>
      <c r="C14" s="18">
        <f t="shared" ref="C14:E14" si="1">SUM(C6:C13)</f>
        <v>33532.440855723849</v>
      </c>
      <c r="D14" s="28">
        <f t="shared" si="1"/>
        <v>12653.07</v>
      </c>
      <c r="E14" s="30">
        <f t="shared" si="1"/>
        <v>294593.30678201921</v>
      </c>
    </row>
    <row r="16" spans="1:5" x14ac:dyDescent="0.25">
      <c r="B16" s="1"/>
      <c r="C16" s="1"/>
      <c r="D16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LRAMVA Total Details</vt:lpstr>
      <vt:lpstr>LRAMVA Rate Class Details</vt:lpstr>
      <vt:lpstr>'LRAMVA Rate Class Details'!Print_Area</vt:lpstr>
      <vt:lpstr>'LRAMVA Total Details'!Print_Area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Andrya Eagen</dc:creator>
  <cp:lastModifiedBy>Andrya Eagen</cp:lastModifiedBy>
  <cp:lastPrinted>2017-01-02T18:39:32Z</cp:lastPrinted>
  <dcterms:created xsi:type="dcterms:W3CDTF">2017-01-02T18:21:54Z</dcterms:created>
  <dcterms:modified xsi:type="dcterms:W3CDTF">2017-01-03T14:12:38Z</dcterms:modified>
</cp:coreProperties>
</file>