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9040" windowHeight="16440"/>
  </bookViews>
  <sheets>
    <sheet name="2015" sheetId="2" r:id="rId1"/>
  </sheets>
  <definedNames>
    <definedName name="_xlnm.Print_Area" localSheetId="0">'2015'!$A$1:$G$27</definedName>
  </definedNames>
  <calcPr calcId="145621"/>
</workbook>
</file>

<file path=xl/calcChain.xml><?xml version="1.0" encoding="utf-8"?>
<calcChain xmlns="http://schemas.openxmlformats.org/spreadsheetml/2006/main">
  <c r="G27" i="2" l="1"/>
  <c r="D6" i="2" l="1"/>
  <c r="C25" i="2" l="1"/>
  <c r="B25" i="2"/>
  <c r="A25" i="2"/>
  <c r="F24" i="2"/>
  <c r="E24" i="2"/>
  <c r="D24" i="2"/>
  <c r="F23" i="2"/>
  <c r="E23" i="2"/>
  <c r="D23" i="2"/>
  <c r="F22" i="2"/>
  <c r="E22" i="2"/>
  <c r="D22" i="2"/>
  <c r="F21" i="2"/>
  <c r="E21" i="2"/>
  <c r="D21" i="2"/>
  <c r="F20" i="2"/>
  <c r="E20" i="2"/>
  <c r="D20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F14" i="2"/>
  <c r="E14" i="2"/>
  <c r="D14" i="2"/>
  <c r="F13" i="2"/>
  <c r="E13" i="2"/>
  <c r="D13" i="2"/>
  <c r="F7" i="2"/>
  <c r="D8" i="2"/>
  <c r="F8" i="2" s="1"/>
  <c r="F5" i="2"/>
  <c r="G13" i="2" l="1"/>
  <c r="G20" i="2"/>
  <c r="G18" i="2"/>
  <c r="G24" i="2"/>
  <c r="G23" i="2"/>
  <c r="G22" i="2"/>
  <c r="G21" i="2"/>
  <c r="G19" i="2"/>
  <c r="G17" i="2"/>
  <c r="G16" i="2"/>
  <c r="G15" i="2"/>
  <c r="D25" i="2"/>
  <c r="G14" i="2"/>
  <c r="E25" i="2"/>
  <c r="F6" i="2"/>
  <c r="F25" i="2"/>
  <c r="G25" i="2" l="1"/>
</calcChain>
</file>

<file path=xl/sharedStrings.xml><?xml version="1.0" encoding="utf-8"?>
<sst xmlns="http://schemas.openxmlformats.org/spreadsheetml/2006/main" count="30" uniqueCount="23">
  <si>
    <t>Allocation Method for Class B RSVA-Global Adjustment.</t>
  </si>
  <si>
    <t>IRM Total Metered</t>
  </si>
  <si>
    <t>kWh</t>
  </si>
  <si>
    <t xml:space="preserve">IRM RPP </t>
  </si>
  <si>
    <t>IRM Non RPP</t>
  </si>
  <si>
    <t>IRM Class A</t>
  </si>
  <si>
    <t>IRM Net Class B</t>
  </si>
  <si>
    <t>Class B (Non RPP and Non Class A) RSVA GA Analysis - Allocation Method</t>
  </si>
  <si>
    <t>Class B Non-RPP Spot</t>
  </si>
  <si>
    <t>First Estimate GA</t>
  </si>
  <si>
    <t>Actual  GA</t>
  </si>
  <si>
    <t>Retail - Final</t>
  </si>
  <si>
    <t>Class B Non-RPP</t>
  </si>
  <si>
    <t>Est. Variance</t>
  </si>
  <si>
    <t>$/kWh</t>
  </si>
  <si>
    <t>@ Retail GA</t>
  </si>
  <si>
    <t>@ Actual GA</t>
  </si>
  <si>
    <t>Retail less Final</t>
  </si>
  <si>
    <t>2017 IRM Rate Continuity Schedule</t>
  </si>
  <si>
    <t>kWh *</t>
  </si>
  <si>
    <t>* - Quantities must be adjusted for unbilled revenue quantities on a monthly basis.</t>
  </si>
  <si>
    <t xml:space="preserve">Input cells </t>
  </si>
  <si>
    <t>2015 Global Adjustment Analysis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</si>
</sst>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&quot;$&quot;#,##0.00000_);[Red]\(&quot;$&quot;#,##0.0000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1" applyFill="1" applyAlignment="1">
      <alignment vertical="center"/>
    </xf>
    <xf numFmtId="0" fontId="1" fillId="0" borderId="0" xfId="1" applyAlignment="1">
      <alignment vertical="center"/>
    </xf>
    <xf numFmtId="0" fontId="3" fillId="0" borderId="0" xfId="0" applyFont="1"/>
    <xf numFmtId="0" fontId="3" fillId="0" borderId="0" xfId="0" applyFont="1" applyFill="1"/>
    <xf numFmtId="0" fontId="3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/>
    </xf>
    <xf numFmtId="0" fontId="3" fillId="0" borderId="4" xfId="1" applyFont="1" applyBorder="1" applyAlignment="1">
      <alignment horizontal="centerContinuous" vertical="center"/>
    </xf>
    <xf numFmtId="166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9" fontId="3" fillId="0" borderId="4" xfId="2" applyFont="1" applyBorder="1" applyAlignment="1">
      <alignment horizontal="right" vertical="center"/>
    </xf>
    <xf numFmtId="167" fontId="3" fillId="0" borderId="4" xfId="2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3" fillId="0" borderId="5" xfId="1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167" fontId="3" fillId="0" borderId="5" xfId="2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3" fillId="0" borderId="9" xfId="1" applyFont="1" applyBorder="1" applyAlignment="1">
      <alignment horizontal="centerContinuous" vertical="center"/>
    </xf>
    <xf numFmtId="166" fontId="3" fillId="0" borderId="9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67" fontId="3" fillId="0" borderId="10" xfId="2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166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1" xfId="1" applyFont="1" applyBorder="1" applyAlignment="1">
      <alignment horizontal="centerContinuous" vertical="center"/>
    </xf>
    <xf numFmtId="0" fontId="3" fillId="0" borderId="2" xfId="1" applyFont="1" applyBorder="1" applyAlignment="1">
      <alignment horizontal="centerContinuous" vertical="center"/>
    </xf>
    <xf numFmtId="0" fontId="3" fillId="0" borderId="3" xfId="1" applyFont="1" applyBorder="1" applyAlignment="1">
      <alignment horizontal="centerContinuous" vertical="center"/>
    </xf>
    <xf numFmtId="0" fontId="3" fillId="0" borderId="11" xfId="1" applyFont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1" xfId="1" applyFont="1" applyBorder="1" applyAlignment="1">
      <alignment horizontal="center" vertical="top"/>
    </xf>
    <xf numFmtId="0" fontId="3" fillId="0" borderId="11" xfId="1" quotePrefix="1" applyFont="1" applyBorder="1" applyAlignment="1">
      <alignment horizontal="center" vertical="top"/>
    </xf>
    <xf numFmtId="168" fontId="3" fillId="2" borderId="13" xfId="1" applyNumberFormat="1" applyFont="1" applyFill="1" applyBorder="1" applyAlignment="1">
      <alignment vertical="center"/>
    </xf>
    <xf numFmtId="164" fontId="5" fillId="0" borderId="13" xfId="3" applyNumberFormat="1" applyFont="1" applyBorder="1" applyAlignment="1">
      <alignment vertical="center"/>
    </xf>
    <xf numFmtId="168" fontId="3" fillId="2" borderId="11" xfId="1" applyNumberFormat="1" applyFont="1" applyFill="1" applyBorder="1" applyAlignment="1">
      <alignment vertical="center"/>
    </xf>
    <xf numFmtId="164" fontId="5" fillId="0" borderId="11" xfId="3" applyNumberFormat="1" applyFont="1" applyBorder="1" applyAlignment="1">
      <alignment vertical="center"/>
    </xf>
    <xf numFmtId="164" fontId="5" fillId="2" borderId="11" xfId="3" applyNumberFormat="1" applyFont="1" applyFill="1" applyBorder="1" applyAlignment="1">
      <alignment vertical="center"/>
    </xf>
    <xf numFmtId="168" fontId="3" fillId="2" borderId="16" xfId="1" applyNumberFormat="1" applyFont="1" applyFill="1" applyBorder="1" applyAlignment="1">
      <alignment vertical="center"/>
    </xf>
    <xf numFmtId="164" fontId="5" fillId="2" borderId="16" xfId="3" applyNumberFormat="1" applyFont="1" applyFill="1" applyBorder="1" applyAlignment="1">
      <alignment vertical="center"/>
    </xf>
    <xf numFmtId="166" fontId="3" fillId="0" borderId="17" xfId="1" applyNumberFormat="1" applyFont="1" applyBorder="1" applyAlignment="1">
      <alignment vertical="center"/>
    </xf>
    <xf numFmtId="168" fontId="3" fillId="2" borderId="17" xfId="1" applyNumberFormat="1" applyFont="1" applyFill="1" applyBorder="1" applyAlignment="1">
      <alignment vertical="center"/>
    </xf>
    <xf numFmtId="164" fontId="5" fillId="0" borderId="17" xfId="3" applyNumberFormat="1" applyFont="1" applyBorder="1" applyAlignment="1">
      <alignment vertical="center"/>
    </xf>
    <xf numFmtId="164" fontId="6" fillId="0" borderId="17" xfId="3" applyNumberFormat="1" applyFont="1" applyBorder="1" applyAlignment="1">
      <alignment vertical="center"/>
    </xf>
    <xf numFmtId="166" fontId="3" fillId="0" borderId="18" xfId="1" quotePrefix="1" applyNumberFormat="1" applyFont="1" applyBorder="1" applyAlignment="1">
      <alignment vertical="center"/>
    </xf>
    <xf numFmtId="166" fontId="3" fillId="0" borderId="18" xfId="1" applyNumberFormat="1" applyFont="1" applyBorder="1" applyAlignment="1">
      <alignment horizontal="right" vertical="center"/>
    </xf>
    <xf numFmtId="166" fontId="3" fillId="0" borderId="0" xfId="1" applyNumberFormat="1" applyFont="1" applyBorder="1" applyAlignment="1">
      <alignment vertical="center"/>
    </xf>
    <xf numFmtId="166" fontId="3" fillId="0" borderId="0" xfId="1" applyNumberFormat="1" applyFont="1" applyBorder="1" applyAlignment="1">
      <alignment horizontal="right" vertical="center"/>
    </xf>
    <xf numFmtId="164" fontId="7" fillId="3" borderId="17" xfId="3" applyNumberFormat="1" applyFont="1" applyFill="1" applyBorder="1" applyAlignment="1">
      <alignment vertical="center"/>
    </xf>
    <xf numFmtId="164" fontId="7" fillId="0" borderId="0" xfId="3" applyNumberFormat="1" applyFont="1" applyFill="1" applyBorder="1" applyAlignment="1">
      <alignment vertical="center"/>
    </xf>
    <xf numFmtId="0" fontId="1" fillId="0" borderId="0" xfId="1"/>
    <xf numFmtId="0" fontId="1" fillId="0" borderId="0" xfId="1" applyFill="1"/>
    <xf numFmtId="166" fontId="3" fillId="4" borderId="3" xfId="0" applyNumberFormat="1" applyFont="1" applyFill="1" applyBorder="1" applyAlignment="1">
      <alignment vertical="center"/>
    </xf>
    <xf numFmtId="166" fontId="3" fillId="4" borderId="6" xfId="0" applyNumberFormat="1" applyFont="1" applyFill="1" applyBorder="1" applyAlignment="1">
      <alignment vertical="center"/>
    </xf>
    <xf numFmtId="166" fontId="5" fillId="4" borderId="12" xfId="3" applyNumberFormat="1" applyFont="1" applyFill="1" applyBorder="1" applyAlignment="1">
      <alignment vertical="center"/>
    </xf>
    <xf numFmtId="166" fontId="5" fillId="4" borderId="14" xfId="3" applyNumberFormat="1" applyFont="1" applyFill="1" applyBorder="1" applyAlignment="1">
      <alignment vertical="center"/>
    </xf>
    <xf numFmtId="166" fontId="5" fillId="4" borderId="15" xfId="3" applyNumberFormat="1" applyFont="1" applyFill="1" applyBorder="1" applyAlignment="1">
      <alignment vertical="center"/>
    </xf>
    <xf numFmtId="0" fontId="8" fillId="0" borderId="0" xfId="0" quotePrefix="1" applyFont="1" applyAlignment="1">
      <alignment vertical="center"/>
    </xf>
    <xf numFmtId="0" fontId="2" fillId="0" borderId="0" xfId="1" applyFont="1" applyAlignment="1">
      <alignment vertical="center"/>
    </xf>
    <xf numFmtId="0" fontId="3" fillId="4" borderId="0" xfId="0" applyFont="1" applyFill="1" applyAlignment="1">
      <alignment horizontal="center"/>
    </xf>
    <xf numFmtId="165" fontId="1" fillId="0" borderId="0" xfId="4" applyFont="1" applyAlignment="1">
      <alignment vertical="center"/>
    </xf>
    <xf numFmtId="165" fontId="1" fillId="0" borderId="0" xfId="4" applyFont="1"/>
    <xf numFmtId="0" fontId="2" fillId="0" borderId="0" xfId="1" applyFont="1" applyAlignment="1">
      <alignment horizontal="center" vertical="center"/>
    </xf>
  </cellXfs>
  <cellStyles count="5">
    <cellStyle name="Comma" xfId="4" builtinId="3"/>
    <cellStyle name="Comma 2" xfId="3"/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200025</xdr:rowOff>
    </xdr:from>
    <xdr:to>
      <xdr:col>9</xdr:col>
      <xdr:colOff>275049</xdr:colOff>
      <xdr:row>43</xdr:row>
      <xdr:rowOff>104518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81950"/>
          <a:ext cx="9409524" cy="20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238125</xdr:rowOff>
    </xdr:from>
    <xdr:to>
      <xdr:col>7</xdr:col>
      <xdr:colOff>1094346</xdr:colOff>
      <xdr:row>31</xdr:row>
      <xdr:rowOff>218985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277100"/>
          <a:ext cx="8238096" cy="7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workbookViewId="0">
      <selection activeCell="D6" sqref="D6"/>
    </sheetView>
  </sheetViews>
  <sheetFormatPr defaultColWidth="9.140625" defaultRowHeight="12.75" x14ac:dyDescent="0.2"/>
  <cols>
    <col min="1" max="1" width="15.7109375" style="59" customWidth="1"/>
    <col min="2" max="3" width="12.7109375" style="59" customWidth="1"/>
    <col min="4" max="4" width="18.85546875" style="59" customWidth="1"/>
    <col min="5" max="7" width="15.7109375" style="59" customWidth="1"/>
    <col min="8" max="8" width="19.5703125" style="60" customWidth="1"/>
    <col min="9" max="9" width="10.28515625" style="59" bestFit="1" customWidth="1"/>
    <col min="10" max="11" width="9.140625" style="59"/>
    <col min="12" max="12" width="12.85546875" style="70" bestFit="1" customWidth="1"/>
    <col min="13" max="13" width="11.28515625" style="70" bestFit="1" customWidth="1"/>
    <col min="14" max="16" width="9.140625" style="70"/>
    <col min="17" max="16384" width="9.140625" style="59"/>
  </cols>
  <sheetData>
    <row r="1" spans="1:16" s="2" customFormat="1" ht="20.100000000000001" customHeight="1" x14ac:dyDescent="0.25">
      <c r="A1" s="71" t="s">
        <v>22</v>
      </c>
      <c r="B1" s="71"/>
      <c r="C1" s="71"/>
      <c r="D1" s="71"/>
      <c r="E1" s="71"/>
      <c r="F1" s="71"/>
      <c r="G1" s="71"/>
      <c r="H1" s="1"/>
      <c r="L1" s="69"/>
      <c r="M1" s="69"/>
      <c r="N1" s="69"/>
      <c r="O1" s="69"/>
      <c r="P1" s="69"/>
    </row>
    <row r="2" spans="1:16" s="2" customFormat="1" ht="20.100000000000001" customHeight="1" x14ac:dyDescent="0.2">
      <c r="A2" s="3"/>
      <c r="B2" s="3"/>
      <c r="C2" s="3"/>
      <c r="D2" s="3"/>
      <c r="E2" s="3"/>
      <c r="F2" s="3"/>
      <c r="G2" s="3"/>
      <c r="H2" s="4"/>
      <c r="L2" s="69"/>
      <c r="M2" s="69"/>
      <c r="N2" s="69"/>
      <c r="O2" s="69"/>
      <c r="P2" s="69"/>
    </row>
    <row r="3" spans="1:16" s="2" customFormat="1" ht="20.100000000000001" customHeight="1" x14ac:dyDescent="0.2">
      <c r="A3" s="5" t="s">
        <v>0</v>
      </c>
      <c r="B3" s="6"/>
      <c r="C3" s="7"/>
      <c r="D3" s="7"/>
      <c r="E3" s="7"/>
      <c r="F3" s="8"/>
      <c r="G3" s="3"/>
      <c r="H3" s="68" t="s">
        <v>21</v>
      </c>
      <c r="L3" s="69"/>
      <c r="M3" s="69"/>
      <c r="N3" s="69"/>
      <c r="O3" s="69"/>
      <c r="P3" s="69"/>
    </row>
    <row r="4" spans="1:16" s="2" customFormat="1" ht="20.100000000000001" customHeight="1" x14ac:dyDescent="0.2">
      <c r="A4" s="9" t="s">
        <v>1</v>
      </c>
      <c r="B4" s="10"/>
      <c r="C4" s="11"/>
      <c r="D4" s="61">
        <v>23050328.239999998</v>
      </c>
      <c r="E4" s="13" t="s">
        <v>2</v>
      </c>
      <c r="F4" s="14">
        <v>1</v>
      </c>
      <c r="G4" s="3"/>
      <c r="H4" s="4"/>
      <c r="L4" s="69"/>
      <c r="M4" s="69"/>
      <c r="N4" s="69"/>
      <c r="O4" s="69"/>
      <c r="P4" s="69"/>
    </row>
    <row r="5" spans="1:16" s="2" customFormat="1" ht="20.100000000000001" customHeight="1" x14ac:dyDescent="0.2">
      <c r="A5" s="9" t="s">
        <v>3</v>
      </c>
      <c r="B5" s="10"/>
      <c r="C5" s="11"/>
      <c r="D5" s="61">
        <v>17437635.16</v>
      </c>
      <c r="E5" s="13" t="s">
        <v>2</v>
      </c>
      <c r="F5" s="15">
        <f>D5/D4</f>
        <v>0.75650268310452495</v>
      </c>
      <c r="G5" s="3"/>
      <c r="H5" s="4"/>
      <c r="L5" s="69"/>
      <c r="M5" s="69"/>
      <c r="N5" s="69"/>
      <c r="O5" s="69"/>
      <c r="P5" s="69"/>
    </row>
    <row r="6" spans="1:16" s="2" customFormat="1" ht="20.100000000000001" customHeight="1" x14ac:dyDescent="0.2">
      <c r="A6" s="9" t="s">
        <v>4</v>
      </c>
      <c r="B6" s="10"/>
      <c r="C6" s="11"/>
      <c r="D6" s="12">
        <f>+D4-D5</f>
        <v>5612693.0799999982</v>
      </c>
      <c r="E6" s="13" t="s">
        <v>2</v>
      </c>
      <c r="F6" s="15">
        <f>D6/D4</f>
        <v>0.2434973168954751</v>
      </c>
      <c r="G6" s="3"/>
      <c r="H6" s="4"/>
      <c r="L6" s="69"/>
      <c r="M6" s="69"/>
      <c r="N6" s="69"/>
      <c r="O6" s="69"/>
      <c r="P6" s="69"/>
    </row>
    <row r="7" spans="1:16" s="2" customFormat="1" ht="20.100000000000001" customHeight="1" thickBot="1" x14ac:dyDescent="0.25">
      <c r="A7" s="16" t="s">
        <v>5</v>
      </c>
      <c r="B7" s="17"/>
      <c r="C7" s="18"/>
      <c r="D7" s="62"/>
      <c r="E7" s="19" t="s">
        <v>2</v>
      </c>
      <c r="F7" s="20">
        <f>D7/D4</f>
        <v>0</v>
      </c>
      <c r="G7" s="3"/>
      <c r="H7" s="4"/>
      <c r="L7" s="69"/>
      <c r="M7" s="69"/>
      <c r="N7" s="69"/>
      <c r="O7" s="69"/>
      <c r="P7" s="69"/>
    </row>
    <row r="8" spans="1:16" s="2" customFormat="1" ht="20.100000000000001" customHeight="1" thickBot="1" x14ac:dyDescent="0.3">
      <c r="A8" s="21" t="s">
        <v>6</v>
      </c>
      <c r="B8" s="22"/>
      <c r="C8" s="23"/>
      <c r="D8" s="24">
        <f>+D6-D7</f>
        <v>5612693.0799999982</v>
      </c>
      <c r="E8" s="25" t="s">
        <v>2</v>
      </c>
      <c r="F8" s="26">
        <f>D8/D4</f>
        <v>0.2434973168954751</v>
      </c>
      <c r="G8" s="27"/>
      <c r="H8" s="28"/>
      <c r="L8" s="69"/>
      <c r="M8" s="69"/>
      <c r="N8" s="69"/>
      <c r="O8" s="69"/>
      <c r="P8" s="69"/>
    </row>
    <row r="9" spans="1:16" s="2" customFormat="1" ht="20.100000000000001" customHeight="1" x14ac:dyDescent="0.25">
      <c r="A9" s="29"/>
      <c r="B9" s="30"/>
      <c r="C9" s="30"/>
      <c r="D9" s="31"/>
      <c r="E9" s="30"/>
      <c r="F9" s="30"/>
      <c r="G9" s="30"/>
      <c r="H9" s="32"/>
      <c r="I9" s="32"/>
      <c r="J9" s="32"/>
      <c r="K9" s="32"/>
      <c r="L9" s="32"/>
      <c r="M9" s="32"/>
      <c r="N9" s="32"/>
      <c r="O9" s="69"/>
      <c r="P9" s="69"/>
    </row>
    <row r="10" spans="1:16" s="2" customFormat="1" ht="20.100000000000001" customHeight="1" x14ac:dyDescent="0.25">
      <c r="A10" s="33" t="s">
        <v>7</v>
      </c>
      <c r="B10" s="34"/>
      <c r="C10" s="34"/>
      <c r="D10" s="34"/>
      <c r="E10" s="34"/>
      <c r="F10" s="34"/>
      <c r="G10" s="35"/>
      <c r="H10" s="32"/>
      <c r="I10" s="32"/>
      <c r="J10" s="32"/>
      <c r="K10" s="32"/>
      <c r="L10" s="32"/>
      <c r="M10" s="32"/>
      <c r="N10" s="32"/>
      <c r="O10" s="69"/>
      <c r="P10" s="69"/>
    </row>
    <row r="11" spans="1:16" s="2" customFormat="1" ht="27.75" customHeight="1" x14ac:dyDescent="0.2">
      <c r="A11" s="36" t="s">
        <v>8</v>
      </c>
      <c r="B11" s="37" t="s">
        <v>9</v>
      </c>
      <c r="C11" s="38" t="s">
        <v>10</v>
      </c>
      <c r="D11" s="38" t="s">
        <v>11</v>
      </c>
      <c r="E11" s="39" t="s">
        <v>12</v>
      </c>
      <c r="F11" s="39" t="s">
        <v>12</v>
      </c>
      <c r="G11" s="39" t="s">
        <v>13</v>
      </c>
      <c r="H11" s="32"/>
      <c r="I11" s="32"/>
      <c r="J11" s="32"/>
      <c r="K11" s="32"/>
      <c r="L11" s="32"/>
      <c r="M11" s="32"/>
      <c r="N11" s="32"/>
      <c r="O11" s="69"/>
      <c r="P11" s="69"/>
    </row>
    <row r="12" spans="1:16" s="2" customFormat="1" ht="20.100000000000001" customHeight="1" thickBot="1" x14ac:dyDescent="0.3">
      <c r="A12" s="40" t="s">
        <v>19</v>
      </c>
      <c r="B12" s="40" t="s">
        <v>14</v>
      </c>
      <c r="C12" s="40" t="s">
        <v>14</v>
      </c>
      <c r="D12" s="40" t="s">
        <v>14</v>
      </c>
      <c r="E12" s="41" t="s">
        <v>15</v>
      </c>
      <c r="F12" s="41" t="s">
        <v>16</v>
      </c>
      <c r="G12" s="40" t="s">
        <v>17</v>
      </c>
      <c r="H12" s="32"/>
      <c r="I12" s="32"/>
      <c r="J12" s="32"/>
      <c r="K12" s="32"/>
      <c r="L12" s="32"/>
      <c r="M12" s="32"/>
      <c r="N12" s="32"/>
      <c r="O12" s="69"/>
      <c r="P12" s="69"/>
    </row>
    <row r="13" spans="1:16" s="2" customFormat="1" ht="20.100000000000001" customHeight="1" x14ac:dyDescent="0.25">
      <c r="A13" s="63">
        <v>711418.2</v>
      </c>
      <c r="B13" s="42">
        <v>5.5489999999999998E-2</v>
      </c>
      <c r="C13" s="42">
        <v>5.0680000000000003E-2</v>
      </c>
      <c r="D13" s="42">
        <f t="shared" ref="D13:D24" si="0">+B13-C13</f>
        <v>4.8099999999999948E-3</v>
      </c>
      <c r="E13" s="43">
        <f t="shared" ref="E13:E24" si="1">+A13*B13</f>
        <v>39476.595917999999</v>
      </c>
      <c r="F13" s="43">
        <f t="shared" ref="F13:F24" si="2">+A13*C13</f>
        <v>36054.674376000003</v>
      </c>
      <c r="G13" s="43">
        <f>+F13-E13</f>
        <v>-3421.9215419999964</v>
      </c>
      <c r="H13" s="32"/>
      <c r="I13" s="32"/>
      <c r="J13" s="32"/>
      <c r="K13" s="32"/>
      <c r="L13" s="32"/>
      <c r="M13" s="32"/>
      <c r="N13" s="32"/>
      <c r="O13" s="69"/>
      <c r="P13" s="69"/>
    </row>
    <row r="14" spans="1:16" s="2" customFormat="1" ht="20.100000000000001" customHeight="1" x14ac:dyDescent="0.25">
      <c r="A14" s="64">
        <v>718142.7</v>
      </c>
      <c r="B14" s="44">
        <v>6.9809999999999997E-2</v>
      </c>
      <c r="C14" s="44">
        <v>3.9609999999999999E-2</v>
      </c>
      <c r="D14" s="44">
        <f t="shared" si="0"/>
        <v>3.0199999999999998E-2</v>
      </c>
      <c r="E14" s="45">
        <f t="shared" si="1"/>
        <v>50133.541886999992</v>
      </c>
      <c r="F14" s="45">
        <f t="shared" si="2"/>
        <v>28445.632346999999</v>
      </c>
      <c r="G14" s="45">
        <f t="shared" ref="G14:G24" si="3">+F14-E14</f>
        <v>-21687.909539999993</v>
      </c>
      <c r="H14" s="32"/>
      <c r="I14" s="32"/>
      <c r="J14" s="32"/>
      <c r="K14" s="32"/>
      <c r="L14" s="32"/>
      <c r="M14" s="32"/>
      <c r="N14" s="32"/>
      <c r="O14" s="69"/>
      <c r="P14" s="69"/>
    </row>
    <row r="15" spans="1:16" s="2" customFormat="1" ht="20.100000000000001" customHeight="1" x14ac:dyDescent="0.25">
      <c r="A15" s="64">
        <v>630119.01</v>
      </c>
      <c r="B15" s="44">
        <v>3.6040000000000003E-2</v>
      </c>
      <c r="C15" s="44">
        <v>6.2899999999999998E-2</v>
      </c>
      <c r="D15" s="44">
        <f t="shared" si="0"/>
        <v>-2.6859999999999995E-2</v>
      </c>
      <c r="E15" s="45">
        <f t="shared" si="1"/>
        <v>22709.489120400001</v>
      </c>
      <c r="F15" s="45">
        <f t="shared" si="2"/>
        <v>39634.485729</v>
      </c>
      <c r="G15" s="45">
        <f t="shared" si="3"/>
        <v>16924.996608599999</v>
      </c>
      <c r="H15" s="32"/>
      <c r="I15" s="32"/>
      <c r="J15" s="32"/>
      <c r="K15" s="32"/>
      <c r="L15" s="32"/>
      <c r="M15" s="32"/>
      <c r="N15" s="32"/>
      <c r="O15" s="69"/>
      <c r="P15" s="69"/>
    </row>
    <row r="16" spans="1:16" s="2" customFormat="1" ht="20.100000000000001" customHeight="1" x14ac:dyDescent="0.25">
      <c r="A16" s="64">
        <v>459376</v>
      </c>
      <c r="B16" s="44">
        <v>6.7049999999999998E-2</v>
      </c>
      <c r="C16" s="44">
        <v>9.5589999999999994E-2</v>
      </c>
      <c r="D16" s="44">
        <f t="shared" si="0"/>
        <v>-2.8539999999999996E-2</v>
      </c>
      <c r="E16" s="45">
        <f t="shared" si="1"/>
        <v>30801.160799999998</v>
      </c>
      <c r="F16" s="45">
        <f t="shared" si="2"/>
        <v>43911.751839999997</v>
      </c>
      <c r="G16" s="45">
        <f t="shared" si="3"/>
        <v>13110.591039999999</v>
      </c>
      <c r="H16" s="32"/>
      <c r="I16" s="32"/>
      <c r="J16" s="32"/>
      <c r="K16" s="32"/>
      <c r="L16" s="32"/>
      <c r="M16" s="32"/>
      <c r="N16" s="32"/>
      <c r="O16" s="69"/>
      <c r="P16" s="69"/>
    </row>
    <row r="17" spans="1:16" s="2" customFormat="1" ht="20.100000000000001" customHeight="1" x14ac:dyDescent="0.25">
      <c r="A17" s="64">
        <v>423912</v>
      </c>
      <c r="B17" s="44">
        <v>9.4159999999999994E-2</v>
      </c>
      <c r="C17" s="44">
        <v>9.6680000000000002E-2</v>
      </c>
      <c r="D17" s="44">
        <f t="shared" si="0"/>
        <v>-2.5200000000000083E-3</v>
      </c>
      <c r="E17" s="45">
        <f t="shared" si="1"/>
        <v>39915.553919999998</v>
      </c>
      <c r="F17" s="45">
        <f t="shared" si="2"/>
        <v>40983.812160000001</v>
      </c>
      <c r="G17" s="45">
        <f t="shared" si="3"/>
        <v>1068.2582400000028</v>
      </c>
      <c r="H17" s="32"/>
      <c r="I17" s="32"/>
      <c r="J17" s="32"/>
      <c r="K17" s="32"/>
      <c r="L17" s="32"/>
      <c r="M17" s="32"/>
      <c r="N17" s="32"/>
      <c r="O17" s="69"/>
      <c r="P17" s="69"/>
    </row>
    <row r="18" spans="1:16" s="2" customFormat="1" ht="20.100000000000001" customHeight="1" x14ac:dyDescent="0.25">
      <c r="A18" s="64">
        <v>339521</v>
      </c>
      <c r="B18" s="44">
        <v>9.2280000000000001E-2</v>
      </c>
      <c r="C18" s="44">
        <v>9.5399999999999999E-2</v>
      </c>
      <c r="D18" s="44">
        <f t="shared" si="0"/>
        <v>-3.1199999999999978E-3</v>
      </c>
      <c r="E18" s="45">
        <f t="shared" si="1"/>
        <v>31330.997879999999</v>
      </c>
      <c r="F18" s="45">
        <f t="shared" si="2"/>
        <v>32390.303400000001</v>
      </c>
      <c r="G18" s="45">
        <f t="shared" si="3"/>
        <v>1059.3055200000017</v>
      </c>
      <c r="H18" s="32"/>
      <c r="I18" s="32"/>
      <c r="J18" s="32"/>
      <c r="K18" s="32"/>
      <c r="L18" s="32"/>
      <c r="M18" s="32"/>
      <c r="N18" s="32"/>
      <c r="O18" s="69"/>
      <c r="P18" s="69"/>
    </row>
    <row r="19" spans="1:16" s="2" customFormat="1" ht="20.100000000000001" customHeight="1" x14ac:dyDescent="0.25">
      <c r="A19" s="64">
        <v>373369.1</v>
      </c>
      <c r="B19" s="44">
        <v>8.8880000000000001E-2</v>
      </c>
      <c r="C19" s="44">
        <v>7.8829999999999997E-2</v>
      </c>
      <c r="D19" s="44">
        <f t="shared" si="0"/>
        <v>1.0050000000000003E-2</v>
      </c>
      <c r="E19" s="45">
        <f t="shared" si="1"/>
        <v>33185.045608</v>
      </c>
      <c r="F19" s="45">
        <f t="shared" si="2"/>
        <v>29432.686152999999</v>
      </c>
      <c r="G19" s="45">
        <f t="shared" si="3"/>
        <v>-3752.3594550000016</v>
      </c>
      <c r="H19" s="32"/>
      <c r="I19" s="32"/>
      <c r="J19" s="32"/>
      <c r="K19" s="32"/>
      <c r="L19" s="32"/>
      <c r="M19" s="32"/>
      <c r="N19" s="32"/>
      <c r="O19" s="69"/>
      <c r="P19" s="69"/>
    </row>
    <row r="20" spans="1:16" s="2" customFormat="1" ht="20.100000000000001" customHeight="1" x14ac:dyDescent="0.25">
      <c r="A20" s="64">
        <v>390816.82</v>
      </c>
      <c r="B20" s="44">
        <v>8.8050000000000003E-2</v>
      </c>
      <c r="C20" s="44">
        <v>8.0100000000000005E-2</v>
      </c>
      <c r="D20" s="44">
        <f t="shared" si="0"/>
        <v>7.9499999999999987E-3</v>
      </c>
      <c r="E20" s="45">
        <f t="shared" si="1"/>
        <v>34411.421001000002</v>
      </c>
      <c r="F20" s="45">
        <f t="shared" si="2"/>
        <v>31304.427282000001</v>
      </c>
      <c r="G20" s="45">
        <f t="shared" si="3"/>
        <v>-3106.9937190000019</v>
      </c>
      <c r="H20" s="32"/>
      <c r="I20" s="32"/>
      <c r="J20" s="32"/>
      <c r="K20" s="32"/>
      <c r="L20" s="32"/>
      <c r="M20" s="32"/>
      <c r="N20" s="32"/>
      <c r="O20" s="69"/>
      <c r="P20" s="69"/>
    </row>
    <row r="21" spans="1:16" s="2" customFormat="1" ht="20.100000000000001" customHeight="1" x14ac:dyDescent="0.25">
      <c r="A21" s="64">
        <v>354726.94</v>
      </c>
      <c r="B21" s="44">
        <v>8.2699999999999996E-2</v>
      </c>
      <c r="C21" s="44">
        <v>6.7030000000000006E-2</v>
      </c>
      <c r="D21" s="44">
        <f t="shared" si="0"/>
        <v>1.5669999999999989E-2</v>
      </c>
      <c r="E21" s="45">
        <f t="shared" si="1"/>
        <v>29335.917937999999</v>
      </c>
      <c r="F21" s="45">
        <f t="shared" si="2"/>
        <v>23777.346788200004</v>
      </c>
      <c r="G21" s="45">
        <f t="shared" si="3"/>
        <v>-5558.5711497999946</v>
      </c>
      <c r="H21" s="32"/>
      <c r="I21" s="32"/>
      <c r="J21" s="32"/>
      <c r="K21" s="32"/>
      <c r="L21" s="32"/>
      <c r="M21" s="32"/>
      <c r="N21" s="32"/>
      <c r="O21" s="69"/>
      <c r="P21" s="69"/>
    </row>
    <row r="22" spans="1:16" s="2" customFormat="1" ht="20.100000000000001" customHeight="1" x14ac:dyDescent="0.25">
      <c r="A22" s="64">
        <v>418331.74</v>
      </c>
      <c r="B22" s="44">
        <v>6.3710000000000003E-2</v>
      </c>
      <c r="C22" s="44">
        <v>7.5439999999999993E-2</v>
      </c>
      <c r="D22" s="44">
        <f t="shared" si="0"/>
        <v>-1.172999999999999E-2</v>
      </c>
      <c r="E22" s="46">
        <f t="shared" si="1"/>
        <v>26651.915155400002</v>
      </c>
      <c r="F22" s="46">
        <f t="shared" si="2"/>
        <v>31558.946465599998</v>
      </c>
      <c r="G22" s="46">
        <f t="shared" si="3"/>
        <v>4907.0313101999964</v>
      </c>
      <c r="H22" s="32"/>
      <c r="I22" s="32"/>
      <c r="J22" s="32"/>
      <c r="K22" s="32"/>
      <c r="L22" s="32"/>
      <c r="M22" s="32"/>
      <c r="N22" s="32"/>
      <c r="O22" s="69"/>
      <c r="P22" s="69"/>
    </row>
    <row r="23" spans="1:16" s="2" customFormat="1" ht="20.100000000000001" customHeight="1" x14ac:dyDescent="0.25">
      <c r="A23" s="64">
        <v>418331.57</v>
      </c>
      <c r="B23" s="44">
        <v>7.6230000000000006E-2</v>
      </c>
      <c r="C23" s="44">
        <v>0.1132</v>
      </c>
      <c r="D23" s="44">
        <f t="shared" si="0"/>
        <v>-3.6969999999999989E-2</v>
      </c>
      <c r="E23" s="46">
        <f t="shared" si="1"/>
        <v>31889.415581100002</v>
      </c>
      <c r="F23" s="46">
        <f t="shared" si="2"/>
        <v>47355.133723999999</v>
      </c>
      <c r="G23" s="46">
        <f t="shared" si="3"/>
        <v>15465.718142899997</v>
      </c>
      <c r="H23" s="32"/>
      <c r="I23" s="32"/>
      <c r="J23" s="32"/>
      <c r="K23" s="32"/>
      <c r="L23" s="32"/>
      <c r="M23" s="32"/>
      <c r="N23" s="32"/>
      <c r="O23" s="69"/>
      <c r="P23" s="69"/>
    </row>
    <row r="24" spans="1:16" s="2" customFormat="1" ht="20.100000000000001" customHeight="1" thickBot="1" x14ac:dyDescent="0.3">
      <c r="A24" s="65">
        <v>374628</v>
      </c>
      <c r="B24" s="47">
        <v>0.11462</v>
      </c>
      <c r="C24" s="47">
        <v>9.4710000000000003E-2</v>
      </c>
      <c r="D24" s="47">
        <f t="shared" si="0"/>
        <v>1.9909999999999997E-2</v>
      </c>
      <c r="E24" s="48">
        <f t="shared" si="1"/>
        <v>42939.861360000003</v>
      </c>
      <c r="F24" s="48">
        <f t="shared" si="2"/>
        <v>35481.017879999999</v>
      </c>
      <c r="G24" s="48">
        <f t="shared" si="3"/>
        <v>-7458.8434800000032</v>
      </c>
      <c r="H24" s="32"/>
      <c r="I24" s="32"/>
      <c r="J24" s="32"/>
      <c r="K24" s="32"/>
      <c r="L24" s="32"/>
      <c r="M24" s="32"/>
      <c r="N24" s="32"/>
      <c r="O24" s="69"/>
      <c r="P24" s="69"/>
    </row>
    <row r="25" spans="1:16" s="2" customFormat="1" ht="20.100000000000001" customHeight="1" x14ac:dyDescent="0.25">
      <c r="A25" s="49">
        <f>SUM(A13:A24)</f>
        <v>5612693.080000001</v>
      </c>
      <c r="B25" s="50">
        <f>AVERAGE(B13:B24)</f>
        <v>7.7418333333333325E-2</v>
      </c>
      <c r="C25" s="50">
        <f t="shared" ref="C25:D25" si="4">AVERAGE(C13:C24)</f>
        <v>7.9180833333333325E-2</v>
      </c>
      <c r="D25" s="50">
        <f t="shared" si="4"/>
        <v>-1.7624999999999995E-3</v>
      </c>
      <c r="E25" s="51">
        <f>SUM(E13:E24)</f>
        <v>412780.91616889997</v>
      </c>
      <c r="F25" s="51">
        <f>SUM(F13:F24)</f>
        <v>420330.21814480005</v>
      </c>
      <c r="G25" s="52">
        <f>SUM(G13:G24)</f>
        <v>7549.3019759000053</v>
      </c>
      <c r="H25" s="32"/>
      <c r="I25" s="32"/>
      <c r="J25" s="32"/>
      <c r="K25" s="32"/>
      <c r="L25" s="32"/>
      <c r="M25" s="32"/>
      <c r="N25" s="32"/>
      <c r="O25" s="69"/>
      <c r="P25" s="69"/>
    </row>
    <row r="26" spans="1:16" s="2" customFormat="1" ht="20.100000000000001" customHeight="1" x14ac:dyDescent="0.25">
      <c r="A26" s="30"/>
      <c r="B26" s="30"/>
      <c r="C26" s="30"/>
      <c r="D26" s="53"/>
      <c r="E26" s="30"/>
      <c r="F26" s="54" t="s">
        <v>18</v>
      </c>
      <c r="G26" s="52">
        <v>106405</v>
      </c>
      <c r="H26" s="32"/>
      <c r="I26" s="32"/>
      <c r="J26" s="32"/>
      <c r="K26" s="32"/>
      <c r="L26" s="32"/>
      <c r="M26" s="32"/>
      <c r="N26" s="32"/>
      <c r="O26" s="69"/>
      <c r="P26" s="69"/>
    </row>
    <row r="27" spans="1:16" s="2" customFormat="1" ht="20.100000000000001" customHeight="1" x14ac:dyDescent="0.25">
      <c r="A27" s="30"/>
      <c r="B27" s="30"/>
      <c r="C27" s="30"/>
      <c r="D27" s="30"/>
      <c r="E27" s="55"/>
      <c r="F27" s="56"/>
      <c r="G27" s="57">
        <f>G26-G25</f>
        <v>98855.698024099998</v>
      </c>
      <c r="H27" s="58"/>
      <c r="L27" s="69"/>
      <c r="M27" s="69"/>
      <c r="N27" s="69"/>
      <c r="O27" s="69"/>
      <c r="P27" s="69"/>
    </row>
    <row r="28" spans="1:16" s="2" customFormat="1" ht="20.100000000000001" customHeight="1" x14ac:dyDescent="0.25">
      <c r="A28" s="66" t="s">
        <v>20</v>
      </c>
      <c r="B28" s="67"/>
      <c r="C28" s="67"/>
      <c r="D28" s="67"/>
      <c r="E28" s="67"/>
      <c r="H28" s="1"/>
      <c r="L28" s="69"/>
      <c r="M28" s="69"/>
      <c r="N28" s="69"/>
      <c r="O28" s="69"/>
      <c r="P28" s="69"/>
    </row>
    <row r="29" spans="1:16" s="2" customFormat="1" ht="20.100000000000001" customHeight="1" x14ac:dyDescent="0.25">
      <c r="H29" s="1"/>
      <c r="L29" s="69"/>
      <c r="M29" s="69"/>
      <c r="N29" s="69"/>
      <c r="O29" s="69"/>
      <c r="P29" s="69"/>
    </row>
    <row r="30" spans="1:16" s="2" customFormat="1" ht="20.100000000000001" customHeight="1" x14ac:dyDescent="0.25">
      <c r="H30" s="1"/>
      <c r="L30" s="69"/>
      <c r="M30" s="69"/>
      <c r="N30" s="69"/>
      <c r="O30" s="69"/>
      <c r="P30" s="69"/>
    </row>
    <row r="31" spans="1:16" s="2" customFormat="1" ht="20.100000000000001" customHeight="1" x14ac:dyDescent="0.25">
      <c r="H31" s="1"/>
      <c r="L31" s="69"/>
      <c r="M31" s="69"/>
      <c r="N31" s="69"/>
      <c r="O31" s="69"/>
      <c r="P31" s="69"/>
    </row>
    <row r="32" spans="1:16" s="2" customFormat="1" ht="20.100000000000001" customHeight="1" x14ac:dyDescent="0.25">
      <c r="H32" s="1"/>
      <c r="L32" s="69"/>
      <c r="M32" s="69"/>
      <c r="N32" s="69"/>
      <c r="O32" s="69"/>
      <c r="P32" s="69"/>
    </row>
    <row r="33" spans="8:16" s="2" customFormat="1" ht="20.100000000000001" customHeight="1" x14ac:dyDescent="0.25">
      <c r="H33" s="1"/>
      <c r="L33" s="69"/>
      <c r="M33" s="69"/>
      <c r="N33" s="69"/>
      <c r="O33" s="69"/>
      <c r="P33" s="69"/>
    </row>
    <row r="40" spans="8:16" ht="15.75" customHeight="1" x14ac:dyDescent="0.2"/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Gapic</dc:creator>
  <cp:lastModifiedBy>Katherine Wang</cp:lastModifiedBy>
  <dcterms:created xsi:type="dcterms:W3CDTF">2017-01-05T15:56:55Z</dcterms:created>
  <dcterms:modified xsi:type="dcterms:W3CDTF">2017-02-24T21:30:47Z</dcterms:modified>
</cp:coreProperties>
</file>