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NPI_COS\Decision and DRO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M16" i="1" s="1"/>
  <c r="P16" i="1" s="1"/>
  <c r="J16" i="1"/>
  <c r="L16" i="1" s="1"/>
  <c r="O16" i="1" s="1"/>
  <c r="I16" i="1"/>
  <c r="H16" i="1"/>
  <c r="K14" i="1"/>
  <c r="M14" i="1" s="1"/>
  <c r="P14" i="1" s="1"/>
  <c r="I14" i="1"/>
  <c r="H14" i="1"/>
  <c r="J14" i="1" s="1"/>
  <c r="L14" i="1" s="1"/>
  <c r="O14" i="1" s="1"/>
  <c r="I12" i="1"/>
  <c r="K12" i="1" s="1"/>
  <c r="M12" i="1" s="1"/>
  <c r="P12" i="1" s="1"/>
  <c r="H12" i="1"/>
  <c r="J12" i="1" s="1"/>
  <c r="L12" i="1" s="1"/>
  <c r="O12" i="1" s="1"/>
  <c r="I10" i="1"/>
  <c r="K10" i="1" s="1"/>
  <c r="M10" i="1" s="1"/>
  <c r="P10" i="1" s="1"/>
  <c r="H10" i="1"/>
  <c r="J10" i="1" s="1"/>
  <c r="L10" i="1" s="1"/>
  <c r="O10" i="1" s="1"/>
  <c r="E10" i="1"/>
  <c r="D10" i="1"/>
  <c r="P8" i="1"/>
  <c r="O8" i="1"/>
  <c r="K8" i="1"/>
  <c r="M8" i="1" s="1"/>
  <c r="J8" i="1"/>
  <c r="L8" i="1" s="1"/>
  <c r="I8" i="1"/>
  <c r="H8" i="1"/>
  <c r="P6" i="1"/>
  <c r="O6" i="1"/>
  <c r="K6" i="1"/>
  <c r="M6" i="1" s="1"/>
  <c r="J6" i="1"/>
  <c r="L6" i="1" s="1"/>
  <c r="I6" i="1"/>
  <c r="H6" i="1"/>
  <c r="J4" i="1"/>
  <c r="L4" i="1" s="1"/>
  <c r="O4" i="1" s="1"/>
  <c r="I4" i="1"/>
  <c r="K4" i="1" s="1"/>
  <c r="M4" i="1" s="1"/>
  <c r="P4" i="1" s="1"/>
  <c r="H4" i="1"/>
</calcChain>
</file>

<file path=xl/sharedStrings.xml><?xml version="1.0" encoding="utf-8"?>
<sst xmlns="http://schemas.openxmlformats.org/spreadsheetml/2006/main" count="26" uniqueCount="18">
  <si>
    <t>Fixed Distribution Charge</t>
  </si>
  <si>
    <t>Variable Distribution Charge</t>
  </si>
  <si>
    <t>Determinants from Approved Load Forecast (per Partial Settlement)</t>
  </si>
  <si>
    <t>Interim Rates
January 1, 2017 - April 30, 2017</t>
  </si>
  <si>
    <t>Residential</t>
  </si>
  <si>
    <t>GS&lt;50</t>
  </si>
  <si>
    <t>GS&gt;50</t>
  </si>
  <si>
    <t>Embedded Distributor</t>
  </si>
  <si>
    <t>Sentinel</t>
  </si>
  <si>
    <t>USL</t>
  </si>
  <si>
    <t>Proposed Rates
Effective January 1, 2017</t>
  </si>
  <si>
    <t>Total Foregone Revenue
January 1, 2017 - April 30, 2017</t>
  </si>
  <si>
    <t>Difference in Rates
January 1, 2017 - April 30, 2017</t>
  </si>
  <si>
    <t>Proposed Rate Riders
May 1, 2017 - December 31, 2017</t>
  </si>
  <si>
    <t>Checks</t>
  </si>
  <si>
    <t>2017 Approved Customer #'s</t>
  </si>
  <si>
    <t>2017 Approved kWh or kW</t>
  </si>
  <si>
    <t>Street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</si>
</sst>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4" xfId="0" applyBorder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5">
    <cellStyle name="Comma" xfId="1" builtinId="3"/>
    <cellStyle name="Comma 2" xfId="14"/>
    <cellStyle name="Comma 3" xfId="4"/>
    <cellStyle name="Comma 5" xfId="9"/>
    <cellStyle name="Comma 6" xfId="11"/>
    <cellStyle name="Currency" xfId="2" builtinId="4"/>
    <cellStyle name="Normal" xfId="0" builtinId="0"/>
    <cellStyle name="Normal 2" xfId="13"/>
    <cellStyle name="Normal 2 2" xfId="7"/>
    <cellStyle name="Normal 3" xfId="3"/>
    <cellStyle name="Normal 7" xfId="10"/>
    <cellStyle name="Percent 2" xfId="6"/>
    <cellStyle name="Percent 3" xfId="5"/>
    <cellStyle name="Percent 5" xfId="8"/>
    <cellStyle name="Percent 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23.140625" bestFit="1" customWidth="1"/>
    <col min="2" max="11" width="15.7109375" style="1" customWidth="1"/>
    <col min="12" max="13" width="15.7109375" customWidth="1"/>
    <col min="14" max="14" width="16.28515625" bestFit="1" customWidth="1"/>
    <col min="15" max="15" width="12.28515625" style="1" bestFit="1" customWidth="1"/>
    <col min="16" max="16" width="9.140625" style="1"/>
  </cols>
  <sheetData>
    <row r="1" spans="1:16" s="2" customFormat="1" ht="45.75" customHeight="1" x14ac:dyDescent="0.25">
      <c r="B1" s="29" t="s">
        <v>2</v>
      </c>
      <c r="C1" s="29"/>
      <c r="D1" s="29" t="s">
        <v>3</v>
      </c>
      <c r="E1" s="29"/>
      <c r="F1" s="29" t="s">
        <v>10</v>
      </c>
      <c r="G1" s="29"/>
      <c r="H1" s="29" t="s">
        <v>12</v>
      </c>
      <c r="I1" s="29"/>
      <c r="J1" s="29" t="s">
        <v>11</v>
      </c>
      <c r="K1" s="29"/>
      <c r="L1" s="29" t="s">
        <v>13</v>
      </c>
      <c r="M1" s="29"/>
      <c r="O1" s="28" t="s">
        <v>14</v>
      </c>
      <c r="P1" s="28"/>
    </row>
    <row r="2" spans="1:16" s="2" customFormat="1" ht="45" x14ac:dyDescent="0.25">
      <c r="B2" s="27" t="s">
        <v>15</v>
      </c>
      <c r="C2" s="27" t="s">
        <v>16</v>
      </c>
      <c r="D2" s="27" t="s">
        <v>0</v>
      </c>
      <c r="E2" s="27" t="s">
        <v>1</v>
      </c>
      <c r="F2" s="27" t="s">
        <v>0</v>
      </c>
      <c r="G2" s="27" t="s">
        <v>1</v>
      </c>
      <c r="H2" s="27" t="s">
        <v>0</v>
      </c>
      <c r="I2" s="27" t="s">
        <v>1</v>
      </c>
      <c r="J2" s="27" t="s">
        <v>0</v>
      </c>
      <c r="K2" s="27" t="s">
        <v>1</v>
      </c>
      <c r="L2" s="27" t="s">
        <v>0</v>
      </c>
      <c r="M2" s="27" t="s">
        <v>1</v>
      </c>
      <c r="O2" s="3"/>
      <c r="P2" s="3"/>
    </row>
    <row r="3" spans="1:16" s="2" customFormat="1" x14ac:dyDescent="0.25">
      <c r="A3" s="2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O3" s="3"/>
      <c r="P3" s="3"/>
    </row>
    <row r="4" spans="1:16" x14ac:dyDescent="0.25">
      <c r="A4" s="25" t="s">
        <v>4</v>
      </c>
      <c r="B4" s="12">
        <v>26074</v>
      </c>
      <c r="C4" s="12">
        <v>201294289</v>
      </c>
      <c r="D4" s="13">
        <v>23.44</v>
      </c>
      <c r="E4" s="14">
        <v>1.52E-2</v>
      </c>
      <c r="F4" s="15">
        <v>27.72</v>
      </c>
      <c r="G4" s="16">
        <v>1.2200000000000001E-2</v>
      </c>
      <c r="H4" s="15">
        <f>F4-D4</f>
        <v>4.2799999999999976</v>
      </c>
      <c r="I4" s="16">
        <f>G4-E4</f>
        <v>-2.9999999999999992E-3</v>
      </c>
      <c r="J4" s="17">
        <f>B4*H4*4</f>
        <v>446386.87999999977</v>
      </c>
      <c r="K4" s="17">
        <f>C4*I4*4/12</f>
        <v>-201294.28899999996</v>
      </c>
      <c r="L4" s="13">
        <f>J4/B4/8</f>
        <v>2.1399999999999988</v>
      </c>
      <c r="M4" s="14">
        <f>K4/(C4*8/12)</f>
        <v>-1.4999999999999996E-3</v>
      </c>
      <c r="N4" s="9"/>
      <c r="O4" s="6">
        <f>B4*L4*8-J4</f>
        <v>0</v>
      </c>
      <c r="P4" s="6">
        <f>C4*M4*8/12-K4</f>
        <v>0</v>
      </c>
    </row>
    <row r="5" spans="1:16" x14ac:dyDescent="0.25">
      <c r="A5" s="25"/>
      <c r="B5" s="12"/>
      <c r="C5" s="12"/>
      <c r="D5" s="13"/>
      <c r="E5" s="14"/>
      <c r="F5" s="15"/>
      <c r="G5" s="16"/>
      <c r="H5" s="15"/>
      <c r="I5" s="16"/>
      <c r="J5" s="17"/>
      <c r="K5" s="17"/>
      <c r="L5" s="13"/>
      <c r="M5" s="14"/>
      <c r="N5" s="9"/>
      <c r="O5" s="6"/>
      <c r="P5" s="6"/>
    </row>
    <row r="6" spans="1:16" x14ac:dyDescent="0.25">
      <c r="A6" s="25" t="s">
        <v>5</v>
      </c>
      <c r="B6" s="12">
        <v>2489</v>
      </c>
      <c r="C6" s="12">
        <v>69390323</v>
      </c>
      <c r="D6" s="13">
        <v>28.26</v>
      </c>
      <c r="E6" s="14">
        <v>2.3E-2</v>
      </c>
      <c r="F6" s="15">
        <v>30.02</v>
      </c>
      <c r="G6" s="16">
        <v>2.4400000000000002E-2</v>
      </c>
      <c r="H6" s="15">
        <f>F6-D6</f>
        <v>1.759999999999998</v>
      </c>
      <c r="I6" s="16">
        <f>G6-E6</f>
        <v>1.4000000000000019E-3</v>
      </c>
      <c r="J6" s="17">
        <f>B6*H6*4</f>
        <v>17522.559999999979</v>
      </c>
      <c r="K6" s="17">
        <f>C6*I6*4/12</f>
        <v>32382.150733333376</v>
      </c>
      <c r="L6" s="13">
        <f>J6/B6/8</f>
        <v>0.87999999999999901</v>
      </c>
      <c r="M6" s="14">
        <f>K6/(C6*8/12)</f>
        <v>7.0000000000000086E-4</v>
      </c>
      <c r="N6" s="9"/>
      <c r="O6" s="6">
        <f>B6*L6*8-J6</f>
        <v>0</v>
      </c>
      <c r="P6" s="6">
        <f>C6*M6*8/12-K6</f>
        <v>0</v>
      </c>
    </row>
    <row r="7" spans="1:16" x14ac:dyDescent="0.25">
      <c r="A7" s="25"/>
      <c r="B7" s="12"/>
      <c r="C7" s="12"/>
      <c r="D7" s="13"/>
      <c r="E7" s="14"/>
      <c r="F7" s="15"/>
      <c r="G7" s="16"/>
      <c r="H7" s="15"/>
      <c r="I7" s="16"/>
      <c r="J7" s="17"/>
      <c r="K7" s="17"/>
      <c r="L7" s="13"/>
      <c r="M7" s="14"/>
      <c r="N7" s="9"/>
      <c r="O7" s="6"/>
      <c r="P7" s="6"/>
    </row>
    <row r="8" spans="1:16" x14ac:dyDescent="0.25">
      <c r="A8" s="25" t="s">
        <v>6</v>
      </c>
      <c r="B8" s="12">
        <v>217</v>
      </c>
      <c r="C8" s="12">
        <v>610067</v>
      </c>
      <c r="D8" s="13">
        <v>151.83000000000001</v>
      </c>
      <c r="E8" s="14">
        <v>6.6886999999999999</v>
      </c>
      <c r="F8" s="15">
        <v>161.31</v>
      </c>
      <c r="G8" s="16">
        <v>7.0853999999999999</v>
      </c>
      <c r="H8" s="15">
        <f>F8-D8</f>
        <v>9.4799999999999898</v>
      </c>
      <c r="I8" s="16">
        <f>G8-E8</f>
        <v>0.39670000000000005</v>
      </c>
      <c r="J8" s="17">
        <f>B8*H8*4</f>
        <v>8228.6399999999903</v>
      </c>
      <c r="K8" s="17">
        <f>C8*I8*4/12</f>
        <v>80671.192966666669</v>
      </c>
      <c r="L8" s="13">
        <f>J8/B8/8</f>
        <v>4.739999999999994</v>
      </c>
      <c r="M8" s="14">
        <f>K8/(C8*8/12)</f>
        <v>0.19835000000000003</v>
      </c>
      <c r="N8" s="9"/>
      <c r="O8" s="6">
        <f>B8*L8*8-J8</f>
        <v>0</v>
      </c>
      <c r="P8" s="6">
        <f>C8*M8*8/12-K8</f>
        <v>0</v>
      </c>
    </row>
    <row r="9" spans="1:16" x14ac:dyDescent="0.25">
      <c r="A9" s="25"/>
      <c r="B9" s="12"/>
      <c r="C9" s="12"/>
      <c r="D9" s="13"/>
      <c r="E9" s="14"/>
      <c r="F9" s="15"/>
      <c r="G9" s="16"/>
      <c r="H9" s="15"/>
      <c r="I9" s="16"/>
      <c r="J9" s="17"/>
      <c r="K9" s="17"/>
      <c r="L9" s="13"/>
      <c r="M9" s="14"/>
      <c r="N9" s="9"/>
      <c r="O9" s="6"/>
      <c r="P9" s="6"/>
    </row>
    <row r="10" spans="1:16" x14ac:dyDescent="0.25">
      <c r="A10" s="25" t="s">
        <v>7</v>
      </c>
      <c r="B10" s="12">
        <v>1</v>
      </c>
      <c r="C10" s="12">
        <v>13921</v>
      </c>
      <c r="D10" s="13">
        <f>D8</f>
        <v>151.83000000000001</v>
      </c>
      <c r="E10" s="14">
        <f>E8</f>
        <v>6.6886999999999999</v>
      </c>
      <c r="F10" s="15">
        <v>580.48</v>
      </c>
      <c r="G10" s="16">
        <v>8.1509</v>
      </c>
      <c r="H10" s="15">
        <f>F10-D10</f>
        <v>428.65</v>
      </c>
      <c r="I10" s="16">
        <f>G10-E10</f>
        <v>1.4622000000000002</v>
      </c>
      <c r="J10" s="17">
        <f>B10*H10*4</f>
        <v>1714.6</v>
      </c>
      <c r="K10" s="17">
        <f>C10*I10*4/12</f>
        <v>6785.0954000000011</v>
      </c>
      <c r="L10" s="13">
        <f>J10/B10/8</f>
        <v>214.32499999999999</v>
      </c>
      <c r="M10" s="14">
        <f>K10/(C10*8/12)</f>
        <v>0.73110000000000019</v>
      </c>
      <c r="N10" s="9"/>
      <c r="O10" s="6">
        <f>B10*L10*8-J10</f>
        <v>0</v>
      </c>
      <c r="P10" s="6">
        <f>C10*M10*8/12-K10</f>
        <v>0</v>
      </c>
    </row>
    <row r="11" spans="1:16" x14ac:dyDescent="0.25">
      <c r="A11" s="25"/>
      <c r="B11" s="12"/>
      <c r="C11" s="12"/>
      <c r="D11" s="13"/>
      <c r="E11" s="14"/>
      <c r="F11" s="15"/>
      <c r="G11" s="16"/>
      <c r="H11" s="15"/>
      <c r="I11" s="16"/>
      <c r="J11" s="17"/>
      <c r="K11" s="17"/>
      <c r="L11" s="13"/>
      <c r="M11" s="14"/>
      <c r="N11" s="9"/>
      <c r="O11" s="6"/>
      <c r="P11" s="6"/>
    </row>
    <row r="12" spans="1:16" x14ac:dyDescent="0.25">
      <c r="A12" s="25" t="s">
        <v>9</v>
      </c>
      <c r="B12" s="12">
        <v>35</v>
      </c>
      <c r="C12" s="12">
        <v>1462761</v>
      </c>
      <c r="D12" s="13">
        <v>32.96</v>
      </c>
      <c r="E12" s="14">
        <v>1.7899999999999999E-2</v>
      </c>
      <c r="F12" s="13">
        <v>47.33</v>
      </c>
      <c r="G12" s="14">
        <v>2.5700000000000001E-2</v>
      </c>
      <c r="H12" s="15">
        <f>F12-D12</f>
        <v>14.369999999999997</v>
      </c>
      <c r="I12" s="16">
        <f>G12-E12</f>
        <v>7.8000000000000014E-3</v>
      </c>
      <c r="J12" s="17">
        <f>B12*H12*4</f>
        <v>2011.7999999999997</v>
      </c>
      <c r="K12" s="17">
        <f>C12*I12*4/12</f>
        <v>3803.1786000000006</v>
      </c>
      <c r="L12" s="13">
        <f>J12/B12/8</f>
        <v>7.1849999999999987</v>
      </c>
      <c r="M12" s="14">
        <f>K12/(C12*8/12)</f>
        <v>3.9000000000000007E-3</v>
      </c>
      <c r="N12" s="9"/>
      <c r="O12" s="6">
        <f>B12*L12*8-J12</f>
        <v>0</v>
      </c>
      <c r="P12" s="6">
        <f>C12*M12*8/12-K12</f>
        <v>0</v>
      </c>
    </row>
    <row r="13" spans="1:16" x14ac:dyDescent="0.25">
      <c r="A13" s="25"/>
      <c r="B13" s="12"/>
      <c r="C13" s="12"/>
      <c r="D13" s="13"/>
      <c r="E13" s="14"/>
      <c r="F13" s="15"/>
      <c r="G13" s="16"/>
      <c r="H13" s="15"/>
      <c r="I13" s="16"/>
      <c r="J13" s="17"/>
      <c r="K13" s="17"/>
      <c r="L13" s="13"/>
      <c r="M13" s="14"/>
      <c r="N13" s="9"/>
      <c r="O13" s="6"/>
      <c r="P13" s="6"/>
    </row>
    <row r="14" spans="1:16" x14ac:dyDescent="0.25">
      <c r="A14" s="25" t="s">
        <v>8</v>
      </c>
      <c r="B14" s="12">
        <v>695</v>
      </c>
      <c r="C14" s="12">
        <v>1916</v>
      </c>
      <c r="D14" s="13">
        <v>5.09</v>
      </c>
      <c r="E14" s="14">
        <v>5.9009999999999998</v>
      </c>
      <c r="F14" s="15">
        <v>5.41</v>
      </c>
      <c r="G14" s="16">
        <v>6.2694999999999999</v>
      </c>
      <c r="H14" s="15">
        <f>F14-D14</f>
        <v>0.32000000000000028</v>
      </c>
      <c r="I14" s="16">
        <f>G14-E14</f>
        <v>0.36850000000000005</v>
      </c>
      <c r="J14" s="17">
        <f>B14*H14*4</f>
        <v>889.60000000000082</v>
      </c>
      <c r="K14" s="17">
        <f>C14*I14*4/12</f>
        <v>235.34866666666667</v>
      </c>
      <c r="L14" s="13">
        <f>J14/B14/8</f>
        <v>0.16000000000000014</v>
      </c>
      <c r="M14" s="14">
        <f>K14/(C14*8/12)</f>
        <v>0.18425000000000002</v>
      </c>
      <c r="N14" s="9"/>
      <c r="O14" s="6">
        <f>B14*L14*8-J14</f>
        <v>0</v>
      </c>
      <c r="P14" s="6">
        <f>C14*M14*8/12-K14</f>
        <v>0</v>
      </c>
    </row>
    <row r="15" spans="1:16" x14ac:dyDescent="0.25">
      <c r="A15" s="25"/>
      <c r="B15" s="12"/>
      <c r="C15" s="12"/>
      <c r="D15" s="13"/>
      <c r="E15" s="14"/>
      <c r="F15" s="15"/>
      <c r="G15" s="16"/>
      <c r="H15" s="15"/>
      <c r="I15" s="16"/>
      <c r="J15" s="17"/>
      <c r="K15" s="17"/>
      <c r="L15" s="13"/>
      <c r="M15" s="14"/>
      <c r="N15" s="9"/>
      <c r="O15" s="6"/>
      <c r="P15" s="6"/>
    </row>
    <row r="16" spans="1:16" x14ac:dyDescent="0.25">
      <c r="A16" s="26" t="s">
        <v>17</v>
      </c>
      <c r="B16" s="18">
        <v>5713</v>
      </c>
      <c r="C16" s="18">
        <v>9240</v>
      </c>
      <c r="D16" s="19">
        <v>4.96</v>
      </c>
      <c r="E16" s="20">
        <v>10.7965</v>
      </c>
      <c r="F16" s="21">
        <v>3.89</v>
      </c>
      <c r="G16" s="22">
        <v>8.4588000000000001</v>
      </c>
      <c r="H16" s="21">
        <f>F16-D16</f>
        <v>-1.0699999999999998</v>
      </c>
      <c r="I16" s="22">
        <f>G16-E16</f>
        <v>-2.3376999999999999</v>
      </c>
      <c r="J16" s="23">
        <f>B16*H16*4</f>
        <v>-24451.639999999996</v>
      </c>
      <c r="K16" s="23">
        <f>C16*I16*4/12</f>
        <v>-7200.1159999999991</v>
      </c>
      <c r="L16" s="19">
        <f>J16/B16/8</f>
        <v>-0.53499999999999992</v>
      </c>
      <c r="M16" s="20">
        <f>K16/(C16*8/12)</f>
        <v>-1.1688499999999999</v>
      </c>
      <c r="N16" s="9"/>
      <c r="O16" s="6">
        <f>B16*L16*8-J16</f>
        <v>0</v>
      </c>
      <c r="P16" s="6">
        <f>C16*M16*8/12-K16</f>
        <v>0</v>
      </c>
    </row>
    <row r="17" spans="2:16" x14ac:dyDescent="0.25">
      <c r="B17" s="10"/>
      <c r="C17" s="10"/>
      <c r="D17" s="6"/>
      <c r="E17" s="8"/>
      <c r="F17" s="4"/>
      <c r="G17" s="5"/>
      <c r="H17" s="4"/>
      <c r="I17" s="5"/>
      <c r="J17" s="7"/>
      <c r="K17" s="7"/>
      <c r="L17" s="6"/>
      <c r="M17" s="8"/>
      <c r="N17" s="9"/>
      <c r="O17" s="6"/>
      <c r="P17" s="6"/>
    </row>
    <row r="18" spans="2:16" x14ac:dyDescent="0.25">
      <c r="B18" s="10"/>
      <c r="C18" s="10"/>
      <c r="D18" s="6"/>
      <c r="E18" s="8"/>
      <c r="F18" s="4"/>
      <c r="G18" s="5"/>
      <c r="H18" s="4"/>
      <c r="I18" s="5"/>
      <c r="J18" s="7"/>
      <c r="K18" s="7"/>
      <c r="L18" s="6"/>
      <c r="M18" s="8"/>
      <c r="N18" s="9"/>
      <c r="O18" s="6"/>
      <c r="P18" s="6"/>
    </row>
    <row r="19" spans="2:16" x14ac:dyDescent="0.25">
      <c r="B19" s="10"/>
      <c r="C19" s="10"/>
      <c r="D19" s="6"/>
      <c r="E19" s="8"/>
      <c r="F19" s="4"/>
      <c r="G19" s="5"/>
      <c r="H19" s="4"/>
      <c r="I19" s="5"/>
      <c r="J19" s="7"/>
      <c r="K19" s="7"/>
      <c r="L19" s="6"/>
      <c r="M19" s="8"/>
      <c r="N19" s="9"/>
      <c r="O19" s="6"/>
      <c r="P19" s="6"/>
    </row>
    <row r="20" spans="2:16" x14ac:dyDescent="0.25">
      <c r="B20" s="10"/>
      <c r="C20" s="10"/>
      <c r="D20" s="6"/>
      <c r="E20" s="8"/>
      <c r="F20" s="4"/>
      <c r="G20" s="5"/>
      <c r="H20" s="4"/>
      <c r="I20" s="5"/>
      <c r="J20" s="7"/>
      <c r="K20" s="7"/>
      <c r="L20" s="6"/>
      <c r="M20" s="8"/>
      <c r="N20" s="9"/>
      <c r="O20" s="6"/>
      <c r="P20" s="6"/>
    </row>
    <row r="21" spans="2:16" x14ac:dyDescent="0.25">
      <c r="B21" s="10"/>
      <c r="C21" s="10"/>
      <c r="D21" s="6"/>
      <c r="E21" s="8"/>
      <c r="F21" s="4"/>
      <c r="G21" s="5"/>
      <c r="H21" s="4"/>
      <c r="I21" s="5"/>
      <c r="J21" s="7"/>
      <c r="K21" s="7"/>
      <c r="L21" s="6"/>
      <c r="M21" s="8"/>
      <c r="N21" s="9"/>
      <c r="O21" s="6"/>
      <c r="P21" s="6"/>
    </row>
    <row r="22" spans="2:16" x14ac:dyDescent="0.25">
      <c r="B22" s="10"/>
      <c r="C22" s="10"/>
      <c r="D22" s="6"/>
      <c r="E22" s="8"/>
      <c r="F22" s="4"/>
      <c r="G22" s="5"/>
      <c r="H22" s="4"/>
      <c r="I22" s="5"/>
      <c r="J22" s="7"/>
      <c r="K22" s="7"/>
      <c r="L22" s="6"/>
      <c r="M22" s="8"/>
      <c r="N22" s="9"/>
      <c r="O22" s="6"/>
      <c r="P22" s="6"/>
    </row>
    <row r="23" spans="2:16" x14ac:dyDescent="0.25">
      <c r="B23" s="10"/>
      <c r="C23" s="10"/>
      <c r="D23" s="6"/>
      <c r="E23" s="8"/>
      <c r="F23" s="4"/>
      <c r="G23" s="5"/>
      <c r="H23" s="4"/>
      <c r="I23" s="5"/>
      <c r="J23" s="7"/>
      <c r="K23" s="7"/>
      <c r="L23" s="6"/>
      <c r="M23" s="8"/>
      <c r="N23" s="9"/>
      <c r="O23" s="6"/>
      <c r="P23" s="6"/>
    </row>
    <row r="24" spans="2:16" x14ac:dyDescent="0.25">
      <c r="B24" s="10"/>
      <c r="C24" s="10"/>
      <c r="D24" s="6"/>
      <c r="E24" s="8"/>
      <c r="F24" s="4"/>
      <c r="G24" s="5"/>
      <c r="H24" s="4"/>
      <c r="I24" s="5"/>
      <c r="J24" s="7"/>
      <c r="K24" s="7"/>
      <c r="L24" s="6"/>
      <c r="M24" s="8"/>
      <c r="N24" s="9"/>
      <c r="O24" s="6"/>
      <c r="P24" s="6"/>
    </row>
    <row r="25" spans="2:16" x14ac:dyDescent="0.25">
      <c r="B25" s="10"/>
      <c r="C25" s="10"/>
      <c r="D25" s="6"/>
      <c r="E25" s="8"/>
      <c r="F25" s="4"/>
      <c r="G25" s="5"/>
      <c r="H25" s="4"/>
      <c r="I25" s="5"/>
      <c r="J25" s="7"/>
      <c r="K25" s="7"/>
      <c r="L25" s="6"/>
      <c r="M25" s="8"/>
      <c r="N25" s="9"/>
      <c r="O25" s="6"/>
      <c r="P25" s="6"/>
    </row>
    <row r="26" spans="2:16" x14ac:dyDescent="0.25">
      <c r="F26" s="4"/>
      <c r="G26" s="5"/>
      <c r="H26" s="4"/>
      <c r="I26" s="5"/>
      <c r="J26" s="7"/>
      <c r="K26" s="7"/>
      <c r="L26" s="6"/>
      <c r="M26" s="8"/>
      <c r="N26" s="9"/>
      <c r="O26" s="6"/>
      <c r="P26" s="6"/>
    </row>
    <row r="27" spans="2:16" x14ac:dyDescent="0.25">
      <c r="F27" s="4"/>
      <c r="G27" s="5"/>
      <c r="H27" s="4"/>
      <c r="I27" s="5"/>
      <c r="J27" s="7"/>
      <c r="K27" s="7"/>
      <c r="L27" s="6"/>
      <c r="M27" s="8"/>
      <c r="N27" s="9"/>
      <c r="O27" s="6"/>
      <c r="P27" s="6"/>
    </row>
    <row r="28" spans="2:16" x14ac:dyDescent="0.25">
      <c r="F28" s="4"/>
      <c r="G28" s="5"/>
      <c r="H28" s="4"/>
      <c r="I28" s="5"/>
      <c r="J28" s="7"/>
      <c r="K28" s="7"/>
      <c r="L28" s="6"/>
      <c r="M28" s="8"/>
      <c r="N28" s="9"/>
      <c r="O28" s="6"/>
      <c r="P28" s="6"/>
    </row>
    <row r="29" spans="2:16" x14ac:dyDescent="0.25">
      <c r="F29" s="4"/>
      <c r="G29" s="5"/>
      <c r="H29" s="4"/>
      <c r="I29" s="5"/>
      <c r="J29" s="7"/>
      <c r="K29" s="7"/>
      <c r="L29" s="6"/>
      <c r="M29" s="8"/>
      <c r="N29" s="9"/>
      <c r="O29" s="6"/>
      <c r="P29" s="6"/>
    </row>
    <row r="30" spans="2:16" x14ac:dyDescent="0.25">
      <c r="F30" s="4"/>
      <c r="G30" s="5"/>
      <c r="H30" s="4"/>
      <c r="I30" s="5"/>
      <c r="J30" s="7"/>
      <c r="K30" s="7"/>
      <c r="L30" s="6"/>
      <c r="M30" s="8"/>
      <c r="N30" s="9"/>
      <c r="O30" s="6"/>
      <c r="P30" s="6"/>
    </row>
    <row r="31" spans="2:16" x14ac:dyDescent="0.25">
      <c r="F31" s="4"/>
      <c r="G31" s="5"/>
      <c r="H31" s="4"/>
      <c r="I31" s="5"/>
      <c r="J31" s="7"/>
      <c r="K31" s="7"/>
      <c r="L31" s="6"/>
      <c r="M31" s="8"/>
      <c r="N31" s="9"/>
      <c r="O31" s="6"/>
      <c r="P31" s="6"/>
    </row>
  </sheetData>
  <mergeCells count="7">
    <mergeCell ref="O1:P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1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FortisOntario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2017-03-10T16:01:44Z</dcterms:created>
  <dcterms:modified xsi:type="dcterms:W3CDTF">2017-03-14T16:13:27Z</dcterms:modified>
</cp:coreProperties>
</file>